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hidden" name="List 4" sheetId="4" r:id="rId8"/>
    <sheet state="hidden" name="Bolevec Restia" sheetId="5" r:id="rId9"/>
    <sheet state="visible" name="Zličín" sheetId="6" r:id="rId10"/>
    <sheet state="visible" name="Libuš" sheetId="7" r:id="rId11"/>
    <sheet state="hidden" name="List 5" sheetId="8" r:id="rId12"/>
    <sheet state="visible" name="Malešice" sheetId="9" r:id="rId13"/>
    <sheet state="hidden" name="List 3" sheetId="10" r:id="rId14"/>
    <sheet state="visible" name="Prosek" sheetId="11" r:id="rId15"/>
    <sheet state="visible" name="Bolevec Archiv" sheetId="12" r:id="rId16"/>
    <sheet state="visible" name="Chodov Archiv" sheetId="13" r:id="rId17"/>
    <sheet state="visible" name="Zličín Archiv" sheetId="14" r:id="rId18"/>
    <sheet state="visible" name="Zličín Restia" sheetId="15" r:id="rId19"/>
    <sheet state="visible" name="Libuš Archiv" sheetId="16" r:id="rId20"/>
    <sheet state="visible" name="Malešice Archiv" sheetId="17" r:id="rId21"/>
    <sheet state="visible" name="Prosek Archiv" sheetId="18" r:id="rId22"/>
    <sheet state="hidden" name="Libuš Restia" sheetId="19" r:id="rId23"/>
    <sheet state="hidden" name="Malešice Restia" sheetId="20" r:id="rId24"/>
    <sheet state="hidden" name="Prosek Restia" sheetId="21" r:id="rId25"/>
  </sheets>
  <definedNames>
    <definedName hidden="1" localSheetId="0" name="_xlnm._FilterDatabase">'Chodov Restia'!$A$1:$N$1205</definedName>
    <definedName hidden="1" localSheetId="14" name="_xlnm._FilterDatabase">'Zličín Restia'!$A$1:$P$1111</definedName>
  </definedNames>
  <calcPr/>
</workbook>
</file>

<file path=xl/sharedStrings.xml><?xml version="1.0" encoding="utf-8"?>
<sst xmlns="http://schemas.openxmlformats.org/spreadsheetml/2006/main" count="68124" uniqueCount="16982">
  <si>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</si>
  <si>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</si>
  <si>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</si>
  <si>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</si>
  <si>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</si>
  <si>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</si>
  <si>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</si>
  <si>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</si>
  <si>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</si>
  <si>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</si>
  <si>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</si>
  <si>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</si>
  <si>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</si>
  <si>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</si>
  <si>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</si>
  <si>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</si>
  <si>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bolt</t>
  </si>
  <si>
    <t>delivered</t>
  </si>
  <si>
    <t>Tomáš</t>
  </si>
  <si>
    <t>external-delivery</t>
  </si>
  <si>
    <t>online</t>
  </si>
  <si>
    <t>2026-06-14T23:38:15.923+02:00</t>
  </si>
  <si>
    <t>2026-06-14T23:50:40.793+02:00</t>
  </si>
  <si>
    <t>Pizza comeback Chodov</t>
  </si>
  <si>
    <t>[{"id":"109","note":"","count":1,"label":"Comeback 40cm 🌶️","posId":"109","price":30900,"isExtra":false},{"id":"K0000","note":"","count":1,"label":"Balné","posId":"K0000","price":2000,"isExtra":true},{"id":"N126","note":"","count":1,"label":"Mirinda 1l","posId":"N126","price":5900,"isExtra":false},{"id":"P100","note":"","count":1,"label":"Pepperoni Rolls 🌶️","posId":"P100","price":8900,"isExtra":false},{"id":"K0000","note":"","count":1,"label":"Balné","posId":"K0000","price":1500,"isExtra":true}]</t>
  </si>
  <si>
    <t>2026-06-14T23:37:47.934+02:00</t>
  </si>
  <si>
    <t>2026-06-14T23:49:22.491+02:00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</si>
  <si>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</si>
  <si>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wolt</t>
  </si>
  <si>
    <t>Wolt Kurýr</t>
  </si>
  <si>
    <t>2026-06-14T23:35:57.935+02:00</t>
  </si>
  <si>
    <t>2026-06-14T23:48:34.599+02:00</t>
  </si>
  <si>
    <t>[{"id":"6748417db17528cb9bcae65f","count":1,"label":"Pepsi 1l","posId":"N124","price":5900,"isExtra":false},{"id":"6748417db17528cb9bcae5f3","count":1,"label":"Zeleninová 40cm","posId":"103","price":30900,"isExtra":false},{"id":"9642908ce4c2f22954c8bbd6","count":1,"label":"Balné","posId":"K0000","price":2000,"isExtra":true},{"id":"a1bd46b9b8f83b8b50c57f27","count":1,"label":"okraj mozzarella, bylinky","posId":"A122","price":6500,"isExtra":true},{"id":"954e929eaf8c0b6b9a76b80d","count":1,"label":"Bez žampionů","posId":"X105","price":0,"KDSTags":["redhighlight"],"isExtra":true},{"id":"915428a98eb0106f3feebc47","count":1,"label":"Bez oliv","posId":"X112","price":0,"KDSTags":["redhighlight"],"isExtra":true},{"id":"e71ba0387ffe86638fd95521","count":1,"label":"Šunka","posId":"C106","price":4000,"KDSTags":["greenhighlight"],"isExtra":true},{"id":"518562551802af877dea3c52","count":1,"label":"Česnekový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</si>
  <si>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2026-06-14T23:34:41.613+02:00</t>
  </si>
  <si>
    <t>2026-06-14T23:42:49.568+02:00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</si>
  <si>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dip","posId":"P106","price":2000,"isExtra":false},{"id":"bd23bb29ddc67d336ee4c95b","count":1,"label":"Balné","posId":"K0000","price":1500,"isExtra":true},{"id":"6748417db17528cb9bcae661","count":1,"label":"Pepsi zero sugar 1l","posId":"N125","price":5900,"isExtra":false}]</t>
  </si>
  <si>
    <t>generic</t>
  </si>
  <si>
    <t>Vojta Fux</t>
  </si>
  <si>
    <t>delivery</t>
  </si>
  <si>
    <t>2026-06-14T23:27:05.279+02:00</t>
  </si>
  <si>
    <t>2026-06-14T23:37:16.714+02:00</t>
  </si>
  <si>
    <t>2026-06-14T23:53:24.066+02:00</t>
  </si>
  <si>
    <t>2026-06-14T23:27:06.264+02:00</t>
  </si>
  <si>
    <t>Adaptee</t>
  </si>
  <si>
    <t>[{"id":"7805ed20-b7fb-4253-865d-b1d6ba10a291","note":"","count":1,"label":"Baby špenát &amp; kuře 32 cm","posId":"140","price":24900,"isExtra":false},{"id":"0604cf40-24b5-4ad5-a9e4-e5834def96b8","note":"","count":2,"label":"Dip česnekový","posId":"P106","price":2000,"isExtra":false},{"id":"f4e62f0e-27eb-456f-a59a-dac515570142","note":"","count":2,"label":"Jablečno-skořicové rolls, 8ks","posId":"18","price":8900,"isExtra":false}]</t>
  </si>
  <si>
    <t>2026-06-14T23:25:31.244+02:00</t>
  </si>
  <si>
    <t>2026-06-14T23:31:24.213+02:00</t>
  </si>
  <si>
    <t>[{"id":"6748417db17528cb9bcae5e5","count":1,"label":"Margherita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základ","posId":"ZRB40","price":0,"isExtra":true},{"id":"6748417db17528cb9bcae64d","count":1,"label":"Opočno vanilková","posId":"D108","price":12900,"isExtra":false}]</t>
  </si>
  <si>
    <t>Tymofii</t>
  </si>
  <si>
    <t>2026-06-14T23:20:09.851+02:00</t>
  </si>
  <si>
    <t>2026-06-14T23:26:43.759+02:00</t>
  </si>
  <si>
    <t>[{"id":"114","note":"","count":1,"label":"Hawai 32cm","posId":"114","price":24900,"isExtra":false},{"id":"K0000","note":"","count":1,"label":"Balné","posId":"K0000","price":1500,"isExtra":true},{"id":"X106","note":"","count":1,"label":"Bez šunky","posId":"X106","price":0,"KDSTags":["redhighlight"],"isExtra":true},{"id":"B105","note":"","count":1,"label":"Žampiony","posId":"B105","price":2500,"KDSTags":["greenhighlight"],"isExtra":true}]</t>
  </si>
  <si>
    <t>2026-06-14T23:10:39.086+02:00</t>
  </si>
  <si>
    <t>2026-06-14T23:25:38.451+02:00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</si>
  <si>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🌶️🌶️","posId":"122","price":24900,"isExtra":false},{"id":"bd23bb29ddc67d336ee4c95b","count":1,"label":"Balné","posId":"K0000","price":1500,"isExtra":true},{"id":"9ba0015e41ac85c3ee36d569","count":4,"label":"Pilsner Urquell 12","posId":"N20","price":6500,"isExtra":false}]</t>
  </si>
  <si>
    <t>2026-06-14T23:09:41.699+02:00</t>
  </si>
  <si>
    <t>2026-06-14T23:25:18.370+02:00</t>
  </si>
  <si>
    <t>[{"id":"6748417db17528cb9bcae5f5","count":1,"label":"Hawai 40cm","posId":"102","price":30900,"isExtra":false},{"id":"9642908ce4c2f22954c8bbd6","count":1,"label":"Balné","posId":"K0000","price":2000,"isExtra":true},{"id":"6748417db17528cb9bcae5ff","count":1,"label":"Quattro Formaggi 32cm","posId":"123","price":24900,"isExtra":false},{"id":"bd23bb29ddc67d336ee4c95b","count":1,"label":"Balné","posId":"K0000","price":1500,"isExtra":true},{"id":"6748417db17528cb9bcae605","count":1,"label":"Pepperoni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brambory","posId":"P103","price":6900,"isExtra":false},{"id":"bd23bb29ddc67d336ee4c95b","count":1,"label":"Balné","posId":"K0000","price":1500,"isExtra":true}]</t>
  </si>
  <si>
    <t>damejidlo</t>
  </si>
  <si>
    <t>2026-06-14T22:54:24.261+02:00</t>
  </si>
  <si>
    <t>2026-06-14T23:04:40.376+02:00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</si>
  <si>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🌶️","posId":"109","price":30900,"isExtra":false},{"id":"54685059","note":"","count":1,"label":"Balné","posId":"K0000","price":2000,"isExtra":true},{"id":"54684972","note":"","size":"Margherita 40cm","count":1,"label":"Margherita 40cm","posId":"100","price":26900,"isExtra":false},{"id":"54685059","note":"","count":1,"label":"Balné","posId":"K0000","price":2000,"isExtra":true},{"id":"54685152","note":"","count":1,"label":"Kukuřice","posId":"C115","price":3500,"KDSTags":["greenhighlight"],"isExtra":true},{"id":"54685164","note":"","count":1,"label":"Šunka","posId":"C106","price":4000,"KDSTags":["greenhighlight"],"isExtra":true},{"id":"54685014","note":"","size":"Masové kuličky","count":1,"label":"Masové kuličky","posId":"P102","price":9900,"isExtra":false},{"id":"54685064","note":"","count":1,"label":"Balné","posId":"K0000","price":1500,"isExtra":true}]</t>
  </si>
  <si>
    <t>2026-06-14T22:53:06.685+02:00</t>
  </si>
  <si>
    <t>2026-06-14T23:02:20.088+02:00</t>
  </si>
  <si>
    <t>2026-06-14T23:10:58.870+02:00</t>
  </si>
  <si>
    <t>2026-06-14T22:53:07.423+02:00</t>
  </si>
  <si>
    <t>[{"id":"978c26ec-8492-4979-8b1c-f7ff8381d413","note":"","count":1,"label":"Pepperoni Rolls, 6 ks","posId":"P100","price":8900,"isExtra":false},{"id":"7f0c5098-18bf-4c65-bec8-dd6bf68eb768","note":"","count":2,"label":"Masové kuličky, 10 ks","posId":"P102","price":9900,"isExtra":false},{"id":"0604cf40-24b5-4ad5-a9e4-e5834def96b8","note":"","count":1,"label":"Dip česnekový","posId":"P106","price":2000,"isExtra":false},{"id":"c9c0bcd1-5065-4282-a709-cc2042a92228","note":"","count":1,"label":"Pečené brambory","posId":"P103","price":6900,"isExtra":false},{"id":"e1c5136d-42df-4209-a1d5-7b367060d3f2","note":"","count":1,"label":"Spicy Wings, 7 ks","posId":"P101","price":11900,"isExtra":false}]</t>
  </si>
  <si>
    <t>pickup</t>
  </si>
  <si>
    <t>card</t>
  </si>
  <si>
    <t>2026-06-14T22:47:03.240+02:00</t>
  </si>
  <si>
    <t>2026-06-14T23:02:16.782+02:00</t>
  </si>
  <si>
    <t>[{"id":"a78b511f-836b-415e-9285-dd47f293529b","note":"","count":1,"label":"Pepperoni 40 cm","posId":"108","price":30900,"isExtra":false},{"id":"bcd178ea-3d1f-4a44-9390-dbd57bcbce8c","note":"","count":1,"label":"Ananas","posId":"C100","price":3500,"KDSTags":["greenhighlight"],"isExtra":true},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základ","posId":"A127","price":0,"isExtra":true},{"id":"0bbe3e4c-aed0-42f9-b7cd-48a82140aea9","note":"","count":1,"label":"Gorgonzola","posId":"C101","price":4000,"KDSTags":["greenhighlight"],"isExtra":true}]</t>
  </si>
  <si>
    <t>2026-06-14T22:46:47.882+02:00</t>
  </si>
  <si>
    <t>2026-06-14T22:56:10.057+02:00</t>
  </si>
  <si>
    <t>[{"id":"54684977","note":"","size":"BBQ Texas 40cm","count":1,"label":"BBQ Texas 40cm","posId":"107","price":30900,"isExtra":false},{"id":"54685059","note":"","count":1,"label":"Balné","posId":"K0000","price":2000,"isExtra":true}]</t>
  </si>
  <si>
    <t>2026-06-14T22:39:03.076+02:00</t>
  </si>
  <si>
    <t>2026-06-14T22:49:07.092+02:00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</si>
  <si>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základ","posId":"ZRS32","price":0,"isExtra":true},{"id":"54685150","note":"","count":1,"label":"Kukuřice","posId":"B115","price":2500,"KDSTags":["greenhighlight"],"isExtra":true},{"id":"57405718","note":"","size":"Pepsi 1l","count":1,"label":"Pepsi 1l","posId":"N124","price":5900,"isExtra":false},{"id":"54685018","note":"","size":"Česnekový dip","count":1,"label":"Česnekový dip","posId":"P106","price":2000,"isExtra":false},{"id":"54685064","note":"","count":1,"label":"Balné","posId":"K0000","price":1500,"isExtra":true}]</t>
  </si>
  <si>
    <t>2026-06-14T22:38:46.124+02:00</t>
  </si>
  <si>
    <t>2026-06-14T22:47:16.279+02:00</t>
  </si>
  <si>
    <t>[{"id":"59589709","note":"","size":"Comeback 32cm 🌶️","count":1,"label":"Comeback 32cm 🌶️","posId":"121","price":24900,"isExtra":false},{"id":"54685064","note":"","count":1,"label":"Balné","posId":"K0000","price":1500,"isExtra":true}]</t>
  </si>
  <si>
    <t>2026-06-14T22:36:23.674+02:00</t>
  </si>
  <si>
    <t>2026-06-14T22:46:27.144+02:00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</si>
  <si>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základ","posId":"ZSR40","price":0,"isExtra":true},{"id":"P100","note":"","count":1,"label":"Pepperoni Rolls 🌶️","posId":"P100","price":8900,"isExtra":false},{"id":"K0000","note":"","count":1,"label":"Balné","posId":"K0000","price":1500,"isExtra":true}]</t>
  </si>
  <si>
    <t>2026-06-14T22:33:38.366+02:00</t>
  </si>
  <si>
    <t>2026-06-14T22:41:35.627+02:00</t>
  </si>
  <si>
    <t>[{"id":"6748417db17528cb9bcae60d","count":1,"label":"Hawai 32cm","posId":"114","price":19920,"isExtra":false},{"id":"bd23bb29ddc67d336ee4c95b","count":1,"label":"Balné","posId":"K0000","price":1500,"isExtra":true}]</t>
  </si>
  <si>
    <t>2026-06-14T22:33:16.605+02:00</t>
  </si>
  <si>
    <t>2026-06-14T22:40:33.093+02:00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</si>
  <si>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</si>
  <si>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2026-06-14T22:29:24.430+02:00</t>
  </si>
  <si>
    <t>2026-06-14T22:37:49.253+02:00</t>
  </si>
  <si>
    <t>[{"id":"6748417db17528cb9bcae60d","count":1,"label":"Hawai 32cm","posId":"114","price":19920,"isExtra":false},{"id":"bd23bb29ddc67d336ee4c95b","count":1,"label":"Balné","posId":"K0000","price":1500,"isExtra":true},{"id":"ccbaa201c998f5c98f2bca7f","count":1,"label":"Pepperoni salám","posId":"B109","price":3000,"KDSTags":["greenhighlight"],"isExtra":true}]</t>
  </si>
  <si>
    <t>cash</t>
  </si>
  <si>
    <t>2026-06-14T22:26:05.849+02:00</t>
  </si>
  <si>
    <t>2026-06-14T22:35:31.989+02:00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</si>
  <si>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základ","posId":"i105","price":0,"isExtra":true},{"id":"3b2e5070-fa8a-41ec-bb06-8e61fd8fa5e3","note":"","count":1,"label":"Spicy wings","posId":"P101","price":0,"isExtra":true},{"id":"6f706e66-8eff-4ecb-9f5d-62da0d19c9b6","note":"","count":1,"label":"Mirinda 1l","posId":"N126","price":0,"isExtra":true},{"id":"0604cf40-24b5-4ad5-a9e4-e5834def96b8","note":"","count":1,"label":"Dip česnekový","posId":"P106","price":2000,"isExtra":false}]</t>
  </si>
  <si>
    <t>2026-06-14T22:21:35.703+02:00</t>
  </si>
  <si>
    <t>2026-06-14T22:33:02.013+02:00</t>
  </si>
  <si>
    <t>[{"id":"84e0fbf137b501f8769d4619","count":1,"label":"Buchtičky se šodó","posId":"D12","price":7900,"isExtra":false},{"id":"bd23bb29ddc67d336ee4c95b","count":1,"label":"Balné","posId":"K0000","price":1500,"isExtra":true},{"id":"6748417db17528cb9bcae5ff","count":1,"label":"Quattro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těsto","posId":"17","price":1000,"isExtra":true},{"id":"60ce9805191515c9cc4a617a","count":1,"label":"Rajčatový základ","posId":"ZSR32","price":0,"isExtra":true},{"id":"066a3df44113592702f70f66","count":1,"label":"Jalapeňos","posId":"B102","price":2500,"KDSTags":["greenhighlight"],"isExtra":true}]</t>
  </si>
  <si>
    <t>2026-06-14T22:20:43.355+02:00</t>
  </si>
  <si>
    <t>2026-06-14T22:29:51.865+02:00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</si>
  <si>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</si>
  <si>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2026-06-14T22:19:41.993+02:00</t>
  </si>
  <si>
    <t>2026-06-14T22:29:00.226+02:00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</si>
  <si>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🌶️","posId":"109","price":30900,"isExtra":false},{"id":"54685059","note":"","count":1,"label":"Balné","posId":"K0000","price":2000,"isExtra":true},{"id":"57464194","note":"","size":"Jalapeňos dip","count":2,"label":"Jalapeňos dip","posId":"P107","price":2000,"isExtra":false},{"id":"54685064","note":"","count":2,"label":"Balné","posId":"K0000","price":1500,"isExtra":true},{"id":"54685018","note":"","size":"Česnekový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</si>
  <si>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Chlubna Tomáš</t>
  </si>
  <si>
    <t>2026-06-14T22:18:03.326+02:00</t>
  </si>
  <si>
    <t>2026-06-14T22:25:22.801+02:00</t>
  </si>
  <si>
    <t>2026-06-14T22:31:31.160+02:00</t>
  </si>
  <si>
    <t>2026-06-14T22:18:04.333+02:00</t>
  </si>
  <si>
    <t>[{"id":"6e4aed3e-b988-442a-8864-0b2ad4a4403d","note":"","count":1,"label":"Quattro Formaggi 32 cm","posId":"147","price":24900,"isExtra":false},{"id":"51742ea4-2dd0-45e1-9eee-08e8ee1273fe","note":"","count":1,"label":"okraj Hotdog bez omáčky","posId":"A125","price":5700,"isExtra":true},{"id":"b9c37006-14b3-4f43-8dc0-a8b3134437ad","note":"","count":1,"label":"cibule","posId":"B103","price":2500,"KDSTags":["greenhighlight"],"isExtra":true}]</t>
  </si>
  <si>
    <t>2026-06-14T22:12:05.436+02:00</t>
  </si>
  <si>
    <t>2026-06-14T22:22:30.042+02:00</t>
  </si>
  <si>
    <t>[{"id":"6748417db17528cb9bcae605","count":1,"label":"Pepperoni 32cm 🌶️🌶️","posId":"120","price":19920,"isExtra":false},{"id":"bd23bb29ddc67d336ee4c95b","count":1,"label":"Balné","posId":"K0000","price":1500,"isExtra":true},{"id":"55b2c2f0674ed75b2ab4794e","count":1,"label":"okraj hotdog, hořčice","posId":"A117","price":5700,"isExtra":true},{"id":"ccbaa201c998f5c98f2bca7f","count":1,"label":"Pepperoni salám","posId":"B109","price":3000,"KDSTags":["greenhighlight"],"isExtra":true},{"id":"518562551802af877dea3c52","count":1,"label":"Česnekový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</si>
  <si>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2026-06-14T22:09:05.622+02:00</t>
  </si>
  <si>
    <t>2026-06-14T22:19:39.960+02:00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</si>
  <si>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základ","posId":"A128","price":0,"isExtra":true},{"id":"7eae80af-3fb0-4484-825a-00dd12db3ff3","note":"","count":1,"label":"Jalapenos Rolls, 6 ks","posId":"jpr200","price":8900,"isExtra":false}]</t>
  </si>
  <si>
    <t>2026-06-14T22:07:16.521+02:00</t>
  </si>
  <si>
    <t>2026-06-14T22:18:06.955+02:00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</si>
  <si>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c8060258bf0fd7cbef66bb7b","count":1,"label":"Gorgonzola","posId":"C101","price":4000,"KDSTags":["greenhighlight"],"isExtra":true}]</t>
  </si>
  <si>
    <t>2026-06-14T22:06:03.974+02:00</t>
  </si>
  <si>
    <t>2026-06-14T22:14:00.209+02:00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</si>
  <si>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</si>
  <si>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2026-06-14T22:03:04.000+02:00</t>
  </si>
  <si>
    <t>2026-06-14T22:13:11.586+02:00</t>
  </si>
  <si>
    <t>2026-06-14T22:28:54.963+02:00</t>
  </si>
  <si>
    <t>2026-06-14T22:03:04.828+02:00</t>
  </si>
  <si>
    <t>[{"id":"52687002-58c9-40ea-ba22-d2ae7a4b5889","note":"","count":1,"label":"Comeback 32 cm","posId":"145","price":24900,"isExtra":false},{"id":"6747ad56-2f52-4f5b-b96c-109c91cf97bd","note":"","count":1,"label":"Hawai 18 cm","posId":"126","price":11900,"isExtra":false},{"id":"0604cf40-24b5-4ad5-a9e4-e5834def96b8","note":"","count":1,"label":"Dip česnekový","posId":"P106","price":2000,"isExtra":false},{"id":"1c4a575c-0a2c-4a58-a7c3-0328026cbcb1","note":"","count":1,"label":"Quattro Formaggi 18 cm","posId":"135","price":11900,"isExtra":false}]</t>
  </si>
  <si>
    <t>2026-06-14T21:50:00.779+02:00</t>
  </si>
  <si>
    <t>2026-06-14T21:59:34.028+02:00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</si>
  <si>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🌶️🌶️","posId":"122","price":24900,"isExtra":false},{"id":"54685064","note":"","count":1,"label":"Balné","posId":"K0000","price":1500,"isExtra":true},{"id":"57279289","note":"","count":1,"label":"BBQ základ","posId":"ZRB32","price":0,"isExtra":true},{"id":"54685018","note":"","size":"Česnekový dip","count":1,"label":"Česnekový dip","posId":"P106","price":2000,"isExtra":false},{"id":"54685064","note":"","count":1,"label":"Balné","posId":"K0000","price":1500,"isExtra":true},{"id":"57464194","note":"","size":"Jalapeňos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dip","posId":"P107","price":2000,"isExtra":false},{"id":"54685064","note":"","count":1,"label":"Balné","posId":"K0000","price":1500,"isExtra":true}]</t>
  </si>
  <si>
    <t>2026-06-14T21:39:03.437+02:00</t>
  </si>
  <si>
    <t>2026-06-14T21:57:47.216+02:00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</si>
  <si>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5e12eeee-b5aa-4c49-a6bd-974da981715a","note":"","count":1,"label":"grana padano","posId":"B130","price":3000,"KDSTags":["greenhighlight"],"isExtra":true},{"id":"0604cf40-24b5-4ad5-a9e4-e5834def96b8","note":"","count":1,"label":"Dip česnekový","posId":"P106","price":2000,"isExtra":false}]</t>
  </si>
  <si>
    <t>2026-06-14T21:39:02.887+02:00</t>
  </si>
  <si>
    <t>2026-06-14T21:55:35.215+02:00</t>
  </si>
  <si>
    <t>[{"id":"59589714","note":"","size":"Hawai 32cm","count":1,"label":"Hawai 32cm","posId":"114","price":24900,"isExtra":false},{"id":"54685064","note":"","count":1,"label":"Balné","posId":"K0000","price":1500,"isExtra":true}]</t>
  </si>
  <si>
    <t>2026-06-14T21:39:02.413+02:00</t>
  </si>
  <si>
    <t>2026-06-14T21:53:58.736+02:00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</si>
  <si>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</si>
  <si>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2026-06-14T21:37:03.784+02:00</t>
  </si>
  <si>
    <t>2026-06-14T21:52:22.866+02:00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</si>
  <si>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základ","posId":"A129","price":0,"isExtra":true},{"id":"c10d36f8-acd3-4a8b-979d-b81c00d75c6f","note":"","count":1,"label":"BEZ -ananas","posId":"X100","price":0,"KDSTags":["redhighlight"],"isExtra":true}]</t>
  </si>
  <si>
    <t>2026-06-14T21:34:57.352+02:00</t>
  </si>
  <si>
    <t>2026-06-14T21:51:04.010+02:00</t>
  </si>
  <si>
    <t>[{"id":"6748417db17528cb9bcae5ed","count":1,"label":"Pepperoni 40cm 🌶️🌶️","posId":"108","price":30900,"isExtra":false},{"id":"9642908ce4c2f22954c8bbd6","count":1,"label":"Balné","posId":"K0000","price":2000,"isExtra":true},{"id":"672ce28d7b47278e16ff8d9f","count":1,"label":"okraj hotdog, bbq omáčka","posId":"A120","price":6500,"isExtra":true}]</t>
  </si>
  <si>
    <t>2026-06-14T21:32:03.094+02:00</t>
  </si>
  <si>
    <t>2026-06-14T21:48:09.215+02:00</t>
  </si>
  <si>
    <t>2026-06-14T21:55:25.889+02:00</t>
  </si>
  <si>
    <t>2026-06-14T21:32:05.487+02:00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</si>
  <si>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bylinky","posId":"A121","price":5700,"isExtra":true},{"id":"6005e30e-e6f5-411d-9c32-9a3cee117e94","note":"","count":1,"label":"slanina","posId":"B108","price":3000,"KDSTags":["greenhighlight"],"isExtra":true}]</t>
  </si>
  <si>
    <t>2026-06-14T21:31:04.538+02:00</t>
  </si>
  <si>
    <t>2026-06-14T21:45:45.769+02:00</t>
  </si>
  <si>
    <t>2026-06-14T22:02:00.445+02:00</t>
  </si>
  <si>
    <t>2026-06-14T21:31:06.893+02:00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</si>
  <si>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-cibule","posId":"X103","price":0,"KDSTags":["redhighlight"],"isExtra":true},{"id":"5df34067-0b6b-41dc-8528-5c379260b439","note":"","count":1,"label":"Mirinda 1l","posId":"N126","price":5900,"isExtra":false}]</t>
  </si>
  <si>
    <t>2026-06-14T21:29:06.254+02:00</t>
  </si>
  <si>
    <t>2026-06-14T21:39:29.272+02:00</t>
  </si>
  <si>
    <t>[{"id":"923cca0f-b384-4647-b41a-b36c46b0c790","note":"","count":1,"label":"BBQ Meteor 32 cm","posId":"142","price":24900,"isExtra":false}]</t>
  </si>
  <si>
    <t>2026-06-14T21:28:07.749+02:00</t>
  </si>
  <si>
    <t>2026-06-14T21:36:59.914+02:00</t>
  </si>
  <si>
    <t>[{"id":"6748417db17528cb9bcae603","count":1,"label":"Comeback 32cm 🌶️","posId":"121","price":19920,"isExtra":false},{"id":"bd23bb29ddc67d336ee4c95b","count":1,"label":"Balné","posId":"K0000","price":1500,"isExtra":true}]</t>
  </si>
  <si>
    <t>2026-06-14T21:27:06.170+02:00</t>
  </si>
  <si>
    <t>2026-06-14T21:34:29.110+02:00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</si>
  <si>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</si>
  <si>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2026-06-14T21:20:36.002+02:00</t>
  </si>
  <si>
    <t>2026-06-14T21:32:00.913+02:00</t>
  </si>
  <si>
    <t>2026-06-14T21:20:03.511+02:00</t>
  </si>
  <si>
    <t>2026-06-14T21:29:41.935+02:00</t>
  </si>
  <si>
    <t>2026-06-14T21:34:46.334+02:00</t>
  </si>
  <si>
    <t>2026-06-14T21:20:04.054+02:00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</si>
  <si>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česnekový","posId":"P106","price":2000,"isExtra":false}]</t>
  </si>
  <si>
    <t>2026-06-14T21:19:35.825+02:00</t>
  </si>
  <si>
    <t>2026-06-14T21:30:12.922+02:00</t>
  </si>
  <si>
    <t>[{"id":"6748417db17528cb9bcae605","count":1,"label":"Pepperoni 32cm 🌶️🌶️","posId":"120","price":19920,"isExtra":false},{"id":"bd23bb29ddc67d336ee4c95b","count":1,"label":"Balné","posId":"K0000","price":1500,"isExtra":true}]</t>
  </si>
  <si>
    <t>2026-06-14T21:17:03.439+02:00</t>
  </si>
  <si>
    <t>2026-06-14T21:27:01.004+02:00</t>
  </si>
  <si>
    <t>[{"id":"1460d93c-4159-4d87-aaf2-4ef8fb5e31b1","note":"","count":1,"label":"Margherita 32 cm","posId":"112","price":20900,"isExtra":false},{"id":"088a7edc-ef1e-4c6b-b7a1-36c2c45ab0fe","note":"","count":1,"label":"Capricciosa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bylinky","posId":"A121","price":5700,"isExtra":true}]</t>
  </si>
  <si>
    <t>manual</t>
  </si>
  <si>
    <t>canceled</t>
  </si>
  <si>
    <t>2026-06-14T21:14:26.631+02:00</t>
  </si>
  <si>
    <t>Ručně zadané obj.</t>
  </si>
  <si>
    <t>[{"id":"2d776283-f92a-4ef0-8770-6771d3ddf4a2","count":1,"label":"Poděbradská malinovka 0,5l","posId":"N129","price":4900,"isExtra":false,"creatorId":"-M6_Xwk357C8C4qZRk8t8","isPackging":0,"actualLabel":"Poděbradská malinovka 0,5l"}]</t>
  </si>
  <si>
    <t>2026-06-14T21:08:03.636+02:00</t>
  </si>
  <si>
    <t>2026-06-14T21:19:20.470+02:00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</si>
  <si>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</si>
  <si>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2026-06-14T21:06:28.002+02:00</t>
  </si>
  <si>
    <t>2026-06-14T21:17:28.069+02:00</t>
  </si>
  <si>
    <t>[{"id":"e5f6c988-836c-41ea-a634-ad1eaa914158","count":1,"label":"Pizza Quattro Formaggi 18","posId":"135","price":11900,"isExtra":false,"creatorId":"WWdzd9YsrkDejs5bcS2pb","isPackging":0,"actualLabel":"Pizza Quattro Formaggi 18"}]</t>
  </si>
  <si>
    <t>2026-06-14T21:04:05.243+02:00</t>
  </si>
  <si>
    <t>2026-06-14T21:16:02.986+02:00</t>
  </si>
  <si>
    <t>2026-06-14T21:26:07.289+02:00</t>
  </si>
  <si>
    <t>2026-06-14T21:04:06.859+02:00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</si>
  <si>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</si>
  <si>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2026-06-14T21:04:05.230+02:00</t>
  </si>
  <si>
    <t>2026-06-14T21:17:44.843+02:00</t>
  </si>
  <si>
    <t>2026-06-14T21:34:06.977+02:00</t>
  </si>
  <si>
    <t>2026-06-14T21:04:06.803+02:00</t>
  </si>
  <si>
    <t>[{"id":"44f66fb9-fc80-46b2-b112-ecbf82d721e6","note":"","count":1,"label":"Zeleninová 40 cm","posId":"103","price":30900,"isExtra":false}]</t>
  </si>
  <si>
    <t>2026-06-14T21:02:00.638+02:00</t>
  </si>
  <si>
    <t>2026-06-14T21:14:57.114+02:00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</si>
  <si>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základ","posId":"ZRS40","price":0,"isExtra":true},{"id":"54684981","note":"","size":"Hawai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</si>
  <si>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2026-06-14T21:01:09.503+02:00</t>
  </si>
  <si>
    <t>2026-06-14T21:10:17.238+02:00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</si>
  <si>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🌶️","posId":"109","price":30900,"isExtra":false},{"id":"9642908ce4c2f22954c8bbd6","count":1,"label":"Balné","posId":"K0000","price":2000,"isExtra":true},{"id":"6748417db17528cb9bcae60d","count":1,"label":"Hawai 32cm","posId":"114","price":19920,"isExtra":false},{"id":"bd23bb29ddc67d336ee4c95b","count":1,"label":"Balné","posId":"K0000","price":1500,"isExtra":true}]</t>
  </si>
  <si>
    <t>2026-06-14T20:53:03.968+02:00</t>
  </si>
  <si>
    <t>2026-06-14T21:41:27.473+02:00</t>
  </si>
  <si>
    <t>2026-06-14T21:56:24.342+02:00</t>
  </si>
  <si>
    <t>2026-06-14T20:53:05.100+02:00</t>
  </si>
  <si>
    <t>[{"id":"4f6ede18-25d3-4c82-be03-84c9578ab8ce","note":"","count":1,"label":"Pepperoni 32 cm","posId":"144","price":24900,"isExtra":false},{"id":"2a9dc121-ec1e-4cbb-b8d5-66ce6a546664","note":"","count":1,"label":"DIP jalapenos","posId":"P107","price":2000,"isExtra":false},{"id":"978c26ec-8492-4979-8b1c-f7ff8381d413","note":"","count":1,"label":"Pepperoni Rolls, 6 ks","posId":"P100","price":8900,"isExtra":false}]</t>
  </si>
  <si>
    <t>2026-06-14T20:51:39.173+02:00</t>
  </si>
  <si>
    <t>2026-06-14T21:10:12.816+02:00</t>
  </si>
  <si>
    <t>[{"id":"59589711","note":"","size":"BBQ Texas 32cm","count":1,"label":"BBQ Texas 32cm","posId":"119","price":24900,"isExtra":false},{"id":"54685064","note":"","count":1,"label":"Balné","posId":"K0000","price":1500,"isExtra":true}]</t>
  </si>
  <si>
    <t>2026-06-14T20:50:53.849+02:00</t>
  </si>
  <si>
    <t>2026-06-14T21:08:15.735+02:00</t>
  </si>
  <si>
    <t>[{"id":"59589714","note":"","size":"Hawai 32cm","count":1,"label":"Hawai 32cm","posId":"114","price":24900,"isExtra":false},{"id":"54685064","note":"","count":1,"label":"Balné","posId":"K0000","price":1500,"isExtra":true},{"id":"59589715","note":"","size":"Capricciosa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</si>
  <si>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2026-06-14T20:50:53.753+02:00</t>
  </si>
  <si>
    <t>2026-06-14T21:07:43.790+02:00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</si>
  <si>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základ","posId":"ZRS40","price":0,"isExtra":true}]</t>
  </si>
  <si>
    <t>2026-06-14T20:50:38.553+02:00</t>
  </si>
  <si>
    <t>2026-06-14T21:06:14.895+02:00</t>
  </si>
  <si>
    <t>[{"id":"54685015","note":"","size":"Pečené brambory","count":2,"label":"Pečené brambory","posId":"P103","price":6900,"isExtra":false},{"id":"54685064","note":"","count":2,"label":"Balné","posId":"K0000","price":1500,"isExtra":true},{"id":"54684982","note":"","size":"Capricciosa 40cm","count":1,"label":"Capricciosa 40cm","posId":"101","price":30900,"isExtra":false},{"id":"54685059","note":"","count":1,"label":"Balné","posId":"K0000","price":2000,"isExtra":true},{"id":"54684972","note":"","size":"Margherita 40cm","count":1,"label":"Margherita 40cm","posId":"100","price":26900,"isExtra":false},{"id":"54685059","note":"","count":1,"label":"Balné","posId":"K0000","price":2000,"isExtra":true}]</t>
  </si>
  <si>
    <t>2026-06-14T20:41:15.640+02:00</t>
  </si>
  <si>
    <t>2026-06-14T20:59:40.062+02:00</t>
  </si>
  <si>
    <t>2026-06-14T20:41:15.636+02:00</t>
  </si>
  <si>
    <t>2026-06-14T20:54:06.031+02:00</t>
  </si>
  <si>
    <t>[{"id":"59589706","note":"","size":"Margherita 32cm","count":1,"label":"Margherita 32cm","posId":"112","price":20900,"isExtra":false},{"id":"54685064","note":"","count":1,"label":"Balné","posId":"K0000","price":1500,"isExtra":true}]</t>
  </si>
  <si>
    <t>2026-06-14T20:18:07.109+02:00</t>
  </si>
  <si>
    <t>2026-06-14T20:29:03.247+02:00</t>
  </si>
  <si>
    <t>[{"id":"54684975","note":"","size":"Comeback 40cm 🌶️","count":1,"label":"Comeback 40cm 🌶️","posId":"109","price":30900,"isExtra":false},{"id":"54685059","note":"","count":1,"label":"Balné","posId":"K0000","price":2000,"isExtra":true}]</t>
  </si>
  <si>
    <t>2026-06-14T20:18:03.879+02:00</t>
  </si>
  <si>
    <t>2026-06-14T20:27:35.885+02:00</t>
  </si>
  <si>
    <t>2026-06-14T20:38:58.946+02:00</t>
  </si>
  <si>
    <t>2026-06-14T20:18:05.763+02:00</t>
  </si>
  <si>
    <t>[{"id":"4f6ede18-25d3-4c82-be03-84c9578ab8ce","note":"","count":1,"label":"Pepperoni 32 cm","posId":"144","price":24900,"isExtra":false},{"id":"2c932c76-e932-479d-b476-ee55b747887e","note":"","count":1,"label":"žampiony","posId":"B105","price":2500,"KDSTags":["greenhighlight"],"isExtra":true},{"id":"978c26ec-8492-4979-8b1c-f7ff8381d413","note":"","count":1,"label":"Pepperoni Rolls, 6 ks","posId":"P100","price":8900,"isExtra":false}]</t>
  </si>
  <si>
    <t>2026-06-14T20:17:28.076+02:00</t>
  </si>
  <si>
    <t>2026-06-14T20:26:48.886+02:00</t>
  </si>
  <si>
    <t>[{"id":"6748417db17528cb9bcae60d","count":1,"label":"Hawai 32cm","posId":"114","price":19920,"isExtra":false},{"id":"bd23bb29ddc67d336ee4c95b","count":1,"label":"Balné","posId":"K0000","price":1500,"isExtra":true},{"id":"6748417db17528cb9bcae639","count":1,"label":"Pepperoni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</si>
  <si>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2026-06-14T20:15:32.915+02:00</t>
  </si>
  <si>
    <t>2026-06-14T20:25:32.981+02:00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</si>
  <si>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</si>
  <si>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2026-06-14T20:13:03.835+02:00</t>
  </si>
  <si>
    <t>2026-06-14T20:23:40.193+02:00</t>
  </si>
  <si>
    <t>2026-06-14T20:33:26.817+02:00</t>
  </si>
  <si>
    <t>2026-06-14T20:13:06.551+02:00</t>
  </si>
  <si>
    <t>[{"id":"a06e0c47-2605-4f5a-ab13-91ede576c6cb","note":"","count":1,"label":"VEGGIE MENU COMEBACK","posId":"","price":34900,"isExtra":false},{"id":"20562929-f83a-41a7-a8ab-88526a155a56","note":"","count":1,"label":"*PEPPERONI* 32","posId":"120","price":0,"isExtra":true},{"id":"64d46855-0c2f-4030-b544-7bfacbec3164","note":"","count":1,"label":"Americké těsto","posId":"14","price":0,"isExtra":true},{"id":"6a9d8529-699c-42e7-81cc-9f838dc5f2d2","note":"","count":1,"label":"Smetanový základ","posId":"A129","price":0,"isExtra":true},{"id":"c62fdb6f-cd45-4519-9d27-24390be42b72","note":"","count":1,"label":"Česnekový chléb","posId":"P104","price":0,"isExtra":true},{"id":"89349f72-4146-4ad5-969a-a94afeb1deca","note":"","count":1,"label":"Aquilla tea zelený čaj/citron 0,5l","posId":"N121","price":0,"isExtra":true}]</t>
  </si>
  <si>
    <t>2026-06-14T20:13:03.819+02:00</t>
  </si>
  <si>
    <t>2026-06-14T20:20:53.739+02:00</t>
  </si>
  <si>
    <t>[{"id":"4f6ede18-25d3-4c82-be03-84c9578ab8ce","note":"","count":1,"label":"Pepperoni 32 cm","posId":"144","price":24900,"isExtra":false},{"id":"fc3fa22b-be90-4e3e-a05f-41f62444ffb3","note":"","count":1,"label":"olivy","posId":"B112","price":2500,"KDSTags":["greenhighlight"],"isExtra":true},{"id":"0604cf40-24b5-4ad5-a9e4-e5834def96b8","note":"","count":1,"label":"Dip česnekový","posId":"P106","price":2000,"isExtra":false}]</t>
  </si>
  <si>
    <t>2026-06-14T20:00:15.038+02:00</t>
  </si>
  <si>
    <t>2026-06-14T20:20:48.502+02:00</t>
  </si>
  <si>
    <t>[{"id":"e370f34b-aeaa-4f5c-80c1-33593f29ab88","count":1,"label":"Pizza Comeback 40","posId":"109","price":30900,"isExtra":false,"creatorId":"O7RP6M-bSokPO-BjwZIiw","isPackging":0,"actualLabel":"Pizza Comeback 40"}]</t>
  </si>
  <si>
    <t>2026-06-14T19:55:37.724+02:00</t>
  </si>
  <si>
    <t>2026-06-14T20:13:40.079+02:00</t>
  </si>
  <si>
    <t>Pavlo</t>
  </si>
  <si>
    <t>2026-06-14T19:55:25.513+02:00</t>
  </si>
  <si>
    <t>2026-06-14T20:17:23.907+02:00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</si>
  <si>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omáčky","posId":"A125","price":5700,"isExtra":true},{"id":"B103","note":"","count":1,"label":"Cibule","posId":"B103","price":2500,"KDSTags":["greenhighlight"],"isExtra":true},{"id":"B130","note":"","count":1,"label":"Grana padano, pecorino, parmazán","posId":"B130","price":3000,"KDSTags":["greenhighlight"],"isExtra":true},{"id":"116","note":"","count":1,"label":"Baby Špenát &amp; kuře 32cm","posId":"116","price":24900,"isExtra":false},{"id":"K0000","note":"","count":1,"label":"Balné","posId":"K0000","price":1500,"isExtra":true},{"id":"B107","note":"","count":1,"label":"Špenát s česnekem","posId":"B107","price":2500,"KDSTags":["greenhighlight"],"isExtra":true},{"id":"B108","note":"","count":1,"label":"Slanina","posId":"B108","price":3000,"KDSTags":["greenhighlight"],"isExtra":true},{"id":"P101","note":"","count":1,"label":"Spicy Wings 🌶️","posId":"P101","price":11900,"isExtra":false},{"id":"K0000","note":"","count":1,"label":"Balné","posId":"K0000","price":1500,"isExtra":true},{"id":"N125","note":"","count":1,"label":"Pepsi zero sugar 1l","posId":"N125","price":5900,"isExtra":false},{"id":"N129","note":"","count":1,"label":"Poděbradská malinovka 0,5l","posId":"N129","price":4900,"isExtra":false}]</t>
  </si>
  <si>
    <t>2026-06-14T19:55:09.989+02:00</t>
  </si>
  <si>
    <t>2026-06-14T20:12:25.881+02:00</t>
  </si>
  <si>
    <t>[{"id":"59589711","note":"","size":"BBQ Texas 32cm","count":1,"label":"BBQ Texas 32cm","posId":"119","price":24900,"isExtra":false},{"id":"54685064","note":"","count":1,"label":"Balné","posId":"K0000","price":1500,"isExtra":true},{"id":"54685150","note":"","count":1,"label":"Kukuřice","posId":"B115","price":2500,"KDSTags":["greenhighlight"]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🌶️🌶️","posId":"122","price":24900,"isExtra":false},{"id":"54685064","note":"","count":1,"label":"Balné","posId":"K0000","price":1500,"isExtra":true},{"id":"57279289","note":"","count":1,"label":"BBQ základ","posId":"ZRB32","price":0,"isExtra":true}]</t>
  </si>
  <si>
    <t>2026-06-14T19:52:27.131+02:00</t>
  </si>
  <si>
    <t>2026-06-14T20:10:05.930+02:00</t>
  </si>
  <si>
    <t>[{"id":"54684972","note":"","size":"Margherita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dip","posId":"P106","price":2000,"isExtra":false},{"id":"54685064","note":"","count":2,"label":"Balné","posId":"K0000","price":1500,"isExtra":true},{"id":"57405722","note":"","size":"Poděbradská malinovka 0,5l","count":2,"label":"Poděbradská malinovka 0,5l","posId":"N129","price":4900,"isExtra":false}]</t>
  </si>
  <si>
    <t>2026-06-14T19:52:04.217+02:00</t>
  </si>
  <si>
    <t>2026-06-14T20:18:27.741+02:00</t>
  </si>
  <si>
    <t>2026-06-14T20:32:10.707+02:00</t>
  </si>
  <si>
    <t>2026-06-14T19:52:05.941+02:00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</si>
  <si>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-olivy","posId":"X112","price":0,"KDSTags":["redhighlight"],"isExtra":true}]</t>
  </si>
  <si>
    <t>2026-06-14T19:51:30.735+02:00</t>
  </si>
  <si>
    <t>2026-06-14T20:08:12.652+02:00</t>
  </si>
  <si>
    <t>[{"id":"54684977","note":"","size":"BBQ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základ","posId":"ZBR40","price":0,"isExtra":true},{"id":"54685126","note":"","count":1,"label":"okraj hotdog, bbq omáčka","posId":"A120","price":6500,"isExtra":true},{"id":"57405718","note":"","size":"Pepsi 1l","count":1,"label":"Pepsi 1l","posId":"N124","price":5900,"isExtra":false},{"id":"54685018","note":"","size":"Česnekový dip","count":2,"label":"Česnekový dip","posId":"P106","price":2000,"isExtra":false},{"id":"54685064","note":"","count":2,"label":"Balné","posId":"K0000","price":1500,"isExtra":true}]</t>
  </si>
  <si>
    <t>2026-06-14T19:47:03.617+02:00</t>
  </si>
  <si>
    <t>2026-06-14T20:03:52.909+02:00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</si>
  <si>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salám","posId":"B109","price":3000,"KDSTags":["greenhighlight"],"isExtra":true}]</t>
  </si>
  <si>
    <t>2026-06-14T19:46:24.544+02:00</t>
  </si>
  <si>
    <t>2026-06-14T19:59:27.803+02:00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</si>
  <si>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</si>
  <si>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2026-06-14T19:45:03.389+02:00</t>
  </si>
  <si>
    <t>2026-06-14T19:47:04.725+02:00</t>
  </si>
  <si>
    <t>2026-06-14T20:02:25.334+02:00</t>
  </si>
  <si>
    <t>2026-06-14T19:45:04.899+02:00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</si>
  <si>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cm","posId":"121","price":24900,"isExtra":false}]</t>
  </si>
  <si>
    <t>2026-06-14T19:36:03.306+02:00</t>
  </si>
  <si>
    <t>2026-06-14T19:47:35.483+02:00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</si>
  <si>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</si>
  <si>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2026-06-14T19:35:51.954+02:00</t>
  </si>
  <si>
    <t>2026-06-14T19:43:05.782+02:00</t>
  </si>
  <si>
    <t>2026-06-14T19:35:04.660+02:00</t>
  </si>
  <si>
    <t>2026-06-14T19:41:10.377+02:00</t>
  </si>
  <si>
    <t>[{"id":"6748417db17528cb9bcae5fd","count":1,"label":"Margherita 32cm","posId":"112","price":16720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</si>
  <si>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2026-06-14T19:28:03.076+02:00</t>
  </si>
  <si>
    <t>2026-06-14T19:39:16.690+02:00</t>
  </si>
  <si>
    <t>[{"id":"431e159e-af3b-4bad-9f72-f07001b572f8","note":"","count":1,"label":"Baby špenát &amp; kuře 40 cm","posId":"104","price":30900,"isExtra":false}]</t>
  </si>
  <si>
    <t>2026-06-14T19:28:03.065+02:00</t>
  </si>
  <si>
    <t>2026-06-14T19:38:10.257+02:00</t>
  </si>
  <si>
    <t>2026-06-14T19:54:53.307+02:00</t>
  </si>
  <si>
    <t>2026-06-14T19:28:09.415+02:00</t>
  </si>
  <si>
    <t>[{"id":"6e4aed3e-b988-442a-8864-0b2ad4a4403d","note":"","count":1,"label":"Quattro Formaggi 32 cm","posId":"147","price":24900,"isExtra":false},{"id":"0b22568e-4d1c-45db-9aa3-de09ef6c293a","note":"","count":1,"label":"Pepperoni 32 cm","posId":"120","price":24900,"isExtra":false}]</t>
  </si>
  <si>
    <t>2026-06-14T19:22:03.084+02:00</t>
  </si>
  <si>
    <t>2026-06-14T19:37:17.220+02:00</t>
  </si>
  <si>
    <t>2026-06-14T19:45:44.720+02:00</t>
  </si>
  <si>
    <t>2026-06-14T19:22:07.982+02:00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</si>
  <si>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2da9e058-428b-42bc-bbe3-e7353c52c9e8","note":"","count":1,"label":"Cibule","posId":"C103","price":3500,"KDSTags":["greenhighlight"],"isExtra":true},{"id":"0604cf40-24b5-4ad5-a9e4-e5834def96b8","note":"","count":1,"label":"Dip česnekový","posId":"P106","price":2000,"isExtra":false}]</t>
  </si>
  <si>
    <t>Vasyl</t>
  </si>
  <si>
    <t>2026-06-14T19:20:53.480+02:00</t>
  </si>
  <si>
    <t>2026-06-14T19:33:44.735+02:00</t>
  </si>
  <si>
    <t>[{"id":"121","note":"","count":1,"label":"Comeback 32cm 🌶️","posId":"121","price":24900,"isExtra":false},{"id":"K0000","note":"","count":1,"label":"Balné","posId":"K0000","price":1500,"isExtra":true},{"id":"122","note":"","count":1,"label":"Hot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</si>
  <si>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2026-06-14T19:19:06.972+02:00</t>
  </si>
  <si>
    <t>2026-06-14T19:31:24.555+02:00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</si>
  <si>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těsto","posId":"17","price":1000,"isExtra":true}]</t>
  </si>
  <si>
    <t>2026-06-14T19:17:58.733+02:00</t>
  </si>
  <si>
    <t>2026-06-14T19:30:37.399+02:00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</si>
  <si>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</si>
  <si>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Roman</t>
  </si>
  <si>
    <t>2026-06-14T19:17:23.448+02:00</t>
  </si>
  <si>
    <t>2026-06-14T19:29:46.665+02:00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</si>
  <si>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základ","posId":"ZRB40","price":0,"isExtra":true},{"id":"X112","note":"","count":1,"label":"Bez oliv","posId":"X112","price":0,"KDSTags":["redhighlight"],"isExtra":true},{"id":"P106","note":"","count":3,"label":"Česnekový dip","posId":"P106","price":2000,"isExtra":false},{"id":"K0000","note":"","count":3,"label":"Balné","posId":"K0000","price":1500,"isExtra":true}]</t>
  </si>
  <si>
    <t>2026-06-14T19:15:17.118+02:00</t>
  </si>
  <si>
    <t>2026-06-14T19:22:15.380+02:00</t>
  </si>
  <si>
    <t>[{"id":"6748417db17528cb9bcae605","count":1,"label":"Pepperoni 32cm 🌶️🌶️","posId":"120","price":19920,"isExtra":false},{"id":"bd23bb29ddc67d336ee4c95b","count":1,"label":"Balné","posId":"K0000","price":1500,"isExtra":true},{"id":"1cdf156d86c1b62a78276c67","count":1,"label":"okraj hotdog, bez omáčky","posId":"A125","price":5700,"isExtra":true}]</t>
  </si>
  <si>
    <t>2026-06-14T19:10:45.889+02:00</t>
  </si>
  <si>
    <t>2026-06-14T19:17:43.380+02:00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</si>
  <si>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základ","posId":"ZRS32","price":0,"isExtra":true}]</t>
  </si>
  <si>
    <t>2026-06-14T19:08:34.267+02:00</t>
  </si>
  <si>
    <t>2026-06-14T19:15:09.808+02:00</t>
  </si>
  <si>
    <t>2026-06-14T19:05:17.502+02:00</t>
  </si>
  <si>
    <t>2026-06-14T19:14:21.956+02:00</t>
  </si>
  <si>
    <t>2026-06-14T19:04:37.094+02:00</t>
  </si>
  <si>
    <t>2026-06-14T19:12:06.804+02:00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</si>
  <si>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32cm","posId":"116","price":24900,"isExtra":false},{"id":"54685064","note":"","count":1,"label":"Balné","posId":"K0000","price":1500,"isExtra":true},{"id":"54685074","note":"","count":1,"label":"Bez kuřete","posId":"X114","price":0,"KDSTags":["redhighlight"],"isExtra":true},{"id":"54685170","note":"","count":1,"label":"Slanina","posId":"B108","price":3000,"KDSTags":["greenhighlight"],"isExtra":true},{"id":"59777859","note":"","size":"Jablečno-skořicové rolls","count":1,"label":"Jablečno-skořicové rolls","posId":"18","price":8900,"isExtra":false},{"id":"54685064","note":"","count":1,"label":"Balné","posId":"K0000","price":1500,"isExtra":true}]</t>
  </si>
  <si>
    <t>2026-06-14T19:02:18.330+02:00</t>
  </si>
  <si>
    <t>2026-06-14T19:09:33.535+02:00</t>
  </si>
  <si>
    <t>[{"id":"6748417db17528cb9bcae5fd","count":1,"label":"Margherita 32cm","posId":"112","price":16720,"isExtra":false},{"id":"bd23bb29ddc67d336ee4c95b","count":1,"label":"Balné","posId":"K0000","price":1500,"isExtra":true}]</t>
  </si>
  <si>
    <t>2026-06-14T18:59:00.439+02:00</t>
  </si>
  <si>
    <t>2026-06-14T19:09:29.531+02:00</t>
  </si>
  <si>
    <t>[{"id":"6748417db17528cb9bcae5fd","count":1,"label":"Margherita 32cm","posId":"112","price":16720,"isExtra":false},{"id":"bd23bb29ddc67d336ee4c95b","count":1,"label":"Balné","posId":"K0000","price":1500,"isExtra":true},{"id":"1cdf156d86c1b62a78276c67","count":1,"label":"okraj hotdog, bez omáčky","posId":"A125","price":5700,"isExtra":true},{"id":"77106882b6d8ba4f0ccb4cc6","count":2,"label":"Šunka","posId":"B106","price":3000,"KDSTags":["greenhighlight"],"isExtra":true},{"id":"6748417db17528cb9bcae60f","count":1,"label":"Capricciosa 32cm","posId":"113","price":24900,"isExtra":false},{"id":"bd23bb29ddc67d336ee4c95b","count":1,"label":"Balné","posId":"K0000","price":1500,"isExtra":true},{"id":"55b2c2f0674ed75b2ab4794e","count":1,"label":"okraj hotdog, hořčice","posId":"A117","price":5700,"isExtra":true},{"id":"fa857a88cef908bfe7a79dc0","count":1,"label":"Žampiony","posId":"B105","price":2500,"KDSTags":["greenhighlight"],"isExtra":true}]</t>
  </si>
  <si>
    <t>2026-06-14T18:49:05.672+02:00</t>
  </si>
  <si>
    <t>2026-06-14T19:06:43.966+02:00</t>
  </si>
  <si>
    <t>[{"id":"54684981","note":"","size":"Hawai 40cm","count":1,"label":"Hawai 40cm","posId":"102","price":30900,"isExtra":false},{"id":"54685059","note":"","count":1,"label":"Balné","posId":"K0000","price":2000,"isExtra":true}]</t>
  </si>
  <si>
    <t>2026-06-14T18:48:13.277+02:00</t>
  </si>
  <si>
    <t>2026-06-14T19:04:37.654+02:00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</si>
  <si>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54685099","note":"","count":1,"label":"Žampiony","posId":"B105","price":2500,"KDSTags":["greenhighlight"],"isExtra":true},{"id":"54685150","note":"","count":1,"label":"Kukuřice","posId":"B115","price":2500,"KDSTags":["greenhighlight"],"isExtra":true}]</t>
  </si>
  <si>
    <t>2026-06-14T18:46:57.202+02:00</t>
  </si>
  <si>
    <t>2026-06-14T19:02:08.870+02:00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</si>
  <si>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</si>
  <si>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2026-06-14T18:46:56.196+02:00</t>
  </si>
  <si>
    <t>2026-06-14T19:01:23.664+02:00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</si>
  <si>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</si>
  <si>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2026-06-14T18:46:40.761+02:00</t>
  </si>
  <si>
    <t>2026-06-14T18:58:06.605+02:00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</si>
  <si>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základ","posId":"ZRS32","price":0,"isExtra":true},{"id":"737fae5d3b3af39cab3630a6","count":1,"label":"Bez ananasu","posId":"X100","price":0,"KDSTags":["redhighlight"],"isExtra":true}]</t>
  </si>
  <si>
    <t>2026-06-14T18:46:37.882+02:00</t>
  </si>
  <si>
    <t>2026-06-14T18:55:53.646+02:00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</si>
  <si>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40cm","posId":"111","price":30900,"isExtra":false},{"id":"9642908ce4c2f22954c8bbd6","count":1,"label":"Balné","posId":"K0000","price":2000,"isExtra":true},{"id":"6748417db17528cb9bcae631","count":1,"label":"Spicy Wings 🌶️","posId":"P101","price":9520,"isExtra":false},{"id":"bd23bb29ddc67d336ee4c95b","count":1,"label":"Balné","posId":"K0000","price":1500,"isExtra":true}]</t>
  </si>
  <si>
    <t>2026-06-14T18:46:02.896+02:00</t>
  </si>
  <si>
    <t>2026-06-14T18:53:12.522+02:00</t>
  </si>
  <si>
    <t>[{"id":"e8a7b47a-70d2-4cc2-a375-1dab55125675","note":"","count":1,"label":"Quattro Formaggi 32 cm","posId":"123","price":24900,"isExtra":false}]</t>
  </si>
  <si>
    <t>2026-06-14T18:41:03.414+02:00</t>
  </si>
  <si>
    <t>2026-06-14T18:48:14.576+02:00</t>
  </si>
  <si>
    <t>2026-06-14T18:59:53.013+02:00</t>
  </si>
  <si>
    <t>2026-06-14T18:41:04.480+02:00</t>
  </si>
  <si>
    <t>[{"id":"1460d93c-4159-4d87-aaf2-4ef8fb5e31b1","note":"","count":1,"label":"Margherita 32 cm","posId":"112","price":20900,"isExtra":false},{"id":"7eae80af-3fb0-4484-825a-00dd12db3ff3","note":"","count":1,"label":"Jalapenos Rolls, 6 ks","posId":"jpr200","price":8900,"isExtra":false}]</t>
  </si>
  <si>
    <t>2026-06-14T18:36:03.156+02:00</t>
  </si>
  <si>
    <t>2026-06-14T18:42:13.596+02:00</t>
  </si>
  <si>
    <t>2026-06-14T18:55:52.363+02:00</t>
  </si>
  <si>
    <t>2026-06-14T18:36:03.858+02:00</t>
  </si>
  <si>
    <t>[{"id":"ef7489da-416c-4ccb-846f-0317489461fc","note":"","count":1,"label":"BBQ Meteor 40 cm","posId":"106","price":30900,"isExtra":false}]</t>
  </si>
  <si>
    <t>2026-06-14T18:35:45.083+02:00</t>
  </si>
  <si>
    <t>2026-06-14T18:43:44.732+02:00</t>
  </si>
  <si>
    <t>[{"id":"6748417db17528cb9bcae5fd","count":2,"label":"Margherita 32cm","posId":"112","price":16720,"isExtra":false},{"id":"bd23bb29ddc67d336ee4c95b","count":2,"label":"Balné","posId":"K0000","price":1500,"isExtra":true}]</t>
  </si>
  <si>
    <t>2026-06-14T18:22:00.194+02:00</t>
  </si>
  <si>
    <t>2026-06-14T18:39:53.819+02:00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</si>
  <si>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32cm","posId":"115","price":19920,"isExtra":false},{"id":"bd23bb29ddc67d336ee4c95b","count":1,"label":"Balné","posId":"K0000","price":1500,"isExtra":true},{"id":"6748417db17528cb9bcae65f","count":1,"label":"Pepsi 1l","posId":"N124","price":5900,"isExtra":false}]</t>
  </si>
  <si>
    <t>Denys</t>
  </si>
  <si>
    <t>2026-06-14T18:21:39.220+02:00</t>
  </si>
  <si>
    <t>2026-06-14T18:35:23.626+02:00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</si>
  <si>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</si>
  <si>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2026-06-14T18:16:00.363+02:00</t>
  </si>
  <si>
    <t>2026-06-14T18:30:27.665+02:00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</si>
  <si>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</si>
  <si>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2026-06-14T18:14:03.436+02:00</t>
  </si>
  <si>
    <t>2026-06-14T18:33:56.331+02:00</t>
  </si>
  <si>
    <t>[{"id":"1da6e618-5f95-4707-b8bd-b1685e13f67a","note":"","count":1,"label":"Hawai 40 cm","posId":"102","price":30900,"isExtra":false}]</t>
  </si>
  <si>
    <t>2026-06-14T18:12:45.571+02:00</t>
  </si>
  <si>
    <t>2026-06-14T18:27:33.691+02:00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</si>
  <si>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omáčka","posId":"A119","price":5700,"isExtra":true},{"id":"54685146","note":"","count":1,"label":"Cibule","posId":"B103","price":2500,"KDSTags":["greenhighlight"],"isExtra":true},{"id":"54685021","note":"","size":"Choco Rolls","count":1,"label":"Choco Rolls","posId":"chr100","price":8900,"isExtra":false},{"id":"54685064","note":"","count":1,"label":"Balné","posId":"K0000","price":1500,"isExtra":true}]</t>
  </si>
  <si>
    <t>2026-06-14T18:12:45.330+02:00</t>
  </si>
  <si>
    <t>2026-06-14T18:26:19.999+02:00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</si>
  <si>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32cm","posId":"123","price":24900,"isExtra":false},{"id":"54685064","note":"","count":1,"label":"Balné","posId":"K0000","price":1500,"isExtra":true},{"id":"54685137","note":"","count":1,"label":"okraj hotdog, bez omáčky","posId":"A125","price":5700,"isExtra":true},{"id":"54685177","note":"","count":1,"label":"Kuře","posId":"B114","price":3000,"KDSTags":["greenhighlight"],"isExtra":true},{"id":"57464194","note":"","size":"Jalapeňos dip","count":1,"label":"Jalapeňos dip","posId":"P107","price":2000,"isExtra":false},{"id":"54685064","note":"","count":1,"label":"Balné","posId":"K0000","price":1500,"isExtra":true}]</t>
  </si>
  <si>
    <t>2026-06-14T18:10:31.685+02:00</t>
  </si>
  <si>
    <t>2026-06-14T18:24:40.562+02:00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</si>
  <si>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</si>
  <si>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2026-06-14T18:08:03.667+02:00</t>
  </si>
  <si>
    <t>2026-06-14T18:31:56.379+02:00</t>
  </si>
  <si>
    <t>2026-06-14T18:49:49.142+02:00</t>
  </si>
  <si>
    <t>2026-06-14T18:08:06.375+02:00</t>
  </si>
  <si>
    <t>[{"id":"f675967f-9acd-47eb-a0a7-8c1488c18315","note":"","count":1,"label":"Hot &amp; Spicy 40 cm","posId":"110","price":30900,"isExtra":false}]</t>
  </si>
  <si>
    <t>2026-06-14T18:06:54.641+02:00</t>
  </si>
  <si>
    <t>2026-06-14T18:24:01.241+02:00</t>
  </si>
  <si>
    <t>[{"id":"6748417db17528cb9bcae65f","count":1,"label":"Pepsi 1l","posId":"N124","price":5900,"isExtra":false},{"id":"6748417db17528cb9bcae603","count":1,"label":"Comeback 32cm 🌶️","posId":"121","price":19920,"isExtra":false},{"id":"bd23bb29ddc67d336ee4c95b","count":1,"label":"Balné","posId":"K0000","price":1500,"isExtra":true},{"id":"9db05ed723de804bca9d0750","count":1,"label":"Olivy","posId":"B112","price":2500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dip","posId":"P106","price":2000,"isExtra":false},{"id":"bd23bb29ddc67d336ee4c95b","count":1,"label":"Balné","posId":"K0000","price":1500,"isExtra":true},{"id":"6748417db17528cb9bcae633","count":1,"label":"Masové kuličky","posId":"P102","price":9900,"isExtra":false},{"id":"bd23bb29ddc67d336ee4c95b","count":1,"label":"Balné","posId":"K0000","price":1500,"isExtra":true}]</t>
  </si>
  <si>
    <t>2026-06-14T18:05:57.939+02:00</t>
  </si>
  <si>
    <t>2026-06-14T18:22:15.736+02:00</t>
  </si>
  <si>
    <t>[{"id":"6748417db17528cb9bcae60b","count":1,"label":"Zeleninová 32cm","posId":"115","price":19920,"isExtra":false},{"id":"bd23bb29ddc67d336ee4c95b","count":1,"label":"Balné","posId":"K0000","price":1500,"isExtra":true},{"id":"18c190203278836a4d4b7095","count":1,"label":"Smetanový základ","posId":"ZRS32","price":0,"isExtra":true},{"id":"1e0c03d5276c1896ca48520f","count":1,"label":"Kuře","posId":"B114","price":3000,"KDSTags":["greenhighlight"],"isExtra":true}]</t>
  </si>
  <si>
    <t>2026-06-14T18:05:57.344+02:00</t>
  </si>
  <si>
    <t>2026-06-14T18:21:29.141+02:00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</si>
  <si>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bylinky","posId":"A122","price":6500,"isExtra":true},{"id":"54685018","note":"","size":"Česnekový dip","count":2,"label":"Česnekový dip","posId":"P106","price":2000,"isExtra":false},{"id":"54685064","note":"","count":2,"label":"Balné","posId":"K0000","price":1500,"isExtra":true},{"id":"57464194","note":"","size":"Jalapeňos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dip","posId":"P107","price":2000,"isExtra":false},{"id":"54685064","note":"","count":1,"label":"Balné","posId":"K0000","price":1500,"isExtra":true}]</t>
  </si>
  <si>
    <t>2026-06-14T18:03:13.755+02:00</t>
  </si>
  <si>
    <t>2026-06-14T18:19:16.411+02:00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</si>
  <si>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základ","posId":"ZSR32","price":0,"isExtra":true},{"id":"59589706","note":"","size":"Margherita 32cm","count":1,"label":"Margherita 32cm","posId":"112","price":20900,"isExtra":false},{"id":"54685064","note":"","count":1,"label":"Balné","posId":"K0000","price":1500,"isExtra":true},{"id":"54685070","note":"","count":1,"label":"Jalapeňos","posId":"B102","price":2500,"KDSTags":["greenhighlight"],"isExtra":true},{"id":"54685182","note":"","count":1,"label":"Grana padano, pecorino, parmazán","posId":"B130","price":3000,"KDSTags":["greenhighlight"],"isExtra":true}]</t>
  </si>
  <si>
    <t>2026-06-14T18:03:05.100+02:00</t>
  </si>
  <si>
    <t>2026-06-14T18:18:55.091+02:00</t>
  </si>
  <si>
    <t>2026-06-14T18:31:08.048+02:00</t>
  </si>
  <si>
    <t>2026-06-14T18:03:06.986+02:00</t>
  </si>
  <si>
    <t>[{"id":"088a7edc-ef1e-4c6b-b7a1-36c2c45ab0fe","note":"","count":1,"label":"Capricciosa 32 cm","posId":"113","price":24900,"isExtra":false}]</t>
  </si>
  <si>
    <t>2026-06-14T17:58:03.018+02:00</t>
  </si>
  <si>
    <t>2026-06-14T18:17:43.975+02:00</t>
  </si>
  <si>
    <t>2026-06-14T18:26:59.617+02:00</t>
  </si>
  <si>
    <t>2026-06-14T17:58:03.785+02:00</t>
  </si>
  <si>
    <t>[{"id":"7a90b738-046b-4892-b62f-85f6328dd6b7","note":"","count":1,"label":"Veggieballs 40 cm","posId":"105","price":30900,"isExtra":false}]</t>
  </si>
  <si>
    <t>2026-06-14T17:55:03.113+02:00</t>
  </si>
  <si>
    <t>2026-06-14T18:15:19.647+02:00</t>
  </si>
  <si>
    <t>2026-06-14T18:35:04.252+02:00</t>
  </si>
  <si>
    <t>2026-06-14T17:55:03.943+02:00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</si>
  <si>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jalapenos","posId":"P107","price":2000,"isExtra":false}]</t>
  </si>
  <si>
    <t>2026-06-14T17:53:03.250+02:00</t>
  </si>
  <si>
    <t>2026-06-14T18:11:58.547+02:00</t>
  </si>
  <si>
    <t>[{"id":"49554361-bb09-484d-958c-c2640501b923","note":"","count":1,"label":"Margherita 18 cm","posId":"124","price":11900,"isExtra":false},{"id":"63c5589f-8110-48db-8be3-91da09368499","note":"","count":1,"label":"Capricciosa 18 cm","posId":"125","price":11900,"isExtra":false},{"id":"a4e8ca23-fe36-4747-a603-19485eee7e76","note":"","count":1,"label":"Hot &amp; Spicy 32 cm","posId":"146","price":24900,"isExtra":false},{"id":"0663e926-2071-4402-b9ca-1a372f1ef96b","note":"","count":1,"label":"Zeleninová 32 cm","posId":"139","price":24900,"isExtra":false},{"id":"af2bee84-a445-45fc-8ca2-cf4fed0dcf38","note":"","count":1,"label":"okraj mozzarella bylinky","posId":"A121","price":5700,"isExtra":true}]</t>
  </si>
  <si>
    <t>2026-06-14T17:53:03.222+02:00</t>
  </si>
  <si>
    <t>2026-06-14T18:14:11.782+02:00</t>
  </si>
  <si>
    <t>2026-06-14T18:26:58.416+02:00</t>
  </si>
  <si>
    <t>2026-06-14T17:53:05.516+02:00</t>
  </si>
  <si>
    <t>[{"id":"e8a7b47a-70d2-4cc2-a375-1dab55125675","note":"","count":1,"label":"Quattro Formaggi 32 cm","posId":"123","price":24900,"isExtra":false},{"id":"1da6e618-5f95-4707-b8bd-b1685e13f67a","note":"","count":1,"label":"Hawai 40 cm","posId":"102","price":30900,"isExtra":false}]</t>
  </si>
  <si>
    <t>2026-06-14T17:53:03.208+02:00</t>
  </si>
  <si>
    <t>2026-06-14T18:08:47.407+02:00</t>
  </si>
  <si>
    <t>[{"id":"ff723d64-e63f-4adc-8ba8-0eb65d271b41","note":"","count":1,"label":"Sweet passion 40 cm","posId":"31","price":26900,"isExtra":false},{"id":"940e6ebd-e2ff-4690-a136-8a5402d93339","note":"","count":1,"label":"Dip vanilkový","posId":"vanila","price":2000,"isExtra":false}]</t>
  </si>
  <si>
    <t>2026-06-14T17:52:38.721+02:00</t>
  </si>
  <si>
    <t>2026-06-14T18:06:36.328+02:00</t>
  </si>
  <si>
    <t>[{"id":"307f1b7d-52a0-408d-be47-4976c57475e7","count":1,"label":"Pizza Hawai 32 cm","posId":"114","price":24900,"isExtra":false,"creatorId":"w6FJ5OkW4_hN3uHxoj32P","isPackging":0,"actualLabel":"Pizza Hawai 32 cm"}]</t>
  </si>
  <si>
    <t>2026-06-14T17:48:27.734+02:00</t>
  </si>
  <si>
    <t>2026-06-14T18:05:21.686+02:00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</si>
  <si>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omáčka","posId":"A119","price":5700,"isExtra":true},{"id":"54685015","note":"","size":"Pečené brambory","count":1,"label":"Pečené brambory","posId":"P103","price":6900,"isExtra":false},{"id":"54685064","note":"","count":1,"label":"Balné","posId":"K0000","price":1500,"isExtra":true}]</t>
  </si>
  <si>
    <t>2026-06-14T17:47:14.869+02:00</t>
  </si>
  <si>
    <t>2026-06-14T18:00:47.239+02:00</t>
  </si>
  <si>
    <t>Stepan</t>
  </si>
  <si>
    <t>2026-06-14T17:47:01.091+02:00</t>
  </si>
  <si>
    <t>2026-06-14T17:57:45.678+02:00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</si>
  <si>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oliv","posId":"X112","price":0,"KDSTags":["redhighlight"],"isExtra":true}]</t>
  </si>
  <si>
    <t>2026-06-14T17:44:01.202+02:00</t>
  </si>
  <si>
    <t>2026-06-14T17:52:08.765+02:00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</si>
  <si>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těsto","posId":"17","price":1000,"isExtra":true}]</t>
  </si>
  <si>
    <t>2026-06-14T17:40:03.276+02:00</t>
  </si>
  <si>
    <t>2026-06-14T17:49:47.616+02:00</t>
  </si>
  <si>
    <t>2026-06-14T18:11:54.044+02:00</t>
  </si>
  <si>
    <t>2026-06-14T17:40:04.604+02:00</t>
  </si>
  <si>
    <t>[{"id":"6fd21e49-00a8-432e-9a10-433446911b42","note":"","count":1,"label":"Česká zmrzlina z Opočna čokoládová","posId":"D107","price":12900,"isExtra":false},{"id":"909551f4-a7ff-428a-a062-708ec72d4824","note":"","count":1,"label":"Choco Rolls, 6 ks","posId":"chr100","price":8900,"isExtra":false},{"id":"7ee7e3c8-2c54-4dc5-810f-2f52f62e2d14","note":"","count":1,"label":"Comeback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</si>
  <si>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2026-06-14T17:38:03.323+02:00</t>
  </si>
  <si>
    <t>2026-06-14T17:48:21.470+02:00</t>
  </si>
  <si>
    <t>2026-06-14T17:55:02.581+02:00</t>
  </si>
  <si>
    <t>2026-06-14T17:38:04.383+02:00</t>
  </si>
  <si>
    <t>[{"id":"72a788fd-2d10-4aa9-80c1-abbc9acb3570","note":"","count":1,"label":"Hawai 32 cm","posId":"138","price":24900,"isExtra":false},{"id":"239f9a43-c44c-403a-a3f8-de7adef9d4a9","note":"","count":1,"label":"ananas","posId":"B100","price":2500,"KDSTags":["greenhighlight"],"isExtra":true}]</t>
  </si>
  <si>
    <t>2026-06-14T17:27:17.833+02:00</t>
  </si>
  <si>
    <t>2026-06-14T17:34:49.653+02:00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</si>
  <si>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cibule","posId":"X103","price":0,"KDSTags":["redhighlight"],"isExtra":true},{"id":"3ff8bcf86a57647a3133c48e","count":1,"label":"Kukuřice","posId":"B115","price":2500,"KDSTags":["greenhighlight"],"isExtra":true},{"id":"6748417db17528cb9bcae639","count":1,"label":"Pepperoni Rolls 🌶️","posId":"P100","price":8900,"isExtra":false},{"id":"bd23bb29ddc67d336ee4c95b","count":1,"label":"Balné","posId":"K0000","price":1500,"isExtra":true},{"id":"6748417db17528cb9bcae661","count":1,"label":"Pepsi zero sugar 1l","posId":"N125","price":5900,"isExtra":false}]</t>
  </si>
  <si>
    <t>2026-06-14T17:18:03.287+02:00</t>
  </si>
  <si>
    <t>2026-06-14T17:32:53.564+02:00</t>
  </si>
  <si>
    <t>2026-06-14T17:46:33.117+02:00</t>
  </si>
  <si>
    <t>2026-06-14T17:18:04.482+02:00</t>
  </si>
  <si>
    <t>[{"id":"7ee7e3c8-2c54-4dc5-810f-2f52f62e2d14","note":"","count":1,"label":"Comeback 32 cm","posId":"121","price":24900,"isExtra":false}]</t>
  </si>
  <si>
    <t>2026-06-14T17:15:02.589+02:00</t>
  </si>
  <si>
    <t>2026-06-14T17:27:23.500+02:00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</si>
  <si>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</si>
  <si>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2026-06-14T17:11:51.621+02:00</t>
  </si>
  <si>
    <t>2026-06-14T17:31:43.573+02:00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</si>
  <si>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40cm","posId":"101","price":30900,"isExtra":false},{"id":"9642908ce4c2f22954c8bbd6","count":1,"label":"Balné","posId":"K0000","price":2000,"isExtra":true},{"id":"6748417db17528cb9bcae65f","count":1,"label":"Pepsi 1l","posId":"N124","price":5900,"isExtra":false}]</t>
  </si>
  <si>
    <t>2026-06-14T17:07:57.842+02:00</t>
  </si>
  <si>
    <t>2026-06-14T17:29:17.856+02:00</t>
  </si>
  <si>
    <t>[{"id":"6748417db17528cb9bcae60f","count":1,"label":"Capricciosa 32cm","posId":"113","price":24900,"isExtra":false},{"id":"bd23bb29ddc67d336ee4c95b","count":1,"label":"Balné","posId":"K0000","price":1500,"isExtra":true},{"id":"922ddc83e51aeaa699cd1155","count":1,"label":"Bez žampionů","posId":"X105","price":0,"KDSTags":["redhighlight"],"isExtra":true},{"id":"3a8c81df4b4e610c1946ed84","count":1,"label":"Bez oliv","posId":"X112","price":0,"KDSTags":["redhighlight"],"isExtra":true},{"id":"518562551802af877dea3c52","count":1,"label":"Česnekový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</si>
  <si>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2026-06-14T17:06:09.123+02:00</t>
  </si>
  <si>
    <t>2026-06-14T17:25:14.257+02:00</t>
  </si>
  <si>
    <t>[{"id":"e370f34b-aeaa-4f5c-80c1-33593f29ab88","count":1,"label":"Pizza Comeback 40","posId":"109","price":30900,"isExtra":false,"creatorId":"ZZH6p3b3XtIlgl-dSKO6_","isPackging":0,"actualLabel":"Pizza Comeback 40"},{"id":"a52d210a-2931-4c6e-b767-1ff8446d4750","count":1,"label":"Pizza Hot &amp; Spicy 32","posId":"122","price":24900,"isExtra":false,"creatorId":"jITLa2ACg4hHN85_h1C_Y","isPackging":0,"actualLabel":"Pizza Hot &amp; Spicy 32"}]</t>
  </si>
  <si>
    <t>2026-06-14T17:04:01.831+02:00</t>
  </si>
  <si>
    <t>2026-06-14T17:22:04.695+02:00</t>
  </si>
  <si>
    <t>[{"id":"2c0b14ac-0c6b-4872-a94b-866460357260","count":1,"label":"Pizza Capricciosa 18","posId":"125","price":11900,"isExtra":false,"creatorId":"XQBGmhq6yLUaIvDD_fJWT","isPackging":0,"actualLabel":"Pizza Capricciosa 18"},{"id":"ad41b401-fc7f-449d-87be-dfb46bf9a126","count":1,"label":"Dip česnekový","posId":"P106","price":2000,"isExtra":false,"creatorId":"P0hVqv9ggC0MYMM_K8Fyk","isPackging":0,"actualLabel":"Dip česnekový"}]</t>
  </si>
  <si>
    <t>ready_pickup</t>
  </si>
  <si>
    <t>2026-06-14T17:03:50.144+02:00</t>
  </si>
  <si>
    <t>2026-06-14T17:22:42.654+02:00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</si>
  <si>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54685117","note":"","count":1,"label":"Olivy","posId":"B112","price":2500,"KDSTags":["greenhighlight"],"isExtra":true},{"id":"54685146","note":"","count":1,"label":"Cibule","posId":"B103","price":2500,"KDSTags":["greenhighlight"],"isExtra":true},{"id":"54685150","note":"","count":1,"label":"Kukuřice","posId":"B115","price":2500,"KDSTags":["greenhighlight"],"isExtra":true},{"id":"54685174","note":"","count":1,"label":"Gorgonzola","posId":"B101","price":3000,"KDSTags":["greenhighlight"],"isExtra":true},{"id":"54685182","note":"","count":1,"label":"Grana padano, pecorino, parmazán","posId":"B130","price":3000,"KDSTags":["greenhighlight"],"isExtra":true},{"id":"59589715","note":"","size":"Capricciosa 32cm","count":1,"label":"Capricciosa 32cm","posId":"113","price":24900,"isExtra":false},{"id":"54685064","note":"","count":1,"label":"Balné","posId":"K0000","price":1500,"isExtra":true},{"id":"54685137","note":"","count":1,"label":"okraj hotdog, bez omáčky","posId":"A125","price":5700,"isExtra":true},{"id":"54685099","note":"","count":1,"label":"Žampiony","posId":"B105","price":2500,"KDSTags":["greenhighlight"],"isExtra":true},{"id":"54685117","note":"","count":1,"label":"Olivy","posId":"B112","price":2500,"KDSTags":["greenhighlight"],"isExtra":true},{"id":"54685146","note":"","count":1,"label":"Cibule","posId":"B103","price":2500,"KDSTags":["greenhighlight"],"isExtra":true},{"id":"54685174","note":"","count":1,"label":"Gorgonzola","posId":"B101","price":3000,"KDSTags":["greenhighlight"],"isExtra":true},{"id":"54685182","note":"","count":1,"label":"Grana padano, pecorino, parmazán","posId":"B130","price":3000,"KDSTags":["greenhighlight"],"isExtra":true},{"id":"54685017","note":"","size":"Pepperoni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</si>
  <si>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2026-06-14T17:03:12.089+02:00</t>
  </si>
  <si>
    <t>2026-06-14T17:14:41.439+02:00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</si>
  <si>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základ","posId":"ZRB32","price":0,"isExtra":true},{"id":"6748417db17528cb9bcae609","count":1,"label":"BBQ Meteor 32cm","posId":"118","price":24900,"isExtra":false},{"id":"bd23bb29ddc67d336ee4c95b","count":1,"label":"Balné","posId":"K0000","price":1500,"isExtra":true}]</t>
  </si>
  <si>
    <t>2026-06-14T16:52:03.084+02:00</t>
  </si>
  <si>
    <t>2026-06-14T17:00:10.182+02:00</t>
  </si>
  <si>
    <t>2026-06-14T17:26:07.223+02:00</t>
  </si>
  <si>
    <t>2026-06-14T16:52:03.811+02:00</t>
  </si>
  <si>
    <t>[{"id":"55ca227d-485c-4130-a44d-b26b939e8c03","note":"","count":1,"label":"Hot &amp; Spicy 32 cm","posId":"122","price":24900,"isExtra":false},{"id":"239f9a43-c44c-403a-a3f8-de7adef9d4a9","note":"","count":1,"label":"ananas","posId":"B100","price":2500,"KDSTags":["greenhighlight"],"isExtra":true}]</t>
  </si>
  <si>
    <t>2026-06-14T16:47:58.900+02:00</t>
  </si>
  <si>
    <t>2026-06-14T16:54:32.704+02:00</t>
  </si>
  <si>
    <t>[{"id":"111","note":"","count":1,"label":"Quattro Formaggi 40cm","posId":"111","price":30900,"isExtra":false},{"id":"K0000","note":"","count":1,"label":"Balné","posId":"K0000","price":2000,"isExtra":true},{"id":"N120","note":"","count":1,"label":"Aquilla černý čaj a broskev 0,5l","posId":"N120","price":4900,"isExtra":false}]</t>
  </si>
  <si>
    <t>2026-06-14T16:44:03.901+02:00</t>
  </si>
  <si>
    <t>2026-06-14T16:52:30.133+02:00</t>
  </si>
  <si>
    <t>2026-06-14T17:06:24.483+02:00</t>
  </si>
  <si>
    <t>2026-06-14T16:44:04.655+02:00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</si>
  <si>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</si>
  <si>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2026-06-14T16:37:02.943+02:00</t>
  </si>
  <si>
    <t>2026-06-14T16:46:56.274+02:00</t>
  </si>
  <si>
    <t>[{"id":"163e77d4-5ceb-49e7-900a-6bd7d0635831","note":"","count":1,"label":"SPICY MENU COMEBACK","posId":"","price":34900,"isExtra":false},{"id":"f94c006e-af99-4502-abfb-daeaff3a865b","note":"","count":1,"label":"*BBQ METEOR* 32","posId":"Y118","price":0,"isExtra":true},{"id":"64d46855-0c2f-4030-b544-7bfacbec3164","note":"","count":1,"label":"Americké těsto","posId":"14","price":0,"isExtra":true},{"id":"6a9d8529-699c-42e7-81cc-9f838dc5f2d2","note":"","count":1,"label":"Smetanový základ","posId":"A129","price":0,"isExtra":true},{"id":"af2bee84-a445-45fc-8ca2-cf4fed0dcf38","note":"","count":1,"label":"okraj mozzarella bylinky","posId":"A121","price":5700,"isExtra":true},{"id":"3b2e5070-fa8a-41ec-bb06-8e61fd8fa5e3","note":"","count":1,"label":"Spicy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</si>
  <si>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2026-06-14T16:16:52.516+02:00</t>
  </si>
  <si>
    <t>2026-06-14T16:28:07.561+02:00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</si>
  <si>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základ","posId":"ZSR40","price":0,"isExtra":true},{"id":"84e0fbf137b501f8769d4619","count":1,"label":"Buchtičky se šodó","posId":"D12","price":7900,"isExtra":false},{"id":"bd23bb29ddc67d336ee4c95b","count":1,"label":"Balné","posId":"K0000","price":1500,"isExtra":true}]</t>
  </si>
  <si>
    <t>2026-06-14T16:13:03.190+02:00</t>
  </si>
  <si>
    <t>2026-06-14T16:31:31.858+02:00</t>
  </si>
  <si>
    <t>2026-06-14T16:42:05.618+02:00</t>
  </si>
  <si>
    <t>2026-06-14T16:13:04.520+02:00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</si>
  <si>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</si>
  <si>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2026-06-14T15:48:03.304+02:00</t>
  </si>
  <si>
    <t>2026-06-14T16:03:46.997+02:00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</si>
  <si>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bylinky","posId":"A122","price":6500,"isExtra":true}]</t>
  </si>
  <si>
    <t>2026-06-14T15:47:49.942+02:00</t>
  </si>
  <si>
    <t>2026-06-14T15:57:14.261+02:00</t>
  </si>
  <si>
    <t>[{"id":"1b76aa47f83cc96e2e5bf27d","count":1,"label":"Choco Rolls","posId":"chr100","price":8900,"isExtra":false},{"id":"bd23bb29ddc67d336ee4c95b","count":1,"label":"Balné","posId":"K0000","price":1500,"isExtra":true},{"id":"6748417db17528cb9bcae5fd","count":1,"label":"Margherita 32cm","posId":"112","price":16720,"isExtra":false},{"id":"bd23bb29ddc67d336ee4c95b","count":1,"label":"Balné","posId":"K0000","price":1500,"isExtra":true},{"id":"107edc5fe35cb7a843bf6a84","count":1,"label":"okraj hotdog, bbq omáčka","posId":"A119","price":5700,"isExtra":true}]</t>
  </si>
  <si>
    <t>2026-06-14T15:46:03.429+02:00</t>
  </si>
  <si>
    <t>2026-06-14T18:04:33.241+02:00</t>
  </si>
  <si>
    <t>[{"id":"7805ed20-b7fb-4253-865d-b1d6ba10a291","note":"","count":1,"label":"Baby špenát &amp; kuře 32 cm","posId":"140","price":24900,"isExtra":false},{"id":"e1743159-a15a-4b43-ae72-099e065432af","note":"","count":1,"label":"BEZ -špenát s česnekem","posId":"X107","price":0,"KDSTags":["redhighlight"],"isExtra":true}]</t>
  </si>
  <si>
    <t>2026-06-14T15:34:03.492+02:00</t>
  </si>
  <si>
    <t>2026-06-14T15:44:36.236+02:00</t>
  </si>
  <si>
    <t>2026-06-14T16:10:51.668+02:00</t>
  </si>
  <si>
    <t>2026-06-14T15:34:04.610+02:00</t>
  </si>
  <si>
    <t>[{"id":"c17837f5-7a43-4caf-86f2-7f4c925f90fb","note":"","count":1,"label":"BBQ Meteor 32 cm","posId":"118","price":24900,"isExtra":false},{"id":"75667a6e-daec-4fb6-917e-f318f7121924","note":"","count":1,"label":"Pepperoni 18 cm","posId":"132","price":11900,"isExtra":false},{"id":"0604cf40-24b5-4ad5-a9e4-e5834def96b8","note":"","count":2,"label":"Dip česnekový","posId":"P106","price":2000,"isExtra":false}]</t>
  </si>
  <si>
    <t>2026-06-14T15:24:02.949+02:00</t>
  </si>
  <si>
    <t>2026-06-14T15:43:12.268+02:00</t>
  </si>
  <si>
    <t>2026-06-14T16:01:38.665+02:00</t>
  </si>
  <si>
    <t>2026-06-14T15:24:04.565+02:00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</si>
  <si>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česnekový","posId":"P106","price":2000,"isExtra":false},{"id":"f7043b16-784c-4471-87d9-9c8cbc7d5ab8","note":"","count":1,"label":"Capricciosa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bylinky","posId":"A121","price":5700,"isExtra":true},{"id":"5da54b98-3fa2-42c1-858f-7688afdae2fa","note":"","count":1,"label":"BEZ -žampiony","posId":"X105","price":0,"KDSTags":["redhighlight"],"isExtra":true}]</t>
  </si>
  <si>
    <t>Sergei</t>
  </si>
  <si>
    <t>2026-06-14T15:05:08.629+02:00</t>
  </si>
  <si>
    <t>2026-06-14T15:15:09.475+02:00</t>
  </si>
  <si>
    <t>[{"id":"123","note":"","count":1,"label":"Quattro Formaggi 32cm","posId":"123","price":24900,"isExtra":false},{"id":"K0000","note":"","count":1,"label":"Balné","posId":"K0000","price":1500,"isExtra":true}]</t>
  </si>
  <si>
    <t>2026-06-14T15:04:40.094+02:00</t>
  </si>
  <si>
    <t>2026-06-14T15:13:57.973+02:00</t>
  </si>
  <si>
    <t>[{"id":"6748417db17528cb9bcae605","count":1,"label":"Pepperoni 32cm 🌶️🌶️","posId":"120","price":19920,"isExtra":false},{"id":"bd23bb29ddc67d336ee4c95b","count":1,"label":"Balné","posId":"K0000","price":1500,"isExtra":true},{"id":"ccbaa201c998f5c98f2bca7f","count":1,"label":"Pepperoni salám","posId":"B109","price":3000,"KDSTags":["greenhighlight"],"isExtra":true},{"id":"6748417db17528cb9bcae605","count":1,"label":"Pepperoni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</si>
  <si>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2026-06-14T14:58:03.301+02:00</t>
  </si>
  <si>
    <t>2026-06-14T15:17:54.281+02:00</t>
  </si>
  <si>
    <t>2026-06-14T15:44:47.299+02:00</t>
  </si>
  <si>
    <t>2026-06-14T14:58:04.502+02:00</t>
  </si>
  <si>
    <t>[{"id":"a4e8ca23-fe36-4747-a603-19485eee7e76","note":"","count":1,"label":"Hot &amp; Spicy 32 cm","posId":"146","price":24900,"isExtra":false},{"id":"0604cf40-24b5-4ad5-a9e4-e5834def96b8","note":"","count":1,"label":"Dip česnekový","posId":"P106","price":2000,"isExtra":false}]</t>
  </si>
  <si>
    <t>2026-06-14T14:32:44.192+02:00</t>
  </si>
  <si>
    <t>2026-06-14T14:41:51.996+02:00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</si>
  <si>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základ","posId":"ZRB32","price":0,"isExtra":true},{"id":"066a3df44113592702f70f66","count":1,"label":"Jalapeňos","posId":"B102","price":2500,"KDSTags":["greenhighlight"],"isExtra":true}]</t>
  </si>
  <si>
    <t>2026-06-14T14:30:33.843+02:00</t>
  </si>
  <si>
    <t>2026-06-14T14:39:43.098+02:00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</si>
  <si>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</si>
  <si>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Nikita</t>
  </si>
  <si>
    <t>2026-06-14T14:22:18.291+02:00</t>
  </si>
  <si>
    <t>2026-06-14T14:36:22.212+02:00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</si>
  <si>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omáčka","posId":"A124","price":6500,"isExtra":true},{"id":"C103","note":"","count":1,"label":"Cibule","posId":"C103","price":3500,"KDSTags":["greenhighlight"],"isExtra":true}]</t>
  </si>
  <si>
    <t>2026-06-14T14:19:29.655+02:00</t>
  </si>
  <si>
    <t>2026-06-14T14:32:24.077+02:00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</si>
  <si>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základ","posId":"ZRS32","price":0,"isExtra":true}]</t>
  </si>
  <si>
    <t>Martin</t>
  </si>
  <si>
    <t>2026-06-14T14:07:26.184+02:00</t>
  </si>
  <si>
    <t>2026-06-14T14:20:56.130+02:00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</si>
  <si>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bylinky","posId":"A122","price":6500,"isExtra":true}]</t>
  </si>
  <si>
    <t>2026-06-14T14:07:03.519+02:00</t>
  </si>
  <si>
    <t>2026-06-14T14:18:03.952+02:00</t>
  </si>
  <si>
    <t>[{"id":"9b3fd0f9-6a36-4a8e-95ad-00dbae675705","note":"","count":1,"label":"Capricciosa 40 cm","posId":"101","price":30900,"isExtra":false}]</t>
  </si>
  <si>
    <t>2026-06-14T14:06:13.515+02:00</t>
  </si>
  <si>
    <t>2026-06-14T14:14:49.851+02:00</t>
  </si>
  <si>
    <t>[{"id":"6748417db17528cb9bcae65f","count":1,"label":"Pepsi 1l","posId":"N124","price":5900,"isExtra":false},{"id":"6748417db17528cb9bcae605","count":1,"label":"Pepperoni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základ","posId":"ZRS32","price":0,"isExtra":true},{"id":"77106882b6d8ba4f0ccb4cc6","count":1,"label":"Šunka","posId":"B106","price":3000,"KDSTags":["greenhighlight"],"isExtra":true},{"id":"518562551802af877dea3c52","count":1,"label":"Česnekový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</si>
  <si>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2026-06-14T14:03:05.994+02:00</t>
  </si>
  <si>
    <t>2026-06-14T14:13:47.074+02:00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</si>
  <si>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základ","posId":"ZBR40","price":0,"isExtra":true},{"id":"163e470336fa023cc81e274a","count":1,"label":"okraj hotdog, bez omáčky","posId":"A126","price":6500,"isExtra":true},{"id":"6748417db17528cb9bcae63f","count":1,"label":"Jalapenos Rolls","posId":"jpr200","price":8900,"isExtra":false},{"id":"bd23bb29ddc67d336ee4c95b","count":1,"label":"Balné","posId":"K0000","price":1500,"isExtra":true}]</t>
  </si>
  <si>
    <t>2026-06-14T14:01:02.343+02:00</t>
  </si>
  <si>
    <t>2026-06-14T14:08:11.829+02:00</t>
  </si>
  <si>
    <t>2026-06-14T13:50:31.172+02:00</t>
  </si>
  <si>
    <t>2026-06-14T14:06:52.785+02:00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</si>
  <si>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32cm","posId":"112","price":20900,"isExtra":false},{"id":"54685064","note":"","count":1,"label":"Balné","posId":"K0000","price":1500,"isExtra":true},{"id":"54685167","note":"","count":1,"label":"Šunka","posId":"B106","price":3000,"KDSTags":["greenhighlight"],"isExtra":true}]</t>
  </si>
  <si>
    <t>2026-06-14T13:48:26.847+02:00</t>
  </si>
  <si>
    <t>2026-06-14T14:03:52.735+02:00</t>
  </si>
  <si>
    <t>[{"id":"59777859","note":"","size":"Jablečno-skořicové rolls","count":1,"label":"Jablečno-skořicové rolls","posId":"18","price":8900,"isExtra":false},{"id":"54685064","note":"","count":1,"label":"Balné","posId":"K0000","price":1500,"isExtra":true},{"id":"66679163","note":"","size":"Buchtičky se šodó","count":1,"label":"Buchtičky se šodó","posId":"D12","price":7900,"isExtra":false},{"id":"54685064","note":"","count":1,"label":"Balné","posId":"K0000","price":1500,"isExtra":true},{"id":"54684979","note":"","size":"Baby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40cm","posId":"104","price":30900,"isExtra":false},{"id":"54685059","note":"","count":1,"label":"Balné","posId":"K0000","price":2000,"isExtra":true},{"id":"54685113","note":"","count":1,"label":"okraj hotdog, hořčice","posId":"A118","price":6500,"isExtra":true},{"id":"59589710","note":"","size":"Pepperoni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54685099","note":"","count":1,"label":"Žampiony","posId":"B105","price":2500,"KDSTags":["greenhighlight"],"isExtra":true},{"id":"54685150","note":"","count":1,"label":"Kukuřice","posId":"B115","price":2500,"KDSTags":["greenhighlight"],"isExtra":true},{"id":"54685167","note":"","count":1,"label":"Šunka","posId":"B106","price":3000,"KDSTags":["greenhighlight"],"isExtra":true}]</t>
  </si>
  <si>
    <t>2026-06-14T13:40:02.649+02:00</t>
  </si>
  <si>
    <t>2026-06-14T13:48:31.931+02:00</t>
  </si>
  <si>
    <t>2026-06-14T13:30:03.645+02:00</t>
  </si>
  <si>
    <t>2026-06-14T13:41:34.476+02:00</t>
  </si>
  <si>
    <t>2026-06-14T13:51:06.261+02:00</t>
  </si>
  <si>
    <t>2026-06-14T13:30:04.412+02:00</t>
  </si>
  <si>
    <t>[{"id":"55ca227d-485c-4130-a44d-b26b939e8c03","note":"","count":1,"label":"Hot &amp; Spicy 32 cm","posId":"122","price":24900,"isExtra":false},{"id":"faf7ff40-eef3-48bd-92c4-b33e5bbf095d","note":"","count":1,"label":"Quattro Formaggi 40 cm","posId":"111","price":30900,"isExtra":false}]</t>
  </si>
  <si>
    <t>2026-06-14T13:19:02.227+02:00</t>
  </si>
  <si>
    <t>2026-06-14T13:30:46.624+02:00</t>
  </si>
  <si>
    <t>[{"id":"6748417db17528cb9bcae5f7","count":1,"label":"Capricciosa 40cm","posId":"101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</si>
  <si>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2026-06-14T13:06:31.670+02:00</t>
  </si>
  <si>
    <t>2026-06-14T13:16:10.920+02:00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</si>
  <si>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</si>
  <si>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2026-06-14T13:03:35.440+02:00</t>
  </si>
  <si>
    <t>2026-06-14T13:14:04.491+02:00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</si>
  <si>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</si>
  <si>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2026-06-14T12:56:03.930+02:00</t>
  </si>
  <si>
    <t>2026-06-14T13:11:55.241+02:00</t>
  </si>
  <si>
    <t>[{"id":"1da6e618-5f95-4707-b8bd-b1685e13f67a","note":"","count":1,"label":"Hawai 40 cm","posId":"102","price":30900,"isExtra":false},{"id":"1bf82332-f38e-4349-ab02-2ebafec00ff8","note":"","count":1,"label":"Zeleninová 32 cm","posId":"115","price":24900,"isExtra":false}]</t>
  </si>
  <si>
    <t>2026-06-14T12:46:15.510+02:00</t>
  </si>
  <si>
    <t>2026-06-14T12:55:02.435+02:00</t>
  </si>
  <si>
    <t>[{"id":"3f03490a-3c8c-4576-8dc3-f02b1307741c","count":1,"label":"Pizza Capricciosa 32","posId":"113","price":24900,"isExtra":false,"creatorId":"Cm5QvVPQttZ3J5M-48FsL","isPackging":0,"actualLabel":"Pizza Capricciosa 32"}]</t>
  </si>
  <si>
    <t>2026-06-14T12:37:52.890+02:00</t>
  </si>
  <si>
    <t>2026-06-14T12:53:11.188+02:00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</si>
  <si>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dip","posId":"P106","price":2000,"isExtra":false},{"id":"54685064","note":"","count":1,"label":"Balné","posId":"K0000","price":1500,"isExtra":true},{"id":"54685021","note":"","size":"Choco Rolls","count":1,"label":"Choco Rolls","posId":"chr100","price":8900,"isExtra":false},{"id":"54685064","note":"","count":1,"label":"Balné","posId":"K0000","price":1500,"isExtra":true}]</t>
  </si>
  <si>
    <t>2026-06-14T12:37:26.709+02:00</t>
  </si>
  <si>
    <t>2026-06-14T12:47:58.892+02:00</t>
  </si>
  <si>
    <t>[{"id":"6748417db17528cb9bcae5e5","count":2,"label":"Margherita 40cm","posId":"100","price":26900,"isExtra":false},{"id":"9642908ce4c2f22954c8bbd6","count":2,"label":"Balné","posId":"K0000","price":2000,"isExtra":true}]</t>
  </si>
  <si>
    <t>2026-06-14T12:26:50.793+02:00</t>
  </si>
  <si>
    <t>2026-06-14T12:37:03.464+02:00</t>
  </si>
  <si>
    <t>[{"id":"7fc95d28-5c0a-421a-9f5c-f72977e30b93","count":1,"label":"Pizza Quattro Formaggi 40","posId":"111","price":30900,"isExtra":false,"creatorId":"J31nhXrDKyHtALJSDH1p-","isPackging":0,"actualLabel":"Pizza Quattro Formaggi 40"},{"id":"95635f56-6c73-4fc1-9e7d-eddf1d15f4e3","count":1,"label":"Pizza Capricciosa 40","posId":"101","price":30900,"isExtra":false,"creatorId":"iRHL9X-5c7kQ7NbMY2H5J","isPackging":0,"actualLabel":"Pizza Capricciosa 40"}]</t>
  </si>
  <si>
    <t>2026-06-14T12:24:37.791+02:00</t>
  </si>
  <si>
    <t>2026-06-14T12:32:58.944+02:00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</si>
  <si>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základ","posId":"ZRB32","price":0,"isExtra":true},{"id":"107edc5fe35cb7a843bf6a84","count":1,"label":"okraj hotdog, bbq omáčka","posId":"A119","price":5700,"isExtra":true},{"id":"3ff8bcf86a57647a3133c48e","count":1,"label":"Kukuřice","posId":"B115","price":2500,"KDSTags":["greenhighlight"],"isExtra":true}]</t>
  </si>
  <si>
    <t>2026-06-14T12:20:34.003+02:00</t>
  </si>
  <si>
    <t>2026-06-14T12:30:04.297+02:00</t>
  </si>
  <si>
    <t>[{"id":"e370f34b-aeaa-4f5c-80c1-33593f29ab88","count":1,"label":"Pizza Comeback 40","posId":"109","price":30900,"isExtra":false,"creatorId":"FA94EBD5a_7Bwm0DNS--s","isPackging":0,"actualLabel":"Pizza Comeback 40"},{"id":"extra_20230331101812_97","count":1,"label":"Špenát s česnekem","posId":"C107","price":3500,"KDSTags":["greenhighlight"],"isExtra":true,"mainItemId":"e370f34b-aeaa-4f5c-80c1-33593f29ab88"},{"id":"c2401794-fce9-45ed-9a3e-cce43109fbcb","count":1,"label":"Pizza Zeleninová 40 cm","posId":"103","price":30900,"isExtra":false,"creatorId":"me7AZnZWVbRQqXINMjU1U","isPackging":0,"actualLabel":"Pizza Zeleninová 40 cm"}]</t>
  </si>
  <si>
    <t>2026-06-14T12:05:03.112+02:00</t>
  </si>
  <si>
    <t>2026-06-14T12:18:03.230+02:00</t>
  </si>
  <si>
    <t>2026-06-14T12:25:33.840+02:00</t>
  </si>
  <si>
    <t>2026-06-14T12:07:33.545+02:00</t>
  </si>
  <si>
    <t>[{"id":"896d2264-b315-4ee3-b331-0fa7b26bb96f","note":"","count":1,"label":"Hawai 32 cm","posId":"114","price":24900,"isExtra":false},{"id":"0604cf40-24b5-4ad5-a9e4-e5834def96b8","note":"","count":1,"label":"Dip česnekový","posId":"P106","price":2000,"isExtra":false},{"id":"7ebac4a7-6cce-442e-b2bb-06b929c16076","note":"","count":1,"label":"Baby špenát &amp; kuře 32 cm","posId":"116","price":24900,"isExtra":false}]</t>
  </si>
  <si>
    <t>2026-06-14T11:51:47.534+02:00</t>
  </si>
  <si>
    <t>2026-06-14T12:15:37.733+02:00</t>
  </si>
  <si>
    <t>[{"id":"6748417db17528cb9bcae5e5","count":10,"label":"Margherita 40cm","posId":"100","price":26900,"isExtra":false},{"id":"9642908ce4c2f22954c8bbd6","count":10,"label":"Balné","posId":"K0000","price":2000,"isExtra":true}]</t>
  </si>
  <si>
    <t>2026-06-14T11:28:02.522+02:00</t>
  </si>
  <si>
    <t>2026-06-14T11:57:58.193+02:00</t>
  </si>
  <si>
    <t>2026-06-14T12:04:39.649+02:00</t>
  </si>
  <si>
    <t>2026-06-14T11:28:03.397+02:00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</si>
  <si>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cm","posId":"114","price":24900,"isExtra":false}]</t>
  </si>
  <si>
    <t>2026-06-14T11:24:43.535+02:00</t>
  </si>
  <si>
    <t>2026-06-14T11:37:46.189+02:00</t>
  </si>
  <si>
    <t>[{"id":"6748417db17528cb9bcae5f5","count":1,"label":"Hawai 40cm","posId":"102","price":30900,"isExtra":false},{"id":"9642908ce4c2f22954c8bbd6","count":1,"label":"Balné","posId":"K0000","price":2000,"isExtra":true},{"id":"518562551802af877dea3c52","count":1,"label":"Česnekový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</si>
  <si>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Bakhodirjon</t>
  </si>
  <si>
    <t>2026-06-14T11:24:33.367+02:00</t>
  </si>
  <si>
    <t>2026-06-14T11:46:57.594+02:00</t>
  </si>
  <si>
    <t>[{"id":"108","note":"","count":1,"label":"Pepperoni 40cm 🌶️🌶️","posId":"108","price":30900,"isExtra":false},{"id":"K0000","note":"","count":1,"label":"Balné","posId":"K0000","price":2000,"isExtra":true},{"id":"102","note":"","count":1,"label":"Hawai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</si>
  <si>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2026-06-14T11:21:57.507+02:00</t>
  </si>
  <si>
    <t>2026-06-14T11:35:04.241+02:00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</si>
  <si>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</si>
  <si>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2026-06-14T11:13:03.013+02:00</t>
  </si>
  <si>
    <t>2026-06-14T11:31:04.223+02:00</t>
  </si>
  <si>
    <t>2026-06-14T11:41:34.667+02:00</t>
  </si>
  <si>
    <t>2026-06-14T11:13:05.105+02:00</t>
  </si>
  <si>
    <t>[{"id":"978c26ec-8492-4979-8b1c-f7ff8381d413","note":"","count":1,"label":"Pepperoni Rolls, 6 ks","posId":"P100","price":8900,"isExtra":false},{"id":"7ee7e3c8-2c54-4dc5-810f-2f52f62e2d14","note":"","count":1,"label":"Comeback 32 cm","posId":"121","price":24900,"isExtra":false},{"id":"896d2264-b315-4ee3-b331-0fa7b26bb96f","note":"","count":1,"label":"Hawai 32 cm","posId":"114","price":24900,"isExtra":false}]</t>
  </si>
  <si>
    <t>2026-06-14T11:12:13.810+02:00</t>
  </si>
  <si>
    <t>2026-06-14T11:26:01.403+02:00</t>
  </si>
  <si>
    <t>[{"id":"59589714","note":"","size":"Hawai 32cm","count":1,"label":"Hawai 32cm","posId":"114","price":24900,"isExtra":false},{"id":"54685064","note":"","count":1,"label":"Balné","posId":"K0000","price":1500,"isExtra":true},{"id":"59589715","note":"","size":"Capricciosa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</si>
  <si>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2026-06-14T11:12:03.240+02:00</t>
  </si>
  <si>
    <t>2026-06-14T11:55:17.469+02:00</t>
  </si>
  <si>
    <t>2026-06-14T12:17:20.565+02:00</t>
  </si>
  <si>
    <t>2026-06-14T11:12:04.515+02:00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</si>
  <si>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-olivy","posId":"X112","price":0,"KDSTags":["redhighlight"],"isExtra":true},{"id":"72a788fd-2d10-4aa9-80c1-abbc9acb3570","note":"","count":1,"label":"Hawai 32 cm","posId":"138","price":24900,"isExtra":false}]</t>
  </si>
  <si>
    <t>2026-06-14T11:06:51.934+02:00</t>
  </si>
  <si>
    <t>2026-06-14T11:15:33.097+02:00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</si>
  <si>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těsto","posId":"17","price":1000,"isExtra":true},{"id":"77106882b6d8ba4f0ccb4cc6","count":1,"label":"Šunka","posId":"B106","price":3000,"KDSTags":["greenhighlight"],"isExtra":true},{"id":"6748417db17528cb9bcae661","count":1,"label":"Pepsi zero sugar 1l","posId":"N125","price":5900,"isExtra":false}]</t>
  </si>
  <si>
    <t>2026-06-14T10:17:03.290+02:00</t>
  </si>
  <si>
    <t>2026-06-14T11:17:39.238+02:00</t>
  </si>
  <si>
    <t>[{"id":"f7043b16-784c-4471-87d9-9c8cbc7d5ab8","note":"","count":1,"label":"Capricciosa 32 cm","posId":"137","price":24900,"isExtra":false}]</t>
  </si>
  <si>
    <t>2026-06-14T00:39:23.617+02:00</t>
  </si>
  <si>
    <t>2026-06-14T00:51:39.060+02:00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</si>
  <si>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🌶️","posId":"P100","price":8900,"isExtra":false},{"id":"54685064","note":"","count":1,"label":"Balné","posId":"K0000","price":1500,"isExtra":true},{"id":"57405718","note":"","size":"Pepsi 1l","count":1,"label":"Pepsi 1l","posId":"N124","price":5900,"isExtra":false}]</t>
  </si>
  <si>
    <t>2026-06-14T00:34:00.773+02:00</t>
  </si>
  <si>
    <t>2026-06-14T00:43:17.576+02:00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</si>
  <si>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základ","posId":"ZRS32","price":0,"isExtra":true},{"id":"99e9f4d056eaabd3b4011712","count":1,"label":"Grana padano, pecorino, parmazán","posId":"B130","price":3000,"KDSTags":["greenhighlight"],"isExtra":true}]</t>
  </si>
  <si>
    <t>2026-06-14T00:33:03.699+02:00</t>
  </si>
  <si>
    <t>2026-06-14T00:41:41.807+02:00</t>
  </si>
  <si>
    <t>[{"id":"59589708","note":"","size":"Hot &amp; Spicy 32cm 🌶️🌶️","count":2,"label":"Hot &amp; Spicy 32cm 🌶️🌶️","posId":"122","price":24900,"isExtra":false},{"id":"54685064","note":"","count":2,"label":"Balné","posId":"K0000","price":1500,"isExtra":true},{"id":"57464194","note":"","size":"Jalapeňos dip","count":2,"label":"Jalapeňos dip","posId":"P107","price":2000,"isExtra":false},{"id":"54685064","note":"","count":2,"label":"Balné","posId":"K0000","price":1500,"isExtra":true}]</t>
  </si>
  <si>
    <t>2026-06-14T00:15:54.979+02:00</t>
  </si>
  <si>
    <t>2026-06-14T00:28:15.293+02:00</t>
  </si>
  <si>
    <t>[{"id":"6748417db17528cb9bcae60d","count":1,"label":"Hawai 32cm","posId":"114","price":19920,"isExtra":false},{"id":"bd23bb29ddc67d336ee4c95b","count":1,"label":"Balné","posId":"K0000","price":1500,"isExtra":true},{"id":"6748417db17528cb9bcae609","count":1,"label":"BBQ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</si>
  <si>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2026-06-14T00:13:23.420+02:00</t>
  </si>
  <si>
    <t>2026-06-14T00:22:55.810+02:00</t>
  </si>
  <si>
    <t>[{"id":"54684982","note":"","size":"Capricciosa 40cm","count":1,"label":"Capricciosa 40cm","posId":"101","price":30900,"isExtra":false},{"id":"54685059","note":"","count":1,"label":"Balné","posId":"K0000","price":2000,"isExtra":true}]</t>
  </si>
  <si>
    <t>Simon Carter</t>
  </si>
  <si>
    <t>2026-06-14T00:07:34.577+02:00</t>
  </si>
  <si>
    <t>2026-06-14T00:20:06.887+02:00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</si>
  <si>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</si>
  <si>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2026-06-13T23:58:06.416+02:00</t>
  </si>
  <si>
    <t>2026-06-14T00:18:12.704+02:00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</si>
  <si>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</si>
  <si>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2026-06-13T23:55:37.144+02:00</t>
  </si>
  <si>
    <t>2026-06-14T00:13:42.945+02:00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</si>
  <si>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</si>
  <si>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2026-06-13T23:55:17.455+02:00</t>
  </si>
  <si>
    <t>2026-06-14T00:09:37.530+02:00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</si>
  <si>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🌶️🌶️","posId":"108","price":30900,"isExtra":false},{"id":"54685059","note":"","count":1,"label":"Balné","posId":"K0000","price":2000,"isExtra":true},{"id":"59555749","note":"","count":1,"label":"BBQ základ","posId":"ZRB40","price":0,"isExtra":true},{"id":"54685015","note":"","size":"Pečené brambory","count":1,"label":"Pečené brambory","posId":"P103","price":6900,"isExtra":false},{"id":"54685064","note":"","count":1,"label":"Balné","posId":"K0000","price":1500,"isExtra":true}]</t>
  </si>
  <si>
    <t>2026-06-13T23:55:17.232+02:00</t>
  </si>
  <si>
    <t>2026-06-14T00:07:43.590+02:00</t>
  </si>
  <si>
    <t>[{"id":"54685011","note":"","size":"Spicy menu Comeback","count":1,"label":"Spicy menu Comeback","posId":"M100","price":34900,"isExtra":false},{"id":"54685042","note":"","count":1,"label":"Hot &amp; Spicy","posId":"Y122","price":0,"isExtra":true},{"id":"54685049","note":"","count":1,"label":"Balné","posId":"K0000","price":3000,"isExtra":true},{"id":"59589719","note":"","count":1,"label":"USA těsto","posId":"17","price":1000,"isExtra":true},{"id":"57279284","note":"","count":1,"label":"Smetanový základ","posId":"ZRS32","price":0,"isExtra":true},{"id":"54685052","note":"","count":1,"label":"spicy wings 🌶️","posId":"P101","price":0,"isExtra":true},{"id":"57405732","note":"","count":1,"label":"Mirinda 1l","posId":"N126","price":0,"isExtra":true}]</t>
  </si>
  <si>
    <t>2026-06-13T23:54:58.095+02:00</t>
  </si>
  <si>
    <t>2026-06-14T00:06:22.226+02:00</t>
  </si>
  <si>
    <t>[{"id":"59589712","note":"","size":"BBQ Meteor 32cm","count":1,"label":"BBQ Meteor 32cm","posId":"118","price":24900,"isExtra":false},{"id":"54685064","note":"","count":1,"label":"Balné","posId":"K0000","price":1500,"isExtra":true},{"id":"59589714","note":"","size":"Hawai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</si>
  <si>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2026-06-13T23:51:04.655+02:00</t>
  </si>
  <si>
    <t>2026-06-14T00:02:25.895+02:00</t>
  </si>
  <si>
    <t>2026-06-14T00:12:51.503+02:00</t>
  </si>
  <si>
    <t>2026-06-13T23:51:06.303+02:00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</si>
  <si>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1l","posId":"N125","price":0,"isExtra":true}]</t>
  </si>
  <si>
    <t>2026-06-13T23:46:00.393+02:00</t>
  </si>
  <si>
    <t>2026-06-13T23:49:39.204+02:00</t>
  </si>
  <si>
    <t>[{"id":"N20","note":"","count":8,"label":"Pilsner Urquell 12","posId":"N20","price":6500,"isExtra":false}]</t>
  </si>
  <si>
    <t>2026-06-13T23:42:49.519+02:00</t>
  </si>
  <si>
    <t>2026-06-13T23:58:00.100+02:00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</si>
  <si>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</si>
  <si>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2026-06-13T23:41:33.041+02:00</t>
  </si>
  <si>
    <t>2026-06-13T23:50:42.038+02:00</t>
  </si>
  <si>
    <t>2026-06-13T23:32:27.069+02:00</t>
  </si>
  <si>
    <t>2026-06-13T23:40:12.321+02:00</t>
  </si>
  <si>
    <t>[{"id":"6748417db17528cb9bcae605","count":1,"label":"Pepperoni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</si>
  <si>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2026-06-13T23:30:39.970+02:00</t>
  </si>
  <si>
    <t>2026-06-13T23:38:01.126+02:00</t>
  </si>
  <si>
    <t>[{"id":"59589712","note":"","size":"BBQ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základ","posId":"ZBR32","price":0,"isExtra":true}]</t>
  </si>
  <si>
    <t>2026-06-13T23:24:54.729+02:00</t>
  </si>
  <si>
    <t>2026-06-13T23:32:58.409+02:00</t>
  </si>
  <si>
    <t>Osym</t>
  </si>
  <si>
    <t>2026-06-13T23:19:18.335+02:00</t>
  </si>
  <si>
    <t>2026-06-13T23:26:10.580+02:00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</si>
  <si>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</si>
  <si>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2026-06-13T23:17:03.637+02:00</t>
  </si>
  <si>
    <t>2026-06-13T23:23:30.983+02:00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</si>
  <si>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</si>
  <si>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2026-06-13T23:12:40.977+02:00</t>
  </si>
  <si>
    <t>2026-06-13T23:20:48.337+02:00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</si>
  <si>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základ","posId":"ZRS32","price":0,"isExtra":true},{"id":"3ff8bcf86a57647a3133c48e","count":1,"label":"Kukuřice","posId":"B115","price":2500,"KDSTags":["greenhighlight"],"isExtra":true},{"id":"6748417db17528cb9bcae631","count":1,"label":"Spicy Wings 🌶️","posId":"P101","price":9520,"isExtra":false},{"id":"bd23bb29ddc67d336ee4c95b","count":1,"label":"Balné","posId":"K0000","price":1500,"isExtra":true}]</t>
  </si>
  <si>
    <t>2026-06-13T23:08:34.555+02:00</t>
  </si>
  <si>
    <t>2026-06-13T23:19:50.999+02:00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</si>
  <si>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</si>
  <si>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2026-06-13T23:08:14.201+02:00</t>
  </si>
  <si>
    <t>2026-06-13T23:18:10.302+02:00</t>
  </si>
  <si>
    <t>[{"id":"54685011","note":"","size":"Spicy menu Comeback","count":1,"label":"Spicy menu Comeback","posId":"M100","price":34900,"isExtra":false},{"id":"54685158","note":"","count":1,"label":"Capricciosa","posId":"Y113","price":0,"isExtra":true},{"id":"54685049","note":"","count":1,"label":"Balné","posId":"K0000","price":3000,"isExtra":true},{"id":"57279284","note":"","count":1,"label":"Smetanový základ","posId":"ZRS32","price":0,"isExtra":true},{"id":"54685052","note":"","count":1,"label":"spicy wings 🌶️","posId":"P101","price":0,"isExtra":true},{"id":"57405725","note":"","count":1,"label":"Aquilla černý čaj a broskev","posId":"N120","price":0,"isExtra":true}]</t>
  </si>
  <si>
    <t>2026-06-13T23:05:31.832+02:00</t>
  </si>
  <si>
    <t>2026-06-13T23:16:34.091+02:00</t>
  </si>
  <si>
    <t>2026-06-13T23:05:03.275+02:00</t>
  </si>
  <si>
    <t>2026-06-13T23:15:03.581+02:00</t>
  </si>
  <si>
    <t>[{"id":"e5451f2b-b3cd-46cc-9299-d98fd3b2ef12","count":1,"label":"Pizza Hawai 40 cm","posId":"102","price":30900,"isExtra":false,"creatorId":"ol1yIr55xd-V98XR0gyA2","isPackging":0,"actualLabel":"Pizza Hawai 40 cm"}]</t>
  </si>
  <si>
    <t>2026-06-13T23:00:58.978+02:00</t>
  </si>
  <si>
    <t>2026-06-13T23:15:10.196+02:00</t>
  </si>
  <si>
    <t>[{"id":"6748417db17528cb9bcae65f","count":1,"label":"Pepsi 1l","posId":"N124","price":5900,"isExtra":false},{"id":"6748417db17528cb9bcae5ff","count":1,"label":"Quattro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těsto","posId":"17","price":1000,"isExtra":true}]</t>
  </si>
  <si>
    <t>2026-06-13T23:00:48.271+02:00</t>
  </si>
  <si>
    <t>2026-06-13T23:12:12.692+02:00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</si>
  <si>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</si>
  <si>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2026-06-13T22:59:44.100+02:00</t>
  </si>
  <si>
    <t>2026-06-13T23:10:23.266+02:00</t>
  </si>
  <si>
    <t>[{"id":"6748417db17528cb9bcae609","count":1,"label":"BBQ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základ","posId":"ZBR32","price":0,"isExtra":true},{"id":"1e328d4770b5438d3b0cbfce","count":1,"label":"Ananas","posId":"B100","price":2500,"KDSTags":["greenhighlight"],"isExtra":true},{"id":"518562551802af877dea3c52","count":1,"label":"Česnekový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dip","posId":"P105","price":2000,"isExtra":false},{"id":"bd23bb29ddc67d336ee4c95b","count":1,"label":"Balné","posId":"K0000","price":1500,"isExtra":true}]</t>
  </si>
  <si>
    <t>2026-06-13T22:55:02.955+02:00</t>
  </si>
  <si>
    <t>2026-06-13T23:09:01.031+02:00</t>
  </si>
  <si>
    <t>[{"id":"0604cf40-24b5-4ad5-a9e4-e5834def96b8","note":"","count":1,"label":"Dip česnekový","posId":"P106","price":2000,"isExtra":false},{"id":"1460d93c-4159-4d87-aaf2-4ef8fb5e31b1","note":"","count":1,"label":"Margherita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d40dcdad-4060-4002-9185-1f39db4f4595","note":"","count":1,"label":"špenát s česnekem","posId":"B107","price":2500,"KDSTags":["greenhighlight"],"isExtra":true},{"id":"5e12eeee-b5aa-4c49-a6bd-974da981715a","note":"","count":1,"label":"grana padano","posId":"B130","price":3000,"KDSTags":["greenhighlight"],"isExtra":true},{"id":"088a7edc-ef1e-4c6b-b7a1-36c2c45ab0fe","note":"","count":1,"label":"Capricciosa 32 cm","posId":"113","price":24900,"isExtra":false},{"id":"6005e30e-e6f5-411d-9c32-9a3cee117e94","note":"","count":1,"label":"slanina","posId":"B108","price":3000,"KDSTags":["greenhighlight"],"isExtra":true},{"id":"909551f4-a7ff-428a-a062-708ec72d4824","note":"","count":1,"label":"Choco Rolls, 6 ks","posId":"chr100","price":8900,"isExtra":false},{"id":"5df34067-0b6b-41dc-8528-5c379260b439","note":"","count":1,"label":"Mirinda 1l","posId":"N126","price":5900,"isExtra":false}]</t>
  </si>
  <si>
    <t>2026-06-13T22:54:16.004+02:00</t>
  </si>
  <si>
    <t>2026-06-13T23:03:07.594+02:00</t>
  </si>
  <si>
    <t>[{"id":"6748417db17528cb9bcae5e5","count":2,"label":"Margherita 40cm","posId":"100","price":26900,"isExtra":false},{"id":"9642908ce4c2f22954c8bbd6","count":2,"label":"Balné","posId":"K0000","price":2000,"isExtra":true},{"id":"6748417db17528cb9bcae661","count":1,"label":"Pepsi zero sugar 1l","posId":"N125","price":5900,"isExtra":false}]</t>
  </si>
  <si>
    <t>2026-06-13T22:44:37.096+02:00</t>
  </si>
  <si>
    <t>2026-06-13T22:57:12.057+02:00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</si>
  <si>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bylinky","posId":"A122","price":6500,"isExtra":true},{"id":"54685160","note":"","count":1,"label":"Mozzarella","posId":"C113","price":4000,"KDSTags":["greenhighlight"],"isExtra":true},{"id":"57405718","note":"","size":"Pepsi 1l","count":1,"label":"Pepsi 1l","posId":"N124","price":5900,"isExtra":false}]</t>
  </si>
  <si>
    <t>2026-06-13T22:42:04.090+02:00</t>
  </si>
  <si>
    <t>2026-06-13T22:54:02.962+02:00</t>
  </si>
  <si>
    <t>[{"id":"ff723d64-e63f-4adc-8ba8-0eb65d271b41","note":"","count":1,"label":"Sweet passion 40 cm","posId":"31","price":26900,"isExtra":false},{"id":"1edf54fc-1032-442c-939f-e6e2033b2270","note":"","count":1,"label":"Comeback 40 cm","posId":"109","price":30900,"isExtra":false},{"id":"6429499b-bd57-4ad7-b257-96da4ce175b3","note":"","count":1,"label":"Jalapeños","posId":"C102","price":3500,"KDSTags":["greenhighlight"],"isExtra":true}]</t>
  </si>
  <si>
    <t>2026-06-13T22:37:58.618+02:00</t>
  </si>
  <si>
    <t>2026-06-13T22:48:53.447+02:00</t>
  </si>
  <si>
    <t>2026-06-13T22:37:29.186+02:00</t>
  </si>
  <si>
    <t>2026-06-13T22:46:35.178+02:00</t>
  </si>
  <si>
    <t>[{"id":"6748417db17528cb9bcae60d","count":1,"label":"Hawai 32cm","posId":"114","price":19920,"isExtra":false},{"id":"bd23bb29ddc67d336ee4c95b","count":1,"label":"Balné","posId":"K0000","price":1500,"isExtra":true},{"id":"6748417db17528cb9bcae60f","count":1,"label":"Capricciosa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</si>
  <si>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2026-06-13T22:31:43.554+02:00</t>
  </si>
  <si>
    <t>2026-06-13T22:39:54.354+02:00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</si>
  <si>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základ","posId":"ZRB32","price":0,"isExtra":true},{"id":"107edc5fe35cb7a843bf6a84","count":1,"label":"okraj hotdog, bbq omáčka","posId":"A119","price":5700,"isExtra":true},{"id":"6748417db17528cb9bcae631","count":1,"label":"Spicy Wings 🌶️","posId":"P101","price":9520,"isExtra":false},{"id":"bd23bb29ddc67d336ee4c95b","count":1,"label":"Balné","posId":"K0000","price":1500,"isExtra":true}]</t>
  </si>
  <si>
    <t>2026-06-13T22:25:24.671+02:00</t>
  </si>
  <si>
    <t>2026-06-13T22:36:35.200+02:00</t>
  </si>
  <si>
    <t>2026-06-13T22:22:01.556+02:00</t>
  </si>
  <si>
    <t>2026-06-13T22:33:50.862+02:00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</si>
  <si>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</si>
  <si>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2026-06-13T22:18:11.855+02:00</t>
  </si>
  <si>
    <t>2026-06-13T22:31:28.070+02:00</t>
  </si>
  <si>
    <t>[{"id":"6748417db17528cb9bcae5e7","count":1,"label":"Quattro Formaggi 40cm","posId":"111","price":30900,"isExtra":false},{"id":"9642908ce4c2f22954c8bbd6","count":1,"label":"Balné","posId":"K0000","price":2000,"isExtra":true},{"id":"a1bd46b9b8f83b8b50c57f27","count":1,"label":"okraj mozzarella, bylinky","posId":"A122","price":6500,"isExtra":true},{"id":"9d27118cdfba2218f7d8c8b1","count":1,"label":"Bez gorgonzoly","posId":"X101","price":0,"KDSTags":["redhighlight"],"isExtra":true}]</t>
  </si>
  <si>
    <t>Lanský Zoltan</t>
  </si>
  <si>
    <t>2026-06-13T22:18:03.618+02:00</t>
  </si>
  <si>
    <t>2026-06-13T22:28:28.741+02:00</t>
  </si>
  <si>
    <t>2026-06-13T22:43:38.555+02:00</t>
  </si>
  <si>
    <t>2026-06-13T22:18:04.436+02:00</t>
  </si>
  <si>
    <t>[{"id":"1460d93c-4159-4d87-aaf2-4ef8fb5e31b1","note":"","count":1,"label":"Margherita 32 cm","posId":"112","price":20900,"isExtra":false},{"id":"896d2264-b315-4ee3-b331-0fa7b26bb96f","note":"","count":1,"label":"Hawai 32 cm","posId":"114","price":24900,"isExtra":false},{"id":"6e70115f-a0f1-42d6-aaca-1c1f7aa64cb8","note":"","count":1,"label":"šunka","posId":"B106","price":3000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-mozzarella","posId":"X113","price":0,"KDSTags":["redhighlight"],"isExtra":true},{"id":"55ca227d-485c-4130-a44d-b26b939e8c03","note":"","count":1,"label":"Hot &amp; Spicy 32 cm","posId":"122","price":24900,"isExtra":false}]</t>
  </si>
  <si>
    <t>2026-06-13T22:17:05.005+02:00</t>
  </si>
  <si>
    <t>2026-06-13T22:26:28.655+02:00</t>
  </si>
  <si>
    <t>2026-06-13T22:35:09.853+02:00</t>
  </si>
  <si>
    <t>2026-06-13T22:17:05.827+02:00</t>
  </si>
  <si>
    <t>[{"id":"63c5589f-8110-48db-8be3-91da09368499","note":"","count":1,"label":"Capricciosa 18 cm","posId":"125","price":11900,"isExtra":false},{"id":"a8b296cb-224d-46e2-b4ca-40d9cb21295a","note":"","count":1,"label":"BEZ -šunka","posId":"X106","price":0,"KDSTags":["redhighlight"],"isExtra":true},{"id":"0604cf40-24b5-4ad5-a9e4-e5834def96b8","note":"","count":1,"label":"Dip česnekový","posId":"P106","price":2000,"isExtra":false},{"id":"66ee9e23-f41b-4175-a255-1e2fcec5e863","note":"","count":2,"label":"Pilsner Urquell 0,5l","posId":"N20","price":6500,"isExtra":false}]</t>
  </si>
  <si>
    <t>2026-06-13T22:15:18.853+02:00</t>
  </si>
  <si>
    <t>2026-06-13T22:24:49.890+02:00</t>
  </si>
  <si>
    <t>2026-06-13T22:12:31.669+02:00</t>
  </si>
  <si>
    <t>2026-06-13T22:24:01.204+02:00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</si>
  <si>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🌶️🌶️","posId":"108","price":30900,"isExtra":false},{"id":"54685059","note":"","count":1,"label":"Balné","posId":"K0000","price":2000,"isExtra":true},{"id":"54685013","note":"","size":"Spicy Wings 🌶️","count":1,"label":"Spicy Wings 🌶️","posId":"P101","price":11900,"isExtra":false},{"id":"54685064","note":"","count":1,"label":"Balné","posId":"K0000","price":1500,"isExtra":true},{"id":"54685017","note":"","size":"Pepperoni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</si>
  <si>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2026-06-13T22:12:04.691+02:00</t>
  </si>
  <si>
    <t>2026-06-13T22:19:39.935+02:00</t>
  </si>
  <si>
    <t>2026-06-13T22:27:00.581+02:00</t>
  </si>
  <si>
    <t>2026-06-13T22:12:05.416+02:00</t>
  </si>
  <si>
    <t>[{"id":"a4e8ca23-fe36-4747-a603-19485eee7e76","note":"","count":1,"label":"Hot &amp; Spicy 32 cm","posId":"146","price":24900,"isExtra":false},{"id":"51742ea4-2dd0-45e1-9eee-08e8ee1273fe","note":"","count":1,"label":"okraj Hotdog bez omáčky","posId":"A125","price":5700,"isExtra":true},{"id":"89c58012-f5c3-4f0f-8c70-1bf7ba97d0df","note":"","count":1,"label":"BEZ -jalapenos","posId":"X102","price":0,"KDSTags":["redhighlight"],"isExtra":true}]</t>
  </si>
  <si>
    <t>2026-06-13T22:08:22.866+02:00</t>
  </si>
  <si>
    <t>2026-06-13T22:42:59.997+02:00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</si>
  <si>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</si>
  <si>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2026-06-13T22:07:28.397+02:00</t>
  </si>
  <si>
    <t>2026-06-13T22:18:25.012+02:00</t>
  </si>
  <si>
    <t>2026-06-13T22:06:30.740+02:00</t>
  </si>
  <si>
    <t>2026-06-13T22:15:33.240+02:00</t>
  </si>
  <si>
    <t>[{"id":"6748417db17528cb9bcae60f","count":1,"label":"Capricciosa 32cm","posId":"113","price":24900,"isExtra":false},{"id":"bd23bb29ddc67d336ee4c95b","count":1,"label":"Balné","posId":"K0000","price":1500,"isExtra":true},{"id":"922ddc83e51aeaa699cd1155","count":1,"label":"Bez žampionů","posId":"X105","price":0,"KDSTags":["redhighlight"],"isExtra":true}]</t>
  </si>
  <si>
    <t>2026-06-13T22:06:28.269+02:00</t>
  </si>
  <si>
    <t>2026-06-13T22:16:37.144+02:00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</si>
  <si>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</si>
  <si>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2026-06-13T22:06:02.703+02:00</t>
  </si>
  <si>
    <t>2026-06-13T22:14:30.948+02:00</t>
  </si>
  <si>
    <t>2026-06-13T22:37:41.324+02:00</t>
  </si>
  <si>
    <t>2026-06-13T22:06:04.074+02:00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</si>
  <si>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základ","posId":"A127","price":0,"isExtra":true},{"id":"66ee9e23-f41b-4175-a255-1e2fcec5e863","note":"","count":1,"label":"Pilsner Urquell 0,5l","posId":"N20","price":6500,"isExtra":false}]</t>
  </si>
  <si>
    <t>2026-06-13T22:04:39.296+02:00</t>
  </si>
  <si>
    <t>2026-06-13T22:12:39.942+02:00</t>
  </si>
  <si>
    <t>2026-06-13T22:03:37.102+02:00</t>
  </si>
  <si>
    <t>2026-06-13T22:11:49.302+02:00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</si>
  <si>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</si>
  <si>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2026-06-13T22:01:03.323+02:00</t>
  </si>
  <si>
    <t>2026-06-13T22:10:47.327+02:00</t>
  </si>
  <si>
    <t>[{"id":"3ca6f105-5e70-48ee-bc31-76525f0a0b11","note":"","count":1,"label":"BBQ Texas 40 cm","posId":"107","price":30900,"isExtra":false}]</t>
  </si>
  <si>
    <t>2026-06-13T22:00:30.613+02:00</t>
  </si>
  <si>
    <t>2026-06-13T22:09:00.225+02:00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</si>
  <si>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základ","posId":"ZRS32","price":0,"isExtra":true}]</t>
  </si>
  <si>
    <t>2026-06-13T21:54:17.427+02:00</t>
  </si>
  <si>
    <t>2026-06-13T22:01:59.634+02:00</t>
  </si>
  <si>
    <t>[{"id":"95635f56-6c73-4fc1-9e7d-eddf1d15f4e3","count":1,"label":"Pizza Capricciosa 40","posId":"101","price":30900,"isExtra":false,"creatorId":"XZD-q4-AM9hv044ftOvQ6","isPackging":0,"actualLabel":"Pizza Capricciosa 40"}]</t>
  </si>
  <si>
    <t>2026-06-13T21:49:58.913+02:00</t>
  </si>
  <si>
    <t>2026-06-13T22:03:48.890+02:00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</si>
  <si>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základ","posId":"ZRS32","price":0,"isExtra":true},{"id":"55b2c2f0674ed75b2ab4794e","count":1,"label":"okraj hotdog, hořčice","posId":"A117","price":5700,"isExtra":true}]</t>
  </si>
  <si>
    <t>2026-06-13T21:47:57.349+02:00</t>
  </si>
  <si>
    <t>2026-06-13T22:02:49.969+02:00</t>
  </si>
  <si>
    <t>2026-06-13T21:47:50.831+02:00</t>
  </si>
  <si>
    <t>2026-06-13T22:05:34.969+02:00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</si>
  <si>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</si>
  <si>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2026-06-13T21:44:51.395+02:00</t>
  </si>
  <si>
    <t>2026-06-13T22:00:16.060+02:00</t>
  </si>
  <si>
    <t>[{"id":"59589712","note":"","size":"BBQ Meteor 32cm","count":1,"label":"BBQ Meteor 32cm","posId":"118","price":24900,"isExtra":false},{"id":"54685064","note":"","count":1,"label":"Balné","posId":"K0000","price":1500,"isExtra":true}]</t>
  </si>
  <si>
    <t>2026-06-13T21:44:03.881+02:00</t>
  </si>
  <si>
    <t>2026-06-13T21:57:59.914+02:00</t>
  </si>
  <si>
    <t>2026-06-13T22:02:57.148+02:00</t>
  </si>
  <si>
    <t>2026-06-13T21:44:05.238+02:00</t>
  </si>
  <si>
    <t>[{"id":"e1c5136d-42df-4209-a1d5-7b367060d3f2","note":"","count":1,"label":"Spicy Wings, 7 ks","posId":"P101","price":11900,"isExtra":false},{"id":"0604cf40-24b5-4ad5-a9e4-e5834def96b8","note":"","count":3,"label":"Dip česnekový","posId":"P106","price":2000,"isExtra":false},{"id":"7f0c5098-18bf-4c65-bec8-dd6bf68eb768","note":"","count":1,"label":"Masové kuličky, 10 ks","posId":"P102","price":9900,"isExtra":false},{"id":"c9c0bcd1-5065-4282-a709-cc2042a92228","note":"","count":1,"label":"Pečené brambory","posId":"P103","price":6900,"isExtra":false},{"id":"ddd88272-9f0a-4ca7-a4db-a3a7d157b54d","note":"","count":1,"label":"Pepsi zero sugar 1l","posId":"N125","price":5900,"isExtra":false},{"id":"f4e62f0e-27eb-456f-a59a-dac515570142","note":"","count":1,"label":"Jablečno-skořicové rolls, 8ks","posId":"18","price":8900,"isExtra":false}]</t>
  </si>
  <si>
    <t>2026-06-13T21:44:03.870+02:00</t>
  </si>
  <si>
    <t>2026-06-13T21:58:59.023+02:00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</si>
  <si>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cm","posId":"109","price":30900,"isExtra":false},{"id":"5dfcd7e6-75e9-4752-8a19-eab42ba37b6d","note":"","count":1,"label":"Kukuřice","posId":"C115","price":3500,"KDSTags":["greenhighlight"],"isExtra":true}]</t>
  </si>
  <si>
    <t>2026-06-13T21:42:02.843+02:00</t>
  </si>
  <si>
    <t>2026-06-13T21:55:18.467+02:00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</si>
  <si>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</si>
  <si>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2026-06-13T21:36:49.242+02:00</t>
  </si>
  <si>
    <t>2026-06-13T21:54:07.866+02:00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</si>
  <si>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32cm","posId":"112","price":20900,"isExtra":false},{"id":"54685064","note":"","count":1,"label":"Balné","posId":"K0000","price":1500,"isExtra":true},{"id":"59589712","note":"","size":"BBQ Meteor 32cm","count":1,"label":"BBQ Meteor 32cm","posId":"118","price":24900,"isExtra":false},{"id":"54685064","note":"","count":1,"label":"Balné","posId":"K0000","price":1500,"isExtra":true}]</t>
  </si>
  <si>
    <t>2026-06-13T21:36:47.950+02:00</t>
  </si>
  <si>
    <t>2026-06-13T21:50:57.887+02:00</t>
  </si>
  <si>
    <t>2026-06-13T21:35:28.905+02:00</t>
  </si>
  <si>
    <t>2026-06-13T21:49:47.864+02:00</t>
  </si>
  <si>
    <t>[{"id":"54684972","note":"","size":"Margherita 40cm","count":1,"label":"Margherita 40cm","posId":"100","price":26900,"isExtra":false},{"id":"54685059","note":"","count":1,"label":"Balné","posId":"K0000","price":2000,"isExtra":true},{"id":"54685152","note":"","count":1,"label":"Kukuřice","posId":"C115","price":3500,"KDSTags":["greenhighlight"],"isExtra":true},{"id":"54685164","note":"","count":1,"label":"Šunka","posId":"C106","price":4000,"KDSTags":["greenhighlight"],"isExtra":true}]</t>
  </si>
  <si>
    <t>2026-06-13T21:35:10.225+02:00</t>
  </si>
  <si>
    <t>2026-06-13T21:48:02.871+02:00</t>
  </si>
  <si>
    <t>2026-06-13T21:34:04.235+02:00</t>
  </si>
  <si>
    <t>2026-06-13T21:47:12.286+02:00</t>
  </si>
  <si>
    <t>[{"id":"51e7787c-cf56-4298-9a5c-60e17574712f","count":1,"label":"Pizza Pepperoni 40","posId":"108","price":30900,"isExtra":false,"creatorId":"6IE56EPmq80tv4QmEWfQt","isPackging":0,"actualLabel":"Pizza Pepperoni 40"}]</t>
  </si>
  <si>
    <t>2026-06-13T21:29:28.062+02:00</t>
  </si>
  <si>
    <t>2026-06-13T21:43:19.207+02:00</t>
  </si>
  <si>
    <t>2026-06-13T21:29:03.863+02:00</t>
  </si>
  <si>
    <t>2026-06-13T21:42:24.678+02:00</t>
  </si>
  <si>
    <t>2026-06-13T21:47:57.157+02:00</t>
  </si>
  <si>
    <t>2026-06-13T21:29:05.321+02:00</t>
  </si>
  <si>
    <t>2026-06-13T21:27:58.320+02:00</t>
  </si>
  <si>
    <t>2026-06-13T21:39:26.256+02:00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</si>
  <si>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40cm","posId":"103","price":30900,"isExtra":false},{"id":"9642908ce4c2f22954c8bbd6","count":1,"label":"Balné","posId":"K0000","price":2000,"isExtra":true},{"id":"915428a98eb0106f3feebc47","count":1,"label":"Bez oliv","posId":"X112","price":0,"KDSTags":["redhighlight"],"isExtra":true},{"id":"e71ba0387ffe86638fd95521","count":1,"label":"Šunka","posId":"C106","price":4000,"KDSTags":["greenhighlight"],"isExtra":true}]</t>
  </si>
  <si>
    <t>Masoud</t>
  </si>
  <si>
    <t>2026-06-13T21:25:06.012+02:00</t>
  </si>
  <si>
    <t>2026-06-13T21:35:03.945+02:00</t>
  </si>
  <si>
    <t>[{"id":"116","note":"","count":1,"label":"Baby Špenát &amp; kuře 32cm","posId":"116","price":24900,"isExtra":false},{"id":"K0000","note":"","count":1,"label":"Balné","posId":"K0000","price":1500,"isExtra":true},{"id":"B115","note":"","count":1,"label":"Kukuřice","posId":"B115","price":2500,"KDSTags":["greenhighlight"],"isExtra":true},{"id":"123","note":"","count":1,"label":"Quattro Formaggi 32cm","posId":"123","price":24900,"isExtra":false},{"id":"K0000","note":"","count":1,"label":"Balné","posId":"K0000","price":1500,"isExtra":true},{"id":"N126","note":"","count":2,"label":"Mirinda 1l","posId":"N126","price":5900,"isExtra":false}]</t>
  </si>
  <si>
    <t>2026-06-13T21:16:04.708+02:00</t>
  </si>
  <si>
    <t>2026-06-13T21:25:26.044+02:00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</si>
  <si>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40cm","posId":"101","price":30900,"isExtra":false},{"id":"9642908ce4c2f22954c8bbd6","count":1,"label":"Balné","posId":"K0000","price":2000,"isExtra":true},{"id":"6748417db17528cb9bcae65f","count":1,"label":"Pepsi 1l","posId":"N124","price":5900,"isExtra":false}]</t>
  </si>
  <si>
    <t>2026-06-13T21:06:03.648+02:00</t>
  </si>
  <si>
    <t>2026-06-13T21:19:48.681+02:00</t>
  </si>
  <si>
    <t>[{"id":"389b26e5-2cae-411b-afde-ac1cec80674b","note":"","count":1,"label":"Margherita 40 cm","posId":"100","price":26900,"isExtra":false},{"id":"f675967f-9acd-47eb-a0a7-8c1488c18315","note":"","count":1,"label":"Hot &amp; Spicy 40 cm","posId":"110","price":30900,"isExtra":false}]</t>
  </si>
  <si>
    <t>2026-06-13T21:04:03.284+02:00</t>
  </si>
  <si>
    <t>2026-06-13T21:15:24.709+02:00</t>
  </si>
  <si>
    <t>2026-06-13T21:23:22.808+02:00</t>
  </si>
  <si>
    <t>2026-06-13T21:04:05.185+02:00</t>
  </si>
  <si>
    <t>[{"id":"0b22568e-4d1c-45db-9aa3-de09ef6c293a","note":"","count":1,"label":"Pepperoni 32 cm","posId":"120","price":24900,"isExtra":false}]</t>
  </si>
  <si>
    <t>2026-06-13T21:03:02.979+02:00</t>
  </si>
  <si>
    <t>2026-06-13T21:10:59.033+02:00</t>
  </si>
  <si>
    <t>[{"id":"0b22568e-4d1c-45db-9aa3-de09ef6c293a","note":"","count":1,"label":"Pepperoni 32 cm","posId":"120","price":24900,"isExtra":false},{"id":"158f381e-7b09-45c4-95d8-d131055d3875","note":"","count":1,"label":"okraj Hotdog BBQ","posId":"A119","price":5700,"isExtra":true}]</t>
  </si>
  <si>
    <t>2026-06-13T21:01:11.457+02:00</t>
  </si>
  <si>
    <t>2026-06-13T21:14:13.010+02:00</t>
  </si>
  <si>
    <t>[{"id":"6748417db17528cb9bcae60b","count":1,"label":"Zeleninová 32cm","posId":"115","price":19920,"isExtra":false},{"id":"bd23bb29ddc67d336ee4c95b","count":1,"label":"Balné","posId":"K0000","price":1500,"isExtra":true},{"id":"77106882b6d8ba4f0ccb4cc6","count":1,"label":"Šunka","posId":"B106","price":3000,"KDSTags":["greenhighlight"],"isExtra":true},{"id":"ea995541ce843df6bdcbf98d","count":1,"label":"Gorgonzola","posId":"B101","price":3000,"KDSTags":["greenhighlight"],"isExtra":true},{"id":"6748417db17528cb9bcae661","count":1,"label":"Pepsi zero sugar 1l","posId":"N125","price":5900,"isExtra":false}]</t>
  </si>
  <si>
    <t>2026-06-13T20:57:02.990+02:00</t>
  </si>
  <si>
    <t>2026-06-13T21:09:58.951+02:00</t>
  </si>
  <si>
    <t>[{"id":"9b3fd0f9-6a36-4a8e-95ad-00dbae675705","note":"","count":1,"label":"Capricciosa 40 cm","posId":"101","price":30900,"isExtra":false},{"id":"0604cf40-24b5-4ad5-a9e4-e5834def96b8","note":"","count":2,"label":"Dip česnekový","posId":"P106","price":2000,"isExtra":false},{"id":"faf7ff40-eef3-48bd-92c4-b33e5bbf095d","note":"","count":1,"label":"Quattro Formaggi 40 cm","posId":"111","price":30900,"isExtra":false}]</t>
  </si>
  <si>
    <t>2026-06-13T20:47:02.872+02:00</t>
  </si>
  <si>
    <t>2026-06-13T20:56:03.845+02:00</t>
  </si>
  <si>
    <t>2026-06-13T21:10:54.868+02:00</t>
  </si>
  <si>
    <t>2026-06-13T20:47:03.778+02:00</t>
  </si>
  <si>
    <t>[{"id":"1c4a575c-0a2c-4a58-a7c3-0328026cbcb1","note":"","count":2,"label":"Quattro Formaggi 18 cm","posId":"135","price":11900,"isExtra":false},{"id":"0604cf40-24b5-4ad5-a9e4-e5834def96b8","note":"","count":3,"label":"Dip česnekový","posId":"P106","price":2000,"isExtra":false},{"id":"15882222-eb55-420b-a563-1fd60403ece7","note":"","count":1,"label":"Hot &amp; Spicy 18 cm","posId":"134","price":11900,"isExtra":false},{"id":"ed962e6c-452c-49d0-917e-cf0d04abe09a","note":"","count":1,"label":"BBQ Texas 18 cm","posId":"131","price":11900,"isExtra":false}]</t>
  </si>
  <si>
    <t>2026-06-13T20:42:04.241+02:00</t>
  </si>
  <si>
    <t>2026-06-13T20:51:28.563+02:00</t>
  </si>
  <si>
    <t>[{"id":"51e7787c-cf56-4298-9a5c-60e17574712f","count":1,"label":"Pizza Pepperoni 40","posId":"108","price":30900,"isExtra":false,"creatorId":"ocr-3esbPA-jJb2TfJ79c","isPackging":0,"actualLabel":"Pizza Pepperoni 40"}]</t>
  </si>
  <si>
    <t>2026-06-13T20:40:03.008+02:00</t>
  </si>
  <si>
    <t>2026-06-13T20:48:25.418+02:00</t>
  </si>
  <si>
    <t>2026-06-13T21:01:23.038+02:00</t>
  </si>
  <si>
    <t>2026-06-13T20:40:03.754+02:00</t>
  </si>
  <si>
    <t>[{"id":"e8a7b47a-70d2-4cc2-a375-1dab55125675","note":"","count":2,"label":"Quattro Formaggi 32 cm","posId":"123","price":24900,"isExtra":false},{"id":"15882222-eb55-420b-a563-1fd60403ece7","note":"","count":1,"label":"Hot &amp; Spicy 18 cm","posId":"134","price":11900,"isExtra":false},{"id":"cc07bf3f-3e6f-4df8-9018-c7e260233504","note":"","count":1,"label":"BEZ -cibule","posId":"X103","price":0,"KDSTags":["redhighlight"],"isExtra":true}]</t>
  </si>
  <si>
    <t>2026-06-13T20:29:40.694+02:00</t>
  </si>
  <si>
    <t>2026-06-13T20:39:15.659+02:00</t>
  </si>
  <si>
    <t>2026-06-13T20:28:08.955+02:00</t>
  </si>
  <si>
    <t>2026-06-13T20:38:16.874+02:00</t>
  </si>
  <si>
    <t>[{"id":"6748417db17528cb9bcae60d","count":2,"label":"Hawai 32cm","posId":"114","price":19920,"isExtra":false},{"id":"bd23bb29ddc67d336ee4c95b","count":2,"label":"Balné","posId":"K0000","price":1500,"isExtra":true},{"id":"1b76aa47f83cc96e2e5bf27d","count":1,"label":"Choco Rolls","posId":"chr100","price":8900,"isExtra":false},{"id":"bd23bb29ddc67d336ee4c95b","count":1,"label":"Balné","posId":"K0000","price":1500,"isExtra":true}]</t>
  </si>
  <si>
    <t>2026-06-13T20:26:04.022+02:00</t>
  </si>
  <si>
    <t>2026-06-13T20:34:51.968+02:00</t>
  </si>
  <si>
    <t>2026-06-13T20:46:44.394+02:00</t>
  </si>
  <si>
    <t>2026-06-13T20:26:06.020+02:00</t>
  </si>
  <si>
    <t>[{"id":"55ca227d-485c-4130-a44d-b26b939e8c03","note":"","count":1,"label":"Hot &amp; Spicy 32 cm","posId":"122","price":24900,"isExtra":false},{"id":"0604cf40-24b5-4ad5-a9e4-e5834def96b8","note":"","count":2,"label":"Dip česnekový","posId":"P106","price":2000,"isExtra":false},{"id":"0b22568e-4d1c-45db-9aa3-de09ef6c293a","note":"","count":1,"label":"Pepperoni 32 cm","posId":"120","price":24900,"isExtra":false}]</t>
  </si>
  <si>
    <t>2026-06-13T20:20:57.029+02:00</t>
  </si>
  <si>
    <t>2026-06-13T20:28:49.498+02:00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</si>
  <si>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32cm","posId":"123","price":24900,"isExtra":false},{"id":"54685064","note":"","count":1,"label":"Balné","posId":"K0000","price":1500,"isExtra":true},{"id":"54685167","note":"","count":1,"label":"Šunka","posId":"B106","price":3000,"KDSTags":["greenhighlight"],"isExtra":true}]</t>
  </si>
  <si>
    <t>2026-06-13T20:19:23.842+02:00</t>
  </si>
  <si>
    <t>2026-06-13T20:27:18.769+02:00</t>
  </si>
  <si>
    <t>2026-06-13T20:19:06.009+02:00</t>
  </si>
  <si>
    <t>2026-06-13T20:25:56.997+02:00</t>
  </si>
  <si>
    <t>2026-06-13T20:18:01.752+02:00</t>
  </si>
  <si>
    <t>2026-06-13T20:24:04.597+02:00</t>
  </si>
  <si>
    <t>[{"id":"6748417db17528cb9bcae5fd","count":1,"label":"Margherita 32cm","posId":"112","price":16720,"isExtra":false},{"id":"bd23bb29ddc67d336ee4c95b","count":1,"label":"Balné","posId":"K0000","price":1500,"isExtra":true},{"id":"518562551802af877dea3c52","count":1,"label":"Česnekový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</si>
  <si>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Aleh</t>
  </si>
  <si>
    <t>2026-06-13T20:14:13.787+02:00</t>
  </si>
  <si>
    <t>2026-06-13T20:22:35.703+02:00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</si>
  <si>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</si>
  <si>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2026-06-13T19:48:02.631+02:00</t>
  </si>
  <si>
    <t>2026-06-13T19:55:10.642+02:00</t>
  </si>
  <si>
    <t>2026-06-13T20:05:16.166+02:00</t>
  </si>
  <si>
    <t>2026-06-13T19:48:04.715+02:00</t>
  </si>
  <si>
    <t>[{"id":"ed962e6c-452c-49d0-917e-cf0d04abe09a","note":"","count":1,"label":"BBQ Texas 18 cm","posId":"131","price":11900,"isExtra":false},{"id":"524f3c3f-0c67-4b97-b499-20f8d3dbda4a","note":"","count":1,"label":"BEZ -slanina","posId":"X108","price":0,"KDSTags":["redhighlight"],"isExtra":true},{"id":"0604cf40-24b5-4ad5-a9e4-e5834def96b8","note":"","count":3,"label":"Dip česnekový","posId":"P106","price":2000,"isExtra":false},{"id":"15882222-eb55-420b-a563-1fd60403ece7","note":"","count":1,"label":"Hot &amp; Spicy 18 cm","posId":"134","price":11900,"isExtra":false},{"id":"ed962e6c-452c-49d0-917e-cf0d04abe09a","note":"","count":1,"label":"BBQ Texas 18 cm","posId":"131","price":11900,"isExtra":false}]</t>
  </si>
  <si>
    <t>2026-06-13T19:40:03.544+02:00</t>
  </si>
  <si>
    <t>2026-06-13T19:47:09.228+02:00</t>
  </si>
  <si>
    <t>[{"id":"1da6e618-5f95-4707-b8bd-b1685e13f67a","note":"","count":1,"label":"Hawai 40 cm","posId":"102","price":30900,"isExtra":false},{"id":"6bc8a133-7fb0-4f29-b8bc-6b6353a5cf9c","note":"","count":1,"label":"Paprika","posId":"C111","price":3500,"KDSTags":["greenhighlight"],"isExtra":true},{"id":"c10d36f8-acd3-4a8b-979d-b81c00d75c6f","note":"","count":1,"label":"BEZ -ananas","posId":"X100","price":0,"KDSTags":["redhighlight"],"isExtra":true}]</t>
  </si>
  <si>
    <t>2026-06-13T19:35:34.418+02:00</t>
  </si>
  <si>
    <t>2026-06-13T19:47:59.845+02:00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</si>
  <si>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🌶️🌶️","posId":"110","price":30900,"isExtra":false},{"id":"9642908ce4c2f22954c8bbd6","count":1,"label":"Balné","posId":"K0000","price":2000,"isExtra":true},{"id":"bb475ad18f251b8d75709561","count":1,"label":"Jalapeňos dip","posId":"P107","price":2000,"isExtra":false},{"id":"bd23bb29ddc67d336ee4c95b","count":1,"label":"Balné","posId":"K0000","price":1500,"isExtra":true},{"id":"518562551802af877dea3c52","count":1,"label":"Česnekový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</si>
  <si>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2026-06-13T19:30:32.606+02:00</t>
  </si>
  <si>
    <t>2026-06-13T19:45:11.593+02:00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</si>
  <si>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1598382a01472484a7de8c4a","count":1,"label":"Mozzarella","posId":"C113","price":4000,"KDSTags":["greenhighlight"],"isExtra":true},{"id":"e71ba0387ffe86638fd95521","count":1,"label":"Šunka","posId":"C106","price":4000,"KDSTags":["greenhighlight"],"isExtra":true},{"id":"a6f5a4f2c024720ff5c3f553","count":1,"label":"Grana padano, pecorino, parmazán","posId":"C130","price":4000,"KDSTags":["greenhighlight"],"isExtra":true},{"id":"6748417db17528cb9bcae637","count":1,"label":"Česnekový chléb 18cm","posId":"P104","price":7900,"isExtra":false},{"id":"bd23bb29ddc67d336ee4c95b","count":1,"label":"Balné","posId":"K0000","price":1500,"isExtra":true},{"id":"518562551802af877dea3c52","count":5,"label":"Česnekový dip","posId":"P106","price":2000,"isExtra":false},{"id":"bd23bb29ddc67d336ee4c95b","count":5,"label":"Balné","posId":"K0000","price":1500,"isExtra":true},{"id":"d392cf73d767e5578ca915e6","count":2,"label":"Vanilkový dip","posId":"vanila","price":2000,"isExtra":false},{"id":"bd23bb29ddc67d336ee4c95b","count":2,"label":"Balné","posId":"K0000","price":1500,"isExtra":true},{"id":"84e0fbf137b501f8769d4619","count":1,"label":"Buchtičky se šodó","posId":"D12","price":7900,"isExtra":false},{"id":"bd23bb29ddc67d336ee4c95b","count":1,"label":"Balné","posId":"K0000","price":1500,"isExtra":true}]</t>
  </si>
  <si>
    <t>2026-06-13T19:28:03.860+02:00</t>
  </si>
  <si>
    <t>2026-06-13T19:49:47.376+02:00</t>
  </si>
  <si>
    <t>2026-06-13T20:01:49.024+02:00</t>
  </si>
  <si>
    <t>2026-06-13T19:28:10.337+02:00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</si>
  <si>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</si>
  <si>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2026-06-13T19:21:29.801+02:00</t>
  </si>
  <si>
    <t>2026-06-13T19:39:08.369+02:00</t>
  </si>
  <si>
    <t>[{"id":"54684981","note":"","size":"Hawai 40cm","count":1,"label":"Hawai 40cm","posId":"102","price":30900,"isExtra":false},{"id":"54685059","note":"","count":1,"label":"Balné","posId":"K0000","price":2000,"isExtra":true},{"id":"54684973","note":"","size":"Quattro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40cm","posId":"111","price":30900,"isExtra":false},{"id":"54685059","note":"","count":1,"label":"Balné","posId":"K0000","price":2000,"isExtra":true},{"id":"59555751","note":"","count":1,"label":"BBQ základ","posId":"ZSB49","price":0,"isExtra":true},{"id":"54685090","note":"","count":1,"label":"okraj mozzarella, bbq omáčka","posId":"A124","price":6500,"isExtra":true}]</t>
  </si>
  <si>
    <t>2026-06-13T19:19:03.207+02:00</t>
  </si>
  <si>
    <t>2026-06-13T19:35:08.475+02:00</t>
  </si>
  <si>
    <t>2026-06-13T19:46:42.583+02:00</t>
  </si>
  <si>
    <t>2026-06-13T19:19:08.654+02:00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</si>
  <si>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česnekový","posId":"P106","price":2000,"isExtra":false},{"id":"7ee7e3c8-2c54-4dc5-810f-2f52f62e2d14","note":"","count":1,"label":"Comeback 32 cm","posId":"121","price":24900,"isExtra":false}]</t>
  </si>
  <si>
    <t>2026-06-13T19:17:03.465+02:00</t>
  </si>
  <si>
    <t>2026-06-13T19:33:34.634+02:00</t>
  </si>
  <si>
    <t>2026-06-13T19:53:26.493+02:00</t>
  </si>
  <si>
    <t>2026-06-13T19:17:11.286+02:00</t>
  </si>
  <si>
    <t>[{"id":"55ca227d-485c-4130-a44d-b26b939e8c03","note":"","count":1,"label":"Hot &amp; Spicy 32 cm","posId":"122","price":24900,"isExtra":false},{"id":"0604cf40-24b5-4ad5-a9e4-e5834def96b8","note":"","count":4,"label":"Dip česnekový","posId":"P106","price":2000,"isExtra":false},{"id":"e8a7b47a-70d2-4cc2-a375-1dab55125675","note":"","count":1,"label":"Quattro Formaggi 32 cm","posId":"123","price":24900,"isExtra":false},{"id":"3316ecf4-07ea-4045-acd5-7383dd81145f","note":"","count":1,"label":"jalapeños","posId":"B102","price":2500,"KDSTags":["greenhighlight"],"isExtra":true}]</t>
  </si>
  <si>
    <t>2026-06-13T19:17:03.450+02:00</t>
  </si>
  <si>
    <t>2026-06-13T19:30:51.629+02:00</t>
  </si>
  <si>
    <t>2026-06-13T19:41:21.591+02:00</t>
  </si>
  <si>
    <t>2026-06-13T19:17:11.294+02:00</t>
  </si>
  <si>
    <t>[{"id":"a78b511f-836b-415e-9285-dd47f293529b","note":"","count":1,"label":"Pepperoni 40 cm","posId":"108","price":30900,"isExtra":false}]</t>
  </si>
  <si>
    <t>2026-06-13T19:15:30.642+02:00</t>
  </si>
  <si>
    <t>2026-06-13T19:30:23.816+02:00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</si>
  <si>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</si>
  <si>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2026-06-13T19:11:38.488+02:00</t>
  </si>
  <si>
    <t>2026-06-13T19:27:45.074+02:00</t>
  </si>
  <si>
    <t>[{"id":"3f03490a-3c8c-4576-8dc3-f02b1307741c","count":1,"label":"Pizza Capricciosa 32","posId":"113","price":24900,"isExtra":false,"creatorId":"yjSd7om3RgyzfUXNIzCg9","isPackging":0,"actualLabel":"Pizza Capricciosa 32"},{"id":"GYSRqjuX_5GgPnyWxK3RZ","count":1,"label":"Bez oliv","posId":"X112","price":0,"KDSTags":["redhighlight"],"isExtra":true,"mainItemId":"3f03490a-3c8c-4576-8dc3-f02b1307741c"}]</t>
  </si>
  <si>
    <t>2026-06-13T19:09:27.566+02:00</t>
  </si>
  <si>
    <t>2026-06-13T19:22:34.654+02:00</t>
  </si>
  <si>
    <t>2026-06-13T19:01:24.702+02:00</t>
  </si>
  <si>
    <t>2026-06-13T19:19:52.396+02:00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</si>
  <si>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🌶️🌶️","posId":"110","price":30900,"isExtra":false},{"id":"9642908ce4c2f22954c8bbd6","count":1,"label":"Balné","posId":"K0000","price":2000,"isExtra":true},{"id":"698a057bcb290763837f5586","count":1,"label":"Opočno karamel","posId":"D112","price":12900,"isExtra":false},{"id":"6748417db17528cb9bcae631","count":1,"label":"Spicy Wings 🌶️","posId":"P101","price":9520,"isExtra":false},{"id":"bd23bb29ddc67d336ee4c95b","count":1,"label":"Balné","posId":"K0000","price":1500,"isExtra":true}]</t>
  </si>
  <si>
    <t>2026-06-13T19:01:03.522+02:00</t>
  </si>
  <si>
    <t>2026-06-13T19:18:52.547+02:00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</si>
  <si>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,{"id":"5fc1255c-e26e-4454-9620-7eea5d2454f6","note":"","count":1,"label":"Slanina","posId":"C108","price":4000,"KDSTags":["greenhighlight"],"isExtra":true},{"id":"540c8d22-36ac-4503-9684-d23e3d647ff1","note":"","count":1,"label":"Pepperoni salám","posId":"C109","price":4000,"KDSTags":["greenhighlight"],"isExtra":true},{"id":"0604cf40-24b5-4ad5-a9e4-e5834def96b8","note":"","count":3,"label":"Dip česnekový","posId":"P106","price":2000,"isExtra":false},{"id":"f675967f-9acd-47eb-a0a7-8c1488c18315","note":"","count":1,"label":"Hot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bylinky","posId":"A122","price":6500,"isExtra":true},{"id":"2a9dc121-ec1e-4cbb-b8d5-66ce6a546664","note":"","count":1,"label":"DIP jalapenos","posId":"P107","price":2000,"isExtra":false},{"id":"fda1f974-1ef1-4bed-8a46-eb2727bd1816","note":"","count":1,"label":"Aquilla tea černý čaj/broskev 0,5l","posId":"N120","price":4900,"isExtra":false},{"id":"896d2264-b315-4ee3-b331-0fa7b26bb96f","note":"","count":1,"label":"Hawai 32 cm","posId":"114","price":24900,"isExtra":false}]</t>
  </si>
  <si>
    <t>2026-06-13T18:55:03.340+02:00</t>
  </si>
  <si>
    <t>2026-06-13T19:08:16.844+02:00</t>
  </si>
  <si>
    <t>2026-06-13T19:23:14.760+02:00</t>
  </si>
  <si>
    <t>2026-06-13T18:55:04.317+02:00</t>
  </si>
  <si>
    <t>[{"id":"7686bc6d-289e-4e5c-a90d-990f071c04d2","note":"","count":1,"label":"BBQ Meteor 18 cm","posId":"130","price":11900,"isExtra":false},{"id":"b98b13a4-28e7-4c43-90f2-32f5a9a58eb3","note":"","count":1,"label":"Baby špenát &amp; kuře 18 cm","posId":"128","price":11900,"isExtra":false},{"id":"63c5589f-8110-48db-8be3-91da09368499","note":"","count":1,"label":"Capricciosa 18 cm","posId":"125","price":11900,"isExtra":false},{"id":"1c4a575c-0a2c-4a58-a7c3-0328026cbcb1","note":"","count":1,"label":"Quattro Formaggi 18 cm","posId":"135","price":11900,"isExtra":false},{"id":"0d7a09d5-0cc0-41d1-92da-1fd2b06b2d07","note":"","count":1,"label":"Česnekový chléb","posId":"P104","price":7900,"isExtra":false}]</t>
  </si>
  <si>
    <t>2026-06-13T18:53:03.578+02:00</t>
  </si>
  <si>
    <t>2026-06-13T19:02:13.680+02:00</t>
  </si>
  <si>
    <t>[{"id":"1edf54fc-1032-442c-939f-e6e2033b2270","note":"","count":1,"label":"Comeback 40 cm","posId":"109","price":30900,"isExtra":false}]</t>
  </si>
  <si>
    <t>2026-06-13T18:48:03.759+02:00</t>
  </si>
  <si>
    <t>2026-06-13T18:54:44.891+02:00</t>
  </si>
  <si>
    <t>2026-06-13T19:27:43.443+02:00</t>
  </si>
  <si>
    <t>2026-06-13T18:48:06.758+02:00</t>
  </si>
  <si>
    <t>[{"id":"7ee7e3c8-2c54-4dc5-810f-2f52f62e2d14","note":"","count":1,"label":"Comeback 32 cm","posId":"121","price":24900,"isExtra":false},{"id":"8bd0b906-e87c-46d0-b0e9-aabfefa826cd","note":"","count":1,"label":"Česká zmrzlina z Opočna pistáciová","posId":"D109","price":12900,"isExtra":false}]</t>
  </si>
  <si>
    <t>2026-06-13T18:41:02.408+02:00</t>
  </si>
  <si>
    <t>2026-06-13T18:51:29.885+02:00</t>
  </si>
  <si>
    <t>2026-06-13T19:05:22.516+02:00</t>
  </si>
  <si>
    <t>2026-06-13T18:41:03.081+02:00</t>
  </si>
  <si>
    <t>[{"id":"896d2264-b315-4ee3-b331-0fa7b26bb96f","note":"","count":1,"label":"Hawai 32 cm","posId":"114","price":24900,"isExtra":false},{"id":"978c26ec-8492-4979-8b1c-f7ff8381d413","note":"","count":1,"label":"Pepperoni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</si>
  <si>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2026-06-13T18:37:03.997+02:00</t>
  </si>
  <si>
    <t>2026-06-13T18:46:36.496+02:00</t>
  </si>
  <si>
    <t>2026-06-13T18:55:18.810+02:00</t>
  </si>
  <si>
    <t>2026-06-13T18:37:05.202+02:00</t>
  </si>
  <si>
    <t>[{"id":"1da6e618-5f95-4707-b8bd-b1685e13f67a","note":"","count":1,"label":"Hawai 40 cm","posId":"102","price":30900,"isExtra":false},{"id":"5baf9524-d195-4f98-ac4e-12383c85b672","note":"","count":1,"label":"Mozzarella","posId":"C113","price":4000,"KDSTags":["greenhighlight"],"isExtra":true},{"id":"5dfcd7e6-75e9-4752-8a19-eab42ba37b6d","note":"","count":1,"label":"Kukuřice","posId":"C115","price":3500,"KDSTags":["greenhighlight"],"isExtra":true}]</t>
  </si>
  <si>
    <t>2026-06-13T18:33:02.700+02:00</t>
  </si>
  <si>
    <t>2026-06-13T18:44:02.584+02:00</t>
  </si>
  <si>
    <t>2026-06-13T19:10:59.477+02:00</t>
  </si>
  <si>
    <t>2026-06-13T18:33:04.283+02:00</t>
  </si>
  <si>
    <t>[{"id":"7805ed20-b7fb-4253-865d-b1d6ba10a291","note":"","count":1,"label":"Baby špenát &amp; kuře 32 cm","posId":"140","price":24900,"isExtra":false},{"id":"6e4aed3e-b988-442a-8864-0b2ad4a4403d","note":"","count":1,"label":"Quattro Formaggi 32 cm","posId":"147","price":24900,"isExtra":false},{"id":"1c4a575c-0a2c-4a58-a7c3-0328026cbcb1","note":"","count":1,"label":"Quattro Formaggi 18 cm","posId":"135","price":11900,"isExtra":false},{"id":"2a9dc121-ec1e-4cbb-b8d5-66ce6a546664","note":"","count":1,"label":"DIP jalapenos","posId":"P107","price":2000,"isExtra":false}]</t>
  </si>
  <si>
    <t>2026-06-13T18:31:02.535+02:00</t>
  </si>
  <si>
    <t>2026-06-13T18:39:18.532+02:00</t>
  </si>
  <si>
    <t>[{"id":"a4e8ca23-fe36-4747-a603-19485eee7e76","note":"","count":1,"label":"Hot &amp; Spicy 32 cm","posId":"146","price":24900,"isExtra":false},{"id":"0b22568e-4d1c-45db-9aa3-de09ef6c293a","note":"","count":1,"label":"Pepperoni 32 cm","posId":"120","price":24900,"isExtra":false}]</t>
  </si>
  <si>
    <t>2026-06-13T18:26:29.881+02:00</t>
  </si>
  <si>
    <t>2026-06-13T18:36:31.670+02:00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</si>
  <si>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40cm","posId":"111","price":30900,"isExtra":false},{"id":"9642908ce4c2f22954c8bbd6","count":1,"label":"Balné","posId":"K0000","price":2000,"isExtra":true},{"id":"6748417db17528cb9bcae5fd","count":1,"label":"Margherita 32cm","posId":"112","price":16720,"isExtra":false},{"id":"bd23bb29ddc67d336ee4c95b","count":1,"label":"Balné","posId":"K0000","price":1500,"isExtra":true},{"id":"6748417db17528cb9bcae5e9","count":1,"label":"Hot &amp; Spicy 40cm 🌶️🌶️","posId":"110","price":30900,"isExtra":false},{"id":"9642908ce4c2f22954c8bbd6","count":1,"label":"Balné","posId":"K0000","price":2000,"isExtra":true}]</t>
  </si>
  <si>
    <t>2026-06-13T18:22:23.759+02:00</t>
  </si>
  <si>
    <t>2026-06-13T18:28:09.733+02:00</t>
  </si>
  <si>
    <t>2026-06-13T18:18:57.539+02:00</t>
  </si>
  <si>
    <t>2026-06-13T18:26:11.027+02:00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</si>
  <si>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</si>
  <si>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2026-06-13T18:11:59.581+02:00</t>
  </si>
  <si>
    <t>2026-06-13T18:21:34.652+02:00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</si>
  <si>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54685070","note":"","count":1,"label":"Jalapeňos","posId":"B102","price":2500,"KDSTags":["greenhighlight"],"isExtra":true},{"id":"54685146","note":"","count":1,"label":"Cibule","posId":"B103","price":2500,"KDSTags":["greenhighlight"],"isExtra":true}]</t>
  </si>
  <si>
    <t>2026-06-13T18:11:19.992+02:00</t>
  </si>
  <si>
    <t>2026-06-13T18:22:36.165+02:00</t>
  </si>
  <si>
    <t>[{"id":"54684977","note":"","size":"BBQ Texas 40cm","count":1,"label":"BBQ Texas 40cm","posId":"107","price":30900,"isExtra":false},{"id":"54685059","note":"","count":1,"label":"Balné","posId":"K0000","price":2000,"isExtra":true},{"id":"54684972","note":"","size":"Margherita 40cm","count":1,"label":"Margherita 40cm","posId":"100","price":26900,"isExtra":false},{"id":"54685059","note":"","count":1,"label":"Balné","posId":"K0000","price":2000,"isExtra":true}]</t>
  </si>
  <si>
    <t>2026-06-13T18:08:06.775+02:00</t>
  </si>
  <si>
    <t>2026-06-13T18:18:05.572+02:00</t>
  </si>
  <si>
    <t>[{"id":"6748417db17528cb9bcae60b","count":1,"label":"Zeleninová 32cm","posId":"115","price":19920,"isExtra":false},{"id":"bd23bb29ddc67d336ee4c95b","count":1,"label":"Balné","posId":"K0000","price":1500,"isExtra":true}]</t>
  </si>
  <si>
    <t>2026-06-13T18:04:03.395+02:00</t>
  </si>
  <si>
    <t>2026-06-13T18:16:55.658+02:00</t>
  </si>
  <si>
    <t>2026-06-13T18:29:44.084+02:00</t>
  </si>
  <si>
    <t>2026-06-13T18:04:05.335+02:00</t>
  </si>
  <si>
    <t>[{"id":"0491ba2d-7c43-44f5-949a-e82693028cdb","note":"","count":1,"label":"Margherita 32 cm","posId":"136","price":20900,"isExtra":false},{"id":"f7043b16-784c-4471-87d9-9c8cbc7d5ab8","note":"","count":1,"label":"Capricciosa 32 cm","posId":"137","price":24900,"isExtra":false},{"id":"78606be9-7e01-4fe9-a37c-d9a4b62d5696","note":"","count":1,"label":"změna na BBQ základ","posId":"A128","price":0,"isExtra":true}]</t>
  </si>
  <si>
    <t>Giga</t>
  </si>
  <si>
    <t>2026-06-13T17:56:15.167+02:00</t>
  </si>
  <si>
    <t>2026-06-13T18:15:34.073+02:00</t>
  </si>
  <si>
    <t>[{"id":"109","note":"","count":1,"label":"Comeback 40cm 🌶️","posId":"109","price":30900,"isExtra":false},{"id":"K0000","note":"","count":1,"label":"Balné","posId":"K0000","price":2000,"isExtra":true},{"id":"C115","note":"","count":1,"label":"Kukuřice","posId":"C115","price":3500,"KDSTags":["greenhighlight"],"isExtra":true}]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</si>
  <si>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2026-06-13T17:52:19.091+02:00</t>
  </si>
  <si>
    <t>2026-06-13T18:08:56.377+02:00</t>
  </si>
  <si>
    <t>[{"id":"114","note":"","count":1,"label":"Hawai 32cm","posId":"114","price":24900,"isExtra":false},{"id":"K0000","note":"","count":1,"label":"Balné","posId":"K0000","price":1500,"isExtra":true},{"id":"123","note":"","count":1,"label":"Quattro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</si>
  <si>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2026-06-13T17:50:02.297+02:00</t>
  </si>
  <si>
    <t>2026-06-13T18:13:32.552+02:00</t>
  </si>
  <si>
    <t>2026-06-13T18:42:20.590+02:00</t>
  </si>
  <si>
    <t>2026-06-13T17:50:03.747+02:00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</si>
  <si>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bylinky","posId":"A122","price":6500,"isExtra":true},{"id":"5d2371f1-a2a2-462f-9e8a-40af8e09e0d2","note":"","count":1,"label":"BEZ -olivy","posId":"X112","price":0,"KDSTags":["redhighlight"],"isExtra":true},{"id":"2a9dc121-ec1e-4cbb-b8d5-66ce6a546664","note":"","count":1,"label":"DIP jalapenos","posId":"P107","price":2000,"isExtra":false}]</t>
  </si>
  <si>
    <t>2026-06-13T17:48:41.160+02:00</t>
  </si>
  <si>
    <t>2026-06-13T18:02:15.620+02:00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</si>
  <si>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těsto","posId":"17","price":1000,"isExtra":true},{"id":"5f2a50eca1a44e5dc7ac4a4d","count":1,"label":"okraj hotdog, bbq omáčka","posId":"A119","price":5700,"isExtra":true},{"id":"6748417db17528cb9bcae60d","count":1,"label":"Hawai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těsto","posId":"17","price":1000,"isExtra":true},{"id":"5f2a50eca1a44e5dc7ac4a4d","count":1,"label":"okraj hotdog, bbq omáčka","posId":"A119","price":5700,"isExtra":true}]</t>
  </si>
  <si>
    <t>2026-06-13T17:48:11.746+02:00</t>
  </si>
  <si>
    <t>2026-06-13T17:58:06.912+02:00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</si>
  <si>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</si>
  <si>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2026-06-13T17:48:03.357+02:00</t>
  </si>
  <si>
    <t>2026-06-13T18:07:04.719+02:00</t>
  </si>
  <si>
    <t>2026-06-13T18:23:05.686+02:00</t>
  </si>
  <si>
    <t>2026-06-13T17:48:04.853+02:00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</si>
  <si>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</si>
  <si>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2026-06-13T17:39:02.882+02:00</t>
  </si>
  <si>
    <t>2026-06-13T17:48:45.873+02:00</t>
  </si>
  <si>
    <t>2026-06-13T18:06:29.185+02:00</t>
  </si>
  <si>
    <t>2026-06-13T17:39:03.625+02:00</t>
  </si>
  <si>
    <t>[{"id":"e8a7b47a-70d2-4cc2-a375-1dab55125675","note":"","count":1,"label":"Quattro Formaggi 32 cm","posId":"123","price":24900,"isExtra":false},{"id":"fc3fa22b-be90-4e3e-a05f-41f62444ffb3","note":"","count":1,"label":"olivy","posId":"B112","price":2500,"KDSTags":["greenhighlight"],"isExtra":true},{"id":"0604cf40-24b5-4ad5-a9e4-e5834def96b8","note":"","count":1,"label":"Dip česnekový","posId":"P106","price":2000,"isExtra":false}]</t>
  </si>
  <si>
    <t>2026-06-13T17:38:45.720+02:00</t>
  </si>
  <si>
    <t>2026-06-13T17:47:24.586+02:00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</si>
  <si>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těsto","posId":"17","price":1000,"isExtra":true},{"id":"f8a57dbb56ccb38f2395432c","count":1,"label":"okraj mozzarella, bbq omáčka","posId":"A123","price":5700,"isExtra":true},{"id":"3413d939fbb3d687083c022e","count":1,"label":"Bez cibule","posId":"X103","price":0,"KDSTags":["redhighlight"],"isExtra":true}]</t>
  </si>
  <si>
    <t>2026-06-13T17:37:02.520+02:00</t>
  </si>
  <si>
    <t>2026-06-13T17:44:40.904+02:00</t>
  </si>
  <si>
    <t>2026-06-13T17:53:51.394+02:00</t>
  </si>
  <si>
    <t>2026-06-13T17:37:04.771+02:00</t>
  </si>
  <si>
    <t>[{"id":"f675967f-9acd-47eb-a0a7-8c1488c18315","note":"","count":1,"label":"Hot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základ","posId":"A129","price":0,"isExtra":true}]</t>
  </si>
  <si>
    <t>2026-06-13T17:32:41.199+02:00</t>
  </si>
  <si>
    <t>2026-06-13T17:43:53.050+02:00</t>
  </si>
  <si>
    <t>[{"id":"59589706","note":"","size":"Margherita 32cm","count":1,"label":"Margherita 32cm","posId":"112","price":20900,"isExtra":false},{"id":"54685064","note":"","count":1,"label":"Balné","posId":"K0000","price":1500,"isExtra":true},{"id":"59589709","note":"","size":"Comeback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🌶️","posId":"121","price":24900,"isExtra":false},{"id":"54685064","note":"","count":1,"label":"Balné","posId":"K0000","price":1500,"isExtra":true},{"id":"54685134","note":"","count":1,"label":"Bez cibule","posId":"X103","price":0,"KDSTags":["redhighlight"],"isExtra":true}]</t>
  </si>
  <si>
    <t>2026-06-13T17:19:30.892+02:00</t>
  </si>
  <si>
    <t>2026-06-13T17:31:55.635+02:00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</si>
  <si>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</si>
  <si>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2026-06-13T16:55:30.244+02:00</t>
  </si>
  <si>
    <t>2026-06-13T17:10:08.314+02:00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</si>
  <si>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54685099","note":"","count":1,"label":"Žampiony","posId":"B105","price":2500,"KDSTags":["greenhighlight"],"isExtra":true},{"id":"54685177","note":"","count":1,"label":"Kuře","posId":"B114","price":3000,"KDSTags":["greenhighlight"],"isExtra":true}]</t>
  </si>
  <si>
    <t>2026-06-13T16:49:03.622+02:00</t>
  </si>
  <si>
    <t>2026-06-13T17:00:26.250+02:00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</si>
  <si>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-ananas","posId":"X100","price":0,"KDSTags":["redhighlight"],"isExtra":true},{"id":"7f0c5098-18bf-4c65-bec8-dd6bf68eb768","note":"","count":1,"label":"Masové kuličky, 10 ks","posId":"P102","price":9900,"isExtra":false}]</t>
  </si>
  <si>
    <t>2026-06-13T16:49:03.549+02:00</t>
  </si>
  <si>
    <t>2026-06-13T17:13:06.270+02:00</t>
  </si>
  <si>
    <t>2026-06-13T17:17:42.917+02:00</t>
  </si>
  <si>
    <t>2026-06-13T16:49:05.257+02:00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</si>
  <si>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</si>
  <si>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2026-06-13T16:48:50.251+02:00</t>
  </si>
  <si>
    <t>2026-06-13T17:05:15.386+02:00</t>
  </si>
  <si>
    <t>[{"id":"84e0fbf137b501f8769d4619","count":1,"label":"Buchtičky se šodó","posId":"D12","price":7900,"isExtra":false},{"id":"bd23bb29ddc67d336ee4c95b","count":1,"label":"Balné","posId":"K0000","price":1500,"isExtra":true},{"id":"1b76aa47f83cc96e2e5bf27d","count":1,"label":"Choco Rolls","posId":"chr100","price":8900,"isExtra":false},{"id":"bd23bb29ddc67d336ee4c95b","count":1,"label":"Balné","posId":"K0000","price":1500,"isExtra":true},{"id":"6748417db17528cb9bcae60f","count":1,"label":"Capricciosa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</si>
  <si>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2026-06-13T16:42:07.070+02:00</t>
  </si>
  <si>
    <t>2026-06-13T16:56:15.284+02:00</t>
  </si>
  <si>
    <t>[{"id":"59589714","note":"","size":"Hawai 32cm","count":1,"label":"Hawai 32cm","posId":"114","price":24900,"isExtra":false},{"id":"54685064","note":"","count":1,"label":"Balné","posId":"K0000","price":1500,"isExtra":true},{"id":"57405718","note":"","size":"Pepsi 1l","count":1,"label":"Pepsi 1l","posId":"N124","price":5900,"isExtra":false}]</t>
  </si>
  <si>
    <t>2026-06-13T16:41:53.040+02:00</t>
  </si>
  <si>
    <t>2026-06-13T16:53:03.889+02:00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</si>
  <si>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základ","posId":"ZRB40","price":0,"isExtra":true}]</t>
  </si>
  <si>
    <t>2026-06-13T16:40:43.152+02:00</t>
  </si>
  <si>
    <t>2026-06-13T16:56:07.485+02:00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</si>
  <si>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základ","posId":"ZRS40","price":0,"isExtra":true},{"id":"69964a2ac00a0c725f928a67","count":1,"label":"Olivy","posId":"C112","price":3500,"KDSTags":["greenhighlight"],"isExtra":true},{"id":"6748417db17528cb9bcae63f","count":1,"label":"Jalapenos Rolls","posId":"jpr200","price":8900,"isExtra":false},{"id":"bd23bb29ddc67d336ee4c95b","count":1,"label":"Balné","posId":"K0000","price":1500,"isExtra":true}]</t>
  </si>
  <si>
    <t>2026-06-13T16:27:38.409+02:00</t>
  </si>
  <si>
    <t>2026-06-13T16:38:04.784+02:00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</si>
  <si>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</si>
  <si>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2026-06-13T16:25:02.373+02:00</t>
  </si>
  <si>
    <t>2026-06-13T16:42:19.040+02:00</t>
  </si>
  <si>
    <t>2026-06-13T16:54:03.548+02:00</t>
  </si>
  <si>
    <t>2026-06-13T16:25:03.356+02:00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</si>
  <si>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bylinky","posId":"A122","price":6500,"isExtra":true},{"id":"86f97e80-4313-45a1-88bb-cd090c233763","note":"","count":1,"label":"Pepsi 1l","posId":"N124","price":5900,"isExtra":false}]</t>
  </si>
  <si>
    <t>2026-06-13T16:14:36.215+02:00</t>
  </si>
  <si>
    <t>2026-06-13T16:25:47.385+02:00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</si>
  <si>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69964a2ac00a0c725f928a67","count":1,"label":"Olivy","posId":"C112","price":3500,"KDSTags":["greenhighlight"],"isExtra":true},{"id":"0f1c11be3dfc7c80a6820037","count":1,"label":"Ananas","posId":"C100","price":3500,"KDSTags":["greenhighlight"],"isExtra":true},{"id":"bb475ad18f251b8d75709561","count":1,"label":"Jalapeňos dip","posId":"P107","price":2000,"isExtra":false},{"id":"bd23bb29ddc67d336ee4c95b","count":1,"label":"Balné","posId":"K0000","price":1500,"isExtra":true}]</t>
  </si>
  <si>
    <t>2026-06-13T15:57:02.472+02:00</t>
  </si>
  <si>
    <t>2026-06-13T16:09:26.392+02:00</t>
  </si>
  <si>
    <t>[{"id":"4f6ede18-25d3-4c82-be03-84c9578ab8ce","note":"","count":1,"label":"Pepperoni 32 cm","posId":"144","price":24900,"isExtra":false},{"id":"5e12eeee-b5aa-4c49-a6bd-974da981715a","note":"","count":1,"label":"grana padano","posId":"B130","price":3000,"KDSTags":["greenhighlight"],"isExtra":true},{"id":"4f6ede18-25d3-4c82-be03-84c9578ab8ce","note":"","count":1,"label":"Pepperoni 32 cm","posId":"144","price":24900,"isExtra":false},{"id":"0604cf40-24b5-4ad5-a9e4-e5834def96b8","note":"","count":2,"label":"Dip česnekový","posId":"P106","price":2000,"isExtra":false}]</t>
  </si>
  <si>
    <t>2026-06-13T15:52:04.340+02:00</t>
  </si>
  <si>
    <t>2026-06-13T16:05:14.925+02:00</t>
  </si>
  <si>
    <t>[{"id":"7ebac4a7-6cce-442e-b2bb-06b929c16076","note":"","count":1,"label":"Baby špenát &amp; kuře 32 cm","posId":"116","price":24900,"isExtra":false},{"id":"fb380719-7e86-4a50-b0fc-8a72368b6991","note":"","count":1,"label":"kukuřice","posId":"B115","price":2500,"KDSTags":["greenhighlight"],"isExtra":true},{"id":"5e12eeee-b5aa-4c49-a6bd-974da981715a","note":"","count":1,"label":"grana padano","posId":"B130","price":3000,"KDSTags":["greenhighlight"],"isExtra":true}]</t>
  </si>
  <si>
    <t>2026-06-13T15:38:10.656+02:00</t>
  </si>
  <si>
    <t>2026-06-13T16:00:18.436+02:00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</si>
  <si>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základ","posId":"ZBR40","price":0,"isExtra":true},{"id":"518562551802af877dea3c52","count":2,"label":"Česnekový dip","posId":"P106","price":2000,"isExtra":false},{"id":"bd23bb29ddc67d336ee4c95b","count":2,"label":"Balné","posId":"K0000","price":1500,"isExtra":true}]</t>
  </si>
  <si>
    <t>2026-06-13T15:31:40.094+02:00</t>
  </si>
  <si>
    <t>2026-06-13T15:58:15.119+02:00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</si>
  <si>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40cm","posId":"111","price":30900,"isExtra":false},{"id":"54685059","note":"","count":1,"label":"Balné","posId":"K0000","price":2000,"isExtra":true},{"id":"54685154","note":"","count":1,"label":"Špenát s česnekem","posId":"C107","price":3500,"KDSTags":["greenhighlight"],"isExtra":true},{"id":"54684973","note":"","size":"Quattro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54685178","note":"","count":1,"label":"Kuře","posId":"C114","price":4000,"KDSTags":["greenhighlight"],"isExtra":true},{"id":"54685179","note":"","count":1,"label":"Pepperoni salám","posId":"C109","price":4000,"KDSTags":["greenhighlight"],"isExtra":true},{"id":"57405720","note":"","size":"Mirinda 1l","count":1,"label":"Mirinda 1l","posId":"N126","price":5900,"isExtra":false}]</t>
  </si>
  <si>
    <t>2026-06-13T15:29:03.536+02:00</t>
  </si>
  <si>
    <t>2026-06-13T15:50:29.945+02:00</t>
  </si>
  <si>
    <t>2026-06-13T15:57:51.255+02:00</t>
  </si>
  <si>
    <t>2026-06-13T15:29:04.440+02:00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</si>
  <si>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bylinky","posId":"A122","price":6500,"isExtra":true},{"id":"0d7a09d5-0cc0-41d1-92da-1fd2b06b2d07","note":"","count":1,"label":"Česnekový chléb","posId":"P104","price":7900,"isExtra":false},{"id":"978c26ec-8492-4979-8b1c-f7ff8381d413","note":"","count":1,"label":"Pepperoni Rolls, 6 ks","posId":"P100","price":8900,"isExtra":false},{"id":"0604cf40-24b5-4ad5-a9e4-e5834def96b8","note":"","count":2,"label":"Dip česnekový","posId":"P106","price":2000,"isExtra":false},{"id":"964de064-9473-45d2-a921-18d4e9308b80","note":"","count":1,"label":"Sweet passion 32 cm","posId":"29","price":20900,"isExtra":false}]</t>
  </si>
  <si>
    <t>2026-06-13T15:22:10.389+02:00</t>
  </si>
  <si>
    <t>2026-06-13T15:32:47.109+02:00</t>
  </si>
  <si>
    <t>[{"id":"4df4c5c0-abba-42b0-a63e-2a559be75166","count":1,"label":"Pizza Quattro Formaggi 32","posId":"123","price":24900,"isExtra":false,"creatorId":"aQiqDTd7P9oSnbPhfsNPe","isPackging":0,"actualLabel":"Pizza Quattro Formaggi 32"}]</t>
  </si>
  <si>
    <t>2026-06-13T15:22:07.823+02:00</t>
  </si>
  <si>
    <t>2026-06-13T15:40:39.411+02:00</t>
  </si>
  <si>
    <t>[{"id":"54684977","note":"","size":"BBQ Texas 40cm","count":1,"label":"BBQ Texas 40cm","posId":"107","price":30900,"isExtra":false},{"id":"54685059","note":"","count":1,"label":"Balné","posId":"K0000","price":2000,"isExtra":true},{"id":"66679162","note":"","size":"Buchtičky se šodó","count":1,"label":"Buchtičky se šodó","posId":"D12","price":7900,"isExtra":false},{"id":"54685064","note":"","count":1,"label":"Balné","posId":"K0000","price":1500,"isExtra":true},{"id":"59589715","note":"","size":"Capricciosa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32cm","posId":"113","price":24900,"isExtra":false},{"id":"54685064","note":"","count":1,"label":"Balné","posId":"K0000","price":1500,"isExtra":true},{"id":"54685120","note":"","count":1,"label":"okraj hotdog, hořčice","posId":"A117","price":5700,"isExtra":true}]</t>
  </si>
  <si>
    <t>2026-06-13T15:20:31.625+02:00</t>
  </si>
  <si>
    <t>2026-06-13T15:31:51.941+02:00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</si>
  <si>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69964a2ac00a0c725f928a67","count":1,"label":"Olivy","posId":"C112","price":3500,"KDSTags":["greenhighlight"],"isExtra":true}]</t>
  </si>
  <si>
    <t>2026-06-13T15:03:57.564+02:00</t>
  </si>
  <si>
    <t>2026-06-13T15:10:57.863+02:00</t>
  </si>
  <si>
    <t>2026-06-13T15:01:06.859+02:00</t>
  </si>
  <si>
    <t>2026-06-13T15:08:22.981+02:00</t>
  </si>
  <si>
    <t>2026-06-13T14:20:02.908+02:00</t>
  </si>
  <si>
    <t>2026-06-13T14:38:00.534+02:00</t>
  </si>
  <si>
    <t>[{"id":"389b26e5-2cae-411b-afde-ac1cec80674b","note":"","count":1,"label":"Margherita 40 cm","posId":"100","price":26900,"isExtra":false},{"id":"6fcfbe85-8ba4-468d-ab89-7147d4a9ffdb","note":"","count":1,"label":"Olivy","posId":"C112","price":3500,"KDSTags":["greenhighlight"],"isExtra":true},{"id":"49554361-bb09-484d-958c-c2640501b923","note":"","count":2,"label":"Margherita 18 cm","posId":"124","price":11900,"isExtra":false},{"id":"75667a6e-daec-4fb6-917e-f318f7121924","note":"","count":1,"label":"Pepperoni 18 cm","posId":"132","price":11900,"isExtra":false},{"id":"978c26ec-8492-4979-8b1c-f7ff8381d413","note":"","count":1,"label":"Pepperoni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</si>
  <si>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2026-06-13T14:13:46.351+02:00</t>
  </si>
  <si>
    <t>2026-06-13T14:21:38.693+02:00</t>
  </si>
  <si>
    <t>[{"id":"57405718","note":"","size":"Pepsi 1l","count":1,"label":"Pepsi 1l","posId":"N124","price":5900,"isExtra":false},{"id":"59589715","note":"","size":"Capricciosa 32cm","count":1,"label":"Capricciosa 32cm","posId":"113","price":24900,"isExtra":false},{"id":"54685064","note":"","count":1,"label":"Balné","posId":"K0000","price":1500,"isExtra":true}]</t>
  </si>
  <si>
    <t>2026-06-13T14:13:02.948+02:00</t>
  </si>
  <si>
    <t>2026-06-13T14:30:20.157+02:00</t>
  </si>
  <si>
    <t>2026-06-13T14:41:54.455+02:00</t>
  </si>
  <si>
    <t>2026-06-13T14:13:03.716+02:00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</si>
  <si>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,{"id":"52687002-58c9-40ea-ba22-d2ae7a4b5889","note":"","count":1,"label":"Comeback 32 cm","posId":"145","price":24900,"isExtra":false},{"id":"50a2c673-74cc-459a-b7e5-f5c332128443","note":"","count":1,"label":"mozzarella","posId":"B113","price":3000,"KDSTags":["greenhighlight"],"isExtra":true}]</t>
  </si>
  <si>
    <t>2026-06-13T13:57:25.370+02:00</t>
  </si>
  <si>
    <t>2026-06-13T14:16:51.392+02:00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</si>
  <si>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těsto","posId":"17","price":1000,"isExtra":true},{"id":"54685161","note":"","count":1,"label":"Mozzarella","posId":"B113","price":3000,"KDSTags":["greenhighlight"],"isExtra":true}]</t>
  </si>
  <si>
    <t>2026-06-13T13:49:03.366+02:00</t>
  </si>
  <si>
    <t>2026-06-13T14:03:31.733+02:00</t>
  </si>
  <si>
    <t>2026-06-13T14:10:36.206+02:00</t>
  </si>
  <si>
    <t>2026-06-13T13:49:03.946+02:00</t>
  </si>
  <si>
    <t>[{"id":"9b3fd0f9-6a36-4a8e-95ad-00dbae675705","note":"","count":1,"label":"Capricciosa 40 cm","posId":"101","price":30900,"isExtra":false},{"id":"5fc1255c-e26e-4454-9620-7eea5d2454f6","note":"","count":1,"label":"Slanina","posId":"C108","price":4000,"KDSTags":["greenhighlight"],"isExtra":true}]</t>
  </si>
  <si>
    <t>2026-06-13T13:48:53.328+02:00</t>
  </si>
  <si>
    <t>2026-06-13T14:14:13.360+02:00</t>
  </si>
  <si>
    <t>[{"id":"6748417db17528cb9bcae5ef","count":1,"label":"BBQ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základ","posId":"ZBS40","price":0,"isExtra":true},{"id":"a1bd46b9b8f83b8b50c57f27","count":1,"label":"okraj mozzarella, bylinky","posId":"A122","price":6500,"isExtra":true}]</t>
  </si>
  <si>
    <t>2026-06-13T13:48:06.184+02:00</t>
  </si>
  <si>
    <t>2026-06-13T14:10:39.168+02:00</t>
  </si>
  <si>
    <t>[{"id":"54684978","note":"","size":"BBQ Meteor 40cm","count":2,"label":"BBQ Meteor 40cm","posId":"106","price":30900,"isExtra":false},{"id":"54685059","note":"","count":2,"label":"Balné","posId":"K0000","price":2000,"isExtra":true},{"id":"59555739","note":"","count":2,"label":"Rajčatový základ","posId":"ZBR40","price":0,"isExtra":true},{"id":"54685083","note":"","count":2,"label":"okraj mozzarella, bylinky","posId":"A122","price":6500,"isExtra":true},{"id":"54685100","note":"","count":2,"label":"Žampiony","posId":"C105","price":3500,"KDSTags":["greenhighlight"],"isExtra":true},{"id":"57405718","note":"","size":"Pepsi 1l","count":1,"label":"Pepsi 1l","posId":"N124","price":5900,"isExtra":false},{"id":"54685018","note":"","size":"Česnekový dip","count":3,"label":"Česnekový dip","posId":"P106","price":2000,"isExtra":false},{"id":"54685064","note":"","count":3,"label":"Balné","posId":"K0000","price":1500,"isExtra":true}]</t>
  </si>
  <si>
    <t>2026-06-13T13:44:16.955+02:00</t>
  </si>
  <si>
    <t>2026-06-13T13:54:30.661+02:00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</si>
  <si>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</si>
  <si>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2026-06-13T13:37:03.585+02:00</t>
  </si>
  <si>
    <t>2026-06-13T14:04:55.631+02:00</t>
  </si>
  <si>
    <t>2026-06-13T14:20:32.338+02:00</t>
  </si>
  <si>
    <t>2026-06-13T13:37:04.586+02:00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</si>
  <si>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bylinky","posId":"A121","price":5700,"isExtra":true},{"id":"0663e926-2071-4402-b9ca-1a372f1ef96b","note":"","count":1,"label":"Zeleninová 32 cm","posId":"139","price":24900,"isExtra":false},{"id":"af2bee84-a445-45fc-8ca2-cf4fed0dcf38","note":"","count":1,"label":"okraj mozzarella bylinky","posId":"A121","price":5700,"isExtra":true},{"id":"e1c5136d-42df-4209-a1d5-7b367060d3f2","note":"","count":1,"label":"Spicy Wings, 7 ks","posId":"P101","price":11900,"isExtra":false},{"id":"c9c0bcd1-5065-4282-a709-cc2042a92228","note":"","count":1,"label":"Pečené brambory","posId":"P103","price":6900,"isExtra":false},{"id":"0d7a09d5-0cc0-41d1-92da-1fd2b06b2d07","note":"","count":2,"label":"Česnekový chléb","posId":"P104","price":7900,"isExtra":false},{"id":"0604cf40-24b5-4ad5-a9e4-e5834def96b8","note":"","count":3,"label":"Dip česnekový","posId":"P106","price":2000,"isExtra":false}]</t>
  </si>
  <si>
    <t>2026-06-13T13:31:23.533+02:00</t>
  </si>
  <si>
    <t>2026-06-13T13:40:31.935+02:00</t>
  </si>
  <si>
    <t>[{"id":"6748417db17528cb9bcae655","count":1,"label":"Aquilla černý čaj a broskev 0,5l","posId":"N120","price":4900,"isExtra":false},{"id":"6748417db17528cb9bcae605","count":1,"label":"Pepperoni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základ","posId":"ZRB32","price":0,"isExtra":true},{"id":"3ff8bcf86a57647a3133c48e","count":1,"label":"Kukuřice","posId":"B115","price":2500,"KDSTags":["greenhighlight"],"isExtra":true}]</t>
  </si>
  <si>
    <t>2026-06-13T13:30:32.809+02:00</t>
  </si>
  <si>
    <t>2026-06-13T13:39:31.352+02:00</t>
  </si>
  <si>
    <t>[{"id":"d0b4da65-56e2-444e-b81f-865254dcc811","count":1,"label":"Pizza BBQ Meteor 32","posId":"118","price":24900,"isExtra":false,"creatorId":"cHHJQbGZuQaykec8xE8Ba","isPackging":0,"actualLabel":"Pizza BBQ Meteor 32"},{"id":"4df4c5c0-abba-42b0-a63e-2a559be75166","count":1,"label":"Pizza Quattro Formaggi 32","posId":"123","price":24900,"isExtra":false,"creatorId":"XIZw7D57FKrFENTcd-bwa","isPackging":0,"actualLabel":"Pizza Quattro Formaggi 32"},{"id":"KHkqvH4nrpVi3rmWB6xsU","count":1,"label":"Bez gorgonzoly","posId":"X101","price":0,"KDSTags":["redhighlight"],"isExtra":true,"mainItemId":"4df4c5c0-abba-42b0-a63e-2a559be75166"}]</t>
  </si>
  <si>
    <t>2026-06-13T13:03:03.347+02:00</t>
  </si>
  <si>
    <t>2026-06-13T13:12:28.566+02:00</t>
  </si>
  <si>
    <t>[{"id":"7ebac4a7-6cce-442e-b2bb-06b929c16076","note":"","count":1,"label":"Baby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cm","posId":"119","price":24900,"isExtra":false}]</t>
  </si>
  <si>
    <t>2026-06-13T12:59:41.669+02:00</t>
  </si>
  <si>
    <t>2026-06-13T13:08:04.594+02:00</t>
  </si>
  <si>
    <t>2026-06-13T12:50:20.764+02:00</t>
  </si>
  <si>
    <t>2026-06-13T13:02:39.641+02:00</t>
  </si>
  <si>
    <t>[{"id":"6748417db17528cb9bcae5fd","count":1,"label":"Margherita 32cm","posId":"112","price":16720,"isExtra":false},{"id":"bd23bb29ddc67d336ee4c95b","count":1,"label":"Balné","posId":"K0000","price":1500,"isExtra":true},{"id":"f401506159c49964c3178c0f","count":1,"label":"okraj mozzarella, bylinky","posId":"A121","price":5700,"isExtra":true},{"id":"77106882b6d8ba4f0ccb4cc6","count":1,"label":"Šunka","posId":"B106","price":3000,"KDSTags":["greenhighlight"],"isExtra":true},{"id":"1e0c03d5276c1896ca48520f","count":1,"label":"Kuře","posId":"B114","price":3000,"KDSTags":["greenhighlight"],"isExtra":true},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8dde9981318169cbedab97a6","count":1,"label":"Cibule","posId":"B103","price":2500,"KDSTags":["greenhighlight"],"isExtra":true},{"id":"53959fcb92f30582ba30aeb6","count":1,"label":"Špenát s česnekem","posId":"B107","price":2500,"KDSTags":["greenhighlight"],"isExtra":true},{"id":"518562551802af877dea3c52","count":2,"label":"Česnekový dip","posId":"P106","price":2000,"isExtra":false},{"id":"bd23bb29ddc67d336ee4c95b","count":2,"label":"Balné","posId":"K0000","price":1500,"isExtra":true}]</t>
  </si>
  <si>
    <t>2026-06-13T12:46:04.170+02:00</t>
  </si>
  <si>
    <t>2026-06-13T12:54:14.403+02:00</t>
  </si>
  <si>
    <t>2026-06-13T13:08:04.683+02:00</t>
  </si>
  <si>
    <t>2026-06-13T12:46:05.726+02:00</t>
  </si>
  <si>
    <t>[{"id":"72a788fd-2d10-4aa9-80c1-abbc9acb3570","note":"","count":1,"label":"Hawai 32 cm","posId":"138","price":24900,"isExtra":false},{"id":"239f9a43-c44c-403a-a3f8-de7adef9d4a9","note":"","count":1,"label":"ananas","posId":"B100","price":2500,"KDSTags":["greenhighlight"],"isExtra":true},{"id":"0604cf40-24b5-4ad5-a9e4-e5834def96b8","note":"","count":1,"label":"Dip česnekový","posId":"P106","price":2000,"isExtra":false}]</t>
  </si>
  <si>
    <t>2026-06-13T12:37:19.610+02:00</t>
  </si>
  <si>
    <t>2026-06-13T12:51:39.627+02:00</t>
  </si>
  <si>
    <t>[{"id":"6748417db17528cb9bcae5fd","count":2,"label":"Margherita 32cm","posId":"112","price":16720,"isExtra":false},{"id":"bd23bb29ddc67d336ee4c95b","count":2,"label":"Balné","posId":"K0000","price":1500,"isExtra":true},{"id":"6748417db17528cb9bcae60b","count":1,"label":"Zeleninová 32cm","posId":"115","price":19920,"isExtra":false},{"id":"bd23bb29ddc67d336ee4c95b","count":1,"label":"Balné","posId":"K0000","price":1500,"isExtra":true}]</t>
  </si>
  <si>
    <t>2026-06-13T12:37:02.946+02:00</t>
  </si>
  <si>
    <t>2026-06-13T13:23:43.467+02:00</t>
  </si>
  <si>
    <t>2026-06-13T12:33:02.306+02:00</t>
  </si>
  <si>
    <t>2026-06-13T12:44:33.958+02:00</t>
  </si>
  <si>
    <t>[{"id":"6748417db17528cb9bcae5e7","count":2,"label":"Quattro Formaggi 40cm","posId":"111","price":30900,"isExtra":false},{"id":"9642908ce4c2f22954c8bbd6","count":2,"label":"Balné","posId":"K0000","price":2000,"isExtra":true},{"id":"a1bd46b9b8f83b8b50c57f27","count":2,"label":"okraj mozzarella, bylinky","posId":"A122","price":6500,"isExtra":true},{"id":"6748417db17528cb9bcae633","count":1,"label":"Masové kuličky","posId":"P102","price":9900,"isExtra":false},{"id":"bd23bb29ddc67d336ee4c95b","count":1,"label":"Balné","posId":"K0000","price":1500,"isExtra":true}]</t>
  </si>
  <si>
    <t>2026-06-13T12:31:24.055+02:00</t>
  </si>
  <si>
    <t>2026-06-13T12:37:41.649+02:00</t>
  </si>
  <si>
    <t>[{"id":"54684972","note":"","size":"Margherita 40cm","count":1,"label":"Margherita 40cm","posId":"100","price":26900,"isExtra":false},{"id":"54685059","note":"","count":1,"label":"Balné","posId":"K0000","price":2000,"isExtra":true}]</t>
  </si>
  <si>
    <t>2026-06-13T12:22:02.558+02:00</t>
  </si>
  <si>
    <t>2026-06-13T12:37:34.540+02:00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</si>
  <si>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</si>
  <si>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2026-06-13T12:16:41.418+02:00</t>
  </si>
  <si>
    <t>2026-06-13T12:24:12.387+02:00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</si>
  <si>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</si>
  <si>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2026-06-13T12:07:02.808+02:00</t>
  </si>
  <si>
    <t>2026-06-13T12:20:24.758+02:00</t>
  </si>
  <si>
    <t>[{"id":"0491ba2d-7c43-44f5-949a-e82693028cdb","note":"","count":1,"label":"Margherita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</si>
  <si>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2026-06-13T12:07:01.922+02:00</t>
  </si>
  <si>
    <t>2026-06-13T12:18:25.334+02:00</t>
  </si>
  <si>
    <t>2026-06-13T12:03:54.251+02:00</t>
  </si>
  <si>
    <t>2026-06-13T12:15:51.542+02:00</t>
  </si>
  <si>
    <t>[{"id":"6748417db17528cb9bcae60b","count":1,"label":"Zeleninová 32cm","posId":"115","price":19920,"isExtra":false},{"id":"bd23bb29ddc67d336ee4c95b","count":1,"label":"Balné","posId":"K0000","price":1500,"isExtra":true},{"id":"18c190203278836a4d4b7095","count":1,"label":"Smetanový základ","posId":"ZRS32","price":0,"isExtra":true},{"id":"1414c67b4bfc4afbff14a373","count":1,"label":"Bez papriky","posId":"X111","price":0,"KDSTags":["redhighlight"],"isExtra":true},{"id":"915428a98eb0106f3feebc47","count":1,"label":"Bez oliv","posId":"X112","price":0,"KDSTags":["redhighlight"],"isExtra":true},{"id":"852ca90f21026178d8052aaf","count":1,"label":"Mozzarella","posId":"B113","price":3000,"KDSTags":["greenhighlight"],"isExtra":true}]</t>
  </si>
  <si>
    <t>2026-06-13T12:00:45.882+02:00</t>
  </si>
  <si>
    <t>2026-06-13T12:12:55.298+02:00</t>
  </si>
  <si>
    <t>[{"id":"6748417db17528cb9bcae603","count":1,"label":"Comeback 32cm 🌶️","posId":"121","price":19920,"isExtra":false},{"id":"bd23bb29ddc67d336ee4c95b","count":1,"label":"Balné","posId":"K0000","price":1500,"isExtra":true},{"id":"8eb5d07295059a803062f0d6","count":1,"label":"okraj hotdog, bez omáčky","posId":"A125","price":5700,"isExtra":true},{"id":"6748417db17528cb9bcae631","count":1,"label":"Spicy Wings 🌶️","posId":"P101","price":9520,"isExtra":false},{"id":"bd23bb29ddc67d336ee4c95b","count":1,"label":"Balné","posId":"K0000","price":1500,"isExtra":true},{"id":"518562551802af877dea3c52","count":1,"label":"Česnekový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</si>
  <si>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2026-06-13T11:45:34.679+02:00</t>
  </si>
  <si>
    <t>2026-06-13T12:08:24.535+02:00</t>
  </si>
  <si>
    <t>[{"id":"54684972","note":"","size":"Margherita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40cm","posId":"100","price":26900,"isExtra":false},{"id":"54685059","note":"","count":1,"label":"Balné","posId":"K0000","price":2000,"isExtra":true},{"id":"54685164","note":"","count":1,"label":"Šunka","posId":"C106","price":4000,"KDSTags":["greenhighlight"],"isExtra":true}]</t>
  </si>
  <si>
    <t>Michal</t>
  </si>
  <si>
    <t>2026-06-13T11:37:19.377+02:00</t>
  </si>
  <si>
    <t>2026-06-13T12:03:26.816+02:00</t>
  </si>
  <si>
    <t>[{"id":"101","note":"","count":1,"label":"Capricciosa 40cm","posId":"101","price":30900,"isExtra":false},{"id":"K0000","note":"","count":1,"label":"Balné","posId":"K0000","price":2000,"isExtra":true},{"id":"108","note":"","count":1,"label":"Pepperoni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</si>
  <si>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2026-06-13T11:33:46.478+02:00</t>
  </si>
  <si>
    <t>2026-06-13T11:56:07.195+02:00</t>
  </si>
  <si>
    <t>[{"id":"b5cd6d23-f361-4161-9aa5-cc25896b6767","count":1,"label":"Pizza Comeback 32","posId":"121","price":24900,"isExtra":false,"creatorId":"cuamh-m5kTdLUPCc6k71h","isPackging":0,"actualLabel":"Pizza Comeback 32"},{"id":"3f03490a-3c8c-4576-8dc3-f02b1307741c","count":1,"label":"Pizza Capricciosa 32","posId":"113","price":24900,"isExtra":false,"creatorId":"Q_tYqFNjrJK9hGaQ-cqKr","isPackging":0,"actualLabel":"Pizza Capricciosa 32"}]</t>
  </si>
  <si>
    <t>2026-06-13T11:33:00.850+02:00</t>
  </si>
  <si>
    <t>2026-06-13T11:46:41.665+02:00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</si>
  <si>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těsto","posId":"17","price":1000,"isExtra":true}]</t>
  </si>
  <si>
    <t>2026-06-13T11:29:48.667+02:00</t>
  </si>
  <si>
    <t>2026-06-13T11:44:13.519+02:00</t>
  </si>
  <si>
    <t>[{"id":"6748417db17528cb9bcae5fd","count":1,"label":"Margherita 32cm","posId":"112","price":16720,"isExtra":false},{"id":"bd23bb29ddc67d336ee4c95b","count":1,"label":"Balné","posId":"K0000","price":1500,"isExtra":true},{"id":"ac2fcd7a6fa96477bca0d9d2","count":1,"label":"Jablečno-skořicové rolls","posId":"18","price":8900,"isExtra":false},{"id":"bd23bb29ddc67d336ee4c95b","count":1,"label":"Balné","posId":"K0000","price":1500,"isExtra":true},{"id":"6748417db17528cb9bcae637","count":1,"label":"Česnekový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32cm","posId":"112","price":16720,"isExtra":false},{"id":"bd23bb29ddc67d336ee4c95b","count":1,"label":"Balné","posId":"K0000","price":1500,"isExtra":true},{"id":"18c190203278836a4d4b7095","count":1,"label":"Smetanový základ","posId":"ZRS32","price":0,"isExtra":true},{"id":"77106882b6d8ba4f0ccb4cc6","count":1,"label":"Šunka","posId":"B106","price":3000,"KDSTags":["greenhighlight"],"isExtra":true}]</t>
  </si>
  <si>
    <t>2026-06-13T11:18:57.911+02:00</t>
  </si>
  <si>
    <t>2026-06-13T11:33:11.559+02:00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</si>
  <si>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</si>
  <si>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2026-06-13T11:17:41.615+02:00</t>
  </si>
  <si>
    <t>2026-06-13T11:26:30.240+02:00</t>
  </si>
  <si>
    <t>[{"id":"2d136198-b3bb-40b1-9d2a-06ca31301965","count":1,"label":"Pizza Margherita 32","posId":"112","price":20900,"isExtra":false,"creatorId":"GC_BVXal2K_O9tb5Cj7qm","isPackging":0,"actualLabel":"Pizza Margherita 32"},{"id":"4d996833-341f-48f8-945e-9507b5d29594","count":1,"label":"Pizza Comeback 18","posId":"133","price":11900,"isExtra":false,"creatorId":"EJnwDndH7JL6jzJD0LoEp","isPackging":0,"actualLabel":"Pizza Comeback 18"},{"id":"e6b84f39-482c-46a4-8ed2-7f78dedb712a","count":1,"label":"Jablečno-skořicové rolls","posId":"18","price":8900,"isExtra":false,"creatorId":"fWgvtWE5MRSr-0PXSaMmM","isPackging":0,"actualLabel":"Jablečno-skořicové rolls"}]</t>
  </si>
  <si>
    <t>2026-06-13T11:08:03.468+02:00</t>
  </si>
  <si>
    <t>2026-06-13T11:35:53.294+02:00</t>
  </si>
  <si>
    <t>2026-06-13T12:10:29.150+02:00</t>
  </si>
  <si>
    <t>2026-06-13T11:11:59.364+02:00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</si>
  <si>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bylinky","posId":"A122","price":6500,"isExtra":true}]</t>
  </si>
  <si>
    <t>2026-06-13T11:07:03.038+02:00</t>
  </si>
  <si>
    <t>2026-06-13T11:52:41.144+02:00</t>
  </si>
  <si>
    <t>2026-06-13T12:05:18.615+02:00</t>
  </si>
  <si>
    <t>2026-06-13T11:07:03.949+02:00</t>
  </si>
  <si>
    <t>[{"id":"3a5867b0-8da1-4c8b-bd1f-70418434cae8","note":"","count":1,"label":"BBQ Texas 32 cm","posId":"119","price":24900,"isExtra":false},{"id":"86f97e80-4313-45a1-88bb-cd090c233763","note":"","count":1,"label":"Pepsi 1l","posId":"N124","price":5900,"isExtra":false},{"id":"c17837f5-7a43-4caf-86f2-7f4c925f90fb","note":"","count":1,"label":"BBQ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bylinky","posId":"A121","price":5700,"isExtra":true},{"id":"ed962e6c-452c-49d0-917e-cf0d04abe09a","note":"","count":1,"label":"BBQ Texas 18 cm","posId":"131","price":11900,"isExtra":false},{"id":"d11df2a7-ee73-4810-82a3-c626c2d4443c","note":"","count":1,"label":"BEZ -paprika","posId":"X111","price":0,"KDSTags":["redhighlight"],"isExtra":true},{"id":"896d2264-b315-4ee3-b331-0fa7b26bb96f","note":"","count":1,"label":"Hawai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-ananas","posId":"X100","price":0,"KDSTags":["redhighlight"],"isExtra":true}]</t>
  </si>
  <si>
    <t>2026-06-13T10:42:46.869+02:00</t>
  </si>
  <si>
    <t>2026-06-13T10:58:27.001+02:00</t>
  </si>
  <si>
    <t>[{"id":"6ffd3545-72d2-4e40-9c4f-5ed137d1966b","count":1,"label":"Guarana kiwi a jablko","posId":"N144","price":5500,"isExtra":false,"creatorId":"nSAm7QuXhdp8LZdeoL-XB","isPackging":0,"actualLabel":"Guarana kiwi a jablko"}]</t>
  </si>
  <si>
    <t>2026-06-13T10:17:03.803+02:00</t>
  </si>
  <si>
    <t>2026-06-13T13:52:25.401+02:00</t>
  </si>
  <si>
    <t>[{"id":"7ebac4a7-6cce-442e-b2bb-06b929c16076","note":"","count":2,"label":"Baby špenát &amp; kuře 32 cm","posId":"116","price":24900,"isExtra":false},{"id":"0604cf40-24b5-4ad5-a9e4-e5834def96b8","note":"","count":2,"label":"Dip česnekový","posId":"P106","price":2000,"isExtra":false},{"id":"389b26e5-2cae-411b-afde-ac1cec80674b","note":"","count":2,"label":"Margherita 40 cm","posId":"100","price":26900,"isExtra":false}]</t>
  </si>
  <si>
    <t>2026-06-13T10:05:03.224+02:00</t>
  </si>
  <si>
    <t>2026-06-13T11:15:42.392+02:00</t>
  </si>
  <si>
    <t>2026-06-13T11:31:50.578+02:00</t>
  </si>
  <si>
    <t>2026-06-13T10:56:40.952+02:00</t>
  </si>
  <si>
    <t>[{"id":"f675967f-9acd-47eb-a0a7-8c1488c18315","note":"","count":1,"label":"Hot &amp; Spicy 40 cm","posId":"110","price":30900,"isExtra":false},{"id":"7eae80af-3fb0-4484-825a-00dd12db3ff3","note":"","count":1,"label":"Jalapenos Rolls, 6 ks","posId":"jpr200","price":8900,"isExtra":false},{"id":"86f97e80-4313-45a1-88bb-cd090c233763","note":"","count":1,"label":"Pepsi 1l","posId":"N124","price":5900,"isExtra":false},{"id":"2a9dc121-ec1e-4cbb-b8d5-66ce6a546664","note":"","count":1,"label":"DIP jalapenos","posId":"P107","price":2000,"isExtra":false}]</t>
  </si>
  <si>
    <t>2026-06-13T09:32:04.305+02:00</t>
  </si>
  <si>
    <t>2026-06-13T11:19:54.420+02:00</t>
  </si>
  <si>
    <t>2026-06-13T11:32:55.317+02:00</t>
  </si>
  <si>
    <t>2026-06-13T09:50:02.384+02:00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</si>
  <si>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</si>
  <si>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2026-06-13T00:37:31.915+02:00</t>
  </si>
  <si>
    <t>2026-06-13T00:47:16.786+02:00</t>
  </si>
  <si>
    <t>[{"id":"59589714","note":"","size":"Hawai 32cm","count":1,"label":"Hawai 32cm","posId":"114","price":24900,"isExtra":false},{"id":"54685064","note":"","count":1,"label":"Balné","posId":"K0000","price":1500,"isExtra":true},{"id":"54685094","note":"","count":1,"label":"Bez ananasu","posId":"X100","price":0,"KDSTags":["redhighlight"],"isExtra":true},{"id":"57405718","note":"","size":"Pepsi 1l","count":1,"label":"Pepsi 1l","posId":"N124","price":5900,"isExtra":false}]</t>
  </si>
  <si>
    <t>2026-06-13T00:25:12.260+02:00</t>
  </si>
  <si>
    <t>2026-06-13T00:35:36.449+02:00</t>
  </si>
  <si>
    <t>[{"id":"59589712","note":"","size":"BBQ Meteor 32cm","count":2,"label":"BBQ Meteor 32cm","posId":"118","price":24900,"isExtra":false},{"id":"54685064","note":"","count":2,"label":"Balné","posId":"K0000","price":1500,"isExtra":true},{"id":"59589719","note":"","count":2,"label":"USA těsto","posId":"17","price":1000,"isExtra":true},{"id":"54685018","note":"","size":"Česnekový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</si>
  <si>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2026-06-13T00:22:58.370+02:00</t>
  </si>
  <si>
    <t>2026-06-13T00:33:48.761+02:00</t>
  </si>
  <si>
    <t>[{"id":"6748417db17528cb9bcae5fb","count":1,"label":"Veggieballs 40cm 🌶️🌶️","posId":"105","price":30900,"isExtra":false},{"id":"9642908ce4c2f22954c8bbd6","count":1,"label":"Balné","posId":"K0000","price":2000,"isExtra":true}]</t>
  </si>
  <si>
    <t>2026-06-13T00:10:29.832+02:00</t>
  </si>
  <si>
    <t>2026-06-13T00:22:25.779+02:00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</si>
  <si>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40cm","posId":"111","price":30900,"isExtra":false},{"id":"54685059","note":"","count":1,"label":"Balné","posId":"K0000","price":2000,"isExtra":true},{"id":"54685143","note":"","count":1,"label":"okraj hotdog, bez omáčky","posId":"A126","price":6500,"isExtra":true},{"id":"54684977","note":"","size":"BBQ Texas 40cm","count":1,"label":"BBQ Texas 40cm","posId":"107","price":30900,"isExtra":false},{"id":"54685059","note":"","count":1,"label":"Balné","posId":"K0000","price":2000,"isExtra":true},{"id":"59555747","note":"","count":1,"label":"Smetanový základ","posId":"ZBS40","price":0,"isExtra":true}]</t>
  </si>
  <si>
    <t>2026-06-13T00:05:29.321+02:00</t>
  </si>
  <si>
    <t>2026-06-13T00:12:41.639+02:00</t>
  </si>
  <si>
    <t>[{"id":"54684981","note":"","size":"Hawai 40cm","count":1,"label":"Hawai 40cm","posId":"102","price":30900,"isExtra":false},{"id":"54685059","note":"","count":1,"label":"Balné","posId":"K0000","price":2000,"isExtra":true},{"id":"57405719","note":"","size":"Pepsi zero sugar 1l","count":1,"label":"Pepsi zero sugar 1l","posId":"N125","price":5900,"isExtra":false}]</t>
  </si>
  <si>
    <t>2026-06-12T23:59:04.457+02:00</t>
  </si>
  <si>
    <t>2026-06-13T00:09:46.476+02:00</t>
  </si>
  <si>
    <t>2026-06-13T00:28:59.152+02:00</t>
  </si>
  <si>
    <t>2026-06-12T23:59:05.287+02:00</t>
  </si>
  <si>
    <t>2026-06-12T23:54:57.939+02:00</t>
  </si>
  <si>
    <t>2026-06-13T00:08:18.541+02:00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</si>
  <si>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Rolls","posId":"jpr200","price":8900,"isExtra":false},{"id":"bd23bb29ddc67d336ee4c95b","count":1,"label":"Balné","posId":"K0000","price":1500,"isExtra":true},{"id":"6748417db17528cb9bcae663","count":1,"label":"Mirinda 1l","posId":"N126","price":5900,"isExtra":false}]</t>
  </si>
  <si>
    <t>2026-06-12T23:54:03.775+02:00</t>
  </si>
  <si>
    <t>2026-06-13T00:07:18.553+02:00</t>
  </si>
  <si>
    <t>2026-06-13T00:18:52.434+02:00</t>
  </si>
  <si>
    <t>2026-06-12T23:54:05.074+02:00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</si>
  <si>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0604cf40-24b5-4ad5-a9e4-e5834def96b8","note":"","count":2,"label":"Dip česnekový","posId":"P106","price":2000,"isExtra":false},{"id":"86f97e80-4313-45a1-88bb-cd090c233763","note":"","count":1,"label":"Pepsi 1l","posId":"N124","price":5900,"isExtra":false}]</t>
  </si>
  <si>
    <t>2026-06-12T23:54:01.695+02:00</t>
  </si>
  <si>
    <t>2026-06-13T00:06:50.511+02:00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</si>
  <si>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32cm","posId":"123","price":24900,"isExtra":false},{"id":"bd23bb29ddc67d336ee4c95b","count":1,"label":"Balné","posId":"K0000","price":1500,"isExtra":true},{"id":"6748417db17528cb9bcae5ef","count":1,"label":"BBQ Texas 40cm","posId":"107","price":30900,"isExtra":false},{"id":"9642908ce4c2f22954c8bbd6","count":1,"label":"Balné","posId":"K0000","price":2000,"isExtra":true}]</t>
  </si>
  <si>
    <t>2026-06-12T23:46:02.100+02:00</t>
  </si>
  <si>
    <t>2026-06-12T23:56:59.279+02:00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</si>
  <si>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základ","posId":"ZRB40","price":0,"isExtra":true},{"id":"3413d939fbb3d687083c022e","count":1,"label":"Bez cibule","posId":"X103","price":0,"KDSTags":["redhighlight"],"isExtra":true},{"id":"901ba681c011b9d3732e92b1","count":1,"label":"Kukuřice","posId":"C115","price":3500,"KDSTags":["greenhighlight"],"isExtra":true},{"id":"6748417db17528cb9bcae657","count":1,"label":"Aquilla zelený čaj/citron 0,5l","posId":"N121","price":4900,"isExtra":false},{"id":"84e0fbf137b501f8769d4619","count":1,"label":"Buchtičky se šodó","posId":"D12","price":7900,"isExtra":false},{"id":"bd23bb29ddc67d336ee4c95b","count":1,"label":"Balné","posId":"K0000","price":1500,"isExtra":true}]</t>
  </si>
  <si>
    <t>2026-06-12T23:31:33.610+02:00</t>
  </si>
  <si>
    <t>2026-06-12T23:43:32.731+02:00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</si>
  <si>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</si>
  <si>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2026-06-12T23:24:03.950+02:00</t>
  </si>
  <si>
    <t>2026-06-12T23:36:23.437+02:00</t>
  </si>
  <si>
    <t>2026-06-12T23:55:47.574+02:00</t>
  </si>
  <si>
    <t>2026-06-12T23:24:06.351+02:00</t>
  </si>
  <si>
    <t>[{"id":"9b3fd0f9-6a36-4a8e-95ad-00dbae675705","note":"","count":1,"label":"Capricciosa 40 cm","posId":"101","price":30900,"isExtra":false},{"id":"540c8d22-36ac-4503-9684-d23e3d647ff1","note":"","count":1,"label":"Pepperoni salám","posId":"C109","price":4000,"KDSTags":["greenhighlight"],"isExtra":true}]</t>
  </si>
  <si>
    <t>2026-06-12T23:22:03.841+02:00</t>
  </si>
  <si>
    <t>2026-06-12T23:32:14.517+02:00</t>
  </si>
  <si>
    <t>2026-06-12T23:44:21.577+02:00</t>
  </si>
  <si>
    <t>2026-06-12T23:22:05.390+02:00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</si>
  <si>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bylinky","posId":"A121","price":5700,"isExtra":true}]</t>
  </si>
  <si>
    <t>2026-06-12T23:17:52.473+02:00</t>
  </si>
  <si>
    <t>2026-06-12T23:26:24.605+02:00</t>
  </si>
  <si>
    <t>[{"id":"6748417db17528cb9bcae603","count":1,"label":"Comeback 32cm 🌶️","posId":"121","price":19920,"isExtra":false},{"id":"bd23bb29ddc67d336ee4c95b","count":1,"label":"Balné","posId":"K0000","price":1500,"isExtra":true},{"id":"99e9f4d056eaabd3b4011712","count":1,"label":"Grana padano, pecorino, parmazán","posId":"B130","price":3000,"KDSTags":["greenhighlight"],"isExtra":true}]</t>
  </si>
  <si>
    <t>2026-06-12T23:06:58.478+02:00</t>
  </si>
  <si>
    <t>2026-06-12T23:16:24.431+02:00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</si>
  <si>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základ","posId":"ZRB40","price":0,"isExtra":true},{"id":"54685152","note":"","count":1,"label":"Kukuřice","posId":"C115","price":3500,"KDSTags":["greenhighlight"],"isExtra":true}]</t>
  </si>
  <si>
    <t>2026-06-12T23:04:49.203+02:00</t>
  </si>
  <si>
    <t>2026-06-12T23:14:24.479+02:00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</si>
  <si>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40cm","posId":"111","price":30900,"isExtra":false},{"id":"54685059","note":"","count":1,"label":"Balné","posId":"K0000","price":2000,"isExtra":true},{"id":"59555751","note":"","count":1,"label":"BBQ základ","posId":"ZSB49","price":0,"isExtra":true},{"id":"54685083","note":"","count":1,"label":"okraj mozzarella, bylinky","posId":"A122","price":6500,"isExtra":true}]</t>
  </si>
  <si>
    <t>2026-06-12T22:59:02.899+02:00</t>
  </si>
  <si>
    <t>2026-06-12T23:12:33.123+02:00</t>
  </si>
  <si>
    <t>2026-06-12T23:26:21.561+02:00</t>
  </si>
  <si>
    <t>2026-06-12T22:59:05.322+02:00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</si>
  <si>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základ","posId":"A129","price":0,"isExtra":true},{"id":"49554361-bb09-484d-958c-c2640501b923","note":"","count":1,"label":"Margherita 18 cm","posId":"124","price":11900,"isExtra":false}]</t>
  </si>
  <si>
    <t>2026-06-12T22:58:10.656+02:00</t>
  </si>
  <si>
    <t>2026-06-12T23:10:53.650+02:00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</si>
  <si>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</si>
  <si>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2026-06-12T22:57:20.703+02:00</t>
  </si>
  <si>
    <t>2026-06-12T23:09:01.520+02:00</t>
  </si>
  <si>
    <t>[{"id":"54684972","note":"","size":"Margherita 40cm","count":1,"label":"Margherita 40cm","posId":"100","price":26900,"isExtra":false},{"id":"54685059","note":"","count":1,"label":"Balné","posId":"K0000","price":2000,"isExtra":true},{"id":"54685083","note":"","count":1,"label":"okraj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</si>
  <si>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2026-06-12T22:55:02.649+02:00</t>
  </si>
  <si>
    <t>2026-06-12T23:06:52.323+02:00</t>
  </si>
  <si>
    <t>[{"id":"a78b511f-836b-415e-9285-dd47f293529b","note":"","count":1,"label":"Pepperoni 40 cm","posId":"108","price":30900,"isExtra":false},{"id":"78606be9-7e01-4fe9-a37c-d9a4b62d5696","note":"","count":1,"label":"změna na BBQ základ","posId":"A128","price":0,"isExtra":true},{"id":"35de6e44-4cb0-4333-81c1-267ae2713d07","note":"","count":1,"label":"Sweet passion 18 cm","posId":"30","price":11900,"isExtra":false},{"id":"0604cf40-24b5-4ad5-a9e4-e5834def96b8","note":"","count":1,"label":"Dip česnekový","posId":"P106","price":2000,"isExtra":false}]</t>
  </si>
  <si>
    <t>2026-06-12T22:52:36.009+02:00</t>
  </si>
  <si>
    <t>2026-06-12T23:06:14.559+02:00</t>
  </si>
  <si>
    <t>2026-06-12T22:50:01.069+02:00</t>
  </si>
  <si>
    <t>2026-06-12T22:58:19.577+02:00</t>
  </si>
  <si>
    <t>2026-06-12T22:49:27.843+02:00</t>
  </si>
  <si>
    <t>2026-06-12T23:03:48.553+02:00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</si>
  <si>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základ","posId":"ZRS32","price":0,"isExtra":true},{"id":"X105","note":"","count":1,"label":"Bez žampionů","posId":"X105","price":0,"KDSTags":["redhighlight"],"isExtra":true},{"id":"X112","note":"","count":1,"label":"Bez oliv","posId":"X112","price":0,"KDSTags":["redhighlight"],"isExtra":true},{"id":"B103","note":"","count":1,"label":"Cibule","posId":"B103","price":2500,"KDSTags":["greenhighlight"],"isExtra":true},{"id":"P106","note":"","count":1,"label":"Česnekový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</si>
  <si>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2026-06-12T22:49:20.578+02:00</t>
  </si>
  <si>
    <t>2026-06-12T23:06:36.468+02:00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</si>
  <si>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bylinky","posId":"A122","price":6500,"isExtra":true},{"id":"54685160","note":"","count":1,"label":"Mozzarella","posId":"C113","price":4000,"KDSTags":["greenhighlight"],"isExtra":true},{"id":"57405719","note":"","size":"Pepsi zero sugar 1l","count":1,"label":"Pepsi zero sugar 1l","posId":"N125","price":5900,"isExtra":false},{"id":"57405720","note":"","size":"Mirinda 1l","count":1,"label":"Mirinda 1l","posId":"N126","price":5900,"isExtra":false},{"id":"54685018","note":"","size":"Česnekový dip","count":1,"label":"Česnekový dip","posId":"P106","price":2000,"isExtra":false},{"id":"54685064","note":"","count":1,"label":"Balné","posId":"K0000","price":1500,"isExtra":true}]</t>
  </si>
  <si>
    <t>2026-06-12T22:44:42.393+02:00</t>
  </si>
  <si>
    <t>2026-06-12T22:45:17.430+02:00</t>
  </si>
  <si>
    <t>[{"id":"f13b1746-a76a-4145-9a9a-693f1c4daf33","count":1,"label":"Pepsi 1l","posId":"N124","price":5900,"isExtra":false,"creatorId":"554wLX95Tl2oEHTf58Br1","isPackging":0,"actualLabel":"Pepsi 1l"}]</t>
  </si>
  <si>
    <t>2026-06-12T22:42:56.230+02:00</t>
  </si>
  <si>
    <t>2026-06-12T22:55:58.485+02:00</t>
  </si>
  <si>
    <t>[{"id":"6748417db17528cb9bcae5eb","count":1,"label":"Comeback 40cm 🌶️","posId":"109","price":30900,"isExtra":false},{"id":"9642908ce4c2f22954c8bbd6","count":1,"label":"Balné","posId":"K0000","price":2000,"isExtra":true},{"id":"4b8e79635b9b53f742389b32","count":1,"label":"Bez salámu","posId":"X109","price":0,"KDSTags":["redhighlight"],"isExtra":true},{"id":"3413d939fbb3d687083c022e","count":1,"label":"Bez cibule","posId":"X103","price":0,"KDSTags":["redhighlight"],"isExtra":true},{"id":"e71ba0387ffe86638fd95521","count":1,"label":"Šunka","posId":"C106","price":4000,"KDSTags":["greenhighlight"],"isExtra":true},{"id":"ac2fcd7a6fa96477bca0d9d2","count":1,"label":"Jablečno-skořicové rolls","posId":"18","price":8900,"isExtra":false},{"id":"bd23bb29ddc67d336ee4c95b","count":1,"label":"Balné","posId":"K0000","price":1500,"isExtra":true}]</t>
  </si>
  <si>
    <t>2026-06-12T22:42:28.068+02:00</t>
  </si>
  <si>
    <t>2026-06-12T22:51:40.320+02:00</t>
  </si>
  <si>
    <t>[{"id":"e370f34b-aeaa-4f5c-80c1-33593f29ab88","count":1,"label":"Pizza Comeback 40","posId":"109","price":30900,"isExtra":false,"creatorId":"bLvlJ8NC0G1xMobaL_Odg","isPackging":0,"actualLabel":"Pizza Comeback 40"}]</t>
  </si>
  <si>
    <t>2026-06-12T22:36:03.543+02:00</t>
  </si>
  <si>
    <t>2026-06-12T22:52:16.591+02:00</t>
  </si>
  <si>
    <t>[{"id":"4f6ede18-25d3-4c82-be03-84c9578ab8ce","note":"","count":1,"label":"Pepperoni 32 cm","posId":"144","price":24900,"isExtra":false},{"id":"3316ecf4-07ea-4045-acd5-7383dd81145f","note":"","count":1,"label":"jalapeños","posId":"B102","price":2500,"KDSTags":["greenhighlight"],"isExtra":true}]</t>
  </si>
  <si>
    <t>2026-06-12T22:35:47.476+02:00</t>
  </si>
  <si>
    <t>2026-06-12T22:53:33.550+02:00</t>
  </si>
  <si>
    <t>[{"id":"e370f34b-aeaa-4f5c-80c1-33593f29ab88","count":1,"label":"Pizza Comeback 40","posId":"109","price":30900,"isExtra":false,"creatorId":"Pn_iAezGC-3H8GE29gVf2","isPackging":0,"actualLabel":"Pizza Comeback 40"},{"id":"7fc95d28-5c0a-421a-9f5c-f72977e30b93","count":1,"label":"Pizza Quattro Formaggi 40","posId":"111","price":30900,"isExtra":false,"creatorId":"Trs4HUfanpsgr8gcR9vEB","isPackging":0,"actualLabel":"Pizza Quattro Formaggi 40"}]</t>
  </si>
  <si>
    <t>2026-06-12T22:33:17.000+02:00</t>
  </si>
  <si>
    <t>2026-06-12T22:49:52.275+02:00</t>
  </si>
  <si>
    <t>[{"id":"6748417db17528cb9bcae5fd","count":1,"label":"Margherita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,{"id":"8bc8a15e176394a98e5956d0","count":1,"label":"Slanina","posId":"B108","price":3000,"KDSTags":["greenhighlight"],"isExtra":true}]</t>
  </si>
  <si>
    <t>2026-06-12T22:33:09.917+02:00</t>
  </si>
  <si>
    <t>2026-06-12T22:50:06.323+02:00</t>
  </si>
  <si>
    <t>[{"id":"66426845","note":"","size":"Pilsner Urquell 12","count":1,"label":"Pilsner Urquell 12","posId":"N20","price":6500,"isExtra":false},{"id":"54684976","note":"","size":"Pepperoni 40cm 🌶️🌶️","count":1,"label":"Pepperoni 40cm 🌶️🌶️","posId":"108","price":30900,"isExtra":false},{"id":"54685059","note":"","count":1,"label":"Balné","posId":"K0000","price":2000,"isExtra":true},{"id":"59589707","note":"","size":"Quattro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</si>
  <si>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2026-06-12T22:31:27.396+02:00</t>
  </si>
  <si>
    <t>2026-06-12T22:47:16.625+02:00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</si>
  <si>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32cm","posId":"114","price":19920,"isExtra":false},{"id":"bd23bb29ddc67d336ee4c95b","count":1,"label":"Balné","posId":"K0000","price":1500,"isExtra":true},{"id":"684ae924f72095697790619a","count":1,"label":"Guarana classic","posId":"N142","price":5500,"isExtra":false},{"id":"684ae924f72095697790619e","count":1,"label":"Guarana kiwi a jablko","posId":"N144","price":5500,"isExtra":false}]</t>
  </si>
  <si>
    <t>2026-06-12T22:29:02.886+02:00</t>
  </si>
  <si>
    <t>2026-06-12T22:44:19.138+02:00</t>
  </si>
  <si>
    <t>2026-06-12T22:27:52.635+02:00</t>
  </si>
  <si>
    <t>2026-06-12T22:42:52.257+02:00</t>
  </si>
  <si>
    <t>2026-06-12T22:27:06.367+02:00</t>
  </si>
  <si>
    <t>2026-06-12T22:42:06.302+02:00</t>
  </si>
  <si>
    <t>[{"id":"6748417db17528cb9bcae5fd","count":1,"label":"Margherita 32cm","posId":"112","price":16720,"isExtra":false},{"id":"bd23bb29ddc67d336ee4c95b","count":1,"label":"Balné","posId":"K0000","price":1500,"isExtra":true},{"id":"f401506159c49964c3178c0f","count":1,"label":"okraj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</si>
  <si>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2026-06-12T22:27:03.281+02:00</t>
  </si>
  <si>
    <t>2026-06-12T22:40:17.534+02:00</t>
  </si>
  <si>
    <t>2026-06-12T22:26:51.301+02:00</t>
  </si>
  <si>
    <t>2026-06-12T22:36:58.441+02:00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</si>
  <si>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32cm","posId":"113","price":24900,"isExtra":false},{"id":"54685064","note":"","count":1,"label":"Balné","posId":"K0000","price":1500,"isExtra":true},{"id":"54685092","note":"","count":1,"label":"Bez žampionů","posId":"X105","price":0,"KDSTags":["redhighlight"],"isExtra":true},{"id":"54685167","note":"","count":1,"label":"Šunka","posId":"B106","price":3000,"KDSTags":["greenhighlight"],"isExtra":true},{"id":"66426845","note":"","size":"Pilsner Urquell 12","count":1,"label":"Pilsner Urquell 12","posId":"N20","price":6500,"isExtra":false},{"id":"66679162","note":"","size":"Buchtičky se šodó","count":1,"label":"Buchtičky se šodó","posId":"D12","price":7900,"isExtra":false},{"id":"54685064","note":"","count":1,"label":"Balné","posId":"K0000","price":1500,"isExtra":true},{"id":"57405714","note":"","size":"Aquilla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</si>
  <si>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2026-06-12T22:16:09.514+02:00</t>
  </si>
  <si>
    <t>2026-06-12T22:26:00.553+02:00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</si>
  <si>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🌶️","posId":"109","price":30900,"isExtra":false},{"id":"54685059","note":"","count":1,"label":"Balné","posId":"K0000","price":2000,"isExtra":true},{"id":"57405718","note":"","size":"Pepsi 1l","count":1,"label":"Pepsi 1l","posId":"N124","price":5900,"isExtra":false}]</t>
  </si>
  <si>
    <t>2026-06-12T22:13:03.494+02:00</t>
  </si>
  <si>
    <t>2026-06-12T22:21:01.015+02:00</t>
  </si>
  <si>
    <t>2026-06-12T22:09:03.166+02:00</t>
  </si>
  <si>
    <t>2026-06-12T22:45:47.443+02:00</t>
  </si>
  <si>
    <t>2026-06-12T22:56:06.582+02:00</t>
  </si>
  <si>
    <t>2026-06-12T22:09:04.071+02:00</t>
  </si>
  <si>
    <t>[{"id":"088a7edc-ef1e-4c6b-b7a1-36c2c45ab0fe","note":"","count":1,"label":"Capricciosa 32 cm","posId":"113","price":24900,"isExtra":false},{"id":"7b506f1d-3b7d-4ca7-9767-75b5b6ff855b","note":"","count":1,"label":"okraj mozzarella BBQ","posId":"A123","price":5700,"isExtra":true},{"id":"50a2c673-74cc-459a-b7e5-f5c332128443","note":"","count":1,"label":"mozzarella","posId":"B113","price":3000,"KDSTags":["greenhighlight"],"isExtra":true},{"id":"b9c37006-14b3-4f43-8dc0-a8b3134437ad","note":"","count":1,"label":"cibule","posId":"B103","price":2500,"KDSTags":["greenhighlight"],"isExtra":true},{"id":"0604cf40-24b5-4ad5-a9e4-e5834def96b8","note":"","count":1,"label":"Dip česnekový","posId":"P106","price":2000,"isExtra":false}]</t>
  </si>
  <si>
    <t>2026-06-12T22:06:03.577+02:00</t>
  </si>
  <si>
    <t>2026-06-12T22:17:18.080+02:00</t>
  </si>
  <si>
    <t>2026-06-12T22:28:28.603+02:00</t>
  </si>
  <si>
    <t>2026-06-12T22:06:04.198+02:00</t>
  </si>
  <si>
    <t>[{"id":"0604cf40-24b5-4ad5-a9e4-e5834def96b8","note":"","count":1,"label":"Dip česnekový","posId":"P106","price":2000,"isExtra":false},{"id":"e8a7b47a-70d2-4cc2-a375-1dab55125675","note":"","count":1,"label":"Quattro Formaggi 32 cm","posId":"123","price":24900,"isExtra":false},{"id":"163e77d4-5ceb-49e7-900a-6bd7d0635831","note":"","count":1,"label":"SPICY MENU COMEBACK","posId":"","price":34900,"isExtra":false},{"id":"20562929-f83a-41a7-a8ab-88526a155a56","note":"","count":1,"label":"*PEPPERONI* 32","posId":"120","price":0,"isExtra":true},{"id":"162f5e68-6a58-4eeb-a2b7-ae88adf3f3c7","note":"","count":1,"label":"Italské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</si>
  <si>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2026-06-12T22:04:03.855+02:00</t>
  </si>
  <si>
    <t>2026-06-12T22:11:44.969+02:00</t>
  </si>
  <si>
    <t>[{"id":"55ca227d-485c-4130-a44d-b26b939e8c03","note":"","count":1,"label":"Hot &amp; Spicy 32 cm","posId":"122","price":24900,"isExtra":false}]</t>
  </si>
  <si>
    <t>2026-06-12T21:58:03.688+02:00</t>
  </si>
  <si>
    <t>2026-06-12T22:09:50.104+02:00</t>
  </si>
  <si>
    <t>[{"id":"b98b13a4-28e7-4c43-90f2-32f5a9a58eb3","note":"","count":1,"label":"Baby špenát &amp; kuře 18 cm","posId":"128","price":11900,"isExtra":false}]</t>
  </si>
  <si>
    <t>2026-06-12T21:55:27.192+02:00</t>
  </si>
  <si>
    <t>2026-06-12T22:09:28.954+02:00</t>
  </si>
  <si>
    <t>[{"id":"59589712","note":"","size":"BBQ Meteor 32cm","count":1,"label":"BBQ Meteor 32cm","posId":"118","price":24900,"isExtra":false},{"id":"54685064","note":"","count":1,"label":"Balné","posId":"K0000","price":1500,"isExtra":true},{"id":"57405718","note":"","size":"Pepsi 1l","count":1,"label":"Pepsi 1l","posId":"N124","price":5900,"isExtra":false}]</t>
  </si>
  <si>
    <t>2026-06-12T21:54:03.467+02:00</t>
  </si>
  <si>
    <t>2026-06-12T22:08:13.937+02:00</t>
  </si>
  <si>
    <t>2026-06-12T22:12:24.101+02:00</t>
  </si>
  <si>
    <t>2026-06-12T21:54:04.095+02:00</t>
  </si>
  <si>
    <t>[{"id":"3a5867b0-8da1-4c8b-bd1f-70418434cae8","note":"","count":1,"label":"BBQ Texas 32 cm","posId":"119","price":24900,"isExtra":false},{"id":"51742ea4-2dd0-45e1-9eee-08e8ee1273fe","note":"","count":1,"label":"okraj Hotdog bez omáčky","posId":"A125","price":5700,"isExtra":true},{"id":"466676dc-8476-404b-b265-bf7bef77e293","note":"","count":1,"label":"masové kuličky","posId":"B116","price":5900,"KDSTags":["greenhighlight"],"isExtra":true},{"id":"088a7edc-ef1e-4c6b-b7a1-36c2c45ab0fe","note":"","count":1,"label":"Capricciosa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</si>
  <si>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2026-06-12T21:46:21.604+02:00</t>
  </si>
  <si>
    <t>2026-06-12T21:53:17.391+02:00</t>
  </si>
  <si>
    <t>2026-06-12T21:39:39.106+02:00</t>
  </si>
  <si>
    <t>2026-06-12T21:44:27.797+02:00</t>
  </si>
  <si>
    <t>[{"id":"45e86e69-d951-4cfa-82b7-297944319a30","count":1,"label":"Guarana classic","posId":"N142","price":5500,"isExtra":false,"creatorId":"bfjtokmI5s2LjWk4Luzwz","isPackging":0,"actualLabel":"Guarana classic"}]</t>
  </si>
  <si>
    <t>2026-06-12T21:37:05.333+02:00</t>
  </si>
  <si>
    <t>2026-06-12T21:51:57.840+02:00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</si>
  <si>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</si>
  <si>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2026-06-12T21:35:25.312+02:00</t>
  </si>
  <si>
    <t>2026-06-12T21:50:44.067+02:00</t>
  </si>
  <si>
    <t>[{"id":"6748417db17528cb9bcae5f9","count":1,"label":"Baby špenát &amp; kuře 40cm","posId":"104","price":30900,"isExtra":false},{"id":"9642908ce4c2f22954c8bbd6","count":1,"label":"Balné","posId":"K0000","price":2000,"isExtra":true},{"id":"a1bd46b9b8f83b8b50c57f27","count":1,"label":"okraj mozzarella, bylinky","posId":"A122","price":6500,"isExtra":true},{"id":"69964a2ac00a0c725f928a67","count":1,"label":"Olivy","posId":"C112","price":3500,"KDSTags":["greenhighlight"],"isExtra":true},{"id":"2e4ad0e1c65a1f75ea4c127d","count":1,"label":"Slanina","posId":"C108","price":4000,"KDSTags":["greenhighlight"],"isExtra":true}]</t>
  </si>
  <si>
    <t>2026-06-12T21:34:03.029+02:00</t>
  </si>
  <si>
    <t>2026-06-12T21:47:45.922+02:00</t>
  </si>
  <si>
    <t>[{"id":"4f6ede18-25d3-4c82-be03-84c9578ab8ce","note":"","count":1,"label":"Pepperoni 32 cm","posId":"144","price":24900,"isExtra":false},{"id":"78606be9-7e01-4fe9-a37c-d9a4b62d5696","note":"","count":1,"label":"změna na BBQ základ","posId":"A128","price":0,"isExtra":true},{"id":"fb380719-7e86-4a50-b0fc-8a72368b6991","note":"","count":1,"label":"kukuřice","posId":"B115","price":2500,"KDSTags":["greenhighlight"],"isExtra":tru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bylinky","posId":"A121","price":5700,"isExtra":true}]</t>
  </si>
  <si>
    <t>2026-06-12T21:30:28.954+02:00</t>
  </si>
  <si>
    <t>2026-06-12T21:46:11.710+02:00</t>
  </si>
  <si>
    <t>[{"id":"e370f34b-aeaa-4f5c-80c1-33593f29ab88","count":1,"label":"Pizza Comeback 40","posId":"109","price":30900,"isExtra":false,"creatorId":"Ps2pVt3nJBduNpCiWJ9US","isPackging":0,"actualLabel":"Pizza Comeback 40"}]</t>
  </si>
  <si>
    <t>2026-06-12T21:27:02.598+02:00</t>
  </si>
  <si>
    <t>2026-06-12T21:36:02.969+02:00</t>
  </si>
  <si>
    <t>[{"id":"6748417db17528cb9bcae605","count":1,"label":"Pepperoni 32cm 🌶️🌶️","posId":"120","price":19920,"isExtra":false},{"id":"bd23bb29ddc67d336ee4c95b","count":1,"label":"Balné","posId":"K0000","price":1500,"isExtra":true},{"id":"f8a57dbb56ccb38f2395432c","count":1,"label":"okraj mozzarella, bbq omáčka","posId":"A123","price":5700,"isExtra":true}]</t>
  </si>
  <si>
    <t>2026-06-12T21:25:36.024+02:00</t>
  </si>
  <si>
    <t>2026-06-12T21:34:21.568+02:00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</si>
  <si>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,{"id":"066a3df44113592702f70f66","count":1,"label":"Jalapeňos","posId":"B102","price":2500,"KDSTags":["greenhighlight"],"isExtra":true},{"id":"3ff8bcf86a57647a3133c48e","count":1,"label":"Kukuřice","posId":"B115","price":2500,"KDSTags":["greenhighlight"],"isExtra":true}]</t>
  </si>
  <si>
    <t>2026-06-12T21:23:29.827+02:00</t>
  </si>
  <si>
    <t>2026-06-12T21:31:17.932+02:00</t>
  </si>
  <si>
    <t>[{"id":"e3c2803b-7f1a-469b-99b1-979be30e115e","count":1,"label":"Pizza BBQ Texas 32","posId":"119","price":24900,"isExtra":false,"creatorId":"NrcYvyAqsAgG-eNMrWWPz","isPackging":0,"actualLabel":"Pizza BBQ Texas 32"}]</t>
  </si>
  <si>
    <t>2026-06-12T21:19:57.363+02:00</t>
  </si>
  <si>
    <t>2026-06-12T21:30:09.931+02:00</t>
  </si>
  <si>
    <t>Manjinder</t>
  </si>
  <si>
    <t>2026-06-12T21:16:36.485+02:00</t>
  </si>
  <si>
    <t>2026-06-12T21:27:55.960+02:00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</si>
  <si>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</si>
  <si>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2026-06-12T21:11:56.092+02:00</t>
  </si>
  <si>
    <t>2026-06-12T21:26:43.375+02:00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</si>
  <si>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základ","posId":"ZSR40","price":0,"isExtra":true}]</t>
  </si>
  <si>
    <t>2026-06-12T21:10:46.153+02:00</t>
  </si>
  <si>
    <t>2026-06-12T21:25:14.280+02:00</t>
  </si>
  <si>
    <t>[{"id":"6748417db17528cb9bcae5f5","count":1,"label":"Hawai 40cm","posId":"102","price":30900,"isExtra":false},{"id":"9642908ce4c2f22954c8bbd6","count":1,"label":"Balné","posId":"K0000","price":2000,"isExtra":true},{"id":"6748417db17528cb9bcae65f","count":1,"label":"Pepsi 1l","posId":"N124","price":5900,"isExtra":false},{"id":"518562551802af877dea3c52","count":2,"label":"Česnekový dip","posId":"P106","price":2000,"isExtra":false},{"id":"bd23bb29ddc67d336ee4c95b","count":2,"label":"Balné","posId":"K0000","price":1500,"isExtra":true}]</t>
  </si>
  <si>
    <t>Petro</t>
  </si>
  <si>
    <t>2026-06-12T21:09:44.513+02:00</t>
  </si>
  <si>
    <t>2026-06-12T21:23:15.553+02:00</t>
  </si>
  <si>
    <t>[{"id":"108","note":"","count":1,"label":"Pepperoni 40cm 🌶️🌶️","posId":"108","price":30900,"isExtra":false},{"id":"K0000","note":"","count":1,"label":"Balné","posId":"K0000","price":2000,"isExtra":true},{"id":"110","note":"","count":1,"label":"Hot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</si>
  <si>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2026-06-12T21:09:14.513+02:00</t>
  </si>
  <si>
    <t>2026-06-12T21:23:03.075+02:00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</si>
  <si>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</si>
  <si>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2026-06-12T21:03:39.037+02:00</t>
  </si>
  <si>
    <t>2026-06-12T21:07:35.897+02:00</t>
  </si>
  <si>
    <t>[{"id":"6ffd3545-72d2-4e40-9c4f-5ed137d1966b","count":1,"label":"Guarana kiwi a jablko","posId":"N144","price":5500,"isExtra":false,"creatorId":"TKj43jxIa0-34wp3eTLoe","isPackging":0,"actualLabel":"Guarana kiwi a jablko"}]</t>
  </si>
  <si>
    <t>2026-06-12T21:01:55.437+02:00</t>
  </si>
  <si>
    <t>2026-06-12T21:16:46.800+02:00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</si>
  <si>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</si>
  <si>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2026-06-12T21:01:25.673+02:00</t>
  </si>
  <si>
    <t>2026-06-12T21:17:28.193+02:00</t>
  </si>
  <si>
    <t>[{"id":"6748417db17528cb9bcae5fd","count":1,"label":"Margherita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,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základ","posId":"ZRB32","price":0,"isExtra":true},{"id":"8eb5d07295059a803062f0d6","count":1,"label":"okraj hotdog, bez omáčky","posId":"A125","price":5700,"isExtra":true}]</t>
  </si>
  <si>
    <t>2026-06-12T20:58:03.411+02:00</t>
  </si>
  <si>
    <t>2026-06-12T21:20:14.208+02:00</t>
  </si>
  <si>
    <t>[{"id":"7ee7e3c8-2c54-4dc5-810f-2f52f62e2d14","note":"","count":1,"label":"Comeback 32 cm","posId":"121","price":24900,"isExtra":false},{"id":"51742ea4-2dd0-45e1-9eee-08e8ee1273fe","note":"","count":1,"label":"okraj Hotdog bez omáčky","posId":"A125","price":5700,"isExtra":true},{"id":"466676dc-8476-404b-b265-bf7bef77e293","note":"","count":1,"label":"masové kuličky","posId":"B116","price":5900,"KDSTags":["greenhighlight"],"isExtra":true}]</t>
  </si>
  <si>
    <t>Kyryl</t>
  </si>
  <si>
    <t>2026-06-12T20:55:12.408+02:00</t>
  </si>
  <si>
    <t>2026-06-12T21:09:58.381+02:00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</si>
  <si>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</si>
  <si>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2026-06-12T20:53:35.110+02:00</t>
  </si>
  <si>
    <t>2026-06-12T21:07:42.193+02:00</t>
  </si>
  <si>
    <t>[{"id":"6748417db17528cb9bcae60b","count":1,"label":"Zeleninová 32cm","posId":"115","price":19920,"isExtra":false},{"id":"bd23bb29ddc67d336ee4c95b","count":1,"label":"Balné","posId":"K0000","price":1500,"isExtra":true},{"id":"1e0c03d5276c1896ca48520f","count":1,"label":"Kuře","posId":"B114","price":3000,"KDSTags":["greenhighlight"],"isExtra":true},{"id":"99e9f4d056eaabd3b4011712","count":1,"label":"Grana padano, pecorino, parmazán","posId":"B130","price":3000,"KDSTags":["greenhighlight"],"isExtra":true},{"id":"6748417db17528cb9bcae661","count":1,"label":"Pepsi zero sugar 1l","posId":"N125","price":5900,"isExtra":false}]</t>
  </si>
  <si>
    <t>2026-06-12T20:49:39.312+02:00</t>
  </si>
  <si>
    <t>2026-06-12T21:04:22.377+02:00</t>
  </si>
  <si>
    <t>[{"id":"1b76aa47f83cc96e2e5bf27d","count":1,"label":"Choco Rolls","posId":"chr100","price":8900,"isExtra":false},{"id":"bd23bb29ddc67d336ee4c95b","count":1,"label":"Balné","posId":"K0000","price":1500,"isExtra":true},{"id":"6748417db17528cb9bcae5e5","count":2,"label":"Margherita 40cm","posId":"100","price":26900,"isExtra":false},{"id":"9642908ce4c2f22954c8bbd6","count":2,"label":"Balné","posId":"K0000","price":2000,"isExtra":true},{"id":"e71ba0387ffe86638fd95521","count":2,"label":"Šunka","posId":"C106","price":4000,"KDSTags":["greenhighlight"],"isExtra":true},{"id":"6748417db17528cb9bcae5f7","count":1,"label":"Capricciosa 40cm","posId":"101","price":30900,"isExtra":false},{"id":"9642908ce4c2f22954c8bbd6","count":1,"label":"Balné","posId":"K0000","price":2000,"isExtra":true},{"id":"6748417db17528cb9bcae65f","count":1,"label":"Pepsi 1l","posId":"N124","price":5900,"isExtra":false}]</t>
  </si>
  <si>
    <t>2026-06-12T20:28:10.743+02:00</t>
  </si>
  <si>
    <t>2026-06-12T20:30:26.892+02:00</t>
  </si>
  <si>
    <t>[{"id":"45e86e69-d951-4cfa-82b7-297944319a30","count":1,"label":"Guarana classic","posId":"N142","price":5500,"isExtra":false,"creatorId":"-iCEapJmMiIA2Ye4H_Ak_","isPackging":0,"actualLabel":"Guarana classic"}]</t>
  </si>
  <si>
    <t>2026-06-12T20:22:42.818+02:00</t>
  </si>
  <si>
    <t>2026-06-12T20:32:08.597+02:00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</si>
  <si>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</si>
  <si>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2026-06-12T20:22:40.952+02:00</t>
  </si>
  <si>
    <t>2026-06-12T20:31:02.272+02:00</t>
  </si>
  <si>
    <t>2026-06-12T20:22:04.231+02:00</t>
  </si>
  <si>
    <t>2026-06-12T20:30:19.071+02:00</t>
  </si>
  <si>
    <t>2026-06-12T20:15:35.004+02:00</t>
  </si>
  <si>
    <t>2026-06-12T20:28:09.025+02:00</t>
  </si>
  <si>
    <t>[{"id":"6748417db17528cb9bcae605","count":1,"label":"Pepperoni 32cm 🌶️🌶️","posId":"120","price":19920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</si>
  <si>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2026-06-12T20:15:03.202+02:00</t>
  </si>
  <si>
    <t>2026-06-12T20:27:25.880+02:00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</si>
  <si>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základ","posId":"A127","price":0,"isExtra":true},{"id":"0604cf40-24b5-4ad5-a9e4-e5834def96b8","note":"","count":2,"label":"Dip česnekový","posId":"P106","price":2000,"isExtra":false},{"id":"896d2264-b315-4ee3-b331-0fa7b26bb96f","note":"","count":1,"label":"Hawai 32 cm","posId":"114","price":24900,"isExtra":false},{"id":"78606be9-7e01-4fe9-a37c-d9a4b62d5696","note":"","count":1,"label":"změna na BBQ základ","posId":"A128","price":0,"isExtra":true}]</t>
  </si>
  <si>
    <t>2026-06-12T19:58:57.099+02:00</t>
  </si>
  <si>
    <t>2026-06-12T20:12:10.127+02:00</t>
  </si>
  <si>
    <t>[{"id":"6748417db17528cb9bcae5f9","count":1,"label":"Baby špenát &amp; kuře 40cm","posId":"104","price":30900,"isExtra":false},{"id":"9642908ce4c2f22954c8bbd6","count":1,"label":"Balné","posId":"K0000","price":2000,"isExtra":true},{"id":"22eba6bdc2dfa2f3925398ae","count":1,"label":"Rajčatový základ","posId":"ZSR40","price":0,"isExtra":true}]</t>
  </si>
  <si>
    <t>2026-06-12T19:55:03.594+02:00</t>
  </si>
  <si>
    <t>2026-06-12T20:11:42.608+02:00</t>
  </si>
  <si>
    <t>2026-06-12T20:22:09.359+02:00</t>
  </si>
  <si>
    <t>2026-06-12T19:55:07.929+02:00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</si>
  <si>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,{"id":"163e77d4-5ceb-49e7-900a-6bd7d0635831","note":"","count":1,"label":"SPICY MENU COMEBACK","posId":"","price":34900,"isExtra":false},{"id":"10495eb9-3438-478a-aa0e-a579acbbd57a","note":"","count":1,"label":"*HAWAI* 32","posId":"Y114","price":0,"isExtra":true},{"id":"64d46855-0c2f-4030-b544-7bfacbec3164","note":"","count":1,"label":"Americké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</si>
  <si>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2026-06-12T19:53:07.198+02:00</t>
  </si>
  <si>
    <t>2026-06-12T20:07:56.851+02:00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</si>
  <si>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cibule","posId":"X103","price":0,"KDSTags":["redhighlight"],"isExtra":true},{"id":"6748417db17528cb9bcae60f","count":1,"label":"Capricciosa 32cm","posId":"113","price":24900,"isExtra":false},{"id":"bd23bb29ddc67d336ee4c95b","count":1,"label":"Balné","posId":"K0000","price":1500,"isExtra":true}]</t>
  </si>
  <si>
    <t>2026-06-12T19:51:03.353+02:00</t>
  </si>
  <si>
    <t>2026-06-12T20:02:56.634+02:00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</si>
  <si>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baf9524-d195-4f98-ac4e-12383c85b672","note":"","count":1,"label":"Mozzarella","posId":"C113","price":4000,"KDSTags":["greenhighlight"],"isExtra":true},{"id":"cc07bf3f-3e6f-4df8-9018-c7e260233504","note":"","count":1,"label":"BEZ -cibule","posId":"X103","price":0,"KDSTags":["redhighlight"],"isExtra":true},{"id":"0604cf40-24b5-4ad5-a9e4-e5834def96b8","note":"","count":3,"label":"Dip česnekový","posId":"P106","price":2000,"isExtra":false},{"id":"729a5bf7-1e81-474d-93e1-129401ad77bd","note":"","count":1,"label":"Dip BBQ","posId":"P105","price":2000,"isExtra":false}]</t>
  </si>
  <si>
    <t>2026-06-12T19:48:03.847+02:00</t>
  </si>
  <si>
    <t>2026-06-12T19:59:15.443+02:00</t>
  </si>
  <si>
    <t>[{"id":"389b26e5-2cae-411b-afde-ac1cec80674b","note":"","count":1,"label":"Margherita 40 cm","posId":"100","price":26900,"isExtra":false}]</t>
  </si>
  <si>
    <t>2026-06-12T19:47:04.011+02:00</t>
  </si>
  <si>
    <t>2026-06-12T20:00:35.440+02:00</t>
  </si>
  <si>
    <t>2026-06-12T20:04:27.239+02:00</t>
  </si>
  <si>
    <t>2026-06-12T19:47:06.442+02:00</t>
  </si>
  <si>
    <t>[{"id":"a78b511f-836b-415e-9285-dd47f293529b","note":"","count":1,"label":"Pepperoni 40 cm","posId":"108","price":30900,"isExtra":false},{"id":"2a9dc121-ec1e-4cbb-b8d5-66ce6a546664","note":"","count":1,"label":"DIP jalapenos","posId":"P107","price":2000,"isExtra":false}]</t>
  </si>
  <si>
    <t>2026-06-12T19:43:17.217+02:00</t>
  </si>
  <si>
    <t>2026-06-12T19:58:56.980+02:00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</si>
  <si>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54685118","note":"","count":1,"label":"Olivy","posId":"C112","price":3500,"KDSTags":["greenhighlight"],"isExtra":true},{"id":"54685171","note":"","count":1,"label":"Slanina","posId":"C108","price":4000,"KDSTags":["greenhighlight"],"isExtra":true}]</t>
  </si>
  <si>
    <t>2026-06-12T19:43:03.847+02:00</t>
  </si>
  <si>
    <t>2026-06-12T19:57:31.796+02:00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</si>
  <si>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cm","posId":"113","price":24900,"isExtra":false},{"id":"ea19fb90-a0c3-4d7a-946a-81082fc1a3c2","note":"","count":1,"label":"okraj Hotdog hořčice","posId":"A117","price":5700,"isExtra":true}]</t>
  </si>
  <si>
    <t>2026-06-12T19:32:18.316+02:00</t>
  </si>
  <si>
    <t>2026-06-12T19:43:31.685+02:00</t>
  </si>
  <si>
    <t>2026-06-12T19:31:03.388+02:00</t>
  </si>
  <si>
    <t>2026-06-12T20:06:00.408+02:00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</si>
  <si>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</si>
  <si>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2026-06-12T19:30:03.976+02:00</t>
  </si>
  <si>
    <t>2026-06-12T19:41:28.282+02:00</t>
  </si>
  <si>
    <t>2026-06-12T19:29:04.611+02:00</t>
  </si>
  <si>
    <t>2026-06-12T19:40:22.840+02:00</t>
  </si>
  <si>
    <t>2026-06-12T19:47:00.509+02:00</t>
  </si>
  <si>
    <t>2026-06-12T19:29:14.723+02:00</t>
  </si>
  <si>
    <t>[{"id":"c17837f5-7a43-4caf-86f2-7f4c925f90fb","note":"","count":1,"label":"BBQ Meteor 32 cm","posId":"118","price":24900,"isExtra":false}]</t>
  </si>
  <si>
    <t>2026-06-12T19:27:35.068+02:00</t>
  </si>
  <si>
    <t>2026-06-12T19:39:18.210+02:00</t>
  </si>
  <si>
    <t>Amirkhon</t>
  </si>
  <si>
    <t>2026-06-12T19:27:02.077+02:00</t>
  </si>
  <si>
    <t>2026-06-12T19:38:20.889+02:00</t>
  </si>
  <si>
    <t>[{"id":"123","note":"","count":1,"label":"Quattro Formaggi 32cm","posId":"123","price":24900,"isExtra":false},{"id":"K0000","note":"","count":1,"label":"Balné","posId":"K0000","price":1500,"isExtra":true},{"id":"120","note":"","count":1,"label":"Pepperoni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</si>
  <si>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2026-06-12T19:24:55.221+02:00</t>
  </si>
  <si>
    <t>2026-06-12T19:36:30.901+02:00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</si>
  <si>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066a3df44113592702f70f66","count":1,"label":"Jalapeňos","posId":"B102","price":2500,"KDSTags":["greenhighlight"],"isExtra":true},{"id":"8dde9981318169cbedab97a6","count":1,"label":"Cibule","posId":"B103","price":2500,"KDSTags":["greenhighlight"],"isExtra":true}]</t>
  </si>
  <si>
    <t>2026-06-12T19:16:22.087+02:00</t>
  </si>
  <si>
    <t>2026-06-12T19:33:35.337+02:00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</si>
  <si>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</si>
  <si>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2026-06-12T19:15:52.905+02:00</t>
  </si>
  <si>
    <t>2026-06-12T19:33:10.266+02:00</t>
  </si>
  <si>
    <t>[{"id":"59589713","note":"","size":"Zeleninová 32cm","count":1,"label":"Zeleninová 32cm","posId":"115","price":24900,"isExtra":false},{"id":"54685064","note":"","count":1,"label":"Balné","posId":"K0000","price":1500,"isExtra":true},{"id":"59589715","note":"","size":"Capricciosa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</si>
  <si>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Nekolný Vladimír</t>
  </si>
  <si>
    <t>2026-06-12T19:12:03.398+02:00</t>
  </si>
  <si>
    <t>2026-06-12T19:32:58.890+02:00</t>
  </si>
  <si>
    <t>2026-06-12T19:46:59.678+02:00</t>
  </si>
  <si>
    <t>2026-06-12T19:12:05.873+02:00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</si>
  <si>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základ","posId":"A129","price":0,"isExtra":true},{"id":"9a7bfd85-41fe-45c5-9da5-e57408965bbb","note":"","count":1,"label":"Okraj Hotdog, hořčice","posId":"A118","price":6500,"isExtra":true},{"id":"bcd178ea-3d1f-4a44-9390-dbd57bcbce8c","note":"","count":1,"label":"Ananas","posId":"C100","price":3500,"KDSTags":["greenhighlight"],"isExtra":true},{"id":"308cac50-e720-45f7-9ab5-267a351b0d4a","note":"","count":1,"label":"Kuře","posId":"C114","price":4000,"KDSTags":["greenhighlight"],"isExtra":tru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]</t>
  </si>
  <si>
    <t>2026-06-12T19:11:28.646+02:00</t>
  </si>
  <si>
    <t>2026-06-12T19:12:41.211+02:00</t>
  </si>
  <si>
    <t>[{"id":"bd1f5dc2-2bc0-4db9-bb66-a76a132adbc3","count":1,"label":"Aquilla jemně perlivá","posId":"N141","price":3900,"isExtra":false,"creatorId":"2wJsrXSKPUMkcmx2hB9-P","isPackging":0,"actualLabel":"Aquilla jemně perlivá"}]</t>
  </si>
  <si>
    <t>Mykhailo</t>
  </si>
  <si>
    <t>2026-06-12T19:10:46.234+02:00</t>
  </si>
  <si>
    <t>2026-06-12T19:26:18.917+02:00</t>
  </si>
  <si>
    <t>[{"id":"113","note":"","count":1,"label":"Capricciosa 32cm","posId":"113","price":24900,"isExtra":false},{"id":"K0000","note":"","count":1,"label":"Balné","posId":"K0000","price":1500,"isExtra":true},{"id":"118","note":"","count":1,"label":"BBQ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dip","posId":"P106","price":2000,"isExtra":false},{"id":"K0000","note":"","count":2,"label":"Balné","posId":"K0000","price":1500,"isExtra":true},{"id":"P105","note":"","count":1,"label":"BBQ dip","posId":"P105","price":2000,"isExtra":false},{"id":"K0000","note":"","count":1,"label":"Balné","posId":"K0000","price":1500,"isExtra":true}]</t>
  </si>
  <si>
    <t>2026-06-12T19:08:28.683+02:00</t>
  </si>
  <si>
    <t>2026-06-12T19:15:11.988+02:00</t>
  </si>
  <si>
    <t>2026-06-12T19:06:03.249+02:00</t>
  </si>
  <si>
    <t>2026-06-12T19:22:52.885+02:00</t>
  </si>
  <si>
    <t>2026-06-12T19:33:18.897+02:00</t>
  </si>
  <si>
    <t>2026-06-12T19:06:05.880+02:00</t>
  </si>
  <si>
    <t>[{"id":"1460d93c-4159-4d87-aaf2-4ef8fb5e31b1","note":"","count":1,"label":"Margherita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6005e30e-e6f5-411d-9c32-9a3cee117e94","note":"","count":1,"label":"slanina","posId":"B108","price":3000,"KDSTags":["greenhighlight"],"isExtra":true},{"id":"6e70115f-a0f1-42d6-aaca-1c1f7aa64cb8","note":"","count":1,"label":"šunka","posId":"B106","price":3000,"KDSTags":["greenhighlight"],"isExtra":true},{"id":"c9c0bcd1-5065-4282-a709-cc2042a92228","note":"","count":1,"label":"Pečené brambory","posId":"P103","price":6900,"isExtra":false},{"id":"940e6ebd-e2ff-4690-a136-8a5402d93339","note":"","count":2,"label":"Dip vanilkový","posId":"vanila","price":2000,"isExtra":false},{"id":"28336e37-e634-4831-931e-6ff79348cc0a","note":"","count":1,"label":"Buchtičky se šodó","posId":"D12","price":7900,"isExtra":false},{"id":"753d3d50-a299-4b66-8a6e-6cb2b7fd8406","note":"","count":1,"label":"Guarana Kiwi a jablko 0,5l","posId":"N144","price":5500,"isExtra":false}]</t>
  </si>
  <si>
    <t>Vitalii</t>
  </si>
  <si>
    <t>2026-06-12T18:56:45.901+02:00</t>
  </si>
  <si>
    <t>2026-06-12T19:19:31.607+02:00</t>
  </si>
  <si>
    <t>[{"id":"100","note":"","count":1,"label":"Margherita 40cm","posId":"100","price":26900,"isExtra":false},{"id":"K0000","note":"","count":1,"label":"Balné","posId":"K0000","price":2000,"isExtra":true},{"id":"D12","note":"","count":1,"label":"Buchtičky se šodó","posId":"D12","price":7900,"isExtra":false},{"id":"K0000","note":"","count":1,"label":"Balné","posId":"K0000","price":1500,"isExtra":true}]</t>
  </si>
  <si>
    <t>2026-06-12T18:56:03.279+02:00</t>
  </si>
  <si>
    <t>2026-06-12T19:10:20.651+02:00</t>
  </si>
  <si>
    <t>[{"id":"896d2264-b315-4ee3-b331-0fa7b26bb96f","note":"","count":1,"label":"Hawai 32 cm","posId":"114","price":24900,"isExtra":false},{"id":"1edf54fc-1032-442c-939f-e6e2033b2270","note":"","count":1,"label":"Comeback 40 cm","posId":"109","price":30900,"isExtra":false}]</t>
  </si>
  <si>
    <t>2026-06-12T18:53:50.040+02:00</t>
  </si>
  <si>
    <t>2026-06-12T19:09:53.383+02:00</t>
  </si>
  <si>
    <t>[{"id":"e370f34b-aeaa-4f5c-80c1-33593f29ab88","count":1,"label":"Pizza Comeback 40","posId":"109","price":30900,"isExtra":false,"creatorId":"1Xu3WabTAmZqIwUX9B_2V","isPackging":0,"actualLabel":"Pizza Comeback 40"}]</t>
  </si>
  <si>
    <t>2026-06-12T18:52:30.337+02:00</t>
  </si>
  <si>
    <t>2026-06-12T19:03:28.059+02:00</t>
  </si>
  <si>
    <t>[{"id":"0ec2a838-89a3-4e54-9eca-9fc1a06e9030","count":1,"label":"Pizza Capricciosa 32 0,5","posId":"H113","price":12450,"isExtra":false,"creatorId":"1AfvcTdHYczuveKasXGNp","isPackging":0,"actualLabel":"Pizza Capricciosa 32 0,5"},{"id":"ZMn0kE3IRVJjsfXstBxZb","count":1,"label":"Bez plněných okrajů","posId":"X1000","price":0,"isExtra":true,"mainItemId":"0ec2a838-89a3-4e54-9eca-9fc1a06e9030"},{"id":"aRPAiqbCW3Z9trz5KoEBF","count":1,"label":"Těsto italské","posId":"H32","price":0,"isExtra":true,"mainItemId":"0ec2a838-89a3-4e54-9eca-9fc1a06e9030"},{"id":"ded71566-81f1-446c-93d3-728b1f4043e6","count":1,"label":"Pizza Pepperoni 32 0,5","posId":"H120","price":12450,"isExtra":false,"creatorId":"0joeIW0fO8i34rmYbJRB-","isPackging":0,"actualLabel":"Pizza Pepperoni 32 0,5"},{"id":"ZMn0kE3IRVJjsfXstBxZb","count":1,"label":"Bez plněných okrajů","posId":"X1000","price":0,"isExtra":true,"mainItemId":"ded71566-81f1-446c-93d3-728b1f4043e6"},{"id":"aRPAiqbCW3Z9trz5KoEBF","count":1,"label":"Těsto italské","posId":"H32","price":0,"isExtra":true,"mainItemId":"ded71566-81f1-446c-93d3-728b1f4043e6"}]</t>
  </si>
  <si>
    <t>2026-06-12T18:49:03.304+02:00</t>
  </si>
  <si>
    <t>2026-06-12T19:02:20.909+02:00</t>
  </si>
  <si>
    <t>2026-06-12T19:09:55.805+02:00</t>
  </si>
  <si>
    <t>2026-06-12T18:49:05.246+02:00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</si>
  <si>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</si>
  <si>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2026-06-12T18:49:03.250+02:00</t>
  </si>
  <si>
    <t>2026-06-12T19:07:11.009+02:00</t>
  </si>
  <si>
    <t>2026-06-12T19:19:48.967+02:00</t>
  </si>
  <si>
    <t>2026-06-12T18:49:04.879+02:00</t>
  </si>
  <si>
    <t>[{"id":"896d2264-b315-4ee3-b331-0fa7b26bb96f","note":"","count":1,"label":"Hawai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česnekový","posId":"P106","price":2000,"isExtra":false},{"id":"1c4a575c-0a2c-4a58-a7c3-0328026cbcb1","note":"","count":2,"label":"Quattro Formaggi 18 cm","posId":"135","price":11900,"isExtra":false}]</t>
  </si>
  <si>
    <t>2026-06-12T18:45:03.877+02:00</t>
  </si>
  <si>
    <t>2026-06-12T19:05:27.675+02:00</t>
  </si>
  <si>
    <t>2026-06-12T19:18:23.868+02:00</t>
  </si>
  <si>
    <t>2026-06-12T18:45:06.042+02:00</t>
  </si>
  <si>
    <t>[{"id":"c17837f5-7a43-4caf-86f2-7f4c925f90fb","note":"","count":1,"label":"BBQ Meteor 32 cm","posId":"118","price":24900,"isExtra":false},{"id":"0604cf40-24b5-4ad5-a9e4-e5834def96b8","note":"","count":3,"label":"Dip česnekový","posId":"P106","price":2000,"isExtra":false},{"id":"7ee7e3c8-2c54-4dc5-810f-2f52f62e2d14","note":"","count":1,"label":"Comeback 32 cm","posId":"121","price":24900,"isExtra":false}]</t>
  </si>
  <si>
    <t>2026-06-12T18:36:04.018+02:00</t>
  </si>
  <si>
    <t>2026-06-12T19:00:31.356+02:00</t>
  </si>
  <si>
    <t>[{"id":"3ca6f105-5e70-48ee-bc31-76525f0a0b11","note":"","count":1,"label":"BBQ Texas 40 cm","posId":"107","price":30900,"isExtra":false},{"id":"99eaad34-9727-44a5-83f1-c3ecfb1e0313","note":"","count":1,"label":"Okraj mozzarella, BBQ","posId":"A124","price":6500,"isExtra":true},{"id":"2f7a90d0-99ad-4d18-9e52-1aedcd045e55","note":"","count":1,"label":"BEZ -paprika","posId":"X111","price":0,"KDSTags":["redhighlight"],"isExtra":true},{"id":"6e4aed3e-b988-442a-8864-0b2ad4a4403d","note":"","count":1,"label":"Quattro Formaggi 32 cm","posId":"147","price":24900,"isExtra":false},{"id":"158f381e-7b09-45c4-95d8-d131055d3875","note":"","count":1,"label":"okraj Hotdog BBQ","posId":"A119","price":5700,"isExtra":true}]</t>
  </si>
  <si>
    <t>2026-06-12T18:36:00.536+02:00</t>
  </si>
  <si>
    <t>2026-06-12T18:58:49.378+02:00</t>
  </si>
  <si>
    <t>[{"id":"59589712","note":"","size":"BBQ Meteor 32cm","count":1,"label":"BBQ Meteor 32cm","posId":"118","price":24900,"isExtra":false},{"id":"54685064","note":"","count":1,"label":"Balné","posId":"K0000","price":1500,"isExtra":true},{"id":"54685137","note":"","count":1,"label":"okraj hotdog, bez omáčky","posId":"A125","price":5700,"isExtra":true}]</t>
  </si>
  <si>
    <t>2026-06-12T18:29:02.989+02:00</t>
  </si>
  <si>
    <t>2026-06-12T18:45:47.326+02:00</t>
  </si>
  <si>
    <t>[{"id":"7ebac4a7-6cce-442e-b2bb-06b929c16076","note":"","count":1,"label":"Baby špenát &amp; kuře 32 cm","posId":"116","price":24900,"isExtra":false}]</t>
  </si>
  <si>
    <t>2026-06-12T18:26:32.975+02:00</t>
  </si>
  <si>
    <t>2026-06-12T18:57:32.162+02:00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</si>
  <si>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🌶️","posId":"P100","price":8900,"isExtra":false},{"id":"bd23bb29ddc67d336ee4c95b","count":1,"label":"Balné","posId":"K0000","price":1500,"isExtra":true},{"id":"6748417db17528cb9bcae5e9","count":1,"label":"Hot &amp; Spicy 40cm 🌶️🌶️","posId":"110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6748417db17528cb9bcae5f9","count":1,"label":"Baby špenát &amp; kuře 40cm","posId":"104","price":30900,"isExtra":false},{"id":"9642908ce4c2f22954c8bbd6","count":1,"label":"Balné","posId":"K0000","price":2000,"isExtra":true},{"id":"22eba6bdc2dfa2f3925398ae","count":1,"label":"Rajčatový základ","posId":"ZSR40","price":0,"isExtra":true},{"id":"a1bd46b9b8f83b8b50c57f27","count":1,"label":"okraj mozzarella, bylinky","posId":"A122","price":6500,"isExtra":true},{"id":"518562551802af877dea3c52","count":1,"label":"Česnekový dip","posId":"P106","price":2000,"isExtra":false},{"id":"bd23bb29ddc67d336ee4c95b","count":1,"label":"Balné","posId":"K0000","price":1500,"isExtra":true}]</t>
  </si>
  <si>
    <t>2026-06-12T18:24:05.574+02:00</t>
  </si>
  <si>
    <t>2026-06-12T18:55:46.082+02:00</t>
  </si>
  <si>
    <t>[{"id":"54684972","note":"","size":"Margherita 40cm","count":1,"label":"Margherita 40cm","posId":"100","price":26900,"isExtra":false},{"id":"54685059","note":"","count":1,"label":"Balné","posId":"K0000","price":2000,"isExtra":true},{"id":"54685143","note":"","count":1,"label":"okraj hotdog, bez omáčky","posId":"A126","price":6500,"isExtra":true},{"id":"54684982","note":"","size":"Capricciosa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bylinky","posId":"A122","price":6500,"isExtra":true},{"id":"54684977","note":"","size":"BBQ Texas 40cm","count":1,"label":"BBQ Texas 40cm","posId":"107","price":30900,"isExtra":false},{"id":"54685059","note":"","count":1,"label":"Balné","posId":"K0000","price":2000,"isExtra":true},{"id":"54685090","note":"","count":1,"label":"okraj mozzarella, bbq omáčka","posId":"A124","price":6500,"isExtra":true}]</t>
  </si>
  <si>
    <t>2026-06-12T18:23:03.889+02:00</t>
  </si>
  <si>
    <t>2026-06-12T18:45:56.276+02:00</t>
  </si>
  <si>
    <t>[{"id":"f7043b16-784c-4471-87d9-9c8cbc7d5ab8","note":"","count":1,"label":"Capricciosa 32 cm","posId":"137","price":24900,"isExtra":false},{"id":"5da54b98-3fa2-42c1-858f-7688afdae2fa","note":"","count":1,"label":"BEZ -žampiony","posId":"X105","price":0,"KDSTags":["redhighlight"],"isExtra":true},{"id":"faf7ff40-eef3-48bd-92c4-b33e5bbf095d","note":"","count":1,"label":"Quattro Formaggi 40 cm","posId":"111","price":30900,"isExtra":false},{"id":"63c5589f-8110-48db-8be3-91da09368499","note":"","count":1,"label":"Capricciosa 18 cm","posId":"125","price":11900,"isExtra":false},{"id":"5d2371f1-a2a2-462f-9e8a-40af8e09e0d2","note":"","count":1,"label":"BEZ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-žampiony","posId":"X105","price":0,"KDSTags":["redhighlight"],"isExtra":true},{"id":"15882222-eb55-420b-a563-1fd60403ece7","note":"","count":1,"label":"Hot &amp; Spicy 18 cm","posId":"134","price":11900,"isExtra":false}]</t>
  </si>
  <si>
    <t>2026-06-12T18:21:08.145+02:00</t>
  </si>
  <si>
    <t>2026-06-12T18:48:33.999+02:00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</si>
  <si>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dip","posId":"P106","price":2000,"isExtra":false},{"id":"bd23bb29ddc67d336ee4c95b","count":1,"label":"Balné","posId":"K0000","price":1500,"isExtra":true},{"id":"6748417db17528cb9bcae613","count":1,"label":"Veggieballs 32cm 🌶️🌶️","posId":"117","price":24900,"isExtra":false},{"id":"bd23bb29ddc67d336ee4c95b","count":1,"label":"Balné","posId":"K0000","price":1500,"isExtra":true},{"id":"6748417db17528cb9bcae5fd","count":1,"label":"Margherita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9db05ed723de804bca9d0750","count":1,"label":"Olivy","posId":"B112","price":2500,"KDSTags":["greenhighlight"],"isExtra":true},{"id":"8dde9981318169cbedab97a6","count":1,"label":"Cibule","posId":"B103","price":2500,"KDSTags":["greenhighlight"],"isExtra":true}]</t>
  </si>
  <si>
    <t>2026-06-12T18:19:30.555+02:00</t>
  </si>
  <si>
    <t>2026-06-12T18:36:23.421+02:00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</si>
  <si>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40cm","posId":"101","price":30900,"isExtra":false},{"id":"54685059","note":"","count":1,"label":"Balné","posId":"K0000","price":2000,"isExtra":true},{"id":"54685111","note":"","count":1,"label":"Bez oliv","posId":"X112","price":0,"KDSTags":["redhighlight"],"isExtra":true},{"id":"54685160","note":"","count":1,"label":"Mozzarella","posId":"C113","price":4000,"KDSTags":["greenhighlight"],"isExtra":true}]</t>
  </si>
  <si>
    <t>2026-06-12T18:19:04.071+02:00</t>
  </si>
  <si>
    <t>2026-06-12T18:37:41.102+02:00</t>
  </si>
  <si>
    <t>2026-06-12T18:48:58.015+02:00</t>
  </si>
  <si>
    <t>2026-06-12T18:19:08.683+02:00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</si>
  <si>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2c932c76-e932-479d-b476-ee55b747887e","note":"","count":1,"label":"žampiony","posId":"B105","price":2500,"KDSTags":["greenhighlight"],"isExtra":true}]</t>
  </si>
  <si>
    <t>2026-06-12T18:17:46.402+02:00</t>
  </si>
  <si>
    <t>2026-06-12T18:33:35.195+02:00</t>
  </si>
  <si>
    <t>2026-06-12T18:16:39.127+02:00</t>
  </si>
  <si>
    <t>2026-06-12T18:33:07.659+02:00</t>
  </si>
  <si>
    <t>[{"id":"69e85ae6-75dc-45f1-8c49-46de64b18a8e","count":1,"label":"Pizza BBQ Texas 40","posId":"107","price":30900,"isExtra":false,"creatorId":"Mej3hYrtdxd8riYrSZ75y","isPackging":0,"actualLabel":"Pizza BBQ Texas 40"},{"id":"ad41b401-fc7f-449d-87be-dfb46bf9a126","count":1,"label":"Dip česnekový","posId":"P106","price":2000,"isExtra":false,"creatorId":"4K7H6clhXDcPfKllq11lk","isPackging":0,"actualLabel":"Dip česnekový"}]</t>
  </si>
  <si>
    <t>2026-06-12T18:16:03.450+02:00</t>
  </si>
  <si>
    <t>2026-06-12T18:41:26.595+02:00</t>
  </si>
  <si>
    <t>2026-06-12T19:03:43.902+02:00</t>
  </si>
  <si>
    <t>2026-06-12T18:16:04.023+02:00</t>
  </si>
  <si>
    <t>[{"id":"9b3fd0f9-6a36-4a8e-95ad-00dbae675705","note":"","count":1,"label":"Capricciosa 40 cm","posId":"101","price":30900,"isExtra":false},{"id":"ef7489da-416c-4ccb-846f-0317489461fc","note":"","count":1,"label":"BBQ Meteor 40 cm","posId":"106","price":30900,"isExtra":false},{"id":"faf7ff40-eef3-48bd-92c4-b33e5bbf095d","note":"","count":1,"label":"Quattro Formaggi 40 cm","posId":"111","price":30900,"isExtra":false}]</t>
  </si>
  <si>
    <t>2026-06-12T18:14:03.442+02:00</t>
  </si>
  <si>
    <t>2026-06-12T18:30:44.405+02:00</t>
  </si>
  <si>
    <t>2026-06-12T18:34:53.716+02:00</t>
  </si>
  <si>
    <t>2026-06-12T18:14:04.165+02:00</t>
  </si>
  <si>
    <t>[{"id":"72a788fd-2d10-4aa9-80c1-abbc9acb3570","note":"","count":1,"label":"Hawai 32 cm","posId":"138","price":24900,"isExtra":fals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</si>
  <si>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2026-06-12T18:13:02.859+02:00</t>
  </si>
  <si>
    <t>2026-06-12T18:27:38.231+02:00</t>
  </si>
  <si>
    <t>2026-06-12T18:30:52.392+02:00</t>
  </si>
  <si>
    <t>2026-06-12T18:13:06.257+02:00</t>
  </si>
  <si>
    <t>[{"id":"e8206b3b-3109-45d5-848d-c7236ef0b793","note":"","count":1,"label":"Veggieballs 18 cm","posId":"129","price":11900,"isExtra":false},{"id":"63c5589f-8110-48db-8be3-91da09368499","note":"","count":1,"label":"Capricciosa 18 cm","posId":"125","price":11900,"isExtra":false},{"id":"088a7edc-ef1e-4c6b-b7a1-36c2c45ab0fe","note":"","count":1,"label":"Capricciosa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-olivy","posId":"X112","price":0,"KDSTags":["redhighlight"],"isExtra":true},{"id":"0b22568e-4d1c-45db-9aa3-de09ef6c293a","note":"","count":1,"label":"Pepperoni 32 cm","posId":"120","price":24900,"isExtra":false}]</t>
  </si>
  <si>
    <t>2026-06-12T18:13:02.829+02:00</t>
  </si>
  <si>
    <t>2026-06-12T18:29:30.752+02:00</t>
  </si>
  <si>
    <t>2026-06-12T18:38:13.972+02:00</t>
  </si>
  <si>
    <t>2026-06-12T18:13:05.471+02:00</t>
  </si>
  <si>
    <t>2026-06-12T18:12:03.455+02:00</t>
  </si>
  <si>
    <t>2026-06-12T18:22:25.618+02:00</t>
  </si>
  <si>
    <t>2026-06-12T18:40:26.838+02:00</t>
  </si>
  <si>
    <t>2026-06-12T18:12:04.798+02:00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</si>
  <si>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cm","posId":"120","price":24900,"isExtra":false},{"id":"50a2c673-74cc-459a-b7e5-f5c332128443","note":"","count":1,"label":"mozzarella","posId":"B113","price":3000,"KDSTags":["greenhighlight"],"isExtra":true}]</t>
  </si>
  <si>
    <t>2026-06-12T18:09:32.766+02:00</t>
  </si>
  <si>
    <t>2026-06-12T18:20:15.358+02:00</t>
  </si>
  <si>
    <t>[{"id":"59589715","note":"","size":"Capricciosa 32cm","count":1,"label":"Capricciosa 32cm","posId":"113","price":24900,"isExtra":false},{"id":"54685064","note":"","count":1,"label":"Balné","posId":"K0000","price":1500,"isExtra":true},{"id":"54684976","note":"","size":"Pepperoni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</si>
  <si>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2026-06-12T18:06:04.092+02:00</t>
  </si>
  <si>
    <t>2026-06-12T18:17:59.508+02:00</t>
  </si>
  <si>
    <t>2026-06-12T18:34:20.876+02:00</t>
  </si>
  <si>
    <t>2026-06-12T18:06:05.891+02:00</t>
  </si>
  <si>
    <t>[{"id":"7ee7e3c8-2c54-4dc5-810f-2f52f62e2d14","note":"","count":1,"label":"Comeback 32 cm","posId":"121","price":24900,"isExtra":false},{"id":"50a2c673-74cc-459a-b7e5-f5c332128443","note":"","count":1,"label":"mozzarella","posId":"B113","price":3000,"KDSTags":["greenhighlight"],"isExtra":true},{"id":"a8b296cb-224d-46e2-b4ca-40d9cb21295a","note":"","count":1,"label":"BEZ -šunka","posId":"X106","price":0,"KDSTags":["redhighlight"],"isExtra":true},{"id":"2a9dc121-ec1e-4cbb-b8d5-66ce6a546664","note":"","count":1,"label":"DIP jalapenos","posId":"P107","price":2000,"isExtra":false}]</t>
  </si>
  <si>
    <t>2026-06-12T18:04:34.491+02:00</t>
  </si>
  <si>
    <t>2026-06-12T18:15:51.105+02:00</t>
  </si>
  <si>
    <t>[{"id":"59589706","note":"","size":"Margherita 32cm","count":1,"label":"Margherita 32cm","posId":"112","price":20900,"isExtra":false},{"id":"54685064","note":"","count":1,"label":"Balné","posId":"K0000","price":1500,"isExtra":true},{"id":"54685117","note":"","count":1,"label":"Olivy","posId":"B112","price":2500,"KDSTags":["greenhighlight"],"isExtra":true}]</t>
  </si>
  <si>
    <t>2026-06-12T18:03:21.916+02:00</t>
  </si>
  <si>
    <t>2026-06-12T18:14:18.651+02:00</t>
  </si>
  <si>
    <t>[{"id":"54684972","note":"","size":"Margherita 40cm","count":2,"label":"Margherita 40cm","posId":"100","price":26900,"isExtra":false},{"id":"54685059","note":"","count":2,"label":"Balné","posId":"K0000","price":2000,"isExtra":true}]</t>
  </si>
  <si>
    <t>2026-06-12T17:55:40.086+02:00</t>
  </si>
  <si>
    <t>2026-06-12T18:03:34.885+02:00</t>
  </si>
  <si>
    <t>2026-06-12T17:55:28.961+02:00</t>
  </si>
  <si>
    <t>2026-06-12T18:04:38.678+02:00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</si>
  <si>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</si>
  <si>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2026-06-12T17:53:04.814+02:00</t>
  </si>
  <si>
    <t>2026-06-12T20:24:56.428+02:00</t>
  </si>
  <si>
    <t>[{"id":"c17837f5-7a43-4caf-86f2-7f4c925f90fb","note":"","count":1,"label":"BBQ Meteor 32 cm","posId":"118","price":24900,"isExtra":false},{"id":"e8a7b47a-70d2-4cc2-a375-1dab55125675","note":"","count":1,"label":"Quattro Formaggi 32 cm","posId":"123","price":24900,"isExtra":false}]</t>
  </si>
  <si>
    <t>2026-06-12T17:50:02.740+02:00</t>
  </si>
  <si>
    <t>2026-06-12T17:56:57.412+02:00</t>
  </si>
  <si>
    <t>2026-06-12T18:04:57.784+02:00</t>
  </si>
  <si>
    <t>2026-06-12T17:50:03.829+02:00</t>
  </si>
  <si>
    <t>[{"id":"6e4aed3e-b988-442a-8864-0b2ad4a4403d","note":"","count":1,"label":"Quattro Formaggi 32 cm","posId":"147","price":24900,"isExtra":false},{"id":"72b7d8de-1f32-4c8d-8cfc-fd5ab0a54619","note":"","count":1,"label":"kuře","posId":"B114","price":3000,"KDSTags":["greenhighlight"],"isExtra":true}]</t>
  </si>
  <si>
    <t>2026-06-12T17:46:39.202+02:00</t>
  </si>
  <si>
    <t>2026-06-12T17:55:52.245+02:00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</si>
  <si>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</si>
  <si>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Davyd</t>
  </si>
  <si>
    <t>2026-06-12T17:45:02.111+02:00</t>
  </si>
  <si>
    <t>2026-06-12T17:54:37.948+02:00</t>
  </si>
  <si>
    <t>[{"id":"P104","note":"","count":1,"label":"Česnekový chléb 18cm","posId":"P104","price":7900,"isExtra":false},{"id":"K0000","note":"","count":1,"label":"Balné","posId":"K0000","price":1500,"isExtra":true},{"id":"123","note":"","count":1,"label":"Quattro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</si>
  <si>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2026-06-12T17:44:18.199+02:00</t>
  </si>
  <si>
    <t>2026-06-12T17:53:33.020+02:00</t>
  </si>
  <si>
    <t>[{"id":"6748417db17528cb9bcae5e5","count":1,"label":"Margherita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základ","posId":"ZRB40","price":0,"isExtra":true},{"id":"ac2fcd7a6fa96477bca0d9d2","count":1,"label":"Jablečno-skořicové rolls","posId":"18","price":8900,"isExtra":false},{"id":"bd23bb29ddc67d336ee4c95b","count":1,"label":"Balné","posId":"K0000","price":1500,"isExtra":true},{"id":"6748417db17528cb9bcae5f1","count":1,"label":"BBQ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základ","posId":"ZBR40","price":0,"isExtra":true}]</t>
  </si>
  <si>
    <t>2026-06-12T17:35:03.290+02:00</t>
  </si>
  <si>
    <t>2026-06-12T17:48:27.103+02:00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</si>
  <si>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</si>
  <si>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2026-06-12T17:34:03.611+02:00</t>
  </si>
  <si>
    <t>2026-06-12T17:46:48.648+02:00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</si>
  <si>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</si>
  <si>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2026-06-12T17:33:02.822+02:00</t>
  </si>
  <si>
    <t>2026-06-12T17:44:51.928+02:00</t>
  </si>
  <si>
    <t>[{"id":"f675967f-9acd-47eb-a0a7-8c1488c18315","note":"","count":1,"label":"Hot &amp; Spicy 40 cm","posId":"110","price":30900,"isExtra":false},{"id":"1edf54fc-1032-442c-939f-e6e2033b2270","note":"","count":1,"label":"Comeback 40 cm","posId":"109","price":30900,"isExtra":false}]</t>
  </si>
  <si>
    <t>2026-06-12T17:26:04.149+02:00</t>
  </si>
  <si>
    <t>2026-06-12T17:35:37.410+02:00</t>
  </si>
  <si>
    <t>2026-06-12T17:44:28.598+02:00</t>
  </si>
  <si>
    <t>2026-06-12T17:26:05.273+02:00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</si>
  <si>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431e159e-af3b-4bad-9f72-f07001b572f8","note":"","count":1,"label":"Baby špenát &amp; kuře 40 cm","posId":"104","price":30900,"isExtra":false},{"id":"5fc1255c-e26e-4454-9620-7eea5d2454f6","note":"","count":1,"label":"Slanina","posId":"C108","price":4000,"KDSTags":["greenhighlight"],"isExtra":true},{"id":"afce463b-1c31-4a31-a709-6e086c66ade9","note":"","count":1,"label":"BEZ -kuře","posId":"X114","price":0,"KDSTags":["redhighlight"],"isExtra":true}]</t>
  </si>
  <si>
    <t>2026-06-12T17:24:03.164+02:00</t>
  </si>
  <si>
    <t>2026-06-12T17:32:53.924+02:00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</si>
  <si>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základ","posId":"ZRB32","price":0,"isExtra":true},{"id":"6748417db17528cb9bcae631","count":1,"label":"Spicy Wings 🌶️","posId":"P101","price":9520,"isExtra":false},{"id":"bd23bb29ddc67d336ee4c95b","count":1,"label":"Balné","posId":"K0000","price":1500,"isExtra":true}]</t>
  </si>
  <si>
    <t>2026-06-12T17:21:01.455+02:00</t>
  </si>
  <si>
    <t>2026-06-12T17:28:47.603+02:00</t>
  </si>
  <si>
    <t>[{"id":"7fc95d28-5c0a-421a-9f5c-f72977e30b93","count":1,"label":"Pizza Quattro Formaggi 40","posId":"111","price":30900,"isExtra":false,"creatorId":"ux2cMfBdVUEn2_1T0xRQK","isPackging":0,"actualLabel":"Pizza Quattro Formaggi 40"}]</t>
  </si>
  <si>
    <t>2026-06-12T17:19:03.522+02:00</t>
  </si>
  <si>
    <t>2026-06-12T17:31:10.414+02:00</t>
  </si>
  <si>
    <t>2026-06-12T17:16:03.466+02:00</t>
  </si>
  <si>
    <t>2026-06-12T17:30:17.875+02:00</t>
  </si>
  <si>
    <t>2026-06-12T17:53:42.511+02:00</t>
  </si>
  <si>
    <t>2026-06-12T17:16:04.477+02:00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</si>
  <si>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-cibule","posId":"X103","price":0,"KDSTags":["redhighlight"],"isExtra":true},{"id":"86f97e80-4313-45a1-88bb-cd090c233763","note":"","count":1,"label":"Pepsi 1l","posId":"N124","price":5900,"isExtra":false},{"id":"27ea6e16-8270-48e3-be58-6559f8d2f849","note":"","count":1,"label":"Česká zmrzlina z Opočna vanilková","posId":"D108","price":12900,"isExtra":false}]</t>
  </si>
  <si>
    <t>2026-06-12T17:15:12.233+02:00</t>
  </si>
  <si>
    <t>2026-06-12T17:27:38.711+02:00</t>
  </si>
  <si>
    <t>[{"id":"4d404c70-83e0-4d17-8dce-d711c6217316","count":1,"label":"Pizza Pepperoni 32","posId":"120","price":24900,"isExtra":false,"creatorId":"A8hIv7mX2DQeJ6saif3Kk","isPackging":0,"actualLabel":"Pizza Pepperoni 32"},{"id":"3f03490a-3c8c-4576-8dc3-f02b1307741c","count":1,"label":"Pizza Capricciosa 32","posId":"113","price":24900,"isExtra":false,"creatorId":"0_S6IU7mZRxpWuNtKgXOl","isPackging":0,"actualLabel":"Pizza Capricciosa 32"},{"id":"20c9da7d-ee44-4aaa-baef-bdd9f8efd57d","count":1,"label":"Masové kuličky","posId":"P102","price":9900,"isExtra":false,"creatorId":"ljCjA905rMZjy2Qu-_YC5","isPackging":0,"actualLabel":"Masové kuličky"}]</t>
  </si>
  <si>
    <t>2026-06-12T17:15:03.219+02:00</t>
  </si>
  <si>
    <t>2026-06-12T17:25:01.505+02:00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</si>
  <si>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</si>
  <si>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Khagani</t>
  </si>
  <si>
    <t>2026-06-12T17:04:43.448+02:00</t>
  </si>
  <si>
    <t>2026-06-12T17:21:55.105+02:00</t>
  </si>
  <si>
    <t>[{"id":"121","note":"","count":1,"label":"Comeback 32cm 🌶️","posId":"121","price":24900,"isExtra":false},{"id":"K0000","note":"","count":1,"label":"Balné","posId":"K0000","price":1500,"isExtra":true},{"id":"109","note":"","count":1,"label":"Comeback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</si>
  <si>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2026-06-12T17:03:03.029+02:00</t>
  </si>
  <si>
    <t>2026-06-12T17:15:05.308+02:00</t>
  </si>
  <si>
    <t>Petr</t>
  </si>
  <si>
    <t>2026-06-12T17:02:49.352+02:00</t>
  </si>
  <si>
    <t>2026-06-12T17:17:17.958+02:00</t>
  </si>
  <si>
    <t>[{"id":"101","note":"","count":1,"label":"Capricciosa 40cm","posId":"101","price":30900,"isExtra":false},{"id":"K0000","note":"","count":1,"label":"Balné","posId":"K0000","price":2000,"isExtra":true}]</t>
  </si>
  <si>
    <t>2026-06-12T17:02:03.662+02:00</t>
  </si>
  <si>
    <t>2026-06-12T17:14:01.916+02:00</t>
  </si>
  <si>
    <t>2026-06-12T17:24:22.414+02:00</t>
  </si>
  <si>
    <t>2026-06-12T17:02:04.770+02:00</t>
  </si>
  <si>
    <t>[{"id":"0b22568e-4d1c-45db-9aa3-de09ef6c293a","note":"","count":1,"label":"Pepperoni 32 cm","posId":"120","price":24900,"isExtra":false},{"id":"5e12eeee-b5aa-4c49-a6bd-974da981715a","note":"","count":1,"label":"grana padano","posId":"B130","price":3000,"KDSTags":["greenhighlight"],"isExtra":true}]</t>
  </si>
  <si>
    <t>2026-06-12T17:01:41.490+02:00</t>
  </si>
  <si>
    <t>2026-06-12T17:21:00.202+02:00</t>
  </si>
  <si>
    <t>[{"id":"106","note":"","count":1,"label":"BBQ Meteor 40cm","posId":"106","price":30900,"isExtra":false},{"id":"K0000","note":"","count":1,"label":"Balné","posId":"K0000","price":2000,"isExtra":true},{"id":"A126","note":"","count":1,"label":"okraj hotdog, bez omáčky","posId":"A126","price":6500,"isExtra":true},{"id":"P106","note":"","count":2,"label":"Česnekový dip","posId":"P106","price":2000,"isExtra":false},{"id":"K0000","note":"","count":2,"label":"Balné","posId":"K0000","price":1500,"isExtra":true}]</t>
  </si>
  <si>
    <t>2026-06-12T16:58:39.809+02:00</t>
  </si>
  <si>
    <t>2026-06-12T17:09:14.799+02:00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</si>
  <si>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</si>
  <si>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2026-06-12T16:53:03.455+02:00</t>
  </si>
  <si>
    <t>2026-06-12T17:05:40.317+02:00</t>
  </si>
  <si>
    <t>[{"id":"9b3fd0f9-6a36-4a8e-95ad-00dbae675705","note":"","count":1,"label":"Capricciosa 40 cm","posId":"101","price":30900,"isExtra":false},{"id":"ef7489da-416c-4ccb-846f-0317489461fc","note":"","count":1,"label":"BBQ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základ","posId":"A127","price":0,"isExtra":true},{"id":"5dfcd7e6-75e9-4752-8a19-eab42ba37b6d","note":"","count":1,"label":"Kukuřice","posId":"C115","price":3500,"KDSTags":["greenhighlight"],"isExtra":true}]</t>
  </si>
  <si>
    <t>2026-06-12T16:50:02.899+02:00</t>
  </si>
  <si>
    <t>2026-06-12T17:03:07.768+02:00</t>
  </si>
  <si>
    <t>[{"id":"1edf54fc-1032-442c-939f-e6e2033b2270","note":"","count":1,"label":"Comeback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,{"id":"540c8d22-36ac-4503-9684-d23e3d647ff1","note":"","count":1,"label":"Pepperoni salám","posId":"C109","price":4000,"KDSTags":["greenhighlight"],"isExtra":true},{"id":"0604cf40-24b5-4ad5-a9e4-e5834def96b8","note":"","count":2,"label":"Dip česnekový","posId":"P106","price":2000,"isExtra":false}]</t>
  </si>
  <si>
    <t>2026-06-12T16:36:05.765+02:00</t>
  </si>
  <si>
    <t>2026-06-12T16:45:29.521+02:00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</si>
  <si>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základ","posId":"ZRS32","price":0,"isExtra":true},{"id":"852ca90f21026178d8052aaf","count":1,"label":"Mozzarella","posId":"B113","price":3000,"KDSTags":["greenhighlight"],"isExtra":true}]</t>
  </si>
  <si>
    <t>2026-06-12T16:35:55.174+02:00</t>
  </si>
  <si>
    <t>2026-06-12T16:43:48.598+02:00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</si>
  <si>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</si>
  <si>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2026-06-12T16:34:03.557+02:00</t>
  </si>
  <si>
    <t>2026-06-12T16:50:14.396+02:00</t>
  </si>
  <si>
    <t>2026-06-12T17:10:16.019+02:00</t>
  </si>
  <si>
    <t>2026-06-12T16:34:04.934+02:00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</si>
  <si>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základ","posId":"A127","price":0,"isExtra":true},{"id":"896d2264-b315-4ee3-b331-0fa7b26bb96f","note":"","count":1,"label":"Hawai 32 cm","posId":"114","price":24900,"isExtra":false},{"id":"86f97e80-4313-45a1-88bb-cd090c233763","note":"","count":1,"label":"Pepsi 1l","posId":"N124","price":5900,"isExtra":false}]</t>
  </si>
  <si>
    <t>2026-06-12T16:32:02.782+02:00</t>
  </si>
  <si>
    <t>2026-06-12T16:39:53.811+02:00</t>
  </si>
  <si>
    <t>[{"id":"1da6e618-5f95-4707-b8bd-b1685e13f67a","note":"","count":1,"label":"Hawai 40 cm","posId":"102","price":30900,"isExtra":fals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česnekový","posId":"P106","price":2000,"isExtra":false}]</t>
  </si>
  <si>
    <t>2026-06-12T16:29:04.555+02:00</t>
  </si>
  <si>
    <t>2026-06-12T16:35:35.194+02:00</t>
  </si>
  <si>
    <t>2026-06-12T16:47:41.239+02:00</t>
  </si>
  <si>
    <t>2026-06-12T16:29:05.650+02:00</t>
  </si>
  <si>
    <t>[{"id":"4f6ede18-25d3-4c82-be03-84c9578ab8ce","note":"","count":1,"label":"Pepperoni 32 cm","posId":"144","price":24900,"isExtra":false},{"id":"978c26ec-8492-4979-8b1c-f7ff8381d413","note":"","count":1,"label":"Pepperoni Rolls, 6 ks","posId":"P100","price":8900,"isExtra":false}]</t>
  </si>
  <si>
    <t>2026-06-12T16:20:58.118+02:00</t>
  </si>
  <si>
    <t>2026-06-12T16:29:09.233+02:00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</si>
  <si>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bylinky","posId":"A121","price":5700,"isExtra":true}]</t>
  </si>
  <si>
    <t>Dhruv</t>
  </si>
  <si>
    <t>2026-06-12T16:13:07.221+02:00</t>
  </si>
  <si>
    <t>2026-06-12T16:18:50.493+02:00</t>
  </si>
  <si>
    <t>[{"id":"112","note":"","count":1,"label":"Margherita 32cm","posId":"112","price":20900,"isExtra":false},{"id":"K0000","note":"","count":1,"label":"Balné","posId":"K0000","price":1500,"isExtra":true},{"id":"P106","note":"","count":1,"label":"Česnekový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</si>
  <si>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2026-06-12T16:05:53.034+02:00</t>
  </si>
  <si>
    <t>2026-06-12T16:16:37.417+02:00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</si>
  <si>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</si>
  <si>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2026-06-12T16:04:19.335+02:00</t>
  </si>
  <si>
    <t>2026-06-12T16:12:02.433+02:00</t>
  </si>
  <si>
    <t>2026-06-12T16:03:26.426+02:00</t>
  </si>
  <si>
    <t>2026-06-12T16:11:38.236+02:00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</si>
  <si>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cibule","posId":"X103","price":0,"KDSTags":["redhighlight"],"isExtra":true},{"id":"3ff8bcf86a57647a3133c48e","count":1,"label":"Kukuřice","posId":"B115","price":2500,"KDSTags":["greenhighlight"],"isExtra":true}]</t>
  </si>
  <si>
    <t>2026-06-12T16:02:02.940+02:00</t>
  </si>
  <si>
    <t>2026-06-12T16:31:50.322+02:00</t>
  </si>
  <si>
    <t>2026-06-12T15:45:39.231+02:00</t>
  </si>
  <si>
    <t>2026-06-12T15:56:53.652+02:00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</si>
  <si>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omáčky","posId":"A125","price":5700,"isExtra":true},{"id":"B106","note":"","count":1,"label":"Šunka","posId":"B106","price":3000,"KDSTags":["greenhighlight"],"isExtra":true}]</t>
  </si>
  <si>
    <t>2026-06-12T15:37:32.213+02:00</t>
  </si>
  <si>
    <t>2026-06-12T15:50:16.065+02:00</t>
  </si>
  <si>
    <t>2026-06-12T15:34:03.370+02:00</t>
  </si>
  <si>
    <t>2026-06-12T15:48:42.355+02:00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</si>
  <si>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základ","posId":"A129","price":0,"isExtra":true},{"id":"44f66fb9-fc80-46b2-b112-ecbf82d721e6","note":"","count":1,"label":"Zeleninová 40 cm","posId":"103","price":30900,"isExtra":false}]</t>
  </si>
  <si>
    <t>2026-06-12T15:26:15.692+02:00</t>
  </si>
  <si>
    <t>2026-06-12T15:33:44.143+02:00</t>
  </si>
  <si>
    <t>2026-06-12T14:58:02.818+02:00</t>
  </si>
  <si>
    <t>2026-06-12T15:07:36.032+02:00</t>
  </si>
  <si>
    <t>[{"id":"1bf82332-f38e-4349-ab02-2ebafec00ff8","note":"","count":1,"label":"Zeleninová 32 cm","posId":"115","price":24900,"isExtra":false},{"id":"72b7d8de-1f32-4c8d-8cfc-fd5ab0a54619","note":"","count":1,"label":"kuře","posId":"B114","price":3000,"KDSTags":["greenhighlight"],"isExtra":true},{"id":"a5773fcd-36ce-4663-bc56-7015fafd6eca","note":"","count":1,"label":"BEZ -mozzarella","posId":"X113","price":0,"KDSTags":["redhighlight"],"isExtra":true}]</t>
  </si>
  <si>
    <t>2026-06-12T14:54:39.326+02:00</t>
  </si>
  <si>
    <t>2026-06-12T15:00:58.059+02:00</t>
  </si>
  <si>
    <t>Alexander</t>
  </si>
  <si>
    <t>2026-06-12T14:49:52.957+02:00</t>
  </si>
  <si>
    <t>2026-06-12T14:56:54.593+02:00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</si>
  <si>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základ","posId":"ZSB49","price":0,"isExtra":true}]</t>
  </si>
  <si>
    <t>2026-06-12T14:46:41.135+02:00</t>
  </si>
  <si>
    <t>2026-06-12T14:54:08.802+02:00</t>
  </si>
  <si>
    <t>[{"id":"57405720","note":"","size":"Mirinda 1l","count":1,"label":"Mirinda 1l","posId":"N126","price":5900,"isExtra":false},{"id":"59589707","note":"","size":"Quattro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</si>
  <si>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2026-06-12T14:27:26.755+02:00</t>
  </si>
  <si>
    <t>2026-06-12T14:35:01.968+02:00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</si>
  <si>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základ","posId":"ZBS40","price":0,"isExtra":true},{"id":"A124","note":"","count":1,"label":"okraj mozzarella, bbq omáčka","posId":"A124","price":6500,"isExtra":true}]</t>
  </si>
  <si>
    <t>2026-06-12T14:25:03.361+02:00</t>
  </si>
  <si>
    <t>2026-06-12T14:32:14.867+02:00</t>
  </si>
  <si>
    <t>2026-06-12T14:07:02.389+02:00</t>
  </si>
  <si>
    <t>2026-06-12T14:28:02.781+02:00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</si>
  <si>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základ","posId":"A127","price":0,"isExtra":true},{"id":"72b7d8de-1f32-4c8d-8cfc-fd5ab0a54619","note":"","count":1,"label":"kuře","posId":"B114","price":3000,"KDSTags":["greenhighlight"],"isExtra":true}]</t>
  </si>
  <si>
    <t>2026-06-12T14:05:49.797+02:00</t>
  </si>
  <si>
    <t>2026-06-12T14:24:58.208+02:00</t>
  </si>
  <si>
    <t>[{"id":"54684980","note":"","size":"Zeleninová 40cm","count":2,"label":"Zeleninová 40cm","posId":"103","price":30900,"isExtra":false},{"id":"54685059","note":"","count":2,"label":"Balné","posId":"K0000","price":2000,"isExtra":true},{"id":"54684983","note":"","size":"Veggieballs 40cm 🌶️🌶️","count":1,"label":"Veggieballs 40cm 🌶️🌶️","posId":"105","price":30900,"isExtra":false},{"id":"54685059","note":"","count":1,"label":"Balné","posId":"K0000","price":2000,"isExtra":true},{"id":"54684972","note":"","size":"Margherita 40cm","count":2,"label":"Margherita 40cm","posId":"100","price":26900,"isExtra":false},{"id":"54685059","note":"","count":2,"label":"Balné","posId":"K0000","price":2000,"isExtra":true}]</t>
  </si>
  <si>
    <t>2026-06-12T14:01:30.040+02:00</t>
  </si>
  <si>
    <t>2026-06-12T14:11:14.968+02:00</t>
  </si>
  <si>
    <t>2026-06-12T13:55:04.317+02:00</t>
  </si>
  <si>
    <t>2026-06-12T14:04:40.753+02:00</t>
  </si>
  <si>
    <t>[{"id":"1862e3c8-b15a-4618-9df4-53d2356fb8d5","note":"","count":1,"label":"Zeleninová 18 cm","posId":"127","price":11900,"isExtra":false}]</t>
  </si>
  <si>
    <t>2026-06-12T13:54:03.060+02:00</t>
  </si>
  <si>
    <t>2026-06-12T14:03:42.650+02:00</t>
  </si>
  <si>
    <t>2026-06-12T14:23:28.706+02:00</t>
  </si>
  <si>
    <t>2026-06-12T13:56:53.664+02:00</t>
  </si>
  <si>
    <t>2026-06-12T13:53:06.339+02:00</t>
  </si>
  <si>
    <t>2026-06-12T13:59:50.103+02:00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</si>
  <si>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základ","posId":"ZRS32","price":0,"isExtra":true},{"id":"922ddc83e51aeaa699cd1155","count":1,"label":"Bez žampionů","posId":"X105","price":0,"KDSTags":["redhighlight"],"isExtra":true},{"id":"3ff8bcf86a57647a3133c48e","count":1,"label":"Kukuřice","posId":"B115","price":2500,"KDSTags":["greenhighlight"],"isExtra":true},{"id":"9ba0015e41ac85c3ee36d569","count":2,"label":"Pilsner Urquell 12","posId":"N20","price":6500,"isExtra":false}]</t>
  </si>
  <si>
    <t>2026-06-12T13:48:53.866+02:00</t>
  </si>
  <si>
    <t>2026-06-12T13:56:14.197+02:00</t>
  </si>
  <si>
    <t>[{"id":"6748417db17528cb9bcae663","count":1,"label":"Mirinda 1l","posId":"N126","price":5900,"isExtra":false},{"id":"6748417db17528cb9bcae5fd","count":1,"label":"Margherita 32cm","posId":"112","price":16720,"isExtra":false},{"id":"bd23bb29ddc67d336ee4c95b","count":1,"label":"Balné","posId":"K0000","price":1500,"isExtra":true}]</t>
  </si>
  <si>
    <t>2026-06-12T13:46:03.196+02:00</t>
  </si>
  <si>
    <t>2026-06-12T15:55:44.082+02:00</t>
  </si>
  <si>
    <t>[{"id":"ef7489da-416c-4ccb-846f-0317489461fc","note":"","count":1,"label":"BBQ Meteor 40 cm","posId":"106","price":30900,"isExtra":false},{"id":"3ca6f105-5e70-48ee-bc31-76525f0a0b11","note":"","count":1,"label":"BBQ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</si>
  <si>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Navrátil Ondřej</t>
  </si>
  <si>
    <t>2026-06-12T13:43:03.625+02:00</t>
  </si>
  <si>
    <t>2026-06-12T13:52:12.548+02:00</t>
  </si>
  <si>
    <t>2026-06-12T14:10:49.820+02:00</t>
  </si>
  <si>
    <t>2026-06-12T13:43:05.693+02:00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</si>
  <si>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</si>
  <si>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2026-06-12T13:40:04.494+02:00</t>
  </si>
  <si>
    <t>2026-06-12T13:48:09.586+02:00</t>
  </si>
  <si>
    <t>2026-06-12T13:57:26.665+02:00</t>
  </si>
  <si>
    <t>2026-06-12T13:40:05.460+02:00</t>
  </si>
  <si>
    <t>[{"id":"896d2264-b315-4ee3-b331-0fa7b26bb96f","note":"","count":1,"label":"Hawai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-ananas","posId":"X100","price":0,"KDSTags":["redhighlight"],"isExtra":true},{"id":"5df34067-0b6b-41dc-8528-5c379260b439","note":"","count":1,"label":"Mirinda 1l","posId":"N126","price":5900,"isExtra":false}]</t>
  </si>
  <si>
    <t>2026-06-12T13:39:34.547+02:00</t>
  </si>
  <si>
    <t>2026-06-12T13:47:15.868+02:00</t>
  </si>
  <si>
    <t>2026-06-12T13:31:48.157+02:00</t>
  </si>
  <si>
    <t>2026-06-12T13:39:41.708+02:00</t>
  </si>
  <si>
    <t>2026-06-12T13:19:01.765+02:00</t>
  </si>
  <si>
    <t>2026-06-12T13:26:22.979+02:00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</si>
  <si>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základ","posId":"ZRB40","price":0,"isExtra":true},{"id":"3413d939fbb3d687083c022e","count":1,"label":"Bez cibule","posId":"X103","price":0,"KDSTags":["redhighlight"],"isExtra":true}]</t>
  </si>
  <si>
    <t>2026-06-12T13:08:52.125+02:00</t>
  </si>
  <si>
    <t>2026-06-12T13:10:18.580+02:00</t>
  </si>
  <si>
    <t>[{"id":"6ffd3545-72d2-4e40-9c4f-5ed137d1966b","count":1,"label":"Guarana kiwi a jablko","posId":"N144","price":5500,"isExtra":false,"creatorId":"yR2NnfKi3gpQsQw12Vhnr","isPackging":0,"actualLabel":"Guarana kiwi a jablko"}]</t>
  </si>
  <si>
    <t>2026-06-12T12:58:03.097+02:00</t>
  </si>
  <si>
    <t>2026-06-12T13:07:41.336+02:00</t>
  </si>
  <si>
    <t>[{"id":"088a7edc-ef1e-4c6b-b7a1-36c2c45ab0fe","note":"","count":1,"label":"Capricciosa 32 cm","posId":"113","price":24900,"isExtra":false},{"id":"3316ecf4-07ea-4045-acd5-7383dd81145f","note":"","count":1,"label":"jalapeños","posId":"B102","price":2500,"KDSTags":["greenhighlight"],"isExtra":true}]</t>
  </si>
  <si>
    <t>2026-06-12T12:51:30.108+02:00</t>
  </si>
  <si>
    <t>2026-06-12T12:59:57.080+02:00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</si>
  <si>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</si>
  <si>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2026-06-12T12:51:03.276+02:00</t>
  </si>
  <si>
    <t>2026-06-12T12:58:40.533+02:00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</si>
  <si>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salám","posId":"B109","price":3000,"KDSTags":["greenhighlight"],"isExtra":true}]</t>
  </si>
  <si>
    <t>2026-06-12T12:48:03.450+02:00</t>
  </si>
  <si>
    <t>2026-06-12T13:01:57.372+02:00</t>
  </si>
  <si>
    <t>2026-06-12T13:08:08.832+02:00</t>
  </si>
  <si>
    <t>2026-06-12T12:48:05.844+02:00</t>
  </si>
  <si>
    <t>[{"id":"6e4aed3e-b988-442a-8864-0b2ad4a4403d","note":"","count":1,"label":"Quattro Formaggi 32 cm","posId":"147","price":24900,"isExtra":false},{"id":"6005e30e-e6f5-411d-9c32-9a3cee117e94","note":"","count":1,"label":"slanina","posId":"B108","price":3000,"KDSTags":["greenhighlight"],"isExtra":true},{"id":"a4e8ca23-fe36-4747-a603-19485eee7e76","note":"","count":1,"label":"Hot &amp; Spicy 32 cm","posId":"146","price":24900,"isExtra":false},{"id":"50a2c673-74cc-459a-b7e5-f5c332128443","note":"","count":1,"label":"mozzarella","posId":"B113","price":3000,"KDSTags":["greenhighlight"],"isExtra":true}]</t>
  </si>
  <si>
    <t>2026-06-12T12:17:28.956+02:00</t>
  </si>
  <si>
    <t>2026-06-12T12:28:38.371+02:00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</si>
  <si>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</si>
  <si>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2026-06-12T12:15:26.821+02:00</t>
  </si>
  <si>
    <t>2026-06-12T12:25:30.448+02:00</t>
  </si>
  <si>
    <t>[{"id":"6748417db17528cb9bcae603","count":1,"label":"Comeback 32cm 🌶️","posId":"121","price":19920,"isExtra":false},{"id":"bd23bb29ddc67d336ee4c95b","count":1,"label":"Balné","posId":"K0000","price":1500,"isExtra":true},{"id":"8eb5d07295059a803062f0d6","count":1,"label":"okraj hotdog, bez omáčky","posId":"A125","price":5700,"isExtra":true}]</t>
  </si>
  <si>
    <t>2026-06-12T12:15:19.833+02:00</t>
  </si>
  <si>
    <t>2026-06-12T12:23:17.592+02:00</t>
  </si>
  <si>
    <t>[{"id":"4d404c70-83e0-4d17-8dce-d711c6217316","count":1,"label":"Pizza Pepperoni 32","posId":"120","price":24900,"isExtra":false,"creatorId":"SLBDCCydWALmcPTdjg7Jo","isPackging":0,"actualLabel":"Pizza Pepperoni 32"},{"id":"4d404c70-83e0-4d17-8dce-d711c6217316","count":1,"label":"Pizza Pepperoni 32","posId":"120","price":24900,"isExtra":false,"creatorId":"TvsS_pvuuJf7t-dN1mx3N","isPackging":0,"actualLabel":"Pizza Pepperoni 32"}]</t>
  </si>
  <si>
    <t>2026-06-12T12:06:38.712+02:00</t>
  </si>
  <si>
    <t>2026-06-12T12:20:44.414+02:00</t>
  </si>
  <si>
    <t>2026-06-12T11:59:16.391+02:00</t>
  </si>
  <si>
    <t>2026-06-12T12:14:35.339+02:00</t>
  </si>
  <si>
    <t>[{"id":"e370f34b-aeaa-4f5c-80c1-33593f29ab88","count":1,"label":"Pizza Comeback 40","posId":"109","price":30900,"isExtra":false,"creatorId":"mM9oEsvvFlIEvzGnY2P4p","isPackging":0,"actualLabel":"Pizza Comeback 40"}]</t>
  </si>
  <si>
    <t>2026-06-12T11:58:03.186+02:00</t>
  </si>
  <si>
    <t>2026-06-12T12:11:52.395+02:00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</si>
  <si>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</si>
  <si>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Jan</t>
  </si>
  <si>
    <t>2026-06-12T11:55:40.254+02:00</t>
  </si>
  <si>
    <t>2026-06-12T12:10:10.010+02:00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</si>
  <si>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,{"id":"113","note":"","count":1,"label":"Capricciosa 32cm","posId":"113","price":24900,"isExtra":false},{"id":"K0000","note":"","count":1,"label":"Balné","posId":"K0000","price":1500,"isExtra":true},{"id":"109","note":"","count":1,"label":"Comeback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</si>
  <si>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2026-06-12T11:52:02.713+02:00</t>
  </si>
  <si>
    <t>2026-06-12T12:03:59.504+02:00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</si>
  <si>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</si>
  <si>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2026-06-12T11:45:47.514+02:00</t>
  </si>
  <si>
    <t>2026-06-12T11:56:48.933+02:00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</si>
  <si>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🌶️","posId":"P100","price":8900,"isExtra":false},{"id":"bd23bb29ddc67d336ee4c95b","count":1,"label":"Balné","posId":"K0000","price":1500,"isExtra":true},{"id":"6748417db17528cb9bcae65f","count":1,"label":"Pepsi 1l","posId":"N124","price":5900,"isExtra":false},{"id":"6748417db17528cb9bcae5ff","count":1,"label":"Quattro Formaggi 32cm","posId":"123","price":24900,"isExtra":false},{"id":"bd23bb29ddc67d336ee4c95b","count":1,"label":"Balné","posId":"K0000","price":1500,"isExtra":true},{"id":"317a6faea3a8e07370b32516","count":1,"label":"BBQ základ","posId":"ZSB32","price":0,"isExtra":true}]</t>
  </si>
  <si>
    <t>2026-06-12T11:44:03.092+02:00</t>
  </si>
  <si>
    <t>2026-06-12T13:37:33.881+02:00</t>
  </si>
  <si>
    <t>[{"id":"1da6e618-5f95-4707-b8bd-b1685e13f67a","note":"","count":1,"label":"Hawai 40 cm","posId":"102","price":30900,"isExtra":false},{"id":"389b26e5-2cae-411b-afde-ac1cec80674b","note":"","count":2,"label":"Margherita 40 cm","posId":"100","price":26900,"isExtra":false},{"id":"431e159e-af3b-4bad-9f72-f07001b572f8","note":"","count":1,"label":"Baby špenát &amp; kuře 40 cm","posId":"104","price":30900,"isExtra":false},{"id":"9b3fd0f9-6a36-4a8e-95ad-00dbae675705","note":"","count":1,"label":"Capricciosa 40 cm","posId":"101","price":30900,"isExtra":false}]</t>
  </si>
  <si>
    <t>2026-06-12T11:44:03.071+02:00</t>
  </si>
  <si>
    <t>2026-06-12T11:52:32.381+02:00</t>
  </si>
  <si>
    <t>2026-06-12T12:00:41.796+02:00</t>
  </si>
  <si>
    <t>2026-06-12T11:44:03.833+02:00</t>
  </si>
  <si>
    <t>2026-06-12T11:40:34.799+02:00</t>
  </si>
  <si>
    <t>2026-06-12T11:54:02.602+02:00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</si>
  <si>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dip","posId":"P106","price":2000,"isExtra":false},{"id":"bd23bb29ddc67d336ee4c95b","count":1,"label":"Balné","posId":"K0000","price":1500,"isExtra":true}]</t>
  </si>
  <si>
    <t>2026-06-12T11:36:03.479+02:00</t>
  </si>
  <si>
    <t>2026-06-12T11:50:19.530+02:00</t>
  </si>
  <si>
    <t>2026-06-12T11:57:32.055+02:00</t>
  </si>
  <si>
    <t>2026-06-12T11:36:04.580+02:00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</si>
  <si>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1l","posId":"N125","price":5900,"isExtra":false}]</t>
  </si>
  <si>
    <t>2026-06-12T11:35:39.633+02:00</t>
  </si>
  <si>
    <t>2026-06-12T11:45:52.909+02:00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</si>
  <si>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základ","posId":"ZRB32","price":0,"isExtra":true}]</t>
  </si>
  <si>
    <t>2026-06-12T11:28:04.036+02:00</t>
  </si>
  <si>
    <t>2026-06-12T11:51:43.365+02:00</t>
  </si>
  <si>
    <t>2026-06-12T11:24:48.933+02:00</t>
  </si>
  <si>
    <t>2026-06-12T11:36:49.355+02:00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</si>
  <si>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</si>
  <si>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2026-06-12T11:19:49.671+02:00</t>
  </si>
  <si>
    <t>2026-06-12T11:35:14.183+02:00</t>
  </si>
  <si>
    <t>[{"id":"6748417db17528cb9bcae5fd","count":1,"label":"Margherita 32cm","posId":"112","price":16720,"isExtra":false},{"id":"bd23bb29ddc67d336ee4c95b","count":1,"label":"Balné","posId":"K0000","price":1500,"isExtra":true},{"id":"9db05ed723de804bca9d0750","count":1,"label":"Olivy","posId":"B112","price":2500,"KDSTags":["greenhighlight"],"isExtra":true},{"id":"3ff8bcf86a57647a3133c48e","count":1,"label":"Kukuřice","posId":"B115","price":2500,"KDSTags":["greenhighlight"],"isExtra":true}]</t>
  </si>
  <si>
    <t>2026-06-12T11:15:27.752+02:00</t>
  </si>
  <si>
    <t>2026-06-12T11:31:03.350+02:00</t>
  </si>
  <si>
    <t>2026-06-12T11:15:03.103+02:00</t>
  </si>
  <si>
    <t>2026-06-12T11:44:31.332+02:00</t>
  </si>
  <si>
    <t>2026-06-12T12:17:44.218+02:00</t>
  </si>
  <si>
    <t>2026-06-12T11:15:39.462+02:00</t>
  </si>
  <si>
    <t>[{"id":"a5c2ed4d-1e36-44a2-96f4-6b33a4c240fc","note":"","count":1,"label":"Comeback 18 cm","posId":"133","price":11900,"isExtra":false},{"id":"c17837f5-7a43-4caf-86f2-7f4c925f90fb","note":"","count":1,"label":"BBQ Meteor 32 cm","posId":"118","price":24900,"isExtra":false},{"id":"3316ecf4-07ea-4045-acd5-7383dd81145f","note":"","count":1,"label":"jalapeños","posId":"B102","price":2500,"KDSTags":["greenhighlight"],"isExtra":true},{"id":"896d2264-b315-4ee3-b331-0fa7b26bb96f","note":"","count":1,"label":"Hawai 32 cm","posId":"114","price":24900,"isExtra":false},{"id":"ef7489da-416c-4ccb-846f-0317489461fc","note":"","count":1,"label":"BBQ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</si>
  <si>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2026-06-12T11:10:52.068+02:00</t>
  </si>
  <si>
    <t>2026-06-12T11:16:08.253+02:00</t>
  </si>
  <si>
    <t>2026-06-12T11:07:06.154+02:00</t>
  </si>
  <si>
    <t>2026-06-12T11:22:18.300+02:00</t>
  </si>
  <si>
    <t>[{"id":"6748417db17528cb9bcae613","count":1,"label":"Veggieballs 32cm 🌶️🌶️","posId":"117","price":24900,"isExtra":false},{"id":"bd23bb29ddc67d336ee4c95b","count":1,"label":"Balné","posId":"K0000","price":1500,"isExtra":true},{"id":"6748417db17528cb9bcae63f","count":1,"label":"Jalapenos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</si>
  <si>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2026-06-12T10:59:34.449+02:00</t>
  </si>
  <si>
    <t>2026-06-12T11:34:10.408+02:00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</si>
  <si>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🌶️","posId":"121","price":19920,"isExtra":false},{"id":"bd23bb29ddc67d336ee4c95b","count":1,"label":"Balné","posId":"K0000","price":1500,"isExtra":true},{"id":"6748417db17528cb9bcae655","count":1,"label":"Aquilla černý čaj a broskev 0,5l","posId":"N120","price":4900,"isExtra":false}]</t>
  </si>
  <si>
    <t>2026-06-12T10:30:03.551+02:00</t>
  </si>
  <si>
    <t>2026-06-12T11:28:01.995+02:00</t>
  </si>
  <si>
    <t>[{"id":"088a7edc-ef1e-4c6b-b7a1-36c2c45ab0fe","note":"","count":1,"label":"Capricciosa 32 cm","posId":"113","price":24900,"isExtra":false},{"id":"1edf54fc-1032-442c-939f-e6e2033b2270","note":"","count":1,"label":"Comeback 40 cm","posId":"109","price":30900,"isExtra":false},{"id":"83b0f9b5-ecd7-40a2-bb56-5895651d9558","note":"","count":1,"label":"Okraj Hotdog bez omáčky","posId":"A126","price":6500,"isExtra":true}]</t>
  </si>
  <si>
    <t>2026-06-12T10:01:21.907+02:00</t>
  </si>
  <si>
    <t>2026-06-12T11:14:12.454+02:00</t>
  </si>
  <si>
    <t>[{"id":"6748417db17528cb9bcae5fd","count":1,"label":"Margherita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603","count":1,"label":"Comeback 32cm 🌶️","posId":"121","price":19920,"isExtra":false},{"id":"bd23bb29ddc67d336ee4c95b","count":1,"label":"Balné","posId":"K0000","price":1500,"isExtra":true},{"id":"744bcd4c7d138c57ba7e12d6","count":1,"label":"Bez slaniny","posId":"X108","price":0,"KDSTags":["redhighlight"],"isExtra":true},{"id":"6748417db17528cb9bcae60d","count":1,"label":"Hawai 32cm","posId":"114","price":19920,"isExtra":false},{"id":"bd23bb29ddc67d336ee4c95b","count":1,"label":"Balné","posId":"K0000","price":1500,"isExtra":true}]</t>
  </si>
  <si>
    <t>2026-06-11T23:44:02.191+02:00</t>
  </si>
  <si>
    <t>2026-06-11T23:59:53.816+02:00</t>
  </si>
  <si>
    <t>[{"id":"59589714","note":"","size":"Hawai 32cm","count":1,"label":"Hawai 32cm","posId":"114","price":24900,"isExtra":false},{"id":"54685064","note":"","count":1,"label":"Balné","posId":"K0000","price":1500,"isExtra":true},{"id":"59589707","note":"","size":"Quattro Formaggi 32cm","count":2,"label":"Quattro Formaggi 32cm","posId":"123","price":24900,"isExtra":false},{"id":"54685064","note":"","count":2,"label":"Balné","posId":"K0000","price":1500,"isExtra":true},{"id":"59589715","note":"","size":"Capricciosa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</si>
  <si>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2026-06-11T23:40:03.908+02:00</t>
  </si>
  <si>
    <t>2026-06-11T23:46:54.099+02:00</t>
  </si>
  <si>
    <t>2026-06-12T00:01:22.408+02:00</t>
  </si>
  <si>
    <t>2026-06-11T23:44:08.658+02:00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</si>
  <si>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</si>
  <si>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2026-06-11T23:32:49.000+02:00</t>
  </si>
  <si>
    <t>2026-06-11T23:44:02.743+02:00</t>
  </si>
  <si>
    <t>2026-06-11T23:31:04.415+02:00</t>
  </si>
  <si>
    <t>2026-06-11T23:41:59.352+02:00</t>
  </si>
  <si>
    <t>2026-06-11T23:59:15.460+02:00</t>
  </si>
  <si>
    <t>2026-06-11T23:35:10.844+02:00</t>
  </si>
  <si>
    <t>2026-06-11T23:10:16.908+02:00</t>
  </si>
  <si>
    <t>2026-06-11T23:20:54.571+02:00</t>
  </si>
  <si>
    <t>2026-06-11T23:09:50.273+02:00</t>
  </si>
  <si>
    <t>2026-06-11T23:18:23.219+02:00</t>
  </si>
  <si>
    <t>2026-06-11T23:06:34.894+02:00</t>
  </si>
  <si>
    <t>2026-06-11T23:17:13.702+02:00</t>
  </si>
  <si>
    <t>[{"id":"54684981","note":"","size":"Hawai 40cm","count":1,"label":"Hawai 40cm","posId":"102","price":30900,"isExtra":false},{"id":"54685059","note":"","count":1,"label":"Balné","posId":"K0000","price":2000,"isExtra":true},{"id":"57405713","note":"","size":"Aquilla černý čaj a broskev 0,5l","count":1,"label":"Aquilla černý čaj a broskev 0,5l","posId":"N120","price":4900,"isExtra":false}]</t>
  </si>
  <si>
    <t>2026-06-11T23:04:04.864+02:00</t>
  </si>
  <si>
    <t>2026-06-11T23:23:11.206+02:00</t>
  </si>
  <si>
    <t>2026-06-11T23:34:27.994+02:00</t>
  </si>
  <si>
    <t>2026-06-11T23:04:06.145+02:00</t>
  </si>
  <si>
    <t>2026-06-11T23:01:09.814+02:00</t>
  </si>
  <si>
    <t>2026-06-11T23:15:19.409+02:00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</si>
  <si>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32cm","posId":"115","price":19920,"isExtra":false},{"id":"bd23bb29ddc67d336ee4c95b","count":1,"label":"Balné","posId":"K0000","price":1500,"isExtra":true},{"id":"fd7b41a9636f70af3c1f4e97","count":1,"label":"USA těsto","posId":"17","price":1000,"isExtra":true},{"id":"ccbaa201c998f5c98f2bca7f","count":1,"label":"Pepperoni salám","posId":"B109","price":3000,"KDSTags":["greenhighlight"],"isExtra":true},{"id":"6748417db17528cb9bcae635","count":1,"label":"Pečené brambory","posId":"P103","price":6900,"isExtra":false},{"id":"bd23bb29ddc67d336ee4c95b","count":1,"label":"Balné","posId":"K0000","price":1500,"isExtra":true},{"id":"6748417db17528cb9bcae663","count":1,"label":"Mirinda 1l","posId":"N126","price":5900,"isExtra":false}]</t>
  </si>
  <si>
    <t>2026-06-11T22:53:02.983+02:00</t>
  </si>
  <si>
    <t>2026-06-11T23:09:27.030+02:00</t>
  </si>
  <si>
    <t>[{"id":"75667a6e-daec-4fb6-917e-f318f7121924","note":"","count":1,"label":"Pepperoni 18 cm","posId":"132","price":11900,"isExtra":false}]</t>
  </si>
  <si>
    <t>2026-06-11T22:51:43.310+02:00</t>
  </si>
  <si>
    <t>2026-06-11T23:07:58.658+02:00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</si>
  <si>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bylinky","posId":"A121","price":5700,"isExtra":true},{"id":"3413d939fbb3d687083c022e","count":1,"label":"Bez cibule","posId":"X103","price":0,"KDSTags":["redhighlight"],"isExtra":true}]</t>
  </si>
  <si>
    <t>2026-06-11T22:50:19.268+02:00</t>
  </si>
  <si>
    <t>2026-06-11T23:01:11.994+02:00</t>
  </si>
  <si>
    <t>2026-06-11T22:49:10.285+02:00</t>
  </si>
  <si>
    <t>2026-06-11T23:03:06.268+02:00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</si>
  <si>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základ","posId":"ZRS32","price":0,"isExtra":true},{"id":"fa857a88cef908bfe7a79dc0","count":1,"label":"Žampiony","posId":"B105","price":2500,"KDSTags":["greenhighlight"],"isExtra":true},{"id":"518562551802af877dea3c52","count":1,"label":"Česnekový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</si>
  <si>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2026-06-11T22:49:03.378+02:00</t>
  </si>
  <si>
    <t>2026-06-11T23:01:07.035+02:00</t>
  </si>
  <si>
    <t>2026-06-11T23:20:24.440+02:00</t>
  </si>
  <si>
    <t>2026-06-11T22:49:05.621+02:00</t>
  </si>
  <si>
    <t>2026-06-11T22:47:57.349+02:00</t>
  </si>
  <si>
    <t>2026-06-11T22:58:44.871+02:00</t>
  </si>
  <si>
    <t>[{"id":"7f82f3c7-a196-405e-a5a3-264cab5dab7a","count":1,"label":"Pizza Špenát kuře 32 cm","posId":"116","price":24900,"isExtra":false,"creatorId":"xp4wRhowVg6C5-RzuI-rc","isPackging":0,"actualLabel":"Pizza Špenát kuře 32 cm"}]</t>
  </si>
  <si>
    <t>2026-06-11T22:39:05.794+02:00</t>
  </si>
  <si>
    <t>2026-06-11T22:57:49.889+02:00</t>
  </si>
  <si>
    <t>2026-06-11T23:12:14.218+02:00</t>
  </si>
  <si>
    <t>2026-06-11T22:39:08.799+02:00</t>
  </si>
  <si>
    <t>[{"id":"a4e8ca23-fe36-4747-a603-19485eee7e76","note":"","count":1,"label":"Hot &amp; Spicy 32 cm","posId":"146","price":24900,"isExtra":false},{"id":"35de6e44-4cb0-4333-81c1-267ae2713d07","note":"","count":1,"label":"Sweet passion 18 cm","posId":"30","price":11900,"isExtra":false},{"id":"940e6ebd-e2ff-4690-a136-8a5402d93339","note":"","count":1,"label":"Dip vanilkový","posId":"vanila","price":2000,"isExtra":false}]</t>
  </si>
  <si>
    <t>2026-06-11T22:37:17.408+02:00</t>
  </si>
  <si>
    <t>2026-06-11T22:53:55.083+02:00</t>
  </si>
  <si>
    <t>2026-06-11T22:35:21.617+02:00</t>
  </si>
  <si>
    <t>2026-06-11T22:51:36.938+02:00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</si>
  <si>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</si>
  <si>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2026-06-11T22:33:56.323+02:00</t>
  </si>
  <si>
    <t>2026-06-11T22:49:46.367+02:00</t>
  </si>
  <si>
    <t>2026-06-11T22:33:34.130+02:00</t>
  </si>
  <si>
    <t>2026-06-11T22:45:13.994+02:00</t>
  </si>
  <si>
    <t>[{"id":"6748417db17528cb9bcae607","count":1,"label":"BBQ Texas 32cm","posId":"119","price":24900,"isExtra":false},{"id":"bd23bb29ddc67d336ee4c95b","count":1,"label":"Balné","posId":"K0000","price":1500,"isExtra":true},{"id":"6748417db17528cb9bcae60d","count":1,"label":"Hawai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</si>
  <si>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2026-06-11T22:33:02.949+02:00</t>
  </si>
  <si>
    <t>2026-06-11T22:44:24.473+02:00</t>
  </si>
  <si>
    <t>[{"id":"6748417db17528cb9bcae5fd","count":1,"label":"Margherita 32cm","posId":"112","price":16720,"isExtra":false},{"id":"bd23bb29ddc67d336ee4c95b","count":1,"label":"Balné","posId":"K0000","price":1500,"isExtra":true},{"id":"fa857a88cef908bfe7a79dc0","count":1,"label":"Žampiony","posId":"B105","price":2500,"KDSTags":["greenhighlight"],"isExtra":true},{"id":"77106882b6d8ba4f0ccb4cc6","count":1,"label":"Šunka","posId":"B106","price":3000,"KDSTags":["greenhighlight"],"isExtra":true}]</t>
  </si>
  <si>
    <t>2026-06-11T22:27:04.789+02:00</t>
  </si>
  <si>
    <t>2026-06-11T22:36:23.678+02:00</t>
  </si>
  <si>
    <t>2026-06-11T22:52:35.848+02:00</t>
  </si>
  <si>
    <t>2026-06-11T22:27:05.296+02:00</t>
  </si>
  <si>
    <t>[{"id":"ef7489da-416c-4ccb-846f-0317489461fc","note":"","count":1,"label":"BBQ Meteor 40 cm","posId":"106","price":30900,"isExtra":false},{"id":"0604cf40-24b5-4ad5-a9e4-e5834def96b8","note":"","count":2,"label":"Dip česnekový","posId":"P106","price":2000,"isExtra":false}]</t>
  </si>
  <si>
    <t>Samandar</t>
  </si>
  <si>
    <t>2026-06-11T22:21:38.608+02:00</t>
  </si>
  <si>
    <t>2026-06-11T22:34:24.366+02:00</t>
  </si>
  <si>
    <t>[{"id":"109","note":"","count":1,"label":"Comeback 40cm 🌶️","posId":"109","price":30900,"isExtra":false},{"id":"K0000","note":"","count":1,"label":"Balné","posId":"K0000","price":2000,"isExtra":true}]</t>
  </si>
  <si>
    <t>2026-06-11T22:19:53.448+02:00</t>
  </si>
  <si>
    <t>2026-06-11T22:31:44.518+02:00</t>
  </si>
  <si>
    <t>2026-06-11T22:19:27.009+02:00</t>
  </si>
  <si>
    <t>2026-06-11T22:29:49.508+02:00</t>
  </si>
  <si>
    <t>2026-06-11T22:16:02.572+02:00</t>
  </si>
  <si>
    <t>2026-06-11T22:29:13.323+02:00</t>
  </si>
  <si>
    <t>[{"id":"119","note":"","count":1,"label":"BBQ Texas 32cm","posId":"119","price":24900,"isExtra":false},{"id":"K0000","note":"","count":1,"label":"Balné","posId":"K0000","price":1500,"isExtra":true},{"id":"123","note":"","count":1,"label":"Quattro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</si>
  <si>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2026-06-11T22:14:05.378+02:00</t>
  </si>
  <si>
    <t>2026-06-11T22:28:11.962+02:00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</si>
  <si>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]</t>
  </si>
  <si>
    <t>2026-06-11T22:03:06.186+02:00</t>
  </si>
  <si>
    <t>2026-06-11T22:13:57.712+02:00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</si>
  <si>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bylinky","posId":"A121","price":5700,"isExtra":true},{"id":"978c26ec-8492-4979-8b1c-f7ff8381d413","note":"","count":1,"label":"Pepperoni Rolls, 6 ks","posId":"P100","price":8900,"isExtra":false},{"id":"909551f4-a7ff-428a-a062-708ec72d4824","note":"","count":1,"label":"Choco Rolls, 6 ks","posId":"chr100","price":8900,"isExtra":false}]</t>
  </si>
  <si>
    <t>2026-06-11T22:01:05.138+02:00</t>
  </si>
  <si>
    <t>2026-06-11T22:09:51.972+02:00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</si>
  <si>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bylinky","posId":"A122","price":6500,"isExtra":true}]</t>
  </si>
  <si>
    <t>2026-06-11T22:00:59.094+02:00</t>
  </si>
  <si>
    <t>2026-06-11T22:11:05.255+02:00</t>
  </si>
  <si>
    <t>[{"id":"6748417db17528cb9bcae605","count":1,"label":"Pepperoni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základ","posId":"ZRB32","price":0,"isExtra":true},{"id":"fa857a88cef908bfe7a79dc0","count":1,"label":"Žampiony","posId":"B105","price":2500,"KDSTags":["greenhighlight"],"isExtra":true}]</t>
  </si>
  <si>
    <t>2026-06-11T21:54:34.391+02:00</t>
  </si>
  <si>
    <t>2026-06-11T22:01:32.697+02:00</t>
  </si>
  <si>
    <t>2026-06-11T21:49:48.327+02:00</t>
  </si>
  <si>
    <t>2026-06-11T21:58:47.761+02:00</t>
  </si>
  <si>
    <t>[{"id":"6748417db17528cb9bcae5f1","count":1,"label":"BBQ Meteor 40cm","posId":"106","price":30900,"isExtra":false},{"id":"9642908ce4c2f22954c8bbd6","count":1,"label":"Balné","posId":"K0000","price":2000,"isExtra":true}]</t>
  </si>
  <si>
    <t>2026-06-11T21:46:40.911+02:00</t>
  </si>
  <si>
    <t>2026-06-11T21:53:38.020+02:00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</si>
  <si>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těsto","posId":"17","price":1000,"isExtra":true},{"id":"6748417db17528cb9bcae631","count":1,"label":"Spicy Wings 🌶️","posId":"P101","price":9520,"isExtra":false},{"id":"bd23bb29ddc67d336ee4c95b","count":1,"label":"Balné","posId":"K0000","price":1500,"isExtra":true}]</t>
  </si>
  <si>
    <t>2026-06-11T21:37:44.829+02:00</t>
  </si>
  <si>
    <t>2026-06-11T21:45:48.561+02:00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</si>
  <si>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🌶️🌶️","posId":"120","price":19920,"isExtra":false},{"id":"bd23bb29ddc67d336ee4c95b","count":1,"label":"Balné","posId":"K0000","price":1500,"isExtra":true},{"id":"6748417db17528cb9bcae663","count":1,"label":"Mirinda 1l","posId":"N126","price":5900,"isExtra":false}]</t>
  </si>
  <si>
    <t>Yaman</t>
  </si>
  <si>
    <t>2026-06-11T21:35:38.850+02:00</t>
  </si>
  <si>
    <t>2026-06-11T21:49:11.382+02:00</t>
  </si>
  <si>
    <t>[{"id":"100","note":"","count":1,"label":"Margherita 40cm","posId":"100","price":26900,"isExtra":false},{"id":"K0000","note":"","count":1,"label":"Balné","posId":"K0000","price":2000,"isExtra":true},{"id":"N124","note":"","count":1,"label":"Pepsi 1l","posId":"N124","price":5900,"isExtra":false}]</t>
  </si>
  <si>
    <t>2026-06-11T21:34:40.374+02:00</t>
  </si>
  <si>
    <t>2026-06-11T21:42:41.617+02:00</t>
  </si>
  <si>
    <t>2026-06-11T21:31:54.992+02:00</t>
  </si>
  <si>
    <t>2026-06-11T21:44:05.310+02:00</t>
  </si>
  <si>
    <t>Minh</t>
  </si>
  <si>
    <t>2026-06-11T21:31:26.417+02:00</t>
  </si>
  <si>
    <t>2026-06-11T21:41:45.202+02:00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</si>
  <si>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základ","posId":"ZRS32","price":0,"isExtra":true},{"id":"B108","note":"","count":1,"label":"Slanina","posId":"B108","price":3000,"KDSTags":["greenhighlight"],"isExtra":true}]</t>
  </si>
  <si>
    <t>2026-06-11T21:30:03.330+02:00</t>
  </si>
  <si>
    <t>2026-06-11T21:39:53.798+02:00</t>
  </si>
  <si>
    <t>2026-06-11T21:29:55.104+02:00</t>
  </si>
  <si>
    <t>2026-06-11T21:40:06.663+02:00</t>
  </si>
  <si>
    <t>[{"id":"54684982","note":"","size":"Capricciosa 40cm","count":1,"label":"Capricciosa 40cm","posId":"101","price":30900,"isExtra":false},{"id":"54685059","note":"","count":1,"label":"Balné","posId":"K0000","price":2000,"isExtra":true},{"id":"57405718","note":"","size":"Pepsi 1l","count":1,"label":"Pepsi 1l","posId":"N124","price":5900,"isExtra":false}]</t>
  </si>
  <si>
    <t>2026-06-11T21:23:09.442+02:00</t>
  </si>
  <si>
    <t>2026-06-11T21:34:12.522+02:00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</si>
  <si>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základ","posId":"ZRS32","price":0,"isExtra":true}]</t>
  </si>
  <si>
    <t>2026-06-11T21:22:16.566+02:00</t>
  </si>
  <si>
    <t>2026-06-11T21:31:47.808+02:00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</si>
  <si>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</si>
  <si>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2026-06-11T21:21:41.836+02:00</t>
  </si>
  <si>
    <t>2026-06-11T21:30:02.978+02:00</t>
  </si>
  <si>
    <t>[{"id":"e5f6c988-836c-41ea-a634-ad1eaa914158","count":1,"label":"Pizza Quattro Formaggi 18","posId":"135","price":11900,"isExtra":false,"creatorId":"UyuZLQlRKdVBRXbiQxCXU","isPackging":0,"actualLabel":"Pizza Quattro Formaggi 18"}]</t>
  </si>
  <si>
    <t>Nadyia</t>
  </si>
  <si>
    <t>2026-06-11T21:21:10.394+02:00</t>
  </si>
  <si>
    <t>2026-06-11T21:30:53.968+02:00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</si>
  <si>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ZRS32","note":"","count":1,"label":"Smetanový základ","posId":"ZRS32","price":0,"isExtra":true},{"id":"P101","note":"","count":1,"label":"spicy wings 🌶️","posId":"P101","price":0,"isExtra":true},{"id":"N124","note":"","count":1,"label":"Pepsi 1l","posId":"N124","price":0,"isExtra":true}]</t>
  </si>
  <si>
    <t>2026-06-11T21:19:05.834+02:00</t>
  </si>
  <si>
    <t>2026-06-11T21:27:54.350+02:00</t>
  </si>
  <si>
    <t>[{"id":"69e85ae6-75dc-45f1-8c49-46de64b18a8e","count":1,"label":"Pizza BBQ Texas 40","posId":"107","price":30900,"isExtra":false,"creatorId":"xYpT5OmxxtjX3I6gOCyvR","isPackging":0,"actualLabel":"Pizza BBQ Texas 40"}]</t>
  </si>
  <si>
    <t>2026-06-11T21:16:51.524+02:00</t>
  </si>
  <si>
    <t>2026-06-11T21:24:17.863+02:00</t>
  </si>
  <si>
    <t>[{"id":"32b2a3ff-927f-4ec7-ba06-c837ec2d25f7","count":1,"label":"Mirinda 1l","posId":"N126","price":5900,"isExtra":false,"creatorId":"RkjJ_vUNLAsgPXtY8TmaJ","isPackging":0,"actualLabel":"Mirinda 1l"}]</t>
  </si>
  <si>
    <t>2026-06-11T21:16:13.912+02:00</t>
  </si>
  <si>
    <t>2026-06-11T21:24:14.372+02:00</t>
  </si>
  <si>
    <t>[{"id":"6ffd3545-72d2-4e40-9c4f-5ed137d1966b","count":1,"label":"Guarana kiwi a jablko","posId":"N144","price":5500,"isExtra":false,"creatorId":"cc_L08SGuqRA8XHL_hivO","isPackging":0,"actualLabel":"Guarana kiwi a jablko"}]</t>
  </si>
  <si>
    <t>2026-06-11T21:08:00.258+02:00</t>
  </si>
  <si>
    <t>2026-06-11T21:17:02.682+02:00</t>
  </si>
  <si>
    <t>[{"id":"6748417db17528cb9bcae611","count":1,"label":"Baby Špenát &amp; kuře 32cm","posId":"116","price":24900,"isExtra":false},{"id":"bd23bb29ddc67d336ee4c95b","count":1,"label":"Balné","posId":"K0000","price":1500,"isExtra":true},{"id":"fd7b41a9636f70af3c1f4e97","count":1,"label":"USA těsto","posId":"17","price":1000,"isExtra":true}]</t>
  </si>
  <si>
    <t>2026-06-11T21:03:33.710+02:00</t>
  </si>
  <si>
    <t>2026-06-11T21:13:36.814+02:00</t>
  </si>
  <si>
    <t>2026-06-11T20:59:06.099+02:00</t>
  </si>
  <si>
    <t>2026-06-11T21:11:40.669+02:00</t>
  </si>
  <si>
    <t>[{"id":"6748417db17528cb9bcae65f","count":1,"label":"Pepsi 1l","posId":"N124","price":5900,"isExtra":false},{"id":"6748417db17528cb9bcae5e9","count":1,"label":"Hot &amp; Spicy 40cm 🌶️🌶️","posId":"110","price":30900,"isExtra":false},{"id":"9642908ce4c2f22954c8bbd6","count":1,"label":"Balné","posId":"K0000","price":2000,"isExtra":true}]</t>
  </si>
  <si>
    <t>2026-06-11T20:52:59.485+02:00</t>
  </si>
  <si>
    <t>2026-06-11T21:01:49.072+02:00</t>
  </si>
  <si>
    <t>Hyský Aleš</t>
  </si>
  <si>
    <t>2026-06-11T20:52:02.740+02:00</t>
  </si>
  <si>
    <t>2026-06-11T21:09:35.595+02:00</t>
  </si>
  <si>
    <t>2026-06-11T21:32:59.717+02:00</t>
  </si>
  <si>
    <t>2026-06-11T20:52:03.643+02:00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</si>
  <si>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,{"id":"7ee7e3c8-2c54-4dc5-810f-2f52f62e2d14","note":"","count":1,"label":"Comeback 32 cm","posId":"121","price":24900,"isExtra":false}]</t>
  </si>
  <si>
    <t>2026-06-11T20:51:33.479+02:00</t>
  </si>
  <si>
    <t>2026-06-11T20:59:15.570+02:00</t>
  </si>
  <si>
    <t>2026-06-11T20:39:03.448+02:00</t>
  </si>
  <si>
    <t>2026-06-11T20:48:51.054+02:00</t>
  </si>
  <si>
    <t>2026-06-11T21:02:20.724+02:00</t>
  </si>
  <si>
    <t>2026-06-11T20:39:04.627+02:00</t>
  </si>
  <si>
    <t>[{"id":"a78b511f-836b-415e-9285-dd47f293529b","note":"","count":1,"label":"Pepperoni 40 cm","posId":"108","price":30900,"isExtra":false},{"id":"088a7edc-ef1e-4c6b-b7a1-36c2c45ab0fe","note":"","count":1,"label":"Capricciosa 32 cm","posId":"113","price":24900,"isExtra":false}]</t>
  </si>
  <si>
    <t>2026-06-11T20:35:08.330+02:00</t>
  </si>
  <si>
    <t>2026-06-11T20:46:20.640+02:00</t>
  </si>
  <si>
    <t>2026-06-11T20:35:06.317+02:00</t>
  </si>
  <si>
    <t>2026-06-11T20:44:10.385+02:00</t>
  </si>
  <si>
    <t>[{"id":"4d404c70-83e0-4d17-8dce-d711c6217316","count":1,"label":"Pizza Pepperoni 32","posId":"120","price":24900,"isExtra":false,"creatorId":"JLKp-gnkceQQ05xb8TTND","isPackging":0,"actualLabel":"Pizza Pepperoni 32"}]</t>
  </si>
  <si>
    <t>2026-06-11T20:33:46.271+02:00</t>
  </si>
  <si>
    <t>2026-06-11T20:43:26.984+02:00</t>
  </si>
  <si>
    <t>2026-06-11T20:32:03.309+02:00</t>
  </si>
  <si>
    <t>2026-06-11T20:41:46.586+02:00</t>
  </si>
  <si>
    <t>2026-06-11T20:55:20.297+02:00</t>
  </si>
  <si>
    <t>2026-06-11T20:32:04.681+02:00</t>
  </si>
  <si>
    <t>[{"id":"0491ba2d-7c43-44f5-949a-e82693028cdb","note":"","count":1,"label":"Margherita 32 cm","posId":"136","price":20900,"isExtra":false}]</t>
  </si>
  <si>
    <t>2026-06-11T20:28:01.497+02:00</t>
  </si>
  <si>
    <t>2026-06-11T20:41:15.487+02:00</t>
  </si>
  <si>
    <t>2026-06-11T20:24:23.515+02:00</t>
  </si>
  <si>
    <t>2026-06-11T20:38:10.684+02:00</t>
  </si>
  <si>
    <t>[{"id":"6748417db17528cb9bcae605","count":1,"label":"Pepperoni 32cm 🌶️🌶️","posId":"120","price":19920,"isExtra":false},{"id":"bd23bb29ddc67d336ee4c95b","count":1,"label":"Balné","posId":"K0000","price":1500,"isExtra":true},{"id":"8eb5d07295059a803062f0d6","count":1,"label":"okraj hotdog, bez omáčky","posId":"A125","price":5700,"isExtra":true}]</t>
  </si>
  <si>
    <t>2026-06-11T20:21:03.698+02:00</t>
  </si>
  <si>
    <t>2026-06-11T20:36:36.413+02:00</t>
  </si>
  <si>
    <t>2026-06-11T20:49:26.840+02:00</t>
  </si>
  <si>
    <t>2026-06-11T20:21:06.737+02:00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</si>
  <si>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-olivy","posId":"X112","price":0,"KDSTags":["redhighlight"],"isExtra":true}]</t>
  </si>
  <si>
    <t>2026-06-11T20:17:48.443+02:00</t>
  </si>
  <si>
    <t>2026-06-11T20:34:38.854+02:00</t>
  </si>
  <si>
    <t>2026-06-11T20:17:11.936+02:00</t>
  </si>
  <si>
    <t>2026-06-11T20:33:53.339+02:00</t>
  </si>
  <si>
    <t>2026-06-11T20:15:05.497+02:00</t>
  </si>
  <si>
    <t>2026-06-11T20:31:21.493+02:00</t>
  </si>
  <si>
    <t>[{"id":"4f6ede18-25d3-4c82-be03-84c9578ab8ce","note":"","count":1,"label":"Pepperoni 32 cm","posId":"144","price":24900,"isExtra":false},{"id":"9069d980-0a24-408c-a214-618aed030839","note":"","count":1,"label":"BBQ Texas 32 cm","posId":"143","price":24900,"isExtra":false}]</t>
  </si>
  <si>
    <t>2026-06-11T20:13:27.820+02:00</t>
  </si>
  <si>
    <t>2026-06-11T20:29:53.358+02:00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</si>
  <si>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cibule","posId":"X103","price":0,"KDSTags":["redhighlight"],"isExtra":true}]</t>
  </si>
  <si>
    <t>2026-06-11T20:12:46.906+02:00</t>
  </si>
  <si>
    <t>2026-06-11T20:28:02.748+02:00</t>
  </si>
  <si>
    <t>[{"id":"6748417db17528cb9bcae5ef","count":1,"label":"BBQ Texas 40cm","posId":"107","price":30900,"isExtra":false},{"id":"9642908ce4c2f22954c8bbd6","count":1,"label":"Balné","posId":"K0000","price":2000,"isExtra":true},{"id":"c81968a3c7772f3ee0f2f32b","count":1,"label":"Bez papriky","posId":"X111","price":0,"KDSTags":["redhighlight"],"isExtra":true},{"id":"6748417db17528cb9bcae603","count":1,"label":"Comeback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těsto","posId":"17","price":1000,"isExtra":true},{"id":"3ff8bcf86a57647a3133c48e","count":1,"label":"Kukuřice","posId":"B115","price":2500,"KDSTags":["greenhighlight"],"isExtra":true}]</t>
  </si>
  <si>
    <t>2026-06-11T20:10:47.630+02:00</t>
  </si>
  <si>
    <t>2026-06-11T20:27:47.567+02:00</t>
  </si>
  <si>
    <t>[{"id":"59589714","note":"","size":"Hawai 32cm","count":1,"label":"Hawai 32cm","posId":"114","price":24900,"isExtra":false},{"id":"54685064","note":"","count":1,"label":"Balné","posId":"K0000","price":1500,"isExtra":true},{"id":"57405719","note":"","size":"Pepsi zero sugar 1l","count":1,"label":"Pepsi zero sugar 1l","posId":"N125","price":5900,"isExtra":false},{"id":"59589710","note":"","size":"Pepperoni 32cm 🌶️🌶️","count":1,"label":"Pepperoni 32cm 🌶️🌶️","posId":"120","price":24900,"isExtra":false},{"id":"54685064","note":"","count":1,"label":"Balné","posId":"K0000","price":1500,"isExtra":true},{"id":"54685014","note":"","size":"Masové kuličky","count":1,"label":"Masové kuličky","posId":"P102","price":9900,"isExtra":false},{"id":"54685064","note":"","count":1,"label":"Balné","posId":"K0000","price":1500,"isExtra":true},{"id":"54685016","note":"","size":"Česnekový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</si>
  <si>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2026-06-11T20:00:06.159+02:00</t>
  </si>
  <si>
    <t>2026-06-11T20:21:11.611+02:00</t>
  </si>
  <si>
    <t>[{"id":"6748417db17528cb9bcae60b","count":1,"label":"Zeleninová 32cm","posId":"115","price":19920,"isExtra":false},{"id":"bd23bb29ddc67d336ee4c95b","count":1,"label":"Balné","posId":"K0000","price":1500,"isExtra":true},{"id":"6748417db17528cb9bcae63f","count":1,"label":"Jalapenos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</si>
  <si>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2026-06-11T19:59:02.454+02:00</t>
  </si>
  <si>
    <t>2026-06-11T20:18:21.429+02:00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</si>
  <si>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</si>
  <si>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2026-06-11T19:55:04.608+02:00</t>
  </si>
  <si>
    <t>2026-06-11T20:16:07.638+02:00</t>
  </si>
  <si>
    <t>[{"id":"7ebac4a7-6cce-442e-b2bb-06b929c16076","note":"","count":2,"label":"Baby špenát &amp; kuře 32 cm","posId":"116","price":24900,"isExtra":false},{"id":"7eae80af-3fb0-4484-825a-00dd12db3ff3","note":"","count":1,"label":"Jalapenos Rolls, 6 ks","posId":"jpr200","price":8900,"isExtra":false}]</t>
  </si>
  <si>
    <t>2026-06-11T19:53:16.360+02:00</t>
  </si>
  <si>
    <t>2026-06-11T20:12:22.498+02:00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</si>
  <si>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40cm","posId":"101","price":30900,"isExtra":false},{"id":"9642908ce4c2f22954c8bbd6","count":1,"label":"Balné","posId":"K0000","price":2000,"isExtra":true},{"id":"6748417db17528cb9bcae663","count":1,"label":"Mirinda 1l","posId":"N126","price":5900,"isExtra":false}]</t>
  </si>
  <si>
    <t>2026-06-11T19:51:02.773+02:00</t>
  </si>
  <si>
    <t>2026-06-11T20:11:22.103+02:00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</si>
  <si>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cm","posId":"123","price":24900,"isExtra":false},{"id":"978c26ec-8492-4979-8b1c-f7ff8381d413","note":"","count":1,"label":"Pepperoni Rolls, 6 ks","posId":"P100","price":8900,"isExtra":false}]</t>
  </si>
  <si>
    <t>2026-06-11T19:50:36.172+02:00</t>
  </si>
  <si>
    <t>2026-06-11T20:11:40.336+02:00</t>
  </si>
  <si>
    <t>2026-06-11T19:42:12.845+02:00</t>
  </si>
  <si>
    <t>2026-06-11T20:04:31.356+02:00</t>
  </si>
  <si>
    <t>[{"id":"6748417db17528cb9bcae661","count":1,"label":"Pepsi zero sugar 1l","posId":"N125","price":5900,"isExtra":false},{"id":"6748417db17528cb9bcae5ed","count":1,"label":"Pepperoni 40cm 🌶️🌶️","posId":"108","price":30900,"isExtra":false},{"id":"9642908ce4c2f22954c8bbd6","count":1,"label":"Balné","posId":"K0000","price":2000,"isExtra":true},{"id":"69a242bc70119032f914ed29","count":1,"label":"okraj mozzarella, bbq omáčka","posId":"A124","price":6500,"isExtra":true},{"id":"6748417db17528cb9bcae605","count":1,"label":"Pepperoni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fa857a88cef908bfe7a79dc0","count":1,"label":"Žampiony","posId":"B105","price":2500,"KDSTags":["greenhighlight"],"isExtra":true},{"id":"1e328d4770b5438d3b0cbfce","count":1,"label":"Ananas","posId":"B100","price":2500,"KDSTags":["greenhighlight"],"isExtra":true},{"id":"8dde9981318169cbedab97a6","count":1,"label":"Cibule","posId":"B103","price":2500,"KDSTags":["greenhighlight"],"isExtra":true},{"id":"8bc8a15e176394a98e5956d0","count":1,"label":"Slanina","posId":"B108","price":3000,"KDSTags":["greenhighlight"],"isExtra":true}]</t>
  </si>
  <si>
    <t>2026-06-11T19:41:32.299+02:00</t>
  </si>
  <si>
    <t>2026-06-11T19:58:05.628+02:00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</si>
  <si>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</si>
  <si>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2026-06-11T19:40:03.815+02:00</t>
  </si>
  <si>
    <t>2026-06-11T19:55:26.921+02:00</t>
  </si>
  <si>
    <t>2026-06-11T19:38:46.420+02:00</t>
  </si>
  <si>
    <t>2026-06-11T19:53:37.108+02:00</t>
  </si>
  <si>
    <t>[{"id":"6748417db17528cb9bcae60d","count":1,"label":"Hawai 32cm","posId":"114","price":19920,"isExtra":false},{"id":"bd23bb29ddc67d336ee4c95b","count":1,"label":"Balné","posId":"K0000","price":1500,"isExtra":true},{"id":"97278f8f579333a42d2bbe2f","count":1,"label":"BBQ základ","posId":"ZRB32","price":0,"isExtra":true},{"id":"f401506159c49964c3178c0f","count":1,"label":"okraj mozzarella, bylinky","posId":"A121","price":5700,"isExtra":true}]</t>
  </si>
  <si>
    <t>Jaromír</t>
  </si>
  <si>
    <t>2026-06-11T19:35:32.035+02:00</t>
  </si>
  <si>
    <t>2026-06-11T19:50:49.592+02:00</t>
  </si>
  <si>
    <t>[{"id":"109","note":"","count":1,"label":"Comeback 40cm 🌶️","posId":"109","price":30900,"isExtra":false},{"id":"K0000","note":"","count":1,"label":"Balné","posId":"K0000","price":2000,"isExtra":true},{"id":"N124","note":"","count":1,"label":"Pepsi 1l","posId":"N124","price":5900,"isExtra":false}]</t>
  </si>
  <si>
    <t>2026-06-11T19:29:07.215+02:00</t>
  </si>
  <si>
    <t>2026-06-11T19:49:02.254+02:00</t>
  </si>
  <si>
    <t>[{"id":"54684972","note":"","size":"Margherita 40cm","count":1,"label":"Margherita 40cm","posId":"100","price":26900,"isExtra":false},{"id":"54685059","note":"","count":1,"label":"Balné","posId":"K0000","price":2000,"isExtra":true},{"id":"54685132","note":"","count":1,"label":"Ananas","posId":"C100","price":3500,"KDSTags":["greenhighlight"],"isExtra":true}]</t>
  </si>
  <si>
    <t>2026-06-11T19:27:02.611+02:00</t>
  </si>
  <si>
    <t>2026-06-11T19:48:02.575+02:00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</si>
  <si>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</si>
  <si>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2026-06-11T19:26:46.603+02:00</t>
  </si>
  <si>
    <t>2026-06-11T19:41:45.060+02:00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</si>
  <si>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32cm","posId":"112","price":16720,"isExtra":false},{"id":"bd23bb29ddc67d336ee4c95b","count":1,"label":"Balné","posId":"K0000","price":1500,"isExtra":true},{"id":"6748417db17528cb9bcae663","count":1,"label":"Mirinda 1l","posId":"N126","price":5900,"isExtra":false}]</t>
  </si>
  <si>
    <t>2026-06-11T19:19:45.403+02:00</t>
  </si>
  <si>
    <t>2026-06-11T19:41:05.641+02:00</t>
  </si>
  <si>
    <t>2026-06-11T19:19:02.694+02:00</t>
  </si>
  <si>
    <t>2026-06-11T19:45:43.115+02:00</t>
  </si>
  <si>
    <t>2026-06-11T19:51:48.472+02:00</t>
  </si>
  <si>
    <t>2026-06-11T19:19:11.258+02:00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</si>
  <si>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základ","posId":"A129","price":0,"isExtra":true},{"id":"1edf54fc-1032-442c-939f-e6e2033b2270","note":"","count":1,"label":"Comeback 40 cm","posId":"109","price":30900,"isExtra":false}]</t>
  </si>
  <si>
    <t>2026-06-11T19:10:23.951+02:00</t>
  </si>
  <si>
    <t>2026-06-11T19:40:29.552+02:00</t>
  </si>
  <si>
    <t>[{"id":"6748417db17528cb9bcae603","count":1,"label":"Comeback 32cm 🌶️","posId":"121","price":19920,"isExtra":false},{"id":"bd23bb29ddc67d336ee4c95b","count":1,"label":"Balné","posId":"K0000","price":1500,"isExtra":true},{"id":"3ff8bcf86a57647a3133c48e","count":1,"label":"Kukuřice","posId":"B115","price":2500,"KDSTags":["greenhighlight"],"isExtra":true},{"id":"8bc8a15e176394a98e5956d0","count":1,"label":"Slanina","posId":"B108","price":3000,"KDSTags":["greenhighlight"],"isExtra":true},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,{"id":"9db05ed723de804bca9d0750","count":1,"label":"Olivy","posId":"B112","price":2500,"KDSTags":["greenhighlight"],"isExtra":true},{"id":"852ca90f21026178d8052aaf","count":1,"label":"Mozzarella","posId":"B113","price":3000,"KDSTags":["greenhighlight"],"isExtra":true},{"id":"77106882b6d8ba4f0ccb4cc6","count":1,"label":"Šunka","posId":"B106","price":3000,"KDSTags":["greenhighlight"],"isExtra":true},{"id":"6748417db17528cb9bcae639","count":1,"label":"Pepperoni Rolls 🌶️","posId":"P100","price":8900,"isExtra":false},{"id":"bd23bb29ddc67d336ee4c95b","count":1,"label":"Balné","posId":"K0000","price":1500,"isExtra":true},{"id":"6748417db17528cb9bcae65f","count":1,"label":"Pepsi 1l","posId":"N124","price":5900,"isExtra":false},{"id":"6748417db17528cb9bcae667","count":1,"label":"Poděbradská malinovka 0,5l","posId":"N129","price":4900,"isExtra":false}]</t>
  </si>
  <si>
    <t>2026-06-11T19:07:30.234+02:00</t>
  </si>
  <si>
    <t>2026-06-11T19:31:15.192+02:00</t>
  </si>
  <si>
    <t>[{"id":"e5451f2b-b3cd-46cc-9299-d98fd3b2ef12","count":1,"label":"Pizza Hawai 40 cm","posId":"102","price":30900,"isExtra":false,"creatorId":"HBpBBpTercZfcdZpyePxn","isPackging":0,"actualLabel":"Pizza Hawai 40 cm"}]</t>
  </si>
  <si>
    <t>2026-06-11T19:07:03.501+02:00</t>
  </si>
  <si>
    <t>2026-06-11T19:31:10.308+02:00</t>
  </si>
  <si>
    <t>2026-06-11T19:02:03.577+02:00</t>
  </si>
  <si>
    <t>2026-06-11T19:23:03.705+02:00</t>
  </si>
  <si>
    <t>2026-06-11T19:36:02.594+02:00</t>
  </si>
  <si>
    <t>2026-06-11T19:02:04.198+02:00</t>
  </si>
  <si>
    <t>2026-06-11T19:00:50.388+02:00</t>
  </si>
  <si>
    <t>2026-06-11T19:35:11.465+02:00</t>
  </si>
  <si>
    <t>[{"id":"66679162","note":"","size":"Buchtičky se šodó","count":1,"label":"Buchtičky se šodó","posId":"D12","price":7900,"isExtra":false},{"id":"54685064","note":"","count":1,"label":"Balné","posId":"K0000","price":1500,"isExtra":true},{"id":"66679161","note":"","size":"Choco Rolls","count":1,"label":"Choco Rolls","posId":"chr100","price":8900,"isExtra":false},{"id":"54685064","note":"","count":1,"label":"Balné","posId":"K0000","price":1500,"isExtra":true},{"id":"57464194","note":"","size":"Jalapeňos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dip","posId":"P107","price":2000,"isExtra":false},{"id":"54685064","note":"","count":1,"label":"Balné","posId":"K0000","price":1500,"isExtra":true},{"id":"54685018","note":"","size":"Česnekový dip","count":4,"label":"Česnekový dip","posId":"P106","price":2000,"isExtra":false},{"id":"54685064","note":"","count":4,"label":"Balné","posId":"K0000","price":1500,"isExtra":true},{"id":"54684973","note":"","size":"Quattro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bylinky","posId":"A122","price":6500,"isExtra":true},{"id":"59589717","note":"","size":"Veggieballs 32cm 🌶️🌶️","count":1,"label":"Veggieballs 32cm 🌶️🌶️","posId":"117","price":24900,"isExtra":false},{"id":"54685064","note":"","count":1,"label":"Balné","posId":"K0000","price":1500,"isExtra":true},{"id":"54685129","note":"","count":1,"label":"Bez jalapenos","posId":"X102","price":0,"KDSTags":["redhighlight"],"isExtra":true},{"id":"54685020","note":"","size":"Jalapenos Rolls","count":1,"label":"Jalapenos Rolls","posId":"jpr200","price":8900,"isExtra":false},{"id":"54685064","note":"","count":1,"label":"Balné","posId":"K0000","price":1500,"isExtra":true},{"id":"54684974","note":"","size":"Hot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54685100","note":"","count":1,"label":"Žampiony","posId":"C105","price":3500,"KDSTags":["greenhighlight"],"isExtra":true},{"id":"54685152","note":"","count":1,"label":"Kukuřice","posId":"C115","price":3500,"KDSTags":["greenhighlight"],"isExtra":true}]</t>
  </si>
  <si>
    <t>2026-06-11T18:57:12.527+02:00</t>
  </si>
  <si>
    <t>2026-06-11T19:11:01.234+02:00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</si>
  <si>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32cm","posId":"113","price":24900,"isExtra":false},{"id":"54685064","note":"","count":1,"label":"Balné","posId":"K0000","price":1500,"isExtra":true},{"id":"54685181","note":"","count":1,"label":"Pepperoni salám","posId":"B109","price":3000,"KDSTags":["greenhighlight"],"isExtra":true},{"id":"54685018","note":"","size":"Česnekový dip","count":3,"label":"Česnekový dip","posId":"P106","price":2000,"isExtra":false},{"id":"54685064","note":"","count":3,"label":"Balné","posId":"K0000","price":1500,"isExtra":true},{"id":"57405718","note":"","size":"Pepsi 1l","count":1,"label":"Pepsi 1l","posId":"N124","price":5900,"isExtra":false},{"id":"57405720","note":"","size":"Mirinda 1l","count":1,"label":"Mirinda 1l","posId":"N126","price":5900,"isExtra":false}]</t>
  </si>
  <si>
    <t>2026-06-11T18:57:04.619+02:00</t>
  </si>
  <si>
    <t>2026-06-11T19:24:23.506+02:00</t>
  </si>
  <si>
    <t>2026-06-11T19:51:13.498+02:00</t>
  </si>
  <si>
    <t>2026-06-11T18:57:05.646+02:00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</si>
  <si>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BBQ","posId":"A124","price":6500,"isExtra":true},{"id":"3ca6f105-5e70-48ee-bc31-76525f0a0b11","note":"","count":1,"label":"BBQ Texas 40 cm","posId":"107","price":30900,"isExtra":false},{"id":"54460675-d5c5-4a63-8c02-6840fe066f86","note":"","count":1,"label":"Okraj Hotdog, BBQ","posId":"A120","price":6500,"isExtra":true}]</t>
  </si>
  <si>
    <t>2026-06-11T18:53:14.729+02:00</t>
  </si>
  <si>
    <t>2026-06-11T19:03:12.683+02:00</t>
  </si>
  <si>
    <t>[{"id":"4d404c70-83e0-4d17-8dce-d711c6217316","count":1,"label":"Pizza Pepperoni 32","posId":"120","price":24900,"isExtra":false,"creatorId":"u1L3_WtKFAZkzzpWmHUgL","isPackging":0,"actualLabel":"Pizza Pepperoni 32"}]</t>
  </si>
  <si>
    <t>2026-06-11T18:50:10.182+02:00</t>
  </si>
  <si>
    <t>2026-06-11T19:07:02.187+02:00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</si>
  <si>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32cm","posId":"115","price":19920,"isExtra":false},{"id":"bd23bb29ddc67d336ee4c95b","count":1,"label":"Balné","posId":"K0000","price":1500,"isExtra":true},{"id":"1414c67b4bfc4afbff14a373","count":1,"label":"Bez papriky","posId":"X111","price":0,"KDSTags":["redhighlight"],"isExtra":true}]</t>
  </si>
  <si>
    <t>2026-06-11T18:47:27.688+02:00</t>
  </si>
  <si>
    <t>2026-06-11T19:02:06.571+02:00</t>
  </si>
  <si>
    <t>[{"id":"6748417db17528cb9bcae62f","count":1,"label":"Spicy menu Comeback","posId":"M100","price":34900,"isExtra":false},{"id":"f754e56b2f80799b5c377f43","count":1,"label":"Balné","posId":"K0000","price":3000,"isExtra":true},{"id":"1cf0b7cd3a3074d366125c94","count":1,"label":"Hot &amp; Spicy","posId":"Y122","price":0,"isExtra":true},{"id":"97278f8f579333a42d2bbe2f","count":1,"label":"BBQ základ","posId":"ZRB32","price":0,"isExtra":true},{"id":"5f2a50eca1a44e5dc7ac4a4d","count":1,"label":"okraj hotdog, bbq omáčka","posId":"A119","price":5700,"isExtra":true},{"id":"514cb20e5d1f69b74ac053dd","count":1,"label":"spicy wings 🌶️","posId":"P101","price":0,"isExtra":true},{"id":"711da6f3ca1541be373cffd9","count":1,"label":"Pepsi 1l","posId":"N124","price":0,"isExtra":true}]</t>
  </si>
  <si>
    <t>2026-06-11T18:45:04.168+02:00</t>
  </si>
  <si>
    <t>2026-06-11T19:00:39.365+02:00</t>
  </si>
  <si>
    <t>[{"id":"a5c2ed4d-1e36-44a2-96f4-6b33a4c240fc","note":"","count":1,"label":"Comeback 18 cm","posId":"133","price":11900,"isExtra":false},{"id":"431bbe15-7822-40f9-a4d3-e515dcf9ce3b","note":"","count":1,"label":"Kukuřice.","posId":"A115","price":1500,"isExtra":true},{"id":"4f6ede18-25d3-4c82-be03-84c9578ab8ce","note":"","count":1,"label":"Pepperoni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bylinky","posId":"A121","price":5700,"isExtra":true},{"id":"b9c37006-14b3-4f43-8dc0-a8b3134437ad","note":"","count":1,"label":"cibule","posId":"B103","price":2500,"KDSTags":["greenhighlight"],"isExtra":true}]</t>
  </si>
  <si>
    <t>2026-06-11T18:36:18.843+02:00</t>
  </si>
  <si>
    <t>2026-06-11T18:55:52.712+02:00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</si>
  <si>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</si>
  <si>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2026-06-11T18:33:41.410+02:00</t>
  </si>
  <si>
    <t>2026-06-11T18:48:00.642+02:00</t>
  </si>
  <si>
    <t>[{"id":"6748417db17528cb9bcae5fd","count":1,"label":"Margherita 32cm","posId":"112","price":16720,"isExtra":false},{"id":"bd23bb29ddc67d336ee4c95b","count":1,"label":"Balné","posId":"K0000","price":1500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</si>
  <si>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2026-06-11T18:32:01.213+02:00</t>
  </si>
  <si>
    <t>2026-06-11T18:33:23.271+02:00</t>
  </si>
  <si>
    <t>[{"id":"45e86e69-d951-4cfa-82b7-297944319a30","count":1,"label":"Guarana classic","posId":"N142","price":5500,"isExtra":false,"creatorId":"uFwPxtUmjiiXjANyUbhku","isPackging":0,"actualLabel":"Guarana classic"}]</t>
  </si>
  <si>
    <t>2026-06-11T18:27:35.118+02:00</t>
  </si>
  <si>
    <t>2026-06-11T18:43:47.207+02:00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</si>
  <si>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32cm","posId":"115","price":19920,"isExtra":false},{"id":"bd23bb29ddc67d336ee4c95b","count":1,"label":"Balné","posId":"K0000","price":1500,"isExtra":true}]</t>
  </si>
  <si>
    <t>2026-06-11T18:26:02.929+02:00</t>
  </si>
  <si>
    <t>2026-06-11T18:50:45.531+02:00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</si>
  <si>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</si>
  <si>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2026-06-11T18:26:02.916+02:00</t>
  </si>
  <si>
    <t>2026-06-11T18:38:29.944+02:00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</si>
  <si>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b9c37006-14b3-4f43-8dc0-a8b3134437ad","note":"","count":1,"label":"cibule","posId":"B103","price":2500,"KDSTags":["greenhighlight"],"isExtra":tru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</si>
  <si>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2026-06-11T18:21:02.915+02:00</t>
  </si>
  <si>
    <t>2026-06-11T18:31:58.504+02:00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</si>
  <si>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</si>
  <si>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2026-06-11T18:20:09.907+02:00</t>
  </si>
  <si>
    <t>2026-06-11T18:28:25.428+02:00</t>
  </si>
  <si>
    <t>2026-06-11T18:17:15.929+02:00</t>
  </si>
  <si>
    <t>2026-06-11T18:26:59.755+02:00</t>
  </si>
  <si>
    <t>[{"id":"6748417db17528cb9bcae65f","count":1,"label":"Pepsi 1l","posId":"N124","price":5900,"isExtra":false},{"id":"6748417db17528cb9bcae5eb","count":1,"label":"Comeback 40cm 🌶️","posId":"109","price":30900,"isExtra":false},{"id":"9642908ce4c2f22954c8bbd6","count":1,"label":"Balné","posId":"K0000","price":2000,"isExtra":true}]</t>
  </si>
  <si>
    <t>2026-06-11T18:10:03.383+02:00</t>
  </si>
  <si>
    <t>2026-06-11T18:17:43.652+02:00</t>
  </si>
  <si>
    <t>2026-06-11T18:32:38.975+02:00</t>
  </si>
  <si>
    <t>2026-06-11T18:10:04.147+02:00</t>
  </si>
  <si>
    <t>[{"id":"0604cf40-24b5-4ad5-a9e4-e5834def96b8","note":"","count":1,"label":"Dip česnekový","posId":"P106","price":2000,"isExtra":false},{"id":"6e4aed3e-b988-442a-8864-0b2ad4a4403d","note":"","count":1,"label":"Quattro Formaggi 32 cm","posId":"147","price":24900,"isExtra":false}]</t>
  </si>
  <si>
    <t>2026-06-11T17:57:11.503+02:00</t>
  </si>
  <si>
    <t>2026-06-11T18:05:57.093+02:00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</si>
  <si>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</si>
  <si>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2026-06-11T17:47:21.900+02:00</t>
  </si>
  <si>
    <t>2026-06-11T18:03:24.864+02:00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</si>
  <si>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40cm","posId":"111","price":30900,"isExtra":false},{"id":"54685059","note":"","count":1,"label":"Balné","posId":"K0000","price":2000,"isExtra":true},{"id":"54685126","note":"","count":1,"label":"okraj hotdog, bbq omáčka","posId":"A120","price":6500,"isExtra":true},{"id":"54685164","note":"","count":1,"label":"Šunka","posId":"C106","price":4000,"KDSTags":["greenhighlight"],"isExtra":true}]</t>
  </si>
  <si>
    <t>2026-06-11T17:46:02.452+02:00</t>
  </si>
  <si>
    <t>2026-06-11T18:01:15.819+02:00</t>
  </si>
  <si>
    <t>[{"id":"6748417db17528cb9bcae60f","count":1,"label":"Capricciosa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oliv","posId":"X112","price":0,"KDSTags":["redhighlight"],"isExtra":true},{"id":"6748417db17528cb9bcae5ff","count":1,"label":"Quattro Formaggi 32cm","posId":"123","price":24900,"isExtra":false},{"id":"bd23bb29ddc67d336ee4c95b","count":1,"label":"Balné","posId":"K0000","price":1500,"isExtra":true},{"id":"6748417db17528cb9bcae609","count":1,"label":"BBQ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32cm","posId":"118","price":24900,"isExtra":false},{"id":"bd23bb29ddc67d336ee4c95b","count":1,"label":"Balné","posId":"K0000","price":1500,"isExtra":true}]</t>
  </si>
  <si>
    <t>2026-06-11T17:45:44.293+02:00</t>
  </si>
  <si>
    <t>2026-06-11T17:57:01.866+02:00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</si>
  <si>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40cm","posId":"111","price":30900,"isExtra":false},{"id":"9642908ce4c2f22954c8bbd6","count":1,"label":"Balné","posId":"K0000","price":2000,"isExtra":true},{"id":"6748417db17528cb9bcae5f9","count":1,"label":"Baby špenát &amp; kuře 40cm","posId":"104","price":30900,"isExtra":false},{"id":"9642908ce4c2f22954c8bbd6","count":1,"label":"Balné","posId":"K0000","price":2000,"isExtra":true},{"id":"69964a2ac00a0c725f928a67","count":1,"label":"Olivy","posId":"C112","price":3500,"KDSTags":["greenhighlight"],"isExtra":true}]</t>
  </si>
  <si>
    <t>2026-06-11T17:41:46.292+02:00</t>
  </si>
  <si>
    <t>2026-06-11T17:55:05.997+02:00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</si>
  <si>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základ","posId":"ZRS32","price":0,"isExtra":true},{"id":"6748417db17528cb9bcae631","count":1,"label":"Spicy Wings 🌶️","posId":"P101","price":9520,"isExtra":false},{"id":"bd23bb29ddc67d336ee4c95b","count":1,"label":"Balné","posId":"K0000","price":1500,"isExtra":true}]</t>
  </si>
  <si>
    <t>2026-06-11T17:39:17.364+02:00</t>
  </si>
  <si>
    <t>2026-06-11T18:25:31.253+02:00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</si>
  <si>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40cm","posId":"106","price":30900,"isExtra":false},{"id":"9642908ce4c2f22954c8bbd6","count":1,"label":"Balné","posId":"K0000","price":2000,"isExtra":true}]</t>
  </si>
  <si>
    <t>2026-06-11T17:39:02.919+02:00</t>
  </si>
  <si>
    <t>2026-06-11T17:53:06.023+02:00</t>
  </si>
  <si>
    <t>2026-06-11T18:10:40.444+02:00</t>
  </si>
  <si>
    <t>2026-06-11T17:39:04.973+02:00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</si>
  <si>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9b3fd0f9-6a36-4a8e-95ad-00dbae675705","note":"","count":1,"label":"Capricciosa 40 cm","posId":"101","price":30900,"isExtra":false},{"id":"6429499b-bd57-4ad7-b257-96da4ce175b3","note":"","count":1,"label":"Jalapeños","posId":"C102","price":3500,"KDSTags":["greenhighlight"],"isExtra":true},{"id":"d620bc6b-ecfa-4465-a21e-5ad55002e77c","note":"","count":1,"label":"Žampiony","posId":"C105","price":3500,"KDSTags":["greenhighlight"],"isExtra":true}]</t>
  </si>
  <si>
    <t>2026-06-11T17:36:53.920+02:00</t>
  </si>
  <si>
    <t>2026-06-11T17:48:55.888+02:00</t>
  </si>
  <si>
    <t>[{"id":"54684973","note":"","size":"Quattro Formaggi 40cm","count":1,"label":"Quattro Formaggi 40cm","posId":"111","price":30900,"isExtra":false},{"id":"54685059","note":"","count":1,"label":"Balné","posId":"K0000","price":2000,"isExtra":true}]</t>
  </si>
  <si>
    <t>2026-06-11T17:33:23.702+02:00</t>
  </si>
  <si>
    <t>2026-06-11T17:49:01.911+02:00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</si>
  <si>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54685182","note":"","count":1,"label":"Grana padano, pecorino, parmazán","posId":"B130","price":3000,"KDSTags":["greenhighlight"],"isExtra":true},{"id":"54685015","note":"","size":"Pečené brambory","count":1,"label":"Pečené brambory","posId":"P103","price":6900,"isExtra":false},{"id":"54685064","note":"","count":1,"label":"Balné","posId":"K0000","price":1500,"isExtra":true}]</t>
  </si>
  <si>
    <t>2026-06-11T17:32:35.214+02:00</t>
  </si>
  <si>
    <t>2026-06-11T17:41:13.791+02:00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</si>
  <si>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</si>
  <si>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2026-06-11T17:19:04.436+02:00</t>
  </si>
  <si>
    <t>2026-06-11T17:28:16.329+02:00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</si>
  <si>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česnekový","posId":"P106","price":2000,"isExtra":false}]</t>
  </si>
  <si>
    <t>2026-06-11T17:15:02.698+02:00</t>
  </si>
  <si>
    <t>2026-06-11T17:22:20.339+02:00</t>
  </si>
  <si>
    <t>2026-06-11T17:03:02.743+02:00</t>
  </si>
  <si>
    <t>2026-06-11T17:15:43.642+02:00</t>
  </si>
  <si>
    <t>2026-06-11T17:34:53.593+02:00</t>
  </si>
  <si>
    <t>2026-06-11T17:03:04.621+02:00</t>
  </si>
  <si>
    <t>[{"id":"163e77d4-5ceb-49e7-900a-6bd7d0635831","note":"","count":1,"label":"SPICY MENU COMEBACK","posId":"","price":34900,"isExtra":false},{"id":"f94c006e-af99-4502-abfb-daeaff3a865b","note":"","count":1,"label":"*BBQ METEOR* 32","posId":"Y118","price":0,"isExtra":true},{"id":"64d46855-0c2f-4030-b544-7bfacbec3164","note":"","count":1,"label":"Americké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1l","posId":"N125","price":0,"isExtra":true},{"id":"7ee7e3c8-2c54-4dc5-810f-2f52f62e2d14","note":"","count":1,"label":"Comeback 32 cm","posId":"121","price":24900,"isExtra":false},{"id":"7805ed20-b7fb-4253-865d-b1d6ba10a291","note":"","count":1,"label":"Baby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bylinky","posId":"A121","price":5700,"isExtra":true}]</t>
  </si>
  <si>
    <t>2026-06-11T16:59:13.760+02:00</t>
  </si>
  <si>
    <t>2026-06-11T17:09:59.052+02:00</t>
  </si>
  <si>
    <t>[{"id":"307f1b7d-52a0-408d-be47-4976c57475e7","count":1,"label":"Pizza Hawai 32 cm","posId":"114","price":24900,"isExtra":false,"creatorId":"bJaKRrsNz8cKfHKio9pZk","isPackging":0,"actualLabel":"Pizza Hawai 32 cm"},{"id":"ymBOCn5TmdXromQHrpfrr","count":1,"label":"Smetanový základ","posId":"ZRS32","price":0,"isExtra":true,"mainItemId":"307f1b7d-52a0-408d-be47-4976c57475e7"},{"id":"U-2RkNXiJf72cJTGwNNao","count":1,"label":"Bez šunky","posId":"X106","price":0,"KDSTags":["redhighlight"],"isExtra":true,"mainItemId":"307f1b7d-52a0-408d-be47-4976c57475e7"},{"id":"extra_20230331101812_82","count":1,"label":"Pepperoni salám","posId":"B109","price":3000,"KDSTags":["greenhighlight"],"isExtra":true,"mainItemId":"307f1b7d-52a0-408d-be47-4976c57475e7"}]</t>
  </si>
  <si>
    <t>2026-06-11T16:36:02.604+02:00</t>
  </si>
  <si>
    <t>2026-06-11T16:52:45.348+02:00</t>
  </si>
  <si>
    <t>[{"id":"66679160","note":"","size":"Jablečno-skořicové rolls","count":1,"label":"Jablečno-skořicové rolls","posId":"18","price":8900,"isExtra":false},{"id":"54685064","note":"","count":1,"label":"Balné","posId":"K0000","price":1500,"isExtra":true},{"id":"54684981","note":"","size":"Hawai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40cm","posId":"104","price":30900,"isExtra":false},{"id":"54685059","note":"","count":1,"label":"Balné","posId":"K0000","price":2000,"isExtra":true},{"id":"54684978","note":"","size":"BBQ Meteor 40cm","count":1,"label":"BBQ Meteor 40cm","posId":"106","price":30900,"isExtra":false},{"id":"54685059","note":"","count":1,"label":"Balné","posId":"K0000","price":2000,"isExtra":true},{"id":"59555747","note":"","count":1,"label":"Smetanový základ","posId":"ZBS40","price":0,"isExtra":true}]</t>
  </si>
  <si>
    <t>Oğuzhan</t>
  </si>
  <si>
    <t>2026-06-11T16:22:44.881+02:00</t>
  </si>
  <si>
    <t>2026-06-11T16:33:12.226+02:00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</si>
  <si>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</si>
  <si>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2026-06-11T16:13:14.701+02:00</t>
  </si>
  <si>
    <t>2026-06-11T16:20:47.706+02:00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</si>
  <si>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🌶️","posId":"P101","price":9520,"isExtra":false},{"id":"bd23bb29ddc67d336ee4c95b","count":1,"label":"Balné","posId":"K0000","price":1500,"isExtra":true}]</t>
  </si>
  <si>
    <t>2026-06-11T16:08:02.810+02:00</t>
  </si>
  <si>
    <t>2026-06-11T16:17:52.305+02:00</t>
  </si>
  <si>
    <t>2026-06-11T16:37:00.854+02:00</t>
  </si>
  <si>
    <t>2026-06-11T16:08:04.690+02:00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</si>
  <si>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</si>
  <si>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2026-06-11T15:33:03.485+02:00</t>
  </si>
  <si>
    <t>2026-06-11T15:42:53.078+02:00</t>
  </si>
  <si>
    <t>2026-06-11T15:51:20.206+02:00</t>
  </si>
  <si>
    <t>2026-06-11T15:33:04.661+02:00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</si>
  <si>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</si>
  <si>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2026-06-11T15:20:05.592+02:00</t>
  </si>
  <si>
    <t>2026-06-11T15:33:33.110+02:00</t>
  </si>
  <si>
    <t>[{"id":"54684977","note":"","size":"BBQ Texas 40cm","count":1,"label":"BBQ Texas 40cm","posId":"107","price":30900,"isExtra":false},{"id":"54685059","note":"","count":1,"label":"Balné","posId":"K0000","price":2000,"isExtra":true},{"id":"54685083","note":"","count":1,"label":"okraj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</si>
  <si>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2026-06-11T15:17:36.630+02:00</t>
  </si>
  <si>
    <t>2026-06-11T15:27:10.022+02:00</t>
  </si>
  <si>
    <t>2026-06-11T15:02:03.993+02:00</t>
  </si>
  <si>
    <t>2026-06-11T15:10:20.124+02:00</t>
  </si>
  <si>
    <t>2026-06-11T15:29:58.175+02:00</t>
  </si>
  <si>
    <t>2026-06-11T15:03:11.878+02:00</t>
  </si>
  <si>
    <t>[{"id":"52687002-58c9-40ea-ba22-d2ae7a4b5889","note":"","count":1,"label":"Comeback 32 cm","posId":"145","price":24900,"isExtra":false}]</t>
  </si>
  <si>
    <t>2026-06-11T14:59:04.869+02:00</t>
  </si>
  <si>
    <t>2026-06-11T16:56:42.183+02:00</t>
  </si>
  <si>
    <t>[{"id":"088a7edc-ef1e-4c6b-b7a1-36c2c45ab0fe","note":"","count":1,"label":"Capricciosa 32 cm","posId":"113","price":24900,"isExtra":false},{"id":"c17837f5-7a43-4caf-86f2-7f4c925f90fb","note":"","count":1,"label":"BBQ Meteor 32 cm","posId":"118","price":24900,"isExtra":false}]</t>
  </si>
  <si>
    <t>2026-06-11T14:55:03.116+02:00</t>
  </si>
  <si>
    <t>2026-06-11T15:10:29.921+02:00</t>
  </si>
  <si>
    <t>2026-06-11T15:26:26.429+02:00</t>
  </si>
  <si>
    <t>2026-06-11T14:55:04.143+02:00</t>
  </si>
  <si>
    <t>[{"id":"088a7edc-ef1e-4c6b-b7a1-36c2c45ab0fe","note":"","count":1,"label":"Capricciosa 32 cm","posId":"113","price":24900,"isExtra":false},{"id":"0604cf40-24b5-4ad5-a9e4-e5834def96b8","note":"","count":4,"label":"Dip česnekový","posId":"P106","price":2000,"isExtra":false}]</t>
  </si>
  <si>
    <t>2026-06-11T14:41:39.889+02:00</t>
  </si>
  <si>
    <t>2026-06-11T14:48:42.051+02:00</t>
  </si>
  <si>
    <t>[{"id":"6748417db17528cb9bcae65f","count":1,"label":"Pepsi 1l","posId":"N124","price":5900,"isExtra":false},{"id":"6748417db17528cb9bcae5eb","count":1,"label":"Comeback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základ","posId":"ZRB40","price":0,"isExtra":true}]</t>
  </si>
  <si>
    <t>2026-06-11T14:34:23.769+02:00</t>
  </si>
  <si>
    <t>2026-06-11T14:43:43.186+02:00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</si>
  <si>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</si>
  <si>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2026-06-11T14:31:02.915+02:00</t>
  </si>
  <si>
    <t>2026-06-11T14:45:43.133+02:00</t>
  </si>
  <si>
    <t>2026-06-11T14:52:14.983+02:00</t>
  </si>
  <si>
    <t>2026-06-11T14:31:04.886+02:00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</si>
  <si>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</si>
  <si>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2026-06-11T14:20:38.662+02:00</t>
  </si>
  <si>
    <t>2026-06-11T14:28:33.467+02:00</t>
  </si>
  <si>
    <t>[{"id":"59589706","note":"","size":"Margherita 32cm","count":2,"label":"Margherita 32cm","posId":"112","price":20900,"isExtra":false},{"id":"54685064","note":"","count":2,"label":"Balné","posId":"K0000","price":1500,"isExtra":true}]</t>
  </si>
  <si>
    <t>2026-06-11T14:12:17.812+02:00</t>
  </si>
  <si>
    <t>2026-06-11T14:19:55.528+02:00</t>
  </si>
  <si>
    <t>[{"id":"6748417db17528cb9bcae60b","count":1,"label":"Zeleninová 32cm","posId":"115","price":19920,"isExtra":false},{"id":"bd23bb29ddc67d336ee4c95b","count":1,"label":"Balné","posId":"K0000","price":1500,"isExtra":true},{"id":"97278f8f579333a42d2bbe2f","count":1,"label":"BBQ základ","posId":"ZRB32","price":0,"isExtra":true},{"id":"5f2a50eca1a44e5dc7ac4a4d","count":1,"label":"okraj hotdog, bbq omáčka","posId":"A119","price":5700,"isExtra":true}]</t>
  </si>
  <si>
    <t>2026-06-11T14:05:51.450+02:00</t>
  </si>
  <si>
    <t>2026-06-11T14:13:29.953+02:00</t>
  </si>
  <si>
    <t>[{"id":"4df4c5c0-abba-42b0-a63e-2a559be75166","count":1,"label":"Pizza Quattro Formaggi 32","posId":"123","price":24900,"isExtra":false,"creatorId":"qP7ZqJZ__3MixEZKA0-GO","isPackging":0,"actualLabel":"Pizza Quattro Formaggi 32"}]</t>
  </si>
  <si>
    <t>2026-06-11T14:05:05.999+02:00</t>
  </si>
  <si>
    <t>2026-06-11T14:08:12.738+02:00</t>
  </si>
  <si>
    <t>[{"id":"4df4c5c0-abba-42b0-a63e-2a559be75166","count":1,"label":"Pizza Quattro Formaggi 32","posId":"123","price":24900,"isExtra":false,"creatorId":"_sUWgbFfoMWviw2nI8P8o","isPackging":0,"actualLabel":"Pizza Quattro Formaggi 32"}]</t>
  </si>
  <si>
    <t>2026-06-11T14:04:28.546+02:00</t>
  </si>
  <si>
    <t>2026-06-11T14:15:07.767+02:00</t>
  </si>
  <si>
    <t>[{"id":"b5cd6d23-f361-4161-9aa5-cc25896b6767","count":1,"label":"Pizza Comeback 32","posId":"121","price":24900,"isExtra":false,"creatorId":"sXaPb_l6BgmRmP5N3onWn","isPackging":0,"actualLabel":"Pizza Comeback 32"}]</t>
  </si>
  <si>
    <t>2026-06-11T13:57:03.066+02:00</t>
  </si>
  <si>
    <t>2026-06-11T14:13:18.603+02:00</t>
  </si>
  <si>
    <t>2026-06-11T14:25:22.353+02:00</t>
  </si>
  <si>
    <t>2026-06-11T13:57:04.196+02:00</t>
  </si>
  <si>
    <t>2026-06-11T13:56:30.066+02:00</t>
  </si>
  <si>
    <t>2026-06-11T14:06:30.883+02:00</t>
  </si>
  <si>
    <t>[{"id":"6748417db17528cb9bcae605","count":1,"label":"Pepperoni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,{"id":"ea995541ce843df6bdcbf98d","count":1,"label":"Gorgonzola","posId":"B101","price":3000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</si>
  <si>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2026-06-11T13:53:19.111+02:00</t>
  </si>
  <si>
    <t>2026-06-11T14:03:40.559+02:00</t>
  </si>
  <si>
    <t>[{"id":"6748417db17528cb9bcae5fd","count":1,"label":"Margherita 32cm","posId":"112","price":16720,"isExtra":false},{"id":"bd23bb29ddc67d336ee4c95b","count":1,"label":"Balné","posId":"K0000","price":1500,"isExtra":true},{"id":"8bc8a15e176394a98e5956d0","count":1,"label":"Slanina","posId":"B108","price":3000,"KDSTags":["greenhighlight"],"isExtra":true}]</t>
  </si>
  <si>
    <t>2026-06-11T13:42:31.748+02:00</t>
  </si>
  <si>
    <t>2026-06-11T13:55:14.964+02:00</t>
  </si>
  <si>
    <t>2026-06-11T13:37:30.953+02:00</t>
  </si>
  <si>
    <t>2026-06-11T13:52:43.568+02:00</t>
  </si>
  <si>
    <t>2026-06-11T13:36:45.349+02:00</t>
  </si>
  <si>
    <t>2026-06-11T13:49:03.498+02:00</t>
  </si>
  <si>
    <t>[{"id":"4df4c5c0-abba-42b0-a63e-2a559be75166","count":1,"label":"Pizza Quattro Formaggi 32","posId":"123","price":24900,"isExtra":false,"creatorId":"Ce5ThynW7--UZRk_CpLnY","isPackging":0,"actualLabel":"Pizza Quattro Formaggi 32"}]</t>
  </si>
  <si>
    <t>2026-06-11T13:36:25.745+02:00</t>
  </si>
  <si>
    <t>2026-06-11T13:47:55.557+02:00</t>
  </si>
  <si>
    <t>[{"id":"e3c2803b-7f1a-469b-99b1-979be30e115e","count":1,"label":"Pizza BBQ Texas 32","posId":"119","price":24900,"isExtra":false,"creatorId":"XPZjwudTyfQHYl8VEZy9G","isPackging":0,"actualLabel":"Pizza BBQ Texas 32"}]</t>
  </si>
  <si>
    <t>Illia</t>
  </si>
  <si>
    <t>2026-06-11T13:33:46.468+02:00</t>
  </si>
  <si>
    <t>2026-06-11T13:45:38.915+02:00</t>
  </si>
  <si>
    <t>2026-06-11T13:26:21.359+02:00</t>
  </si>
  <si>
    <t>2026-06-11T13:43:17.093+02:00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</si>
  <si>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32cm","posId":"112","price":16720,"isExtra":false},{"id":"bd23bb29ddc67d336ee4c95b","count":1,"label":"Balné","posId":"K0000","price":1500,"isExtra":true},{"id":"f8a57dbb56ccb38f2395432c","count":1,"label":"okraj mozzarella, bbq omáčka","posId":"A123","price":5700,"isExtra":true},{"id":"6748417db17528cb9bcae605","count":1,"label":"Pepperoni 32cm 🌶️🌶️","posId":"120","price":19920,"isExtra":false},{"id":"bd23bb29ddc67d336ee4c95b","count":1,"label":"Balné","posId":"K0000","price":1500,"isExtra":true},{"id":"f8a57dbb56ccb38f2395432c","count":1,"label":"okraj mozzarella, bbq omáčka","posId":"A123","price":5700,"isExtra":true}]</t>
  </si>
  <si>
    <t>2026-06-11T13:05:02.831+02:00</t>
  </si>
  <si>
    <t>2026-06-11T13:13:13.575+02:00</t>
  </si>
  <si>
    <t>2026-06-11T12:43:37.001+02:00</t>
  </si>
  <si>
    <t>2026-06-11T12:54:22.488+02:00</t>
  </si>
  <si>
    <t>2026-06-11T12:34:29.676+02:00</t>
  </si>
  <si>
    <t>2026-06-11T12:35:06.126+02:00</t>
  </si>
  <si>
    <t>[{"id":"e46b4866-d64f-423e-bbd9-d5f3dd7b7619","count":1,"label":"Aquilla černý čaj a broskev","posId":"N120","price":4900,"isExtra":false,"creatorId":"qQzj57F4aljbyb4-Zvx2R","isPackging":0,"actualLabel":"Aquilla černý čaj a broskev"}]</t>
  </si>
  <si>
    <t>2026-06-11T12:32:44.003+02:00</t>
  </si>
  <si>
    <t>2026-06-11T12:39:35.211+02:00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</si>
  <si>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32cm","posId":"116","price":24900,"isExtra":false},{"id":"54685064","note":"","count":1,"label":"Balné","posId":"K0000","price":1500,"isExtra":true},{"id":"54685104","note":"","count":1,"label":"Bez špenátu s česnekem","posId":"X107","price":0,"KDSTags":["redhighlight"],"isExtra":true},{"id":"54685170","note":"","count":1,"label":"Slanina","posId":"B108","price":3000,"KDSTags":["greenhighlight"],"isExtra":true},{"id":"57405719","note":"","size":"Pepsi zero sugar 1l","count":2,"label":"Pepsi zero sugar 1l","posId":"N125","price":5900,"isExtra":false},{"id":"54685018","note":"","size":"Česnekový dip","count":1,"label":"Česnekový dip","posId":"P106","price":2000,"isExtra":false},{"id":"54685064","note":"","count":1,"label":"Balné","posId":"K0000","price":1500,"isExtra":true},{"id":"66679162","note":"","size":"Buchtičky se šodó","count":1,"label":"Buchtičky se šodó","posId":"D12","price":7900,"isExtra":false},{"id":"54685064","note":"","count":1,"label":"Balné","posId":"K0000","price":1500,"isExtra":true}]</t>
  </si>
  <si>
    <t>2026-06-11T12:21:03.873+02:00</t>
  </si>
  <si>
    <t>2026-06-11T12:33:12.133+02:00</t>
  </si>
  <si>
    <t>[{"id":"088a7edc-ef1e-4c6b-b7a1-36c2c45ab0fe","note":"","count":1,"label":"Capricciosa 32 cm","posId":"113","price":24900,"isExtra":false},{"id":"0b22568e-4d1c-45db-9aa3-de09ef6c293a","note":"","count":1,"label":"Pepperoni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-ananas","posId":"X100","price":0,"KDSTags":["redhighlight"],"isExtra":true},{"id":"0b22568e-4d1c-45db-9aa3-de09ef6c293a","note":"","count":1,"label":"Pepperoni 32 cm","posId":"120","price":24900,"isExtra":false}]</t>
  </si>
  <si>
    <t>2026-06-11T12:15:39.189+02:00</t>
  </si>
  <si>
    <t>2026-06-11T12:23:23.998+02:00</t>
  </si>
  <si>
    <t>[{"id":"e5451f2b-b3cd-46cc-9299-d98fd3b2ef12","count":1,"label":"Pizza Hawai 40 cm","posId":"102","price":30900,"isExtra":false,"creatorId":"wiseWrRzE9Pjml7DvOKSN","isPackging":0,"actualLabel":"Pizza Hawai 40 cm"},{"id":"RjnzJvFGQ7bViwxWS8fAW","count":1,"label":"Bez ananasu","posId":"X100","price":0,"KDSTags":["redhighlight"],"isExtra":true,"mainItemId":"e5451f2b-b3cd-46cc-9299-d98fd3b2ef12"}]</t>
  </si>
  <si>
    <t>2026-06-11T12:03:37.539+02:00</t>
  </si>
  <si>
    <t>2026-06-11T12:20:27.260+02:00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</si>
  <si>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těsto","posId":"17","price":1000,"isExtra":true}]</t>
  </si>
  <si>
    <t>2026-06-11T12:02:30.842+02:00</t>
  </si>
  <si>
    <t>2026-06-11T12:18:56.330+02:00</t>
  </si>
  <si>
    <t>[{"id":"6748417db17528cb9bcae5fb","count":1,"label":"Veggieballs 40cm 🌶️🌶️","posId":"105","price":30900,"isExtra":false},{"id":"9642908ce4c2f22954c8bbd6","count":1,"label":"Balné","posId":"K0000","price":2000,"isExtra":true},{"id":"6748417db17528cb9bcae5ff","count":1,"label":"Quattro Formaggi 32cm","posId":"123","price":24900,"isExtra":false},{"id":"bd23bb29ddc67d336ee4c95b","count":1,"label":"Balné","posId":"K0000","price":1500,"isExtra":true},{"id":"6748417db17528cb9bcae5eb","count":1,"label":"Comeback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základ","posId":"ZRB40","price":0,"isExtra":true}]</t>
  </si>
  <si>
    <t>2026-06-11T11:58:37.342+02:00</t>
  </si>
  <si>
    <t>2026-06-11T12:10:18.137+02:00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</si>
  <si>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základ","posId":"ZRB32","price":0,"isExtra":true},{"id":"5f2a50eca1a44e5dc7ac4a4d","count":1,"label":"okraj hotdog, bbq omáčka","posId":"A119","price":5700,"isExtra":true},{"id":"fa857a88cef908bfe7a79dc0","count":1,"label":"Žampiony","posId":"B105","price":2500,"KDSTags":["greenhighlight"],"isExtra":true},{"id":"518562551802af877dea3c52","count":3,"label":"Česnekový dip","posId":"P106","price":2000,"isExtra":false},{"id":"bd23bb29ddc67d336ee4c95b","count":3,"label":"Balné","posId":"K0000","price":1500,"isExtra":true}]</t>
  </si>
  <si>
    <t>2026-06-11T11:47:16.154+02:00</t>
  </si>
  <si>
    <t>2026-06-11T12:00:15.675+02:00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</si>
  <si>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</si>
  <si>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2026-06-11T11:42:38.858+02:00</t>
  </si>
  <si>
    <t>2026-06-11T11:55:32.131+02:00</t>
  </si>
  <si>
    <t>2026-06-11T11:41:23.822+02:00</t>
  </si>
  <si>
    <t>2026-06-11T11:54:16.207+02:00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</si>
  <si>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32cm","posId":"113","price":24900,"isExtra":false},{"id":"54685064","note":"","count":1,"label":"Balné","posId":"K0000","price":1500,"isExtra":true},{"id":"54685111","note":"","count":1,"label":"Bez oliv","posId":"X112","price":0,"KDSTags":["redhighlight"],"isExtra":true},{"id":"59589710","note":"","size":"Pepperoni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těsto","posId":"17","price":1000,"isExtra":true},{"id":"54685161","note":"","count":1,"label":"Mozzarella","posId":"B113","price":3000,"KDSTags":["greenhighlight"],"isExtra":true},{"id":"57405718","note":"","size":"Pepsi 1l","count":1,"label":"Pepsi 1l","posId":"N124","price":5900,"isExtra":false}]</t>
  </si>
  <si>
    <t>Ehor</t>
  </si>
  <si>
    <t>2026-06-11T11:41:05.930+02:00</t>
  </si>
  <si>
    <t>2026-06-11T11:52:31.277+02:00</t>
  </si>
  <si>
    <t>2026-06-11T11:37:23.652+02:00</t>
  </si>
  <si>
    <t>2026-06-11T11:44:09.228+02:00</t>
  </si>
  <si>
    <t>2026-06-11T11:25:56.106+02:00</t>
  </si>
  <si>
    <t>2026-06-11T11:34:50.507+02:00</t>
  </si>
  <si>
    <t>2026-06-11T11:22:21.622+02:00</t>
  </si>
  <si>
    <t>2026-06-11T11:33:40.161+02:00</t>
  </si>
  <si>
    <t>2026-06-11T11:13:05.835+02:00</t>
  </si>
  <si>
    <t>2026-06-11T11:29:08.122+02:00</t>
  </si>
  <si>
    <t>[{"id":"109","note":"","count":1,"label":"Comeback 40cm 🌶️","posId":"109","price":30900,"isExtra":false},{"id":"K0000","note":"","count":1,"label":"Balné","posId":"K0000","price":2000,"isExtra":true},{"id":"P100","note":"","count":1,"label":"Pepperoni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🌶️","posId":"P100","price":8900,"isExtra":false},{"id":"K0000","note":"","count":1,"label":"Balné","posId":"K0000","price":1500,"isExtra":true}]</t>
  </si>
  <si>
    <t>2026-06-11T10:29:03.140+02:00</t>
  </si>
  <si>
    <t>2026-06-11T11:10:04.866+02:00</t>
  </si>
  <si>
    <t>[{"id":"389b26e5-2cae-411b-afde-ac1cec80674b","note":"","count":1,"label":"Margherita 40 cm","posId":"100","price":26900,"isExtra":false},{"id":"5fc1255c-e26e-4454-9620-7eea5d2454f6","note":"","count":1,"label":"Slanina","posId":"C108","price":4000,"KDSTags":["greenhighlight"],"isExtra":true}]</t>
  </si>
  <si>
    <t>2026-06-10T23:05:05.286+02:00</t>
  </si>
  <si>
    <t>2026-06-10T23:14:08.959+02:00</t>
  </si>
  <si>
    <t>2026-06-10T23:22:26.123+02:00</t>
  </si>
  <si>
    <t>2026-06-10T23:05:06.285+02:00</t>
  </si>
  <si>
    <t>2026-06-10T23:04:46.516+02:00</t>
  </si>
  <si>
    <t>2026-06-10T23:15:27.897+02:00</t>
  </si>
  <si>
    <t>2026-06-10T23:02:16.386+02:00</t>
  </si>
  <si>
    <t>2026-06-10T23:08:37.717+02:00</t>
  </si>
  <si>
    <t>2026-06-10T23:00:03.655+02:00</t>
  </si>
  <si>
    <t>2026-06-10T23:08:41.748+02:00</t>
  </si>
  <si>
    <t>2026-06-10T23:39:38.713+02:00</t>
  </si>
  <si>
    <t>2026-06-10T23:00:04.168+02:00</t>
  </si>
  <si>
    <t>[{"id":"a4e8ca23-fe36-4747-a603-19485eee7e76","note":"","count":1,"label":"Hot &amp; Spicy 32 cm","posId":"146","price":24900,"isExtra":false}]</t>
  </si>
  <si>
    <t>2026-06-10T22:44:33.413+02:00</t>
  </si>
  <si>
    <t>2026-06-10T22:57:15.052+02:00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</si>
  <si>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🌶️","posId":"109","price":30900,"isExtra":false},{"id":"54685059","note":"","count":1,"label":"Balné","posId":"K0000","price":2000,"isExtra":true},{"id":"59589706","note":"","size":"Margherita 32cm","count":1,"label":"Margherita 32cm","posId":"112","price":20900,"isExtra":false},{"id":"54685064","note":"","count":1,"label":"Balné","posId":"K0000","price":1500,"isExtra":true},{"id":"54685018","note":"","size":"Česnekový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dip","posId":"P105","price":2000,"isExtra":false},{"id":"54685064","note":"","count":1,"label":"Balné","posId":"K0000","price":1500,"isExtra":true}]</t>
  </si>
  <si>
    <t>2026-06-10T22:38:40.324+02:00</t>
  </si>
  <si>
    <t>2026-06-10T22:48:23.532+02:00</t>
  </si>
  <si>
    <t>[{"id":"4df4c5c0-abba-42b0-a63e-2a559be75166","count":1,"label":"Pizza Quattro Formaggi 32","posId":"123","price":24900,"isExtra":false,"creatorId":"Nv7WXuRl4f-5nMHTH52sn","isPackging":0,"actualLabel":"Pizza Quattro Formaggi 32"},{"id":"ad41b401-fc7f-449d-87be-dfb46bf9a126","count":1,"label":"Dip česnekový","posId":"P106","price":2000,"isExtra":false,"creatorId":"Wlf2-_ig0h1mqILCC3b-a","isPackging":0,"actualLabel":"Dip česnekový"}]</t>
  </si>
  <si>
    <t>2026-06-10T22:38:37.813+02:00</t>
  </si>
  <si>
    <t>2026-06-10T22:50:59.000+02:00</t>
  </si>
  <si>
    <t>[{"id":"6748417db17528cb9bcae60d","count":1,"label":"Hawai 32cm","posId":"114","price":19920,"isExtra":false},{"id":"bd23bb29ddc67d336ee4c95b","count":1,"label":"Balné","posId":"K0000","price":1500,"isExtra":true},{"id":"f401506159c49964c3178c0f","count":1,"label":"okraj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</si>
  <si>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2026-06-10T22:35:57.574+02:00</t>
  </si>
  <si>
    <t>2026-06-10T22:46:48.061+02:00</t>
  </si>
  <si>
    <t>[{"id":"59589714","note":"","size":"Hawai 32cm","count":1,"label":"Hawai 32cm","posId":"114","price":24900,"isExtra":false},{"id":"54685064","note":"","count":1,"label":"Balné","posId":"K0000","price":1500,"isExtra":true},{"id":"54684972","note":"","size":"Margherita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40cm","posId":"100","price":26900,"isExtra":false},{"id":"54685059","note":"","count":1,"label":"Balné","posId":"K0000","price":2000,"isExtra":true},{"id":"54685164","note":"","count":1,"label":"Šunka","posId":"C106","price":4000,"KDSTags":["greenhighlight"],"isExtra":true}]</t>
  </si>
  <si>
    <t>2026-06-10T22:31:37.207+02:00</t>
  </si>
  <si>
    <t>2026-06-10T22:34:44.477+02:00</t>
  </si>
  <si>
    <t>[{"id":"f13b1746-a76a-4145-9a9a-693f1c4daf33","count":1,"label":"Pepsi 1l","posId":"N124","price":5900,"isExtra":false,"creatorId":"kqk1PEHTpsXlpTTF9xSyK","isPackging":0,"actualLabel":"Pepsi 1l"}]</t>
  </si>
  <si>
    <t>2026-06-10T22:31:27.440+02:00</t>
  </si>
  <si>
    <t>2026-06-10T22:34:41.297+02:00</t>
  </si>
  <si>
    <t>[{"id":"45e86e69-d951-4cfa-82b7-297944319a30","count":1,"label":"Guarana classic","posId":"N142","price":5500,"isExtra":false,"creatorId":"0wRRLC2-spMm4vE7nLTwo","isPackging":0,"actualLabel":"Guarana classic"},{"id":"6ffd3545-72d2-4e40-9c4f-5ed137d1966b","count":1,"label":"Guarana kiwi a jablko","posId":"N144","price":5500,"isExtra":false,"creatorId":"KQw5xRVQw7VKrS4Hg9OPh","isPackging":0,"actualLabel":"Guarana kiwi a jablko"}]</t>
  </si>
  <si>
    <t>2026-06-10T22:25:08.997+02:00</t>
  </si>
  <si>
    <t>2026-06-10T22:37:18.767+02:00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</si>
  <si>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32cm","posId":"114","price":19920,"isExtra":false},{"id":"bd23bb29ddc67d336ee4c95b","count":1,"label":"Balné","posId":"K0000","price":1500,"isExtra":true},{"id":"6748417db17528cb9bcae65f","count":1,"label":"Pepsi 1l","posId":"N124","price":5900,"isExtra":false}]</t>
  </si>
  <si>
    <t>2026-06-10T22:25:01.355+02:00</t>
  </si>
  <si>
    <t>2026-06-10T22:34:37.763+02:00</t>
  </si>
  <si>
    <t>[{"id":"95635f56-6c73-4fc1-9e7d-eddf1d15f4e3","count":1,"label":"Pizza Capricciosa 40","posId":"101","price":30900,"isExtra":false,"creatorId":"Nckj_3uEHMbgRieUAoGj4","isPackging":0,"actualLabel":"Pizza Capricciosa 40"}]</t>
  </si>
  <si>
    <t>2026-06-10T22:23:03.912+02:00</t>
  </si>
  <si>
    <t>2026-06-10T22:32:16.543+02:00</t>
  </si>
  <si>
    <t>[{"id":"1da6e618-5f95-4707-b8bd-b1685e13f67a","note":"","count":1,"label":"Hawai 40 cm","posId":"102","price":30900,"isExtra":false},{"id":"6747ad56-2f52-4f5b-b96c-109c91cf97bd","note":"","count":1,"label":"Hawai 18 cm","posId":"126","price":11900,"isExtra":false},{"id":"0604cf40-24b5-4ad5-a9e4-e5834def96b8","note":"","count":3,"label":"Dip česnekový","posId":"P106","price":2000,"isExtra":false}]</t>
  </si>
  <si>
    <t>2026-06-10T22:12:32.357+02:00</t>
  </si>
  <si>
    <t>2026-06-10T22:22:56.698+02:00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</si>
  <si>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základ","posId":"ZBR40","price":0,"isExtra":true},{"id":"6748417db17528cb9bcae631","count":1,"label":"Spicy Wings 🌶️","posId":"P101","price":9520,"isExtra":false},{"id":"bd23bb29ddc67d336ee4c95b","count":1,"label":"Balné","posId":"K0000","price":1500,"isExtra":true}]</t>
  </si>
  <si>
    <t>2026-06-10T22:11:18.796+02:00</t>
  </si>
  <si>
    <t>2026-06-10T22:19:13.553+02:00</t>
  </si>
  <si>
    <t>2026-06-10T22:08:58.833+02:00</t>
  </si>
  <si>
    <t>2026-06-10T22:16:16.115+02:00</t>
  </si>
  <si>
    <t>2026-06-10T22:05:18.429+02:00</t>
  </si>
  <si>
    <t>2026-06-10T22:14:17.505+02:00</t>
  </si>
  <si>
    <t>2026-06-10T21:56:44.465+02:00</t>
  </si>
  <si>
    <t>2026-06-10T22:10:08.573+02:00</t>
  </si>
  <si>
    <t>2026-06-10T21:56:03.705+02:00</t>
  </si>
  <si>
    <t>2026-06-10T22:08:56.469+02:00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</si>
  <si>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základ","posId":"A128","price":0,"isExtra":true}]</t>
  </si>
  <si>
    <t>2026-06-10T21:55:16.484+02:00</t>
  </si>
  <si>
    <t>2026-06-10T22:07:59.681+02:00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</si>
  <si>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</si>
  <si>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2026-06-10T21:54:42.085+02:00</t>
  </si>
  <si>
    <t>2026-06-10T22:04:43.923+02:00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</si>
  <si>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🌶️🌶️","posId":"110","price":30900,"isExtra":false},{"id":"54685059","note":"","count":1,"label":"Balné","posId":"K0000","price":2000,"isExtra":true},{"id":"59555742","note":"","count":1,"label":"Smetanový základ","posId":"ZRS40","price":0,"isExtra":true},{"id":"54685112","note":"","count":1,"label":"Bez cibule","posId":"X103","price":0,"KDSTags":["redhighlight"],"isExtra":true},{"id":"57405719","note":"","size":"Pepsi zero sugar 1l","count":1,"label":"Pepsi zero sugar 1l","posId":"N125","price":5900,"isExtra":false}]</t>
  </si>
  <si>
    <t>2026-06-10T21:52:25.028+02:00</t>
  </si>
  <si>
    <t>2026-06-10T22:03:45.647+02:00</t>
  </si>
  <si>
    <t>2026-06-10T21:49:03.852+02:00</t>
  </si>
  <si>
    <t>2026-06-10T21:58:46.267+02:00</t>
  </si>
  <si>
    <t>[{"id":"f675967f-9acd-47eb-a0a7-8c1488c18315","note":"","count":1,"label":"Hot &amp; Spicy 40 cm","posId":"110","price":30900,"isExtra":false},{"id":"d620bc6b-ecfa-4465-a21e-5ad55002e77c","note":"","count":1,"label":"Žampiony","posId":"C105","price":3500,"KDSTags":["greenhighlight"],"isExtra":true},{"id":"cc07bf3f-3e6f-4df8-9018-c7e260233504","note":"","count":1,"label":"BEZ -cibule","posId":"X103","price":0,"KDSTags":["redhighlight"],"isExtra":true}]</t>
  </si>
  <si>
    <t>2026-06-10T21:47:00.824+02:00</t>
  </si>
  <si>
    <t>2026-06-10T21:57:20.497+02:00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</si>
  <si>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brambory","posId":"P103","price":6900,"isExtra":false},{"id":"bd23bb29ddc67d336ee4c95b","count":1,"label":"Balné","posId":"K0000","price":1500,"isExtra":true}]</t>
  </si>
  <si>
    <t>2026-06-10T21:46:54.141+02:00</t>
  </si>
  <si>
    <t>2026-06-10T21:56:50.496+02:00</t>
  </si>
  <si>
    <t>2026-06-10T21:46:45.611+02:00</t>
  </si>
  <si>
    <t>2026-06-10T21:52:51.577+02:00</t>
  </si>
  <si>
    <t>2026-06-10T21:43:20.082+02:00</t>
  </si>
  <si>
    <t>2026-06-10T21:50:27.538+02:00</t>
  </si>
  <si>
    <t>2026-06-10T21:36:03.436+02:00</t>
  </si>
  <si>
    <t>2026-06-10T21:43:24.209+02:00</t>
  </si>
  <si>
    <t>2026-06-10T21:49:09.782+02:00</t>
  </si>
  <si>
    <t>2026-06-10T21:36:03.919+02:00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</si>
  <si>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</si>
  <si>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2026-06-10T21:34:03.518+02:00</t>
  </si>
  <si>
    <t>2026-06-10T22:26:16.481+02:00</t>
  </si>
  <si>
    <t>2026-06-10T22:38:20.866+02:00</t>
  </si>
  <si>
    <t>2026-06-10T21:34:04.099+02:00</t>
  </si>
  <si>
    <t>[{"id":"faf7ff40-eef3-48bd-92c4-b33e5bbf095d","note":"","count":1,"label":"Quattro Formaggi 40 cm","posId":"111","price":30900,"isExtra":false},{"id":"abb78cc4-218e-4703-b0da-98bea41bc424","note":"","count":1,"label":"BEZ -gorgonzola","posId":"X101","price":0,"KDSTags":["redhighlight"],"isExtra":true},{"id":"0604cf40-24b5-4ad5-a9e4-e5834def96b8","note":"","count":1,"label":"Dip česnekový","posId":"P106","price":2000,"isExtra":false}]</t>
  </si>
  <si>
    <t>2026-06-10T21:32:20.573+02:00</t>
  </si>
  <si>
    <t>2026-06-10T21:40:40.504+02:00</t>
  </si>
  <si>
    <t>[{"id":"59589715","note":"","size":"Capricciosa 32cm","count":1,"label":"Capricciosa 32cm","posId":"113","price":24900,"isExtra":false},{"id":"54685064","note":"","count":1,"label":"Balné","posId":"K0000","price":1500,"isExtra":true}]</t>
  </si>
  <si>
    <t>2026-06-10T21:28:02.873+02:00</t>
  </si>
  <si>
    <t>2026-06-10T21:37:28.580+02:00</t>
  </si>
  <si>
    <t>[{"id":"6748417db17528cb9bcae605","count":1,"label":"Pepperoni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607","count":1,"label":"BBQ Texas 32cm","posId":"119","price":24900,"isExtra":false},{"id":"bd23bb29ddc67d336ee4c95b","count":1,"label":"Balné","posId":"K0000","price":1500,"isExtra":true},{"id":"cb1e496430a3c08cf44d9af3","count":1,"label":"Bez cibule","posId":"X103","price":0,"KDSTags":["redhighlight"],"isExtra":true},{"id":"fa857a88cef908bfe7a79dc0","count":1,"label":"Žampiony","posId":"B105","price":2500,"KDSTags":["greenhighlight"],"isExtra":true}]</t>
  </si>
  <si>
    <t>2026-06-10T21:25:03.718+02:00</t>
  </si>
  <si>
    <t>2026-06-10T21:33:56.156+02:00</t>
  </si>
  <si>
    <t>2026-06-10T21:19:56.140+02:00</t>
  </si>
  <si>
    <t>2026-06-10T21:32:23.570+02:00</t>
  </si>
  <si>
    <t>2026-06-10T21:13:29.219+02:00</t>
  </si>
  <si>
    <t>2026-06-10T21:31:42.468+02:00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</si>
  <si>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bylinky","posId":"A122","price":6500,"isExtra":true},{"id":"54685094","note":"","count":1,"label":"Bez ananasu","posId":"X100","price":0,"KDSTags":["redhighlight"],"isExtra":true}]</t>
  </si>
  <si>
    <t>2026-06-10T21:13:29.187+02:00</t>
  </si>
  <si>
    <t>2026-06-10T21:28:26.370+02:00</t>
  </si>
  <si>
    <t>[{"id":"57405719","note":"","size":"Pepsi zero sugar 1l","count":1,"label":"Pepsi zero sugar 1l","posId":"N125","price":5900,"isExtra":false},{"id":"59589713","note":"","size":"Zeleninová 32cm","count":1,"label":"Zeleninová 32cm","posId":"115","price":24900,"isExtra":false},{"id":"54685064","note":"","count":1,"label":"Balné","posId":"K0000","price":1500,"isExtra":true},{"id":"54685120","note":"","count":1,"label":"okraj hotdog, hořčice","posId":"A117","price":5700,"isExtra":true}]</t>
  </si>
  <si>
    <t>2026-06-10T21:12:54.325+02:00</t>
  </si>
  <si>
    <t>2026-06-10T21:23:27.575+02:00</t>
  </si>
  <si>
    <t>2026-06-10T21:11:14.983+02:00</t>
  </si>
  <si>
    <t>2026-06-10T21:23:17.477+02:00</t>
  </si>
  <si>
    <t>2026-06-10T21:10:55.195+02:00</t>
  </si>
  <si>
    <t>2026-06-10T21:19:16.324+02:00</t>
  </si>
  <si>
    <t>2026-06-10T21:07:15.085+02:00</t>
  </si>
  <si>
    <t>2026-06-10T21:16:42.325+02:00</t>
  </si>
  <si>
    <t>2026-06-10T21:06:33.707+02:00</t>
  </si>
  <si>
    <t>2026-06-10T21:16:38.385+02:00</t>
  </si>
  <si>
    <t>2026-06-10T21:05:49.613+02:00</t>
  </si>
  <si>
    <t>2026-06-10T21:12:48.356+02:00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</si>
  <si>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dip","posId":"P105","price":2000,"isExtra":false},{"id":"bd23bb29ddc67d336ee4c95b","count":1,"label":"Balné","posId":"K0000","price":1500,"isExtra":true}]</t>
  </si>
  <si>
    <t>2026-06-10T21:02:03.227+02:00</t>
  </si>
  <si>
    <t>2026-06-10T21:08:57.598+02:00</t>
  </si>
  <si>
    <t>2026-06-10T21:26:40.111+02:00</t>
  </si>
  <si>
    <t>2026-06-10T21:02:05.765+02:00</t>
  </si>
  <si>
    <t>2026-06-10T20:52:42.547+02:00</t>
  </si>
  <si>
    <t>2026-06-10T20:59:55.347+02:00</t>
  </si>
  <si>
    <t>[{"id":"6748417db17528cb9bcae661","count":2,"label":"Pepsi zero sugar 1l","posId":"N125","price":5900,"isExtra":false},{"id":"6748417db17528cb9bcae5e7","count":1,"label":"Quattro Formaggi 40cm","posId":"111","price":30900,"isExtra":false},{"id":"9642908ce4c2f22954c8bbd6","count":1,"label":"Balné","posId":"K0000","price":2000,"isExtra":true}]</t>
  </si>
  <si>
    <t>2026-06-10T20:46:36.262+02:00</t>
  </si>
  <si>
    <t>2026-06-10T20:53:09.746+02:00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</si>
  <si>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základ","posId":"ZRS32","price":0,"isExtra":true}]</t>
  </si>
  <si>
    <t>2026-06-10T20:42:03.603+02:00</t>
  </si>
  <si>
    <t>2026-06-10T20:42:04.246+02:00</t>
  </si>
  <si>
    <t>2026-06-10T21:03:57.811+02:00</t>
  </si>
  <si>
    <t>2026-06-10T20:42:04.242+02:00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</si>
  <si>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</si>
  <si>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2026-06-10T20:24:00.348+02:00</t>
  </si>
  <si>
    <t>2026-06-10T20:39:28.548+02:00</t>
  </si>
  <si>
    <t>2026-06-10T20:23:04.635+02:00</t>
  </si>
  <si>
    <t>2026-06-10T20:30:10.064+02:00</t>
  </si>
  <si>
    <t>2026-06-10T20:17:58.489+02:00</t>
  </si>
  <si>
    <t>2026-06-10T20:38:03.532+02:00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</si>
  <si>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</si>
  <si>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2026-06-10T20:16:52.574+02:00</t>
  </si>
  <si>
    <t>2026-06-10T20:36:46.514+02:00</t>
  </si>
  <si>
    <t>2026-06-10T20:16:28.106+02:00</t>
  </si>
  <si>
    <t>2026-06-10T20:13:50.190+02:00</t>
  </si>
  <si>
    <t>2026-06-10T20:35:57.293+02:00</t>
  </si>
  <si>
    <t>[{"id":"6748417db17528cb9bcae5f1","count":1,"label":"BBQ Meteor 40cm","posId":"106","price":30900,"isExtra":false},{"id":"9642908ce4c2f22954c8bbd6","count":1,"label":"Balné","posId":"K0000","price":2000,"isExtra":true},{"id":"3526206f1cc7cbef5a24b9c4","count":1,"label":"Smetanový základ","posId":"ZBS40","price":0,"isExtra":true},{"id":"fdf2a6779c626ea2d009a331","count":1,"label":"okraj hotdog, hořčice","posId":"A118","price":6500,"isExtra":true},{"id":"737694feac02220c1ba9726b","count":1,"label":"Žampiony","posId":"C105","price":3500,"KDSTags":["greenhighlight"],"isExtra":true},{"id":"c8dbd54159dca400135e2ae8","count":1,"label":"Pepperoni salám","posId":"C109","price":4000,"KDSTags":["greenhighlight"],"isExtra":true},{"id":"a6f5a4f2c024720ff5c3f553","count":1,"label":"Grana padano, pecorino, parmazán","posId":"C130","price":4000,"KDSTags":["greenhighlight"],"isExtra":true},{"id":"1c19ddfa6191a645d518b772","count":1,"label":"Párek","posId":"C110","price":4000,"KDSTags":["greenhighlight"],"isExtra":true},{"id":"6748417db17528cb9bcae65f","count":1,"label":"Pepsi 1l","posId":"N124","price":5900,"isExtra":false}]</t>
  </si>
  <si>
    <t>2026-06-10T20:12:50.012+02:00</t>
  </si>
  <si>
    <t>2026-06-10T20:19:27.434+02:00</t>
  </si>
  <si>
    <t>[{"id":"c2401794-fce9-45ed-9a3e-cce43109fbcb","count":1,"label":"Pizza Zeleninová 40 cm","posId":"103","price":30900,"isExtra":false,"creatorId":"IHJn9ft64bxtVGcB6auRe","isPackging":0,"actualLabel":"Pizza Zeleninová 40 cm"},{"id":"30bb5aa6-1ad3-4178-916d-b791b5db157a","count":1,"label":"Aquilla zelený čaj/citron","posId":"N121","price":4900,"isExtra":false,"creatorId":"X3OYIcZItRsn_QFXkfWzr","isPackging":0,"actualLabel":"Aquilla zelený čaj/citron"}]</t>
  </si>
  <si>
    <t>2026-06-10T20:12:02.770+02:00</t>
  </si>
  <si>
    <t>2026-06-10T20:24:29.206+02:00</t>
  </si>
  <si>
    <t>2026-06-10T20:49:09.643+02:00</t>
  </si>
  <si>
    <t>2026-06-10T20:12:03.794+02:00</t>
  </si>
  <si>
    <t>[{"id":"431e159e-af3b-4bad-9f72-f07001b572f8","note":"","count":1,"label":"Baby špenát &amp; kuře 40 cm","posId":"104","price":30900,"isExtra":false},{"id":"a78b511f-836b-415e-9285-dd47f293529b","note":"","count":1,"label":"Pepperoni 40 cm","posId":"108","price":30900,"isExtra":false}]</t>
  </si>
  <si>
    <t>2026-06-10T20:11:34.356+02:00</t>
  </si>
  <si>
    <t>[{"id":"6748417db17528cb9bcae5f5","count":1,"label":"Hawai 40cm","posId":"102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6748417db17528cb9bcae661","count":1,"label":"Pepsi zero sugar 1l","posId":"N125","price":5900,"isExtra":false}]</t>
  </si>
  <si>
    <t>2026-06-10T20:09:04.793+02:00</t>
  </si>
  <si>
    <t>2026-06-10T20:16:29.120+02:00</t>
  </si>
  <si>
    <t>[{"id":"9069d980-0a24-408c-a214-618aed030839","note":"","count":1,"label":"BBQ Texas 32 cm","posId":"143","price":24900,"isExtra":false},{"id":"923cca0f-b384-4647-b41a-b36c46b0c790","note":"","count":1,"label":"BBQ Meteor 32 cm","posId":"142","price":24900,"isExtra":false},{"id":"0604cf40-24b5-4ad5-a9e4-e5834def96b8","note":"","count":1,"label":"Dip česnekový","posId":"P106","price":2000,"isExtra":false}]</t>
  </si>
  <si>
    <t>2026-06-10T20:07:58.547+02:00</t>
  </si>
  <si>
    <t>[{"id":"6748417db17528cb9bcae605","count":1,"label":"Pepperoni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663","count":1,"label":"Mirinda 1l","posId":"N126","price":5900,"isExtra":false},{"id":"6748417db17528cb9bcae639","count":1,"label":"Pepperoni Rolls 🌶️","posId":"P100","price":8900,"isExtra":false},{"id":"bd23bb29ddc67d336ee4c95b","count":1,"label":"Balné","posId":"K0000","price":1500,"isExtra":true}]</t>
  </si>
  <si>
    <t>2026-06-10T20:06:48.326+02:00</t>
  </si>
  <si>
    <t>2026-06-10T20:08:28.972+02:00</t>
  </si>
  <si>
    <t>[{"id":"45e86e69-d951-4cfa-82b7-297944319a30","count":1,"label":"Guarana classic","posId":"N142","price":5500,"isExtra":false,"creatorId":"orKuLK7kIfGf93AqDbw9i","isPackging":0,"actualLabel":"Guarana classic"}]</t>
  </si>
  <si>
    <t>2026-06-10T20:06:48.225+02:00</t>
  </si>
  <si>
    <t>[{"id":"6748417db17528cb9bcae60b","count":1,"label":"Zeleninová 32cm","posId":"115","price":19920,"isExtra":false},{"id":"bd23bb29ddc67d336ee4c95b","count":1,"label":"Balné","posId":"K0000","price":1500,"isExtra":true},{"id":"915428a98eb0106f3feebc47","count":1,"label":"Bez oliv","posId":"X112","price":0,"KDSTags":["redhighlight"],"isExtra":true}]</t>
  </si>
  <si>
    <t>2026-06-10T20:06:47.733+02:00</t>
  </si>
  <si>
    <t>2026-06-10T20:05:24.641+02:00</t>
  </si>
  <si>
    <t>2026-06-10T20:03:35.329+02:00</t>
  </si>
  <si>
    <t>[{"id":"6748417db17528cb9bcae5fd","count":1,"label":"Margherita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,{"id":"ccbaa201c998f5c98f2bca7f","count":1,"label":"Pepperoni salám","posId":"B109","price":3000,"KDSTags":["greenhighlight"],"isExtra":true},{"id":"518562551802af877dea3c52","count":3,"label":"Česnekový dip","posId":"P106","price":2000,"isExtra":false},{"id":"bd23bb29ddc67d336ee4c95b","count":3,"label":"Balné","posId":"K0000","price":1500,"isExtra":true},{"id":"6748417db17528cb9bcae60f","count":1,"label":"Capricciosa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oliv","posId":"X112","price":0,"KDSTags":["redhighlight"],"isExtra":true},{"id":"bb475ad18f251b8d75709561","count":2,"label":"Jalapeňos dip","posId":"P107","price":2000,"isExtra":false},{"id":"bd23bb29ddc67d336ee4c95b","count":2,"label":"Balné","posId":"K0000","price":1500,"isExtra":true}]</t>
  </si>
  <si>
    <t>2026-06-10T20:01:01.408+02:00</t>
  </si>
  <si>
    <t>[{"id":"6748417db17528cb9bcae605","count":1,"label":"Pepperoni 32cm 🌶️🌶️","posId":"120","price":19920,"isExtra":false},{"id":"bd23bb29ddc67d336ee4c95b","count":1,"label":"Balné","posId":"K0000","price":1500,"isExtra":true},{"id":"8eb5d07295059a803062f0d6","count":1,"label":"okraj hotdog, bez omáčky","posId":"A125","price":5700,"isExtra":true},{"id":"6748417db17528cb9bcae605","count":1,"label":"Pepperoni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</si>
  <si>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2026-06-10T19:59:53.869+02:00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</si>
  <si>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🌶️🌶️","posId":"122","price":24900,"isExtra":false},{"id":"bd23bb29ddc67d336ee4c95b","count":1,"label":"Balné","posId":"K0000","price":1500,"isExtra":true},{"id":"18c190203278836a4d4b7095","count":1,"label":"Smetanový základ","posId":"ZRS32","price":0,"isExtra":true},{"id":"6748417db17528cb9bcae65f","count":1,"label":"Pepsi 1l","posId":"N124","price":5900,"isExtra":false}]</t>
  </si>
  <si>
    <t>2026-06-10T19:59:39.703+02:00</t>
  </si>
  <si>
    <t>2026-06-10T19:58:55.221+02:00</t>
  </si>
  <si>
    <t>2026-06-10T19:55:02.945+02:00</t>
  </si>
  <si>
    <t>2026-06-10T20:03:50.047+02:00</t>
  </si>
  <si>
    <t>[{"id":"088a7edc-ef1e-4c6b-b7a1-36c2c45ab0fe","note":"","count":1,"label":"Capricciosa 32 cm","posId":"113","price":24900,"isExtra":false},{"id":"52687002-58c9-40ea-ba22-d2ae7a4b5889","note":"","count":1,"label":"Comeback 32 cm","posId":"145","price":24900,"isExtra":false},{"id":"2a9dc121-ec1e-4cbb-b8d5-66ce6a546664","note":"","count":1,"label":"DIP jalapenos","posId":"P107","price":2000,"isExtra":false}]</t>
  </si>
  <si>
    <t>2026-06-10T19:53:12.258+02:00</t>
  </si>
  <si>
    <t>2026-06-10T19:51:04.255+02:00</t>
  </si>
  <si>
    <t>2026-06-10T20:02:34.702+02:00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</si>
  <si>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základ","posId":"A129","price":0,"isExtra":true},{"id":"83b0f9b5-ecd7-40a2-bb56-5895651d9558","note":"","count":1,"label":"Okraj Hotdog bez omáčky","posId":"A126","price":6500,"isExtra":true},{"id":"0604cf40-24b5-4ad5-a9e4-e5834def96b8","note":"","count":4,"label":"Dip česnekový","posId":"P106","price":2000,"isExtra":false}]</t>
  </si>
  <si>
    <t>2026-06-10T19:45:03.731+02:00</t>
  </si>
  <si>
    <t>2026-06-10T20:06:06.994+02:00</t>
  </si>
  <si>
    <t>2026-06-10T20:15:35.875+02:00</t>
  </si>
  <si>
    <t>2026-06-10T19:45:04.634+02:00</t>
  </si>
  <si>
    <t>[{"id":"4f6ede18-25d3-4c82-be03-84c9578ab8ce","note":"","count":1,"label":"Pepperoni 32 cm","posId":"144","price":24900,"isExtra":false},{"id":"a5c2ed4d-1e36-44a2-96f4-6b33a4c240fc","note":"","count":1,"label":"Comeback 18 cm","posId":"133","price":11900,"isExtra":false}]</t>
  </si>
  <si>
    <t>2026-06-10T19:44:44.391+02:00</t>
  </si>
  <si>
    <t>2026-06-10T19:58:03.104+02:00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</si>
  <si>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🌶️🌶️","posId":"122","price":24900,"isExtra":false},{"id":"54685064","note":"","count":1,"label":"Balné","posId":"K0000","price":1500,"isExtra":true},{"id":"57279284","note":"","count":1,"label":"Smetanový základ","posId":"ZRS32","price":0,"isExtra":true},{"id":"57405718","note":"","size":"Pepsi 1l","count":1,"label":"Pepsi 1l","posId":"N124","price":5900,"isExtra":false}]</t>
  </si>
  <si>
    <t>2026-06-10T19:43:55.534+02:00</t>
  </si>
  <si>
    <t>2026-06-10T19:53:52.629+02:00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</si>
  <si>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32cm","posId":"116","price":24900,"isExtra":false},{"id":"54685064","note":"","count":1,"label":"Balné","posId":"K0000","price":1500,"isExtra":true},{"id":"59589719","note":"","count":1,"label":"USA těsto","posId":"17","price":1000,"isExtra":true},{"id":"59589710","note":"","size":"Pepperoni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🌶️🌶️","posId":"120","price":24900,"isExtra":false},{"id":"54685064","note":"","count":1,"label":"Balné","posId":"K0000","price":1500,"isExtra":true},{"id":"54685046","note":"","count":1,"label":"Bez mozzarelly","posId":"X113","price":0,"KDSTags":["redhighlight"],"isExtra":true}]</t>
  </si>
  <si>
    <t>2026-06-10T19:38:03.469+02:00</t>
  </si>
  <si>
    <t>2026-06-10T19:49:57.092+02:00</t>
  </si>
  <si>
    <t>2026-06-10T20:05:25.595+02:00</t>
  </si>
  <si>
    <t>2026-06-10T19:38:04.410+02:00</t>
  </si>
  <si>
    <t>[{"id":"088a7edc-ef1e-4c6b-b7a1-36c2c45ab0fe","note":"","count":2,"label":"Capricciosa 32 cm","posId":"113","price":24900,"isExtra":false},{"id":"af2bee84-a445-45fc-8ca2-cf4fed0dcf38","note":"","count":2,"label":"okraj mozzarella bylinky","posId":"A121","price":5700,"isExtra":true},{"id":"0604cf40-24b5-4ad5-a9e4-e5834def96b8","note":"","count":2,"label":"Dip česnekový","posId":"P106","price":2000,"isExtra":false},{"id":"909551f4-a7ff-428a-a062-708ec72d4824","note":"","count":1,"label":"Choco Rolls, 6 ks","posId":"chr100","price":8900,"isExtra":false}]</t>
  </si>
  <si>
    <t>2026-06-10T19:36:03.375+02:00</t>
  </si>
  <si>
    <t>2026-06-10T20:13:26.078+02:00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</si>
  <si>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</si>
  <si>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2026-06-10T19:33:04.226+02:00</t>
  </si>
  <si>
    <t>2026-06-10T19:43:16.273+02:00</t>
  </si>
  <si>
    <t>2026-06-10T19:58:24.065+02:00</t>
  </si>
  <si>
    <t>2026-06-10T19:33:05.292+02:00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</si>
  <si>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</si>
  <si>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2026-06-10T19:20:02.641+02:00</t>
  </si>
  <si>
    <t>2026-06-10T19:37:02.232+02:00</t>
  </si>
  <si>
    <t>2026-06-10T19:53:07.442+02:00</t>
  </si>
  <si>
    <t>2026-06-10T19:20:06.237+02:00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</si>
  <si>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</si>
  <si>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2026-06-10T19:14:10.472+02:00</t>
  </si>
  <si>
    <t>2026-06-10T19:35:22.208+02:00</t>
  </si>
  <si>
    <t>2026-06-10T19:14:10.469+02:00</t>
  </si>
  <si>
    <t>2026-06-10T19:33:46.537+02:00</t>
  </si>
  <si>
    <t>[{"id":"59589709","note":"","size":"Comeback 32cm 🌶️","count":2,"label":"Comeback 32cm 🌶️","posId":"121","price":24900,"isExtra":false},{"id":"54685064","note":"","count":2,"label":"Balné","posId":"K0000","price":1500,"isExtra":true}]</t>
  </si>
  <si>
    <t>2026-06-10T19:10:12.414+02:00</t>
  </si>
  <si>
    <t>2026-06-10T19:30:44.001+02:00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</si>
  <si>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🌶️🌶️","posId":"110","price":30900,"isExtra":false},{"id":"54685059","note":"","count":1,"label":"Balné","posId":"K0000","price":2000,"isExtra":true},{"id":"54685020","note":"","size":"Jalapenos Rolls","count":1,"label":"Jalapenos Rolls","posId":"jpr200","price":8900,"isExtra":false},{"id":"54685064","note":"","count":1,"label":"Balné","posId":"K0000","price":1500,"isExtra":true},{"id":"57464194","note":"","size":"Jalapeňos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dip","posId":"P107","price":2000,"isExtra":false},{"id":"54685064","note":"","count":1,"label":"Balné","posId":"K0000","price":1500,"isExtra":true}]</t>
  </si>
  <si>
    <t>2026-06-10T19:10:03.405+02:00</t>
  </si>
  <si>
    <t>2026-06-10T19:27:42.873+02:00</t>
  </si>
  <si>
    <t>2026-06-10T19:38:33.661+02:00</t>
  </si>
  <si>
    <t>2026-06-10T19:10:04.205+02:00</t>
  </si>
  <si>
    <t>[{"id":"0b22568e-4d1c-45db-9aa3-de09ef6c293a","note":"","count":1,"label":"Pepperoni 32 cm","posId":"120","price":24900,"isExtra":false},{"id":"55f8781c-97f6-4a21-abe6-3780ea7117ba","note":"","count":1,"label":"změna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</si>
  <si>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2026-06-10T19:04:05.581+02:00</t>
  </si>
  <si>
    <t>2026-06-10T19:25:29.190+02:00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</si>
  <si>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</si>
  <si>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2026-06-10T19:00:01.946+02:00</t>
  </si>
  <si>
    <t>2026-06-10T19:23:01.398+02:00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</si>
  <si>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32cm","posId":"113","price":24900,"isExtra":false},{"id":"54685064","note":"","count":1,"label":"Balné","posId":"K0000","price":1500,"isExtra":true},{"id":"54685111","note":"","count":1,"label":"Bez oliv","posId":"X112","price":0,"KDSTags":["redhighlight"],"isExtra":true},{"id":"54685099","note":"","count":1,"label":"Žampiony","posId":"B105","price":2500,"KDSTags":["greenhighlight"],"isExtra":true}]</t>
  </si>
  <si>
    <t>2026-06-10T18:54:55.445+02:00</t>
  </si>
  <si>
    <t>2026-06-10T19:21:37.849+02:00</t>
  </si>
  <si>
    <t>[{"id":"b5cd6d23-f361-4161-9aa5-cc25896b6767","count":1,"label":"Pizza Comeback 32","posId":"121","price":24900,"isExtra":false,"creatorId":"WYA6CMMeV49HE_V_I5SKC","isPackging":0,"actualLabel":"Pizza Comeback 32"},{"id":"b5cd6d23-f361-4161-9aa5-cc25896b6767","count":1,"label":"Pizza Comeback 32","posId":"121","price":24900,"isExtra":false,"creatorId":"zcas0UP376TJNkFJ2i9pj","isPackging":0,"actualLabel":"Pizza Comeback 32"},{"id":"b5cd6d23-f361-4161-9aa5-cc25896b6767","count":1,"label":"Pizza Comeback 32","posId":"121","price":24900,"isExtra":false,"creatorId":"RBDYhQBvEXG9XZ2g2riCO","isPackging":0,"actualLabel":"Pizza Comeback 32"},{"id":"b5cd6d23-f361-4161-9aa5-cc25896b6767","count":1,"label":"Pizza Comeback 32","posId":"121","price":24900,"isExtra":false,"creatorId":"ox8s_VLPGCi2jNsklT9AC","isPackging":0,"actualLabel":"Pizza Comeback 32"},{"id":"4df4c5c0-abba-42b0-a63e-2a559be75166","count":1,"label":"Pizza Quattro Formaggi 32","posId":"123","price":24900,"isExtra":false,"creatorId":"bWGRPN55VfGIH6h4wXEkJ","isPackging":0,"actualLabel":"Pizza Quattro Formaggi 32"}]</t>
  </si>
  <si>
    <t>2026-06-10T18:54:03.368+02:00</t>
  </si>
  <si>
    <t>2026-06-10T19:14:49.939+02:00</t>
  </si>
  <si>
    <t>2026-06-10T19:23:55.520+02:00</t>
  </si>
  <si>
    <t>2026-06-10T18:54:04.089+02:00</t>
  </si>
  <si>
    <t>[{"id":"0d7a09d5-0cc0-41d1-92da-1fd2b06b2d07","note":"","count":1,"label":"Česnekový chléb","posId":"P104","price":7900,"isExtra":false},{"id":"978c26ec-8492-4979-8b1c-f7ff8381d413","note":"","count":4,"label":"Pepperoni Rolls, 6 ks","posId":"P100","price":8900,"isExtra":false}]</t>
  </si>
  <si>
    <t>2026-06-10T18:53:03.498+02:00</t>
  </si>
  <si>
    <t>2026-06-10T19:07:45.153+02:00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</si>
  <si>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-cibule","posId":"X103","price":0,"KDSTags":["redhighlight"],"isExtra":true}]</t>
  </si>
  <si>
    <t>2026-06-10T18:50:40.965+02:00</t>
  </si>
  <si>
    <t>2026-06-10T19:02:53.369+02:00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</si>
  <si>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54685049","note":"","count":1,"label":"Balné","posId":"K0000","price":3000,"isExtra":true},{"id":"54685137","note":"","count":1,"label":"okraj hotdog, bez omáčky","posId":"A125","price":5700,"isExtra":true},{"id":"54685080","note":"","count":1,"label":"masové kuličky","posId":"P102","price":0,"isExtra":true},{"id":"57405731","note":"","count":1,"label":"Pepsi zero sugar 1l","posId":"N125","price":0,"isExtra":true}]</t>
  </si>
  <si>
    <t>2026-06-10T18:50:03.307+02:00</t>
  </si>
  <si>
    <t>2026-06-10T19:05:01.195+02:00</t>
  </si>
  <si>
    <t>2026-06-10T19:27:56.921+02:00</t>
  </si>
  <si>
    <t>2026-06-10T18:50:04.428+02:00</t>
  </si>
  <si>
    <t>[{"id":"a78b511f-836b-415e-9285-dd47f293529b","note":"","count":1,"label":"Pepperoni 40 cm","posId":"108","price":30900,"isExtra":false},{"id":"faf7ff40-eef3-48bd-92c4-b33e5bbf095d","note":"","count":1,"label":"Quattro Formaggi 40 cm","posId":"111","price":30900,"isExtra":false}]</t>
  </si>
  <si>
    <t>2026-06-10T18:45:03.689+02:00</t>
  </si>
  <si>
    <t>2026-06-10T18:58:35.966+02:00</t>
  </si>
  <si>
    <t>2026-06-10T19:14:02.821+02:00</t>
  </si>
  <si>
    <t>2026-06-10T18:45:04.252+02:00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</si>
  <si>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</si>
  <si>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2026-06-10T18:44:03.192+02:00</t>
  </si>
  <si>
    <t>2026-06-10T18:59:15.948+02:00</t>
  </si>
  <si>
    <t>[{"id":"6747ad56-2f52-4f5b-b96c-109c91cf97bd","note":"","count":1,"label":"Hawai 18 cm","posId":"126","price":11900,"isExtra":false},{"id":"a8b296cb-224d-46e2-b4ca-40d9cb21295a","note":"","count":1,"label":"BEZ -šunka","posId":"X106","price":0,"KDSTags":["redhighlight"],"isExtra":true}]</t>
  </si>
  <si>
    <t>2026-06-10T18:42:02.866+02:00</t>
  </si>
  <si>
    <t>2026-06-10T18:55:50.052+02:00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</si>
  <si>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e8a7b47a-70d2-4cc2-a375-1dab55125675","note":"","count":1,"label":"Quattro Formaggi 32 cm","posId":"123","price":24900,"isExtra":false}]</t>
  </si>
  <si>
    <t>2026-06-10T18:36:03.156+02:00</t>
  </si>
  <si>
    <t>2026-06-10T18:52:35.941+02:00</t>
  </si>
  <si>
    <t>[{"id":"3ca6f105-5e70-48ee-bc31-76525f0a0b11","note":"","count":1,"label":"BBQ Texas 40 cm","posId":"107","price":30900,"isExtra":false},{"id":"0d7a09d5-0cc0-41d1-92da-1fd2b06b2d07","note":"","count":1,"label":"Česnekový chléb","posId":"P104","price":7900,"isExtra":false}]</t>
  </si>
  <si>
    <t>2026-06-10T18:32:02.838+02:00</t>
  </si>
  <si>
    <t>2026-06-10T18:50:04.887+02:00</t>
  </si>
  <si>
    <t>2026-06-10T19:08:00.275+02:00</t>
  </si>
  <si>
    <t>2026-06-10T18:32:03.445+02:00</t>
  </si>
  <si>
    <t>[{"id":"72a788fd-2d10-4aa9-80c1-abbc9acb3570","note":"","count":1,"label":"Hawai 32 cm","posId":"138","price":24900,"isExtra":false},{"id":"51742ea4-2dd0-45e1-9eee-08e8ee1273fe","note":"","count":1,"label":"okraj Hotdog bez omáčky","posId":"A125","price":5700,"isExtra":true}]</t>
  </si>
  <si>
    <t>2026-06-10T18:30:02.980+02:00</t>
  </si>
  <si>
    <t>2026-06-10T18:48:36.008+02:00</t>
  </si>
  <si>
    <t>2026-06-10T18:58:06.341+02:00</t>
  </si>
  <si>
    <t>2026-06-10T18:30:04.499+02:00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</si>
  <si>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1l","posId":"N126","price":0,"isExtra":true},{"id":"0604cf40-24b5-4ad5-a9e4-e5834def96b8","note":"","count":1,"label":"Dip česnekový","posId":"P106","price":2000,"isExtra":false}]</t>
  </si>
  <si>
    <t>2026-06-10T18:28:23.186+02:00</t>
  </si>
  <si>
    <t>2026-06-10T19:38:48.529+02:00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</si>
  <si>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těsto","posId":"17","price":1000,"isExtra":true},{"id":"5f2a50eca1a44e5dc7ac4a4d","count":1,"label":"okraj hotdog, bbq omáčka","posId":"A119","price":5700,"isExtra":true},{"id":"6748417db17528cb9bcae609","count":1,"label":"BBQ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základ","posId":"ZBR32","price":0,"isExtra":true},{"id":"f401506159c49964c3178c0f","count":1,"label":"okraj mozzarella, bylinky","posId":"A121","price":5700,"isExtra":true},{"id":"c078d543d1a88a9ac9896708","count":1,"label":"Bez salámu","posId":"X109","price":0,"KDSTags":["redhighlight"],"isExtra":true},{"id":"fa857a88cef908bfe7a79dc0","count":1,"label":"Žampiony","posId":"B105","price":2500,"KDSTags":["greenhighlight"],"isExtra":true}]</t>
  </si>
  <si>
    <t>Ivan</t>
  </si>
  <si>
    <t>2026-06-10T18:26:19.672+02:00</t>
  </si>
  <si>
    <t>2026-06-10T18:41:27.160+02:00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</si>
  <si>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</si>
  <si>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2026-06-10T18:23:44.534+02:00</t>
  </si>
  <si>
    <t>2026-06-10T18:39:49.827+02:00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</si>
  <si>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základ","posId":"ZRS32","price":0,"isExtra":true},{"id":"737fae5d3b3af39cab3630a6","count":1,"label":"Bez ananasu","posId":"X100","price":0,"KDSTags":["redhighlight"],"isExtra":true},{"id":"6748417db17528cb9bcae633","count":1,"label":"Masové kuličky","posId":"P102","price":9900,"isExtra":false},{"id":"bd23bb29ddc67d336ee4c95b","count":1,"label":"Balné","posId":"K0000","price":1500,"isExtra":true}]</t>
  </si>
  <si>
    <t>2026-06-10T18:23:05.514+02:00</t>
  </si>
  <si>
    <t>2026-06-10T18:35:43.104+02:00</t>
  </si>
  <si>
    <t>[{"id":"2c0b14ac-0c6b-4872-a94b-866460357260","count":1,"label":"Pizza Capricciosa 18","posId":"125","price":11900,"isExtra":false,"creatorId":"p-dZ_9ewsQPuQuONUfZ1Z","isPackging":0,"actualLabel":"Pizza Capricciosa 18"},{"id":"ad41b401-fc7f-449d-87be-dfb46bf9a126","count":1,"label":"Dip česnekový","posId":"P106","price":2000,"isExtra":false,"creatorId":"vi4LvgLgPCgfSsmUcYrrl","isPackging":0,"actualLabel":"Dip česnekový"}]</t>
  </si>
  <si>
    <t>2026-06-10T18:14:45.428+02:00</t>
  </si>
  <si>
    <t>2026-06-10T18:34:17.225+02:00</t>
  </si>
  <si>
    <t>[{"id":"100","note":"","count":1,"label":"Margherita 40cm","posId":"100","price":26900,"isExtra":false},{"id":"K0000","note":"","count":1,"label":"Balné","posId":"K0000","price":2000,"isExtra":true},{"id":"D107","note":"","count":2,"label":"Opočno čokoládová","posId":"D107","price":12900,"isExtra":false},{"id":"P106","note":"","count":1,"label":"Česnekový dip","posId":"P106","price":2000,"isExtra":false},{"id":"K0000","note":"","count":1,"label":"Balné","posId":"K0000","price":1500,"isExtra":true}]</t>
  </si>
  <si>
    <t>2026-06-10T18:12:03.966+02:00</t>
  </si>
  <si>
    <t>2026-06-10T18:32:45.249+02:00</t>
  </si>
  <si>
    <t>2026-06-10T18:40:54.767+02:00</t>
  </si>
  <si>
    <t>2026-06-10T18:12:04.760+02:00</t>
  </si>
  <si>
    <t>2026-06-10T18:11:52.216+02:00</t>
  </si>
  <si>
    <t>2026-06-10T18:30:44.794+02:00</t>
  </si>
  <si>
    <t>[{"id":"307f1b7d-52a0-408d-be47-4976c57475e7","count":1,"label":"Pizza Hawai 32 cm","posId":"114","price":24900,"isExtra":false,"creatorId":"Mrysz4_-bS3W8bNOM0Npy","isPackging":0,"actualLabel":"Pizza Hawai 32 cm"},{"id":"extra_20230331101812_75","count":1,"label":"Kukuřice","posId":"B115","price":2500,"KDSTags":["greenhighlight"],"isExtra":true,"mainItemId":"307f1b7d-52a0-408d-be47-4976c57475e7"}]</t>
  </si>
  <si>
    <t>2026-06-10T18:11:03.455+02:00</t>
  </si>
  <si>
    <t>2026-06-10T18:30:04.592+02:00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</si>
  <si>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cm","posId":"119","price":24900,"isExtra":false}]</t>
  </si>
  <si>
    <t>2026-06-10T18:07:06.167+02:00</t>
  </si>
  <si>
    <t>2026-06-10T18:25:12.066+02:00</t>
  </si>
  <si>
    <t>[{"id":"6748417db17528cb9bcae605","count":1,"label":"Pepperoni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bylinky","posId":"A121","price":5700,"isExtra":true},{"id":"6748417db17528cb9bcae63f","count":1,"label":"Jalapenos Rolls","posId":"jpr200","price":8900,"isExtra":false},{"id":"bd23bb29ddc67d336ee4c95b","count":1,"label":"Balné","posId":"K0000","price":1500,"isExtra":true}]</t>
  </si>
  <si>
    <t>2026-06-10T18:07:03.812+02:00</t>
  </si>
  <si>
    <t>2026-06-10T18:23:40.879+02:00</t>
  </si>
  <si>
    <t>2026-06-10T18:37:07.977+02:00</t>
  </si>
  <si>
    <t>2026-06-10T18:07:05.010+02:00</t>
  </si>
  <si>
    <t>[{"id":"896d2264-b315-4ee3-b331-0fa7b26bb96f","note":"","count":1,"label":"Hawai 32 cm","posId":"114","price":24900,"isExtra":false},{"id":"fc3fa22b-be90-4e3e-a05f-41f62444ffb3","note":"","count":1,"label":"olivy","posId":"B112","price":2500,"KDSTags":["greenhighlight"],"isExtra":true},{"id":"c10d36f8-acd3-4a8b-979d-b81c00d75c6f","note":"","count":1,"label":"BEZ -ananas","posId":"X100","price":0,"KDSTags":["redhighlight"],"isExtra":true},{"id":"f7043b16-784c-4471-87d9-9c8cbc7d5ab8","note":"","count":1,"label":"Capricciosa 32 cm","posId":"137","price":24900,"isExtra":false}]</t>
  </si>
  <si>
    <t>2026-06-10T18:06:03.702+02:00</t>
  </si>
  <si>
    <t>2026-06-10T18:20:39.669+02:00</t>
  </si>
  <si>
    <t>2026-06-10T18:52:54.708+02:00</t>
  </si>
  <si>
    <t>2026-06-10T18:08:56.886+02:00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</si>
  <si>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3ca6f105-5e70-48ee-bc31-76525f0a0b11","note":"","count":1,"label":"BBQ Texas 40 cm","posId":"107","price":30900,"isExtra":false}]</t>
  </si>
  <si>
    <t>2026-06-10T18:03:18.478+02:00</t>
  </si>
  <si>
    <t>2026-06-10T18:16:13.837+02:00</t>
  </si>
  <si>
    <t>[{"id":"d0b4da65-56e2-444e-b81f-865254dcc811","count":1,"label":"Pizza BBQ Meteor 32","posId":"118","price":24900,"isExtra":false,"creatorId":"YHkSYNP0FMkqHu2hg2P7-","isPackging":0,"actualLabel":"Pizza BBQ Meteor 32"},{"id":"4df4c5c0-abba-42b0-a63e-2a559be75166","count":1,"label":"Pizza Quattro Formaggi 32","posId":"123","price":24900,"isExtra":false,"creatorId":"TdJyt6ujXJMAX8So1Bn3O","isPackging":0,"actualLabel":"Pizza Quattro Formaggi 32"},{"id":"KHkqvH4nrpVi3rmWB6xsU","count":1,"label":"Bez gorgonzoly","posId":"X101","price":0,"KDSTags":["redhighlight"],"isExtra":true,"mainItemId":"4df4c5c0-abba-42b0-a63e-2a559be75166"}]</t>
  </si>
  <si>
    <t>2026-06-10T17:58:03.447+02:00</t>
  </si>
  <si>
    <t>2026-06-10T18:11:56.657+02:00</t>
  </si>
  <si>
    <t>2026-06-10T18:25:37.803+02:00</t>
  </si>
  <si>
    <t>2026-06-10T17:58:04.379+02:00</t>
  </si>
  <si>
    <t>2026-06-10T17:55:56.819+02:00</t>
  </si>
  <si>
    <t>2026-06-10T18:07:37.972+02:00</t>
  </si>
  <si>
    <t>[{"id":"d0b4da65-56e2-444e-b81f-865254dcc811","count":1,"label":"Pizza BBQ Meteor 32","posId":"118","price":24900,"isExtra":false,"creatorId":"Mx4wx2_poHreYK943kdNy","isPackging":0,"actualLabel":"Pizza BBQ Meteor 32"}]</t>
  </si>
  <si>
    <t>2026-06-10T17:54:34.650+02:00</t>
  </si>
  <si>
    <t>2026-06-10T18:12:00.903+02:00</t>
  </si>
  <si>
    <t>[{"id":"6748417db17528cb9bcae60f","count":1,"label":"Capricciosa 32cm","posId":"113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</si>
  <si>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2026-06-10T17:52:03.245+02:00</t>
  </si>
  <si>
    <t>2026-06-10T18:08:47.968+02:00</t>
  </si>
  <si>
    <t>2026-06-10T18:22:36.471+02:00</t>
  </si>
  <si>
    <t>2026-06-10T17:52:04.203+02:00</t>
  </si>
  <si>
    <t>[{"id":"088a7edc-ef1e-4c6b-b7a1-36c2c45ab0fe","note":"","count":1,"label":"Capricciosa 32 cm","posId":"113","price":24900,"isExtra":false},{"id":"50a2c673-74cc-459a-b7e5-f5c332128443","note":"","count":1,"label":"mozzarella","posId":"B113","price":3000,"KDSTags":["greenhighlight"],"isExtra":true},{"id":"a8b296cb-224d-46e2-b4ca-40d9cb21295a","note":"","count":1,"label":"BEZ -šunka","posId":"X106","price":0,"KDSTags":["redhighlight"],"isExtra":true},{"id":"28336e37-e634-4831-931e-6ff79348cc0a","note":"","count":1,"label":"Buchtičky se šodó","posId":"D12","price":7900,"isExtra":false}]</t>
  </si>
  <si>
    <t>2026-06-10T17:48:58.633+02:00</t>
  </si>
  <si>
    <t>2026-06-10T17:57:54.083+02:00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</si>
  <si>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🌶️","posId":"121","price":19920,"isExtra":false},{"id":"bd23bb29ddc67d336ee4c95b","count":1,"label":"Balné","posId":"K0000","price":1500,"isExtra":true},{"id":"6748417db17528cb9bcae661","count":1,"label":"Pepsi zero sugar 1l","posId":"N125","price":5900,"isExtra":false}]</t>
  </si>
  <si>
    <t>2026-06-10T17:48:15.433+02:00</t>
  </si>
  <si>
    <t>2026-06-10T18:07:34.964+02:00</t>
  </si>
  <si>
    <t>[{"id":"2c0b14ac-0c6b-4872-a94b-866460357260","count":1,"label":"Pizza Capricciosa 18","posId":"125","price":11900,"isExtra":false,"creatorId":"HubdgvX_JCi8guLqkY-iB","isPackging":0,"actualLabel":"Pizza Capricciosa 18"},{"id":"4d996833-341f-48f8-945e-9507b5d29594","count":1,"label":"Pizza Comeback 18","posId":"133","price":11900,"isExtra":false,"creatorId":"w2kgoN3CJLtxzKLybKrjw","isPackging":0,"actualLabel":"Pizza Comeback 18"},{"id":"0f6ff109-ae8f-450c-889d-2bf0860a2838","count":1,"label":"Pizza Hot &amp; Spicy 18","posId":"134","price":11900,"isExtra":false,"creatorId":"g-Q8IM_7AJgejvSjQDcIF","isPackging":0,"actualLabel":"Pizza Hot &amp; Spicy 18"},{"id":"2bf254be-a178-4f1d-bb54-104d648cbea9","count":1,"label":"Pizza Špenát kuře 18 cm","posId":"128","price":11900,"isExtra":false,"creatorId":"o5Xim6dChMIO6DSHma9eV","isPackging":0,"actualLabel":"Pizza Špenát kuře 18 cm"}]</t>
  </si>
  <si>
    <t>2026-06-10T17:47:03.037+02:00</t>
  </si>
  <si>
    <t>2026-06-10T18:00:18.806+02:00</t>
  </si>
  <si>
    <t>[{"id":"ef7489da-416c-4ccb-846f-0317489461fc","note":"","count":2,"label":"BBQ Meteor 40 cm","posId":"106","price":30900,"isExtra":false},{"id":"a3af24f3-c3ce-4e93-83a5-9a3b7277f4fc","note":"","count":2,"label":"Okraj mozzarella, bylinky","posId":"A122","price":6500,"isExtra":true},{"id":"0604cf40-24b5-4ad5-a9e4-e5834def96b8","note":"","count":2,"label":"Dip česnekový","posId":"P106","price":2000,"isExtra":false}]</t>
  </si>
  <si>
    <t>Pavel</t>
  </si>
  <si>
    <t>2026-06-10T17:46:23.353+02:00</t>
  </si>
  <si>
    <t>2026-06-10T17:55:15.079+02:00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</si>
  <si>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cibule","posId":"X103","price":0,"KDSTags":["redhighlight"],"isExtra":true},{"id":"B115","note":"","count":1,"label":"Kukuřice","posId":"B115","price":2500,"KDSTags":["greenhighlight"],"isExtra":true}]</t>
  </si>
  <si>
    <t>2026-06-10T17:45:02.699+02:00</t>
  </si>
  <si>
    <t>2026-06-10T18:13:03.670+02:00</t>
  </si>
  <si>
    <t>2026-06-10T18:29:13.218+02:00</t>
  </si>
  <si>
    <t>2026-06-10T17:45:03.727+02:00</t>
  </si>
  <si>
    <t>2026-06-10T17:43:04.082+02:00</t>
  </si>
  <si>
    <t>2026-06-10T18:01:31.671+02:00</t>
  </si>
  <si>
    <t>[{"id":"7ee7e3c8-2c54-4dc5-810f-2f52f62e2d14","note":"","count":1,"label":"Comeback 32 cm","posId":"121","price":24900,"isExtra":false},{"id":"72b7d8de-1f32-4c8d-8cfc-fd5ab0a54619","note":"","count":1,"label":"kuře","posId":"B114","price":3000,"KDSTags":["greenhighlight"],"isExtra":true},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</si>
  <si>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2026-06-10T17:39:04.484+02:00</t>
  </si>
  <si>
    <t>2026-06-10T17:51:51.094+02:00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</si>
  <si>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🌶️","posId":"109","price":30900,"isExtra":false},{"id":"9642908ce4c2f22954c8bbd6","count":1,"label":"Balné","posId":"K0000","price":2000,"isExtra":true}]</t>
  </si>
  <si>
    <t>2026-06-10T17:34:28.369+02:00</t>
  </si>
  <si>
    <t>2026-06-10T17:50:32.736+02:00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</si>
  <si>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🌶️🌶️","posId":"108","price":30900,"isExtra":false},{"id":"9642908ce4c2f22954c8bbd6","count":1,"label":"Balné","posId":"K0000","price":2000,"isExtra":true},{"id":"fdf2a6779c626ea2d009a331","count":1,"label":"okraj hotdog, hořčice","posId":"A118","price":6500,"isExtra":true},{"id":"c8dbd54159dca400135e2ae8","count":1,"label":"Pepperoni salám","posId":"C109","price":4000,"KDSTags":["greenhighlight"],"isExtra":true},{"id":"6748417db17528cb9bcae631","count":1,"label":"Spicy Wings 🌶️","posId":"P101","price":9520,"isExtra":false},{"id":"bd23bb29ddc67d336ee4c95b","count":1,"label":"Balné","posId":"K0000","price":1500,"isExtra":true}]</t>
  </si>
  <si>
    <t>2026-06-10T17:33:26.421+02:00</t>
  </si>
  <si>
    <t>2026-06-10T17:44:49.246+02:00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</si>
  <si>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🌶️🌶️","posId":"110","price":30900,"isExtra":false},{"id":"54685059","note":"","count":1,"label":"Balné","posId":"K0000","price":2000,"isExtra":true},{"id":"54684983","note":"","size":"Veggieballs 40cm 🌶️🌶️","count":1,"label":"Veggieballs 40cm 🌶️🌶️","posId":"105","price":30900,"isExtra":false},{"id":"54685059","note":"","count":1,"label":"Balné","posId":"K0000","price":2000,"isExtra":true}]</t>
  </si>
  <si>
    <t>2026-06-10T17:24:13.745+02:00</t>
  </si>
  <si>
    <t>2026-06-10T17:31:15.646+02:00</t>
  </si>
  <si>
    <t>2026-06-10T17:17:02.828+02:00</t>
  </si>
  <si>
    <t>2026-06-10T17:22:54.662+02:00</t>
  </si>
  <si>
    <t>2026-06-10T17:38:37.056+02:00</t>
  </si>
  <si>
    <t>2026-06-10T17:17:03.926+02:00</t>
  </si>
  <si>
    <t>[{"id":"63c5589f-8110-48db-8be3-91da09368499","note":"","count":1,"label":"Capricciosa 18 cm","posId":"125","price":11900,"isExtra":false},{"id":"a8b296cb-224d-46e2-b4ca-40d9cb21295a","note":"","count":1,"label":"BEZ -šunka","posId":"X106","price":0,"KDSTags":["redhighlight"],"isExtra":true},{"id":"66ee9e23-f41b-4175-a255-1e2fcec5e863","note":"","count":2,"label":"Pilsner Urquell 0,5l","posId":"N20","price":6500,"isExtra":false},{"id":"0604cf40-24b5-4ad5-a9e4-e5834def96b8","note":"","count":1,"label":"Dip česnekový","posId":"P106","price":2000,"isExtra":false}]</t>
  </si>
  <si>
    <t>2026-06-10T17:12:02.786+02:00</t>
  </si>
  <si>
    <t>2026-06-10T17:22:35.408+02:00</t>
  </si>
  <si>
    <t>2026-06-10T17:42:35.656+02:00</t>
  </si>
  <si>
    <t>2026-06-10T17:12:03.378+02:00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</si>
  <si>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česnekový","posId":"P106","price":2000,"isExtra":false},{"id":"52687002-58c9-40ea-ba22-d2ae7a4b5889","note":"","count":1,"label":"Comeback 32 cm","posId":"145","price":24900,"isExtra":false},{"id":"2a9dc121-ec1e-4cbb-b8d5-66ce6a546664","note":"","count":1,"label":"DIP jalapenos","posId":"P107","price":2000,"isExtra":false},{"id":"978c26ec-8492-4979-8b1c-f7ff8381d413","note":"","count":1,"label":"Pepperoni Rolls, 6 ks","posId":"P100","price":8900,"isExtra":false}]</t>
  </si>
  <si>
    <t>2026-06-10T17:03:46.952+02:00</t>
  </si>
  <si>
    <t>2026-06-10T17:09:27.396+02:00</t>
  </si>
  <si>
    <t>[{"id":"307f1b7d-52a0-408d-be47-4976c57475e7","count":1,"label":"Pizza Hawai 32 cm","posId":"114","price":24900,"isExtra":false,"creatorId":"kBZ8ljITctkZ9WgPWxUkr","isPackging":0,"actualLabel":"Pizza Hawai 32 cm"}]</t>
  </si>
  <si>
    <t>2026-06-10T16:58:04.298+02:00</t>
  </si>
  <si>
    <t>2026-06-10T17:07:18.259+02:00</t>
  </si>
  <si>
    <t>2026-06-10T17:16:17.777+02:00</t>
  </si>
  <si>
    <t>2026-06-10T16:58:05.023+02:00</t>
  </si>
  <si>
    <t>[{"id":"a78b511f-836b-415e-9285-dd47f293529b","note":"","count":1,"label":"Pepperoni 40 cm","posId":"108","price":30900,"isExtra":false},{"id":"83b0f9b5-ecd7-40a2-bb56-5895651d9558","note":"","count":1,"label":"Okraj Hotdog bez omáčky","posId":"A126","price":6500,"isExtra":true}]</t>
  </si>
  <si>
    <t>2026-06-10T16:51:37.072+02:00</t>
  </si>
  <si>
    <t>2026-06-10T17:01:25.698+02:00</t>
  </si>
  <si>
    <t>[{"id":"54684982","note":"","size":"Capricciosa 40cm","count":2,"label":"Capricciosa 40cm","posId":"101","price":30900,"isExtra":false},{"id":"54685059","note":"","count":2,"label":"Balné","posId":"K0000","price":2000,"isExtra":true},{"id":"54685018","note":"","size":"Česnekový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dip","posId":"P106","price":2000,"isExtra":false},{"id":"54685064","note":"","count":2,"label":"Balné","posId":"K0000","price":1500,"isExtra":true}]</t>
  </si>
  <si>
    <t>Arvind</t>
  </si>
  <si>
    <t>2026-06-10T16:43:55.220+02:00</t>
  </si>
  <si>
    <t>2026-06-10T16:51:12.035+02:00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</si>
  <si>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</si>
  <si>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2026-06-10T16:25:12.478+02:00</t>
  </si>
  <si>
    <t>2026-06-10T16:38:04.365+02:00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</si>
  <si>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🌶️🌶️","posId":"108","price":30900,"isExtra":false},{"id":"54685059","note":"","count":1,"label":"Balné","posId":"K0000","price":2000,"isExtra":true},{"id":"54685184","note":"","count":1,"label":"Grana padano, pecorino, parmazán","posId":"C130","price":4000,"KDSTags":["greenhighlight"],"isExtra":true}]</t>
  </si>
  <si>
    <t>2026-06-10T16:17:56.787+02:00</t>
  </si>
  <si>
    <t>2026-06-10T16:24:02.282+02:00</t>
  </si>
  <si>
    <t>[{"id":"4d404c70-83e0-4d17-8dce-d711c6217316","count":1,"label":"Pizza Pepperoni 32","posId":"120","price":24900,"isExtra":false,"creatorId":"KrMZDwDd1pNmPJt2wsnD6","isPackging":0,"actualLabel":"Pizza Pepperoni 32"}]</t>
  </si>
  <si>
    <t>2026-06-10T16:14:03.316+02:00</t>
  </si>
  <si>
    <t>2026-06-10T16:26:01.314+02:00</t>
  </si>
  <si>
    <t>2026-06-10T16:40:30.293+02:00</t>
  </si>
  <si>
    <t>2026-06-10T16:14:03.946+02:00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</si>
  <si>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</si>
  <si>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2026-06-10T16:13:02.982+02:00</t>
  </si>
  <si>
    <t>2026-06-10T16:22:31.046+02:00</t>
  </si>
  <si>
    <t>2026-06-10T16:41:16.094+02:00</t>
  </si>
  <si>
    <t>2026-06-10T16:13:03.534+02:00</t>
  </si>
  <si>
    <t>[{"id":"ef7489da-416c-4ccb-846f-0317489461fc","note":"","count":1,"label":"BBQ Meteor 40 cm","posId":"106","price":30900,"isExtra":false},{"id":"83b0f9b5-ecd7-40a2-bb56-5895651d9558","note":"","count":1,"label":"Okraj Hotdog bez omáčky","posId":"A126","price":6500,"isExtra":true},{"id":"0604cf40-24b5-4ad5-a9e4-e5834def96b8","note":"","count":1,"label":"Dip česnekový","posId":"P106","price":2000,"isExtra":false}]</t>
  </si>
  <si>
    <t>2026-06-10T16:05:02.867+02:00</t>
  </si>
  <si>
    <t>2026-06-10T16:18:32.080+02:00</t>
  </si>
  <si>
    <t>2026-06-10T16:30:46.802+02:00</t>
  </si>
  <si>
    <t>2026-06-10T16:05:03.328+02:00</t>
  </si>
  <si>
    <t>2026-06-10T15:57:15.256+02:00</t>
  </si>
  <si>
    <t>2026-06-10T16:16:16.474+02:00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</si>
  <si>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bylinky","posId":"A121","price":5700,"isExtra":true},{"id":"518562551802af877dea3c52","count":2,"label":"Česnekový dip","posId":"P106","price":2000,"isExtra":false},{"id":"bd23bb29ddc67d336ee4c95b","count":2,"label":"Balné","posId":"K0000","price":1500,"isExtra":true},{"id":"6748417db17528cb9bcae5ff","count":1,"label":"Quattro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</si>
  <si>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2026-06-10T15:57:05.893+02:00</t>
  </si>
  <si>
    <t>2026-06-10T16:13:15.856+02:00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</si>
  <si>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základ","posId":"ZRS40","price":0,"isExtra":true},{"id":"54685013","note":"","size":"Spicy Wings 🌶️","count":1,"label":"Spicy Wings 🌶️","posId":"P101","price":11900,"isExtra":false},{"id":"54685064","note":"","count":1,"label":"Balné","posId":"K0000","price":1500,"isExtra":true}]</t>
  </si>
  <si>
    <t>2026-06-10T15:55:58.876+02:00</t>
  </si>
  <si>
    <t>2026-06-10T16:05:24.162+02:00</t>
  </si>
  <si>
    <t>[{"id":"6748417db17528cb9bcae661","count":1,"label":"Pepsi zero sugar 1l","posId":"N125","price":5900,"isExtra":false},{"id":"6748417db17528cb9bcae5f1","count":1,"label":"BBQ Meteor 40cm","posId":"106","price":30900,"isExtra":false},{"id":"9642908ce4c2f22954c8bbd6","count":1,"label":"Balné","posId":"K0000","price":2000,"isExtra":true},{"id":"518562551802af877dea3c52","count":1,"label":"Česnekový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</si>
  <si>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2026-06-10T15:52:03.604+02:00</t>
  </si>
  <si>
    <t>2026-06-10T16:01:11.038+02:00</t>
  </si>
  <si>
    <t>[{"id":"4df4c5c0-abba-42b0-a63e-2a559be75166","count":1,"label":"Pizza Quattro Formaggi 32","posId":"123","price":24900,"isExtra":false,"creatorId":"-mX0PSo9Obdbyna5eVG2N","isPackging":0,"actualLabel":"Pizza Quattro Formaggi 32"}]</t>
  </si>
  <si>
    <t>2026-06-10T15:40:03.332+02:00</t>
  </si>
  <si>
    <t>2026-06-10T15:50:44.863+02:00</t>
  </si>
  <si>
    <t>2026-06-10T16:01:27.454+02:00</t>
  </si>
  <si>
    <t>2026-06-10T15:40:04.401+02:00</t>
  </si>
  <si>
    <t>[{"id":"1edf54fc-1032-442c-939f-e6e2033b2270","note":"","count":2,"label":"Comeback 40 cm","posId":"109","price":30900,"isExtra":false},{"id":"28e96b57-144a-4147-bd66-1530a9858e97","note":"","count":2,"label":"BEZ -pepperoni salám","posId":"X109","price":0,"KDSTags":["redhighlight"],"isExtra":true}]</t>
  </si>
  <si>
    <t>2026-06-10T15:30:03.380+02:00</t>
  </si>
  <si>
    <t>2026-06-10T15:40:52.930+02:00</t>
  </si>
  <si>
    <t>2026-06-10T15:56:57.764+02:00</t>
  </si>
  <si>
    <t>2026-06-10T15:30:04.003+02:00</t>
  </si>
  <si>
    <t>[{"id":"ef7489da-416c-4ccb-846f-0317489461fc","note":"","count":1,"label":"BBQ Meteor 40 cm","posId":"106","price":30900,"isExtra":false},{"id":"1da6e618-5f95-4707-b8bd-b1685e13f67a","note":"","count":1,"label":"Hawai 40 cm","posId":"102","price":30900,"isExtra":false},{"id":"0604cf40-24b5-4ad5-a9e4-e5834def96b8","note":"","count":2,"label":"Dip česnekový","posId":"P106","price":2000,"isExtra":false}]</t>
  </si>
  <si>
    <t>2026-06-10T15:03:58.554+02:00</t>
  </si>
  <si>
    <t>2026-06-10T15:17:25.095+02:00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</si>
  <si>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</si>
  <si>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2026-06-10T15:03:27.986+02:00</t>
  </si>
  <si>
    <t>2026-06-10T15:12:15.108+02:00</t>
  </si>
  <si>
    <t>[{"id":"0a49663b-9e35-4f4a-a85c-108bd9827ef5","count":1,"label":"Pepperoni Rolls","posId":"P100","price":8900,"isExtra":false,"creatorId":"GkrV4y0RGhVtOA0tXQZTK","isPackging":0,"actualLabel":"Pepperoni Rolls"},{"id":"18ed4a89-f7cc-4439-bd94-391910deaa26","count":1,"label":"Česnekový chléb","posId":"P104","price":7900,"isExtra":false,"creatorId":"9ZRZC7qOnM6HFuiwyEUay","isPackging":0,"actualLabel":"Česnekový chléb"},{"id":"ad41b401-fc7f-449d-87be-dfb46bf9a126","count":1,"label":"Dip česnekový","posId":"P106","price":2000,"isExtra":false,"creatorId":"rS3a9bIEK6uBd1PnUSY9c","isPackging":0,"actualLabel":"Dip česnekový"}]</t>
  </si>
  <si>
    <t>2026-06-10T14:50:57.610+02:00</t>
  </si>
  <si>
    <t>2026-06-10T14:59:41.852+02:00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</si>
  <si>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základ","posId":"ZRB32","price":0,"isExtra":true},{"id":"54685120","note":"","count":1,"label":"okraj hotdog, hořčice","posId":"A117","price":5700,"isExtra":true},{"id":"54685099","note":"","count":1,"label":"Žampiony","posId":"B105","price":2500,"KDSTags":["greenhighlight"],"isExtra":true},{"id":"57405718","note":"","size":"Pepsi 1l","count":1,"label":"Pepsi 1l","posId":"N124","price":5900,"isExtra":false}]</t>
  </si>
  <si>
    <t>2026-06-10T14:47:39.268+02:00</t>
  </si>
  <si>
    <t>2026-06-10T14:53:19.896+02:00</t>
  </si>
  <si>
    <t>2026-06-10T14:39:49.992+02:00</t>
  </si>
  <si>
    <t>2026-06-10T14:47:47.970+02:00</t>
  </si>
  <si>
    <t>2026-06-10T14:39:03.294+02:00</t>
  </si>
  <si>
    <t>2026-06-10T14:46:22.298+02:00</t>
  </si>
  <si>
    <t>[{"id":"1460d93c-4159-4d87-aaf2-4ef8fb5e31b1","note":"","count":1,"label":"Margherita 32 cm","posId":"112","price":20900,"isExtra":false}]</t>
  </si>
  <si>
    <t>2026-06-10T14:38:03.184+02:00</t>
  </si>
  <si>
    <t>2026-06-10T14:45:34.105+02:00</t>
  </si>
  <si>
    <t>2026-06-10T14:25:57.569+02:00</t>
  </si>
  <si>
    <t>2026-06-10T14:35:03.873+02:00</t>
  </si>
  <si>
    <t>[{"id":"6748417db17528cb9bcae60d","count":1,"label":"Hawai 32cm","posId":"114","price":19920,"isExtra":false},{"id":"bd23bb29ddc67d336ee4c95b","count":1,"label":"Balné","posId":"K0000","price":1500,"isExtra":true},{"id":"737fae5d3b3af39cab3630a6","count":1,"label":"Bez ananasu","posId":"X100","price":0,"KDSTags":["redhighlight"],"isExtra":true},{"id":"6748417db17528cb9bcae605","count":1,"label":"Pepperoni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</si>
  <si>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2026-06-10T14:20:03.560+02:00</t>
  </si>
  <si>
    <t>2026-06-10T14:32:07.326+02:00</t>
  </si>
  <si>
    <t>2026-06-10T14:40:54.627+02:00</t>
  </si>
  <si>
    <t>2026-06-10T14:20:04.290+02:00</t>
  </si>
  <si>
    <t>2026-06-10T14:10:13.771+02:00</t>
  </si>
  <si>
    <t>2026-06-10T14:15:42.569+02:00</t>
  </si>
  <si>
    <t>[{"id":"4df4c5c0-abba-42b0-a63e-2a559be75166","count":1,"label":"Pizza Quattro Formaggi 32","posId":"123","price":24900,"isExtra":false,"creatorId":"gBqNZHRfxLWfA8sYDXBGu","isPackging":0,"actualLabel":"Pizza Quattro Formaggi 32"}]</t>
  </si>
  <si>
    <t>2026-06-10T14:06:04.663+02:00</t>
  </si>
  <si>
    <t>2026-06-10T14:12:51.703+02:00</t>
  </si>
  <si>
    <t>2026-06-10T14:02:51.687+02:00</t>
  </si>
  <si>
    <t>2026-06-10T14:08:50.400+02:00</t>
  </si>
  <si>
    <t>[{"id":"4d404c70-83e0-4d17-8dce-d711c6217316","count":1,"label":"Pizza Pepperoni 32","posId":"120","price":24900,"isExtra":false,"creatorId":"Xpq7zB_n3XcGZ8R-42U1K","isPackging":0,"actualLabel":"Pizza Pepperoni 32"}]</t>
  </si>
  <si>
    <t>2026-06-10T13:41:25.907+02:00</t>
  </si>
  <si>
    <t>2026-06-10T13:49:45.705+02:00</t>
  </si>
  <si>
    <t>2026-06-10T13:32:08.666+02:00</t>
  </si>
  <si>
    <t>2026-06-10T13:39:46.824+02:00</t>
  </si>
  <si>
    <t>[{"id":"6748417db17528cb9bcae5ed","count":1,"label":"Pepperoni 40cm 🌶️🌶️","posId":"108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6748417db17528cb9bcae631","count":1,"label":"Spicy Wings 🌶️","posId":"P101","price":9520,"isExtra":false},{"id":"bd23bb29ddc67d336ee4c95b","count":1,"label":"Balné","posId":"K0000","price":1500,"isExtra":true},{"id":"6748417db17528cb9bcae65f","count":1,"label":"Pepsi 1l","posId":"N124","price":5900,"isExtra":false}]</t>
  </si>
  <si>
    <t>2026-06-10T13:27:37.673+02:00</t>
  </si>
  <si>
    <t>2026-06-10T13:36:10.266+02:00</t>
  </si>
  <si>
    <t>[{"id":"e0040d65-ff95-4e30-ae05-4be11475f4e6","count":1,"label":"Pizza Veggieballs 32 cm","posId":"117","price":24900,"isExtra":false,"creatorId":"9xOg8z5euUNbF3bSfkFZ1","isPackging":0,"actualLabel":"Pizza Veggieballs 32 cm"}]</t>
  </si>
  <si>
    <t>2026-06-10T13:12:27.287+02:00</t>
  </si>
  <si>
    <t>2026-06-10T13:24:28.545+02:00</t>
  </si>
  <si>
    <t>[{"id":"6748417db17528cb9bcae5e7","count":1,"label":"Quattro Formaggi 40cm","posId":"111","price":30900,"isExtra":false},{"id":"9642908ce4c2f22954c8bbd6","count":1,"label":"Balné","posId":"K0000","price":2000,"isExtra":true},{"id":"215debf6ce8c38457410d8fc","count":1,"label":"BBQ základ","posId":"ZSB49","price":0,"isExtra":true},{"id":"672ce28d7b47278e16ff8d9f","count":1,"label":"okraj hotdog, bbq omáčka","posId":"A120","price":6500,"isExtra":true}]</t>
  </si>
  <si>
    <t>2026-06-10T12:47:26.903+02:00</t>
  </si>
  <si>
    <t>2026-06-10T12:59:03.974+02:00</t>
  </si>
  <si>
    <t>2026-06-10T12:43:04.244+02:00</t>
  </si>
  <si>
    <t>2026-06-10T12:56:47.144+02:00</t>
  </si>
  <si>
    <t>2026-06-10T12:40:40.429+02:00</t>
  </si>
  <si>
    <t>2026-06-10T12:53:39.325+02:00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</si>
  <si>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</si>
  <si>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2026-06-10T12:34:38.361+02:00</t>
  </si>
  <si>
    <t>2026-06-10T12:46:07.462+02:00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</si>
  <si>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</si>
  <si>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2026-06-10T12:32:03.145+02:00</t>
  </si>
  <si>
    <t>2026-06-10T12:50:33.976+02:00</t>
  </si>
  <si>
    <t>2026-06-10T12:53:07.771+02:00</t>
  </si>
  <si>
    <t>2026-06-10T12:32:04.562+02:00</t>
  </si>
  <si>
    <t>[{"id":"4f6ede18-25d3-4c82-be03-84c9578ab8ce","note":"","count":1,"label":"Pepperoni 32 cm","posId":"144","price":24900,"isExtra":false},{"id":"239f9a43-c44c-403a-a3f8-de7adef9d4a9","note":"","count":1,"label":"ananas","posId":"B100","price":2500,"KDSTags":["greenhighlight"],"isExtra":true},{"id":"704cb959-c203-4144-92d1-a1b154f3fdc1","note":"","count":1,"label":"gorgonzola","posId":"B101","price":3000,"KDSTags":["greenhighlight"],"isExtra":true}]</t>
  </si>
  <si>
    <t>2026-06-10T12:30:03.694+02:00</t>
  </si>
  <si>
    <t>2026-06-10T12:40:45.267+02:00</t>
  </si>
  <si>
    <t>2026-06-10T13:10:27.919+02:00</t>
  </si>
  <si>
    <t>2026-06-10T12:43:37.410+02:00</t>
  </si>
  <si>
    <t>2026-06-10T12:06:52.634+02:00</t>
  </si>
  <si>
    <t>2026-06-10T12:23:17.279+02:00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</si>
  <si>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těsto","posId":"17","price":1000,"isExtra":true},{"id":"54685124","note":"","count":1,"label":"okraj hotdog, bbq omáčka","posId":"A119","price":5700,"isExtra":true}]</t>
  </si>
  <si>
    <t>2026-06-10T12:06:13.528+02:00</t>
  </si>
  <si>
    <t>2026-06-10T12:17:11.070+02:00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</si>
  <si>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</si>
  <si>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Adam</t>
  </si>
  <si>
    <t>2026-06-10T12:05:49.445+02:00</t>
  </si>
  <si>
    <t>2026-06-10T12:14:06.331+02:00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</si>
  <si>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základ","posId":"ZRB32","price":0,"isExtra":true},{"id":"X103","note":"","count":1,"label":"Bez cibule","posId":"X103","price":0,"KDSTags":["redhighlight"],"isExtra":true},{"id":"B108","note":"","count":1,"label":"Slanina","posId":"B108","price":3000,"KDSTags":["greenhighlight"],"isExtra":true},{"id":"N126","note":"","count":1,"label":"Mirinda 1l","posId":"N126","price":5900,"isExtra":false}]</t>
  </si>
  <si>
    <t>2026-06-10T11:45:04.430+02:00</t>
  </si>
  <si>
    <t>2026-06-10T12:05:23.879+02:00</t>
  </si>
  <si>
    <t>2026-06-10T12:23:55.449+02:00</t>
  </si>
  <si>
    <t>2026-06-10T11:45:06.463+02:00</t>
  </si>
  <si>
    <t>2026-06-10T11:45:04.396+02:00</t>
  </si>
  <si>
    <t>2026-06-10T12:02:55.031+02:00</t>
  </si>
  <si>
    <t>2026-06-10T12:12:43.719+02:00</t>
  </si>
  <si>
    <t>2026-06-10T11:45:06.400+02:00</t>
  </si>
  <si>
    <t>[{"id":"4f6ede18-25d3-4c82-be03-84c9578ab8ce","note":"","count":1,"label":"Pepperoni 32 cm","posId":"144","price":24900,"isExtra":false},{"id":"52687002-58c9-40ea-ba22-d2ae7a4b5889","note":"","count":1,"label":"Comeback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</si>
  <si>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2026-06-10T11:40:30.110+02:00</t>
  </si>
  <si>
    <t>2026-06-10T11:46:09.964+02:00</t>
  </si>
  <si>
    <t>2026-06-10T11:33:01.817+02:00</t>
  </si>
  <si>
    <t>2026-06-10T11:44:38.031+02:00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</si>
  <si>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🌶️🌶️","posId":"120","price":24900,"isExtra":false},{"id":"54685064","note":"","count":1,"label":"Balné","posId":"K0000","price":1500,"isExtra":true},{"id":"54685120","note":"","count":1,"label":"okraj hotdog, hořčice","posId":"A117","price":5700,"isExtra":true},{"id":"54685150","note":"","count":1,"label":"Kukuřice","posId":"B115","price":2500,"KDSTags":["greenhighlight"],"isExtra":true},{"id":"54685161","note":"","count":1,"label":"Mozzarella","posId":"B113","price":3000,"KDSTags":["greenhighlight"],"isExtra":true}]</t>
  </si>
  <si>
    <t>2026-06-10T11:28:38.631+02:00</t>
  </si>
  <si>
    <t>2026-06-10T11:42:00.008+02:00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</si>
  <si>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40cm","posId":"101","price":30900,"isExtra":false},{"id":"54685059","note":"","count":1,"label":"Balné","posId":"K0000","price":2000,"isExtra":true}]</t>
  </si>
  <si>
    <t>2026-06-10T11:20:02.498+02:00</t>
  </si>
  <si>
    <t>2026-06-10T11:47:31.043+02:00</t>
  </si>
  <si>
    <t>2026-06-10T11:53:12.214+02:00</t>
  </si>
  <si>
    <t>2026-06-10T11:20:03.801+02:00</t>
  </si>
  <si>
    <t>2026-06-10T11:09:03.563+02:00</t>
  </si>
  <si>
    <t>2026-06-10T11:27:51.112+02:00</t>
  </si>
  <si>
    <t>[{"id":"6748417db17528cb9bcae60d","count":1,"label":"Hawai 32cm","posId":"114","price":19920,"isExtra":false},{"id":"bd23bb29ddc67d336ee4c95b","count":1,"label":"Balné","posId":"K0000","price":1500,"isExtra":true},{"id":"6748417db17528cb9bcae60f","count":1,"label":"Capricciosa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</si>
  <si>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2026-06-09T23:41:57.764+02:00</t>
  </si>
  <si>
    <t>2026-06-09T23:47:57.066+02:00</t>
  </si>
  <si>
    <t>[{"id":"45e86e69-d951-4cfa-82b7-297944319a30","count":1,"label":"Guarana classic","posId":"N142","price":5500,"isExtra":false,"creatorId":"EKq2pvCmeKbjElLkSWHY6","isPackging":0,"actualLabel":"Guarana classic"},{"id":"6ffd3545-72d2-4e40-9c4f-5ed137d1966b","count":1,"label":"Guarana kiwi a jablko","posId":"N144","price":5500,"isExtra":false,"creatorId":"wjr_qNE5iZJSYNbFyEyCK","isPackging":0,"actualLabel":"Guarana kiwi a jablko"}]</t>
  </si>
  <si>
    <t>2026-06-09T23:40:03.366+02:00</t>
  </si>
  <si>
    <t>2026-06-09T23:50:56.810+02:00</t>
  </si>
  <si>
    <t>2026-06-10T00:02:39.890+02:00</t>
  </si>
  <si>
    <t>2026-06-09T23:40:04.131+02:00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</si>
  <si>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</si>
  <si>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2026-06-09T23:26:42.824+02:00</t>
  </si>
  <si>
    <t>2026-06-09T23:37:30.960+02:00</t>
  </si>
  <si>
    <t>[{"id":"6748417db17528cb9bcae5ff","count":1,"label":"Quattro Formaggi 32cm","posId":"123","price":24900,"isExtra":false},{"id":"bd23bb29ddc67d336ee4c95b","count":1,"label":"Balné","posId":"K0000","price":1500,"isExtra":true},{"id":"f8a57dbb56ccb38f2395432c","count":1,"label":"okraj mozzarella, bbq omáčka","posId":"A123","price":5700,"isExtra":true},{"id":"518562551802af877dea3c52","count":1,"label":"Česnekový dip","posId":"P106","price":2000,"isExtra":false},{"id":"bd23bb29ddc67d336ee4c95b","count":1,"label":"Balné","posId":"K0000","price":1500,"isExtra":true}]</t>
  </si>
  <si>
    <t>2026-06-09T23:25:24.606+02:00</t>
  </si>
  <si>
    <t>2026-06-09T23:36:46.749+02:00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</si>
  <si>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</si>
  <si>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2026-06-09T23:18:45.351+02:00</t>
  </si>
  <si>
    <t>2026-06-09T23:27:51.190+02:00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</si>
  <si>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</si>
  <si>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2026-06-09T23:09:20.929+02:00</t>
  </si>
  <si>
    <t>2026-06-09T23:15:37.794+02:00</t>
  </si>
  <si>
    <t>2026-06-09T23:02:44.684+02:00</t>
  </si>
  <si>
    <t>2026-06-09T23:13:40.288+02:00</t>
  </si>
  <si>
    <t>2026-06-09T23:02:13.705+02:00</t>
  </si>
  <si>
    <t>2026-06-09T23:10:47.813+02:00</t>
  </si>
  <si>
    <t>[{"id":"6748417db17528cb9bcae631","count":1,"label":"Spicy Wings 🌶️","posId":"P101","price":9520,"isExtra":false},{"id":"bd23bb29ddc67d336ee4c95b","count":1,"label":"Balné","posId":"K0000","price":1500,"isExtra":true},{"id":"84e0fbf137b501f8769d4619","count":1,"label":"Buchtičky se šodó","posId":"D12","price":7900,"isExtra":false},{"id":"bd23bb29ddc67d336ee4c95b","count":1,"label":"Balné","posId":"K0000","price":1500,"isExtra":true}]</t>
  </si>
  <si>
    <t>2026-06-09T23:01:03.468+02:00</t>
  </si>
  <si>
    <t>2026-06-09T23:08:32.542+02:00</t>
  </si>
  <si>
    <t>2026-06-09T23:18:23.188+02:00</t>
  </si>
  <si>
    <t>2026-06-09T23:01:04.268+02:00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</si>
  <si>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</si>
  <si>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2026-06-09T23:00:03.726+02:00</t>
  </si>
  <si>
    <t>2026-06-09T23:08:50.548+02:00</t>
  </si>
  <si>
    <t>2026-06-09T23:29:02.777+02:00</t>
  </si>
  <si>
    <t>2026-06-09T23:00:04.600+02:00</t>
  </si>
  <si>
    <t>[{"id":"896d2264-b315-4ee3-b331-0fa7b26bb96f","note":"","count":1,"label":"Hawai 32 cm","posId":"114","price":24900,"isExtra":false}]</t>
  </si>
  <si>
    <t>2026-06-09T22:56:03.286+02:00</t>
  </si>
  <si>
    <t>2026-06-09T23:03:33.546+02:00</t>
  </si>
  <si>
    <t>2026-06-09T23:13:54.454+02:00</t>
  </si>
  <si>
    <t>2026-06-09T22:56:04.177+02:00</t>
  </si>
  <si>
    <t>[{"id":"72a788fd-2d10-4aa9-80c1-abbc9acb3570","note":"","count":1,"label":"Hawai 32 cm","posId":"138","price":24900,"isExtra":false},{"id":"55f8781c-97f6-4a21-abe6-3780ea7117ba","note":"","count":1,"label":"změna na Smetanový základ","posId":"A129","price":0,"isExtra":true}]</t>
  </si>
  <si>
    <t>2026-06-09T22:54:15.743+02:00</t>
  </si>
  <si>
    <t>2026-06-09T23:01:31.093+02:00</t>
  </si>
  <si>
    <t>[{"id":"6748417db17528cb9bcae60d","count":1,"label":"Hawai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základ","posId":"ZRS32","price":0,"isExtra":true},{"id":"8eb5d07295059a803062f0d6","count":1,"label":"okraj hotdog, bez omáčky","posId":"A125","price":5700,"isExtra":true}]</t>
  </si>
  <si>
    <t>2026-06-09T22:44:56.581+02:00</t>
  </si>
  <si>
    <t>2026-06-09T22:54:00.012+02:00</t>
  </si>
  <si>
    <t>2026-06-09T22:40:32.181+02:00</t>
  </si>
  <si>
    <t>2026-06-09T22:55:15.833+02:00</t>
  </si>
  <si>
    <t>2026-06-09T22:37:41.534+02:00</t>
  </si>
  <si>
    <t>2026-06-09T22:52:38.759+02:00</t>
  </si>
  <si>
    <t>[{"id":"57405719","note":"","size":"Pepsi zero sugar 1l","count":1,"label":"Pepsi zero sugar 1l","posId":"N125","price":5900,"isExtra":false},{"id":"59589708","note":"","size":"Hot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</si>
  <si>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Jakub</t>
  </si>
  <si>
    <t>2026-06-09T22:29:00.105+02:00</t>
  </si>
  <si>
    <t>2026-06-09T22:37:34.858+02:00</t>
  </si>
  <si>
    <t>[{"id":"111","note":"Poprosim se smetanovým zakladem","count":1,"label":"Quattro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základ","posId":"ZSR40","price":0,"isExtra":true},{"id":"113","note":"Poprosím s rajčatovým zakladem","count":1,"label":"Capricciosa 32cm","posId":"113","price":24900,"isExtra":false},{"id":"K0000","note":"","count":1,"label":"Balné","posId":"K0000","price":1500,"isExtra":true},{"id":"P106","note":"","count":2,"label":"Česnekový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</si>
  <si>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2026-06-09T22:28:22.948+02:00</t>
  </si>
  <si>
    <t>2026-06-09T22:36:25.816+02:00</t>
  </si>
  <si>
    <t>[{"id":"59589714","note":"","size":"Hawai 32cm","count":1,"label":"Hawai 32cm","posId":"114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</si>
  <si>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2026-06-09T22:20:04.695+02:00</t>
  </si>
  <si>
    <t>2026-06-09T22:29:53.553+02:00</t>
  </si>
  <si>
    <t>2026-06-09T22:19:08.813+02:00</t>
  </si>
  <si>
    <t>2026-06-09T22:26:55.257+02:00</t>
  </si>
  <si>
    <t>2026-06-09T22:17:13.971+02:00</t>
  </si>
  <si>
    <t>2026-06-09T22:27:17.879+02:00</t>
  </si>
  <si>
    <t>[{"id":"6748417db17528cb9bcae60d","count":1,"label":"Hawai 32cm","posId":"114","price":19920,"isExtra":false},{"id":"bd23bb29ddc67d336ee4c95b","count":1,"label":"Balné","posId":"K0000","price":1500,"isExtra":true},{"id":"518562551802af877dea3c52","count":1,"label":"Česnekový dip","posId":"P106","price":2000,"isExtra":false},{"id":"bd23bb29ddc67d336ee4c95b","count":1,"label":"Balné","posId":"K0000","price":1500,"isExtra":true},{"id":"6748417db17528cb9bcae657","count":1,"label":"Aquilla zelený čaj/citron 0,5l","posId":"N121","price":4900,"isExtra":false}]</t>
  </si>
  <si>
    <t>2026-06-09T22:13:03.089+02:00</t>
  </si>
  <si>
    <t>2026-06-09T22:22:23.582+02:00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</si>
  <si>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BBQ","posId":"A119","price":5700,"isExtra":true},{"id":"cc07bf3f-3e6f-4df8-9018-c7e260233504","note":"","count":1,"label":"BEZ -cibule","posId":"X103","price":0,"KDSTags":["redhighlight"],"isExtra":true}]</t>
  </si>
  <si>
    <t>2026-06-09T22:11:53.688+02:00</t>
  </si>
  <si>
    <t>2026-06-09T22:22:27.452+02:00</t>
  </si>
  <si>
    <t>[{"id":"518562551802af877dea3c52","count":1,"label":"Česnekový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</si>
  <si>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2026-06-09T22:08:20.319+02:00</t>
  </si>
  <si>
    <t>2026-06-09T22:19:19.722+02:00</t>
  </si>
  <si>
    <t>[{"id":"6748417db17528cb9bcae60f","count":1,"label":"Capricciosa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oliv","posId":"X112","price":0,"KDSTags":["redhighlight"],"isExtra":true}]</t>
  </si>
  <si>
    <t>2026-06-09T22:05:39.017+02:00</t>
  </si>
  <si>
    <t>2026-06-09T22:15:13.644+02:00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</si>
  <si>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32cm","posId":"123","price":24900,"isExtra":false},{"id":"54685064","note":"","count":1,"label":"Balné","posId":"K0000","price":1500,"isExtra":true},{"id":"54685013","note":"","size":"Spicy Wings 🌶️","count":1,"label":"Spicy Wings 🌶️","posId":"P101","price":11900,"isExtra":false},{"id":"54685064","note":"","count":1,"label":"Balné","posId":"K0000","price":1500,"isExtra":true},{"id":"57405720","note":"","size":"Mirinda 1l","count":1,"label":"Mirinda 1l","posId":"N126","price":5900,"isExtra":false}]</t>
  </si>
  <si>
    <t>2026-06-09T22:03:01.242+02:00</t>
  </si>
  <si>
    <t>2026-06-09T22:13:28.556+02:00</t>
  </si>
  <si>
    <t>2026-06-09T21:54:04.112+02:00</t>
  </si>
  <si>
    <t>2026-06-09T22:04:24.580+02:00</t>
  </si>
  <si>
    <t>[{"id":"55ca227d-485c-4130-a44d-b26b939e8c03","note":"","count":1,"label":"Hot &amp; Spicy 32 cm","posId":"122","price":24900,"isExtra":false},{"id":"704cb959-c203-4144-92d1-a1b154f3fdc1","note":"","count":1,"label":"gorgonzola","posId":"B101","price":3000,"KDSTags":["greenhighlight"],"isExtra":true},{"id":"bf272b1b-93ab-4050-9aff-ea1151ab5f41","note":"","count":1,"label":"pepperoni salám","posId":"B109","price":3000,"KDSTags":["greenhighlight"],"isExtra":true}]</t>
  </si>
  <si>
    <t>2026-06-09T21:39:59.761+02:00</t>
  </si>
  <si>
    <t>2026-06-09T21:52:50.336+02:00</t>
  </si>
  <si>
    <t>2026-06-09T21:38:03.399+02:00</t>
  </si>
  <si>
    <t>2026-06-09T21:50:32.383+02:00</t>
  </si>
  <si>
    <t>2026-06-09T21:34:04.267+02:00</t>
  </si>
  <si>
    <t>2026-06-09T21:41:05.553+02:00</t>
  </si>
  <si>
    <t>[{"id":"6748417db17528cb9bcae5fd","count":1,"label":"Margherita 32cm","posId":"112","price":16720,"isExtra":false},{"id":"bd23bb29ddc67d336ee4c95b","count":1,"label":"Balné","posId":"K0000","price":1500,"isExtra":true},{"id":"fd7b41a9636f70af3c1f4e97","count":1,"label":"USA těsto","posId":"17","price":1000,"isExtra":true},{"id":"77106882b6d8ba4f0ccb4cc6","count":1,"label":"Šunka","posId":"B106","price":3000,"KDSTags":["greenhighlight"],"isExtra":true}]</t>
  </si>
  <si>
    <t>2026-06-09T21:31:03.334+02:00</t>
  </si>
  <si>
    <t>2026-06-09T21:40:01.738+02:00</t>
  </si>
  <si>
    <t>2026-06-09T21:50:51.946+02:00</t>
  </si>
  <si>
    <t>2026-06-09T21:31:03.948+02:00</t>
  </si>
  <si>
    <t>2026-06-09T21:30:03.633+02:00</t>
  </si>
  <si>
    <t>2026-06-09T21:37:41.719+02:00</t>
  </si>
  <si>
    <t>2026-06-09T21:25:29.430+02:00</t>
  </si>
  <si>
    <t>2026-06-09T21:34:38.518+02:00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</si>
  <si>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základ","posId":"ZRB32","price":0,"isExtra":true},{"id":"afde640085595bd963b7553e","count":1,"label":"okraj hotdog, hořčice","posId":"A117","price":5700,"isExtra":true},{"id":"99e9f4d056eaabd3b4011712","count":1,"label":"Grana padano, pecorino, parmazán","posId":"B130","price":3000,"KDSTags":["greenhighlight"],"isExtra":true}]</t>
  </si>
  <si>
    <t>2026-06-09T21:24:16.261+02:00</t>
  </si>
  <si>
    <t>2026-06-09T21:32:21.578+02:00</t>
  </si>
  <si>
    <t>[{"id":"59589714","note":"","size":"Hawai 32cm","count":1,"label":"Hawai 32cm","posId":"114","price":24900,"isExtra":false},{"id":"54685064","note":"","count":1,"label":"Balné","posId":"K0000","price":1500,"isExtra":true},{"id":"54685094","note":"","count":1,"label":"Bez ananasu","posId":"X100","price":0,"KDSTags":["redhighlight"],"isExtra":true},{"id":"54685161","note":"","count":1,"label":"Mozzarella","posId":"B113","price":3000,"KDSTags":["greenhighlight"],"isExtra":true}]</t>
  </si>
  <si>
    <t>2026-06-09T21:20:28.798+02:00</t>
  </si>
  <si>
    <t>2026-06-09T21:29:28.490+02:00</t>
  </si>
  <si>
    <t>[{"id":"6748417db17528cb9bcae5e5","count":1,"label":"Margherita 40cm","posId":"100","price":26900,"isExtra":false},{"id":"9642908ce4c2f22954c8bbd6","count":1,"label":"Balné","posId":"K0000","price":2000,"isExtra":true}]</t>
  </si>
  <si>
    <t>2026-06-09T21:14:04.493+02:00</t>
  </si>
  <si>
    <t>2026-06-09T21:23:34.479+02:00</t>
  </si>
  <si>
    <t>[{"id":"6748417db17528cb9bcae5fd","count":1,"label":"Margherita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</si>
  <si>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2026-06-09T21:10:19.348+02:00</t>
  </si>
  <si>
    <t>2026-06-09T21:21:24.686+02:00</t>
  </si>
  <si>
    <t>2026-06-09T21:07:36.494+02:00</t>
  </si>
  <si>
    <t>2026-06-09T21:19:58.522+02:00</t>
  </si>
  <si>
    <t>[{"id":"6748417db17528cb9bcae5e7","count":1,"label":"Quattro Formaggi 40cm","posId":"111","price":30900,"isExtra":false},{"id":"9642908ce4c2f22954c8bbd6","count":1,"label":"Balné","posId":"K0000","price":2000,"isExtra":true},{"id":"518562551802af877dea3c52","count":1,"label":"Česnekový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</si>
  <si>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2026-06-09T21:06:43.035+02:00</t>
  </si>
  <si>
    <t>2026-06-09T21:20:09.277+02:00</t>
  </si>
  <si>
    <t>[{"id":"69e85ae6-75dc-45f1-8c49-46de64b18a8e","count":1,"label":"Pizza BBQ Texas 40","posId":"107","price":30900,"isExtra":false,"creatorId":"bRxv9wmpFAzziTPCfEWZT","isPackging":0,"actualLabel":"Pizza BBQ Texas 40"},{"id":"extra_20230331101812_3","count":1,"label":"okraj mozzarella, bylinky","posId":"A122","price":6500,"isExtra":true,"mainItemId":"69e85ae6-75dc-45f1-8c49-46de64b18a8e"}]</t>
  </si>
  <si>
    <t>2026-06-09T21:02:39.146+02:00</t>
  </si>
  <si>
    <t>2026-06-09T21:16:28.476+02:00</t>
  </si>
  <si>
    <t>2026-06-09T20:59:04.817+02:00</t>
  </si>
  <si>
    <t>2026-06-09T21:06:54.343+02:00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</si>
  <si>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česnekový","posId":"P106","price":2000,"isExtra":false},{"id":"088a7edc-ef1e-4c6b-b7a1-36c2c45ab0fe","note":"","count":1,"label":"Capricciosa 32 cm","posId":"113","price":24900,"isExtra":false}]</t>
  </si>
  <si>
    <t>2026-06-09T20:52:03.106+02:00</t>
  </si>
  <si>
    <t>2026-06-09T21:05:28.229+02:00</t>
  </si>
  <si>
    <t>2026-06-09T21:20:06.617+02:00</t>
  </si>
  <si>
    <t>2026-06-09T20:52:04.130+02:00</t>
  </si>
  <si>
    <t>[{"id":"44f66fb9-fc80-46b2-b112-ecbf82d721e6","note":"","count":1,"label":"Zeleninová 40 cm","posId":"103","price":30900,"isExtra":false},{"id":"bcd178ea-3d1f-4a44-9390-dbd57bcbce8c","note":"","count":1,"label":"Ananas","posId":"C100","price":3500,"KDSTags":["greenhighlight"],"isExtra":true},{"id":"86f97e80-4313-45a1-88bb-cd090c233763","note":"","count":1,"label":"Pepsi 1l","posId":"N124","price":5900,"isExtra":false}]</t>
  </si>
  <si>
    <t>2026-06-09T20:51:21.510+02:00</t>
  </si>
  <si>
    <t>2026-06-09T21:03:19.485+02:00</t>
  </si>
  <si>
    <t>2026-06-09T20:49:23.490+02:00</t>
  </si>
  <si>
    <t>2026-06-09T20:59:38.462+02:00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</si>
  <si>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</si>
  <si>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2026-06-09T20:39:01.072+02:00</t>
  </si>
  <si>
    <t>2026-06-09T20:47:32.502+02:00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</si>
  <si>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🌶️🌶️","posId":"122","price":24900,"isExtra":false},{"id":"bd23bb29ddc67d336ee4c95b","count":1,"label":"Balné","posId":"K0000","price":1500,"isExtra":true},{"id":"18c190203278836a4d4b7095","count":1,"label":"Smetanový základ","posId":"ZRS32","price":0,"isExtra":true},{"id":"6748417db17528cb9bcae5fd","count":1,"label":"Margherita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,{"id":"ccbaa201c998f5c98f2bca7f","count":1,"label":"Pepperoni salám","posId":"B109","price":3000,"KDSTags":["greenhighlight"],"isExtra":true},{"id":"518562551802af877dea3c52","count":1,"label":"Česnekový dip","posId":"P106","price":2000,"isExtra":false},{"id":"bd23bb29ddc67d336ee4c95b","count":1,"label":"Balné","posId":"K0000","price":1500,"isExtra":true},{"id":"6748417db17528cb9bcae661","count":1,"label":"Pepsi zero sugar 1l","posId":"N125","price":5900,"isExtra":false},{"id":"6748417db17528cb9bcae65f","count":1,"label":"Pepsi 1l","posId":"N124","price":5900,"isExtra":false}]</t>
  </si>
  <si>
    <t>2026-06-09T20:35:03.047+02:00</t>
  </si>
  <si>
    <t>2026-06-09T20:42:57.466+02:00</t>
  </si>
  <si>
    <t>[{"id":"3f03490a-3c8c-4576-8dc3-f02b1307741c","count":1,"label":"Pizza Capricciosa 32","posId":"113","price":24900,"isExtra":false,"creatorId":"W2lyLduMaz1fTzxH3VSCR","isPackging":0,"actualLabel":"Pizza Capricciosa 32"},{"id":"4d404c70-83e0-4d17-8dce-d711c6217316","count":1,"label":"Pizza Pepperoni 32","posId":"120","price":24900,"isExtra":false,"creatorId":"VS6dOU_SsrV7bu3pbY97G","isPackging":0,"actualLabel":"Pizza Pepperoni 32"},{"id":"extra_20230331101812_69","count":1,"label":"Jalapeňos","posId":"B102","price":2500,"KDSTags":["greenhighlight"],"isExtra":true,"mainItemId":"4d404c70-83e0-4d17-8dce-d711c6217316"},{"id":"ad41b401-fc7f-449d-87be-dfb46bf9a126","count":3,"label":"Dip česnekový","posId":"P106","price":2000,"isExtra":false,"creatorId":"1nUnIVBIGAD3yEOxKu7Fb","isPackging":0,"actualLabel":"Dip česnekový"}]</t>
  </si>
  <si>
    <t>2026-06-09T20:24:03.748+02:00</t>
  </si>
  <si>
    <t>2026-06-09T20:32:33.220+02:00</t>
  </si>
  <si>
    <t>[{"id":"0b22568e-4d1c-45db-9aa3-de09ef6c293a","note":"","count":1,"label":"Pepperoni 32 cm","posId":"120","price":24900,"isExtra":false},{"id":"ea19fb90-a0c3-4d7a-946a-81082fc1a3c2","note":"","count":1,"label":"okraj Hotdog hořčice","posId":"A117","price":5700,"isExtra":true}]</t>
  </si>
  <si>
    <t>Luboš</t>
  </si>
  <si>
    <t>2026-06-09T20:23:59.596+02:00</t>
  </si>
  <si>
    <t>2026-06-09T20:37:16.755+02:00</t>
  </si>
  <si>
    <t>[{"id":"100","note":"","count":1,"label":"Margherita 40cm","posId":"100","price":26900,"isExtra":false},{"id":"K0000","note":"","count":1,"label":"Balné","posId":"K0000","price":2000,"isExtra":true},{"id":"A124","note":"","count":1,"label":"okraj mozzarella, bbq omáčka","posId":"A124","price":6500,"isExtra":true},{"id":"C106","note":"","count":1,"label":"Šunka","posId":"C106","price":4000,"KDSTags":["greenhighlight"],"isExtra":true}]</t>
  </si>
  <si>
    <t>2026-06-09T20:20:03.420+02:00</t>
  </si>
  <si>
    <t>2026-06-09T20:29:22.241+02:00</t>
  </si>
  <si>
    <t>2026-06-09T20:36:54.590+02:00</t>
  </si>
  <si>
    <t>2026-06-09T20:20:04.507+02:00</t>
  </si>
  <si>
    <t>[{"id":"63c5589f-8110-48db-8be3-91da09368499","note":"","count":1,"label":"Capricciosa 18 cm","posId":"125","price":11900,"isExtra":false},{"id":"0604cf40-24b5-4ad5-a9e4-e5834def96b8","note":"","count":1,"label":"Dip česnekový","posId":"P106","price":2000,"isExtra":false},{"id":"66ee9e23-f41b-4175-a255-1e2fcec5e863","note":"","count":2,"label":"Pilsner Urquell 0,5l","posId":"N20","price":6500,"isExtra":false}]</t>
  </si>
  <si>
    <t>2026-06-09T20:16:37.389+02:00</t>
  </si>
  <si>
    <t>2026-06-09T20:23:53.492+02:00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</si>
  <si>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základ","posId":"ZRS40","price":0,"isExtra":true},{"id":"518562551802af877dea3c52","count":3,"label":"Česnekový dip","posId":"P106","price":2000,"isExtra":false},{"id":"bd23bb29ddc67d336ee4c95b","count":3,"label":"Balné","posId":"K0000","price":1500,"isExtra":true}]</t>
  </si>
  <si>
    <t>2026-06-09T20:12:33.377+02:00</t>
  </si>
  <si>
    <t>2026-06-09T20:20:47.453+02:00</t>
  </si>
  <si>
    <t>[{"id":"54685011","note":"","size":"Spicy menu Comeback","count":1,"label":"Spicy menu Comeback","posId":"M100","price":34900,"isExtra":false},{"id":"54685149","note":"","count":1,"label":"Špenát &amp; kuře","posId":"Y116","price":0,"isExtra":true},{"id":"54685049","note":"","count":1,"label":"Balné","posId":"K0000","price":3000,"isExtra":true},{"id":"57279284","note":"","count":1,"label":"Smetanový základ","posId":"ZRS32","price":0,"isExtra":true},{"id":"54685080","note":"","count":1,"label":"masové kuličky","posId":"P102","price":0,"isExtra":true},{"id":"61748705","note":"","count":1,"label":"Guarana kiwi a jablko","posId":"N144","price":0,"isExtra":true}]</t>
  </si>
  <si>
    <t>2026-06-09T20:05:02.752+02:00</t>
  </si>
  <si>
    <t>2026-06-09T20:22:09.628+02:00</t>
  </si>
  <si>
    <t>2026-06-09T20:02:03.171+02:00</t>
  </si>
  <si>
    <t>2026-06-09T20:16:22.576+02:00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</si>
  <si>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-cibule","posId":"X103","price":0,"KDSTags":["redhighlight"],"isExtra":true},{"id":"6e4aed3e-b988-442a-8864-0b2ad4a4403d","note":"","count":1,"label":"Quattro Formaggi 32 cm","posId":"147","price":24900,"isExtra":false}]</t>
  </si>
  <si>
    <t>2026-06-09T20:01:30.592+02:00</t>
  </si>
  <si>
    <t>2026-06-09T20:16:43.781+02:00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</si>
  <si>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🌶️🌶️","posId":"110","price":30900,"isExtra":false},{"id":"9642908ce4c2f22954c8bbd6","count":1,"label":"Balné","posId":"K0000","price":2000,"isExtra":true},{"id":"fdf2a6779c626ea2d009a331","count":1,"label":"okraj hotdog, hořčice","posId":"A118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těsto","posId":"17","price":1000,"isExtra":true}]</t>
  </si>
  <si>
    <t>2026-06-09T20:01:02.749+02:00</t>
  </si>
  <si>
    <t>2026-06-09T20:51:12.278+02:00</t>
  </si>
  <si>
    <t>2026-06-09T21:14:09.473+02:00</t>
  </si>
  <si>
    <t>2026-06-09T20:01:03.873+02:00</t>
  </si>
  <si>
    <t>[{"id":"72a788fd-2d10-4aa9-80c1-abbc9acb3570","note":"","count":1,"label":"Hawai 32 cm","posId":"138","price":24900,"isExtra":false},{"id":"239f9a43-c44c-403a-a3f8-de7adef9d4a9","note":"","count":1,"label":"ananas","posId":"B100","price":2500,"KDSTags":["greenhighlight"],"isExtra":true},{"id":"5e12eeee-b5aa-4c49-a6bd-974da981715a","note":"","count":1,"label":"grana padano","posId":"B130","price":3000,"KDSTags":["greenhighlight"],"isExtra":true},{"id":"088a7edc-ef1e-4c6b-b7a1-36c2c45ab0fe","note":"","count":1,"label":"Capricciosa 32 cm","posId":"113","price":24900,"isExtra":false},{"id":"7eae80af-3fb0-4484-825a-00dd12db3ff3","note":"","count":1,"label":"Jalapenos Rolls, 6 ks","posId":"jpr200","price":8900,"isExtra":false},{"id":"978c26ec-8492-4979-8b1c-f7ff8381d413","note":"","count":1,"label":"Pepperoni Rolls, 6 ks","posId":"P100","price":8900,"isExtra":false}]</t>
  </si>
  <si>
    <t>2026-06-09T20:00:02.745+02:00</t>
  </si>
  <si>
    <t>2026-06-09T20:13:13.679+02:00</t>
  </si>
  <si>
    <t>2026-06-09T20:18:40.499+02:00</t>
  </si>
  <si>
    <t>2026-06-09T20:00:04.247+02:00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</si>
  <si>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bylinky","posId":"A122","price":6500,"isExtra":true},{"id":"2a9dc121-ec1e-4cbb-b8d5-66ce6a546664","note":"","count":2,"label":"DIP jalapenos","posId":"P107","price":2000,"isExtra":false},{"id":"0604cf40-24b5-4ad5-a9e4-e5834def96b8","note":"","count":2,"label":"Dip česnekový","posId":"P106","price":2000,"isExtra":false}]</t>
  </si>
  <si>
    <t>2026-06-09T19:59:02.589+02:00</t>
  </si>
  <si>
    <t>2026-06-09T20:08:20.329+02:00</t>
  </si>
  <si>
    <t>[{"id":"1da6e618-5f95-4707-b8bd-b1685e13f67a","note":"","count":1,"label":"Hawai 40 cm","posId":"102","price":30900,"isExtra":false},{"id":"6429499b-bd57-4ad7-b257-96da4ce175b3","note":"","count":1,"label":"Jalapeños","posId":"C102","price":3500,"KDSTags":["greenhighlight"],"isExtra":true}]</t>
  </si>
  <si>
    <t>2026-06-09T19:53:34.532+02:00</t>
  </si>
  <si>
    <t>2026-06-09T20:04:24.703+02:00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</si>
  <si>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</si>
  <si>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2026-06-09T19:50:36.082+02:00</t>
  </si>
  <si>
    <t>2026-06-09T19:58:44.136+02:00</t>
  </si>
  <si>
    <t>[{"id":"3f03490a-3c8c-4576-8dc3-f02b1307741c","count":1,"label":"Pizza Capricciosa 32","posId":"113","price":24900,"isExtra":false,"creatorId":"DcoEGo6W9jAWpTff_lpw-","isPackging":0,"actualLabel":"Pizza Capricciosa 32"}]</t>
  </si>
  <si>
    <t>2026-06-09T19:44:06.011+02:00</t>
  </si>
  <si>
    <t>2026-06-09T19:57:19.296+02:00</t>
  </si>
  <si>
    <t>[{"id":"54684972","note":"","size":"Margherita 40cm","count":1,"label":"Margherita 40cm","posId":"100","price":26900,"isExtra":false},{"id":"54685059","note":"","count":1,"label":"Balné","posId":"K0000","price":2000,"isExtra":true},{"id":"54685090","note":"","count":1,"label":"okraj mozzarella, bbq omáčka","posId":"A124","price":6500,"isExtra":true},{"id":"54685164","note":"","count":1,"label":"Šunka","posId":"C106","price":4000,"KDSTags":["greenhighlight"],"isExtra":true},{"id":"54685018","note":"","size":"Česnekový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</si>
  <si>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2026-06-09T19:41:22.195+02:00</t>
  </si>
  <si>
    <t>2026-06-09T19:52:53.021+02:00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</si>
  <si>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základ","posId":"ZRB32","price":0,"isExtra":true},{"id":"54685114","note":"","count":1,"label":"Bez salámu","posId":"X109","price":0,"KDSTags":["redhighlight"],"isExtra":true},{"id":"54685134","note":"","count":1,"label":"Bez cibule","posId":"X103","price":0,"KDSTags":["redhighlight"],"isExtra":true},{"id":"54685150","note":"","count":1,"label":"Kukuřice","posId":"B115","price":2500,"KDSTags":["greenhighlight"],"isExtra":true},{"id":"54684975","note":"","size":"Comeback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omáčka","posId":"A120","price":6500,"isExtra":true},{"id":"54685134","note":"","count":1,"label":"Bez cibule","posId":"X103","price":0,"KDSTags":["redhighlight"],"isExtra":true}]</t>
  </si>
  <si>
    <t>2026-06-09T19:38:32.952+02:00</t>
  </si>
  <si>
    <t>2026-06-09T19:47:03.344+02:00</t>
  </si>
  <si>
    <t>2026-06-09T19:28:53.385+02:00</t>
  </si>
  <si>
    <t>2026-06-09T19:40:56.401+02:00</t>
  </si>
  <si>
    <t>[{"id":"59589706","note":"","size":"Margherita 32cm","count":1,"label":"Margherita 32cm","posId":"112","price":20900,"isExtra":false},{"id":"54685064","note":"","count":1,"label":"Balné","posId":"K0000","price":1500,"isExtra":true},{"id":"54684975","note":"","size":"Comeback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</si>
  <si>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2026-06-09T19:14:51.202+02:00</t>
  </si>
  <si>
    <t>2026-06-09T19:23:23.450+02:00</t>
  </si>
  <si>
    <t>[{"id":"59589711","note":"","size":"BBQ Texas 32cm","count":1,"label":"BBQ Texas 32cm","posId":"119","price":24900,"isExtra":false},{"id":"54685064","note":"","count":1,"label":"Balné","posId":"K0000","price":1500,"isExtra":true},{"id":"57279290","note":"","count":1,"label":"Rajčatový základ","posId":"ZBR32","price":0,"isExtra":true}]</t>
  </si>
  <si>
    <t>2026-06-09T19:07:03.952+02:00</t>
  </si>
  <si>
    <t>2026-06-09T19:19:08.300+02:00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</si>
  <si>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</si>
  <si>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2026-06-09T19:06:02.955+02:00</t>
  </si>
  <si>
    <t>2026-06-09T19:21:39.834+02:00</t>
  </si>
  <si>
    <t>2026-06-09T19:32:39.954+02:00</t>
  </si>
  <si>
    <t>2026-06-09T19:06:03.959+02:00</t>
  </si>
  <si>
    <t>[{"id":"389b26e5-2cae-411b-afde-ac1cec80674b","note":"","count":2,"label":"Margherita 40 cm","posId":"100","price":26900,"isExtra":false}]</t>
  </si>
  <si>
    <t>Beksultan</t>
  </si>
  <si>
    <t>2026-06-09T19:03:01.357+02:00</t>
  </si>
  <si>
    <t>2026-06-09T19:17:38.485+02:00</t>
  </si>
  <si>
    <t>2026-06-09T18:51:43.334+02:00</t>
  </si>
  <si>
    <t>2026-06-09T19:04:51.359+02:00</t>
  </si>
  <si>
    <t>[{"id":"114","note":"","count":1,"label":"Hawai 32cm","posId":"114","price":24900,"isExtra":false},{"id":"K0000","note":"","count":1,"label":"Balné","posId":"K0000","price":1500,"isExtra":true},{"id":"122","note":"","count":1,"label":"Hot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</si>
  <si>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2026-06-09T18:47:03.068+02:00</t>
  </si>
  <si>
    <t>2026-06-09T18:55:02.883+02:00</t>
  </si>
  <si>
    <t>2026-06-09T19:05:32.903+02:00</t>
  </si>
  <si>
    <t>2026-06-09T18:47:04.301+02:00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</si>
  <si>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</si>
  <si>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2026-06-09T18:44:39.765+02:00</t>
  </si>
  <si>
    <t>2026-06-09T18:54:02.508+02:00</t>
  </si>
  <si>
    <t>2026-06-09T18:44:03.757+02:00</t>
  </si>
  <si>
    <t>2026-06-09T18:54:06.667+02:00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</si>
  <si>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základ","posId":"A129","price":0,"isExtra":true}]</t>
  </si>
  <si>
    <t>2026-06-09T18:35:38.652+02:00</t>
  </si>
  <si>
    <t>2026-06-09T18:49:16.141+02:00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</si>
  <si>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32cm","posId":"123","price":24900,"isExtra":false},{"id":"54685064","note":"","count":1,"label":"Balné","posId":"K0000","price":1500,"isExtra":true},{"id":"54684972","note":"","size":"Margherita 40cm","count":1,"label":"Margherita 40cm","posId":"100","price":26900,"isExtra":false},{"id":"54685059","note":"","count":1,"label":"Balné","posId":"K0000","price":2000,"isExtra":true},{"id":"54685152","note":"","count":1,"label":"Kukuřice","posId":"C115","price":3500,"KDSTags":["greenhighlight"],"isExtra":true},{"id":"54685164","note":"","count":1,"label":"Šunka","posId":"C106","price":4000,"KDSTags":["greenhighlight"],"isExtra":true},{"id":"54685184","note":"","count":1,"label":"Grana padano, pecorino, parmazán","posId":"C130","price":4000,"KDSTags":["greenhighlight"],"isExtra":true},{"id":"54684973","note":"","size":"Quattro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</si>
  <si>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2026-06-09T18:35:03.345+02:00</t>
  </si>
  <si>
    <t>2026-06-09T18:51:36.772+02:00</t>
  </si>
  <si>
    <t>2026-06-09T19:14:09.454+02:00</t>
  </si>
  <si>
    <t>2026-06-09T18:35:04.340+02:00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</si>
  <si>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-olivy","posId":"X112","price":0,"KDSTags":["redhighlight"],"isExtra":true},{"id":"ddd88272-9f0a-4ca7-a4db-a3a7d157b54d","note":"","count":1,"label":"Pepsi zero sugar 1l","posId":"N125","price":5900,"isExtra":false}]</t>
  </si>
  <si>
    <t>2026-06-09T18:30:44.229+02:00</t>
  </si>
  <si>
    <t>2026-06-09T18:41:22.954+02:00</t>
  </si>
  <si>
    <t>[{"id":"307f1b7d-52a0-408d-be47-4976c57475e7","count":1,"label":"Pizza Hawai 32 cm","posId":"114","price":24900,"isExtra":false,"creatorId":"3GxNNNFRFCbnoM-Ver9EM","isPackging":0,"actualLabel":"Pizza Hawai 32 cm"}]</t>
  </si>
  <si>
    <t>2026-06-09T18:18:07.744+02:00</t>
  </si>
  <si>
    <t>2026-06-09T18:40:47.947+02:00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</si>
  <si>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🌶️🌶️","posId":"108","price":30900,"isExtra":false},{"id":"54685059","note":"","count":1,"label":"Balné","posId":"K0000","price":2000,"isExtra":true},{"id":"54685015","note":"","size":"Pečené brambory","count":1,"label":"Pečené brambory","posId":"P103","price":6900,"isExtra":false},{"id":"54685064","note":"","count":1,"label":"Balné","posId":"K0000","price":1500,"isExtra":true},{"id":"54685019","note":"","size":"BBQ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</si>
  <si>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2026-06-09T18:18:03.694+02:00</t>
  </si>
  <si>
    <t>2026-06-09T18:30:45.019+02:00</t>
  </si>
  <si>
    <t>2026-06-09T18:45:56.003+02:00</t>
  </si>
  <si>
    <t>2026-06-09T18:18:04.332+02:00</t>
  </si>
  <si>
    <t>[{"id":"3a5867b0-8da1-4c8b-bd1f-70418434cae8","note":"","count":1,"label":"BBQ Texas 32 cm","posId":"119","price":24900,"isExtra":false},{"id":"cc07bf3f-3e6f-4df8-9018-c7e260233504","note":"","count":1,"label":"BEZ -cibule","posId":"X103","price":0,"KDSTags":["redhighlight"],"isExtra":true},{"id":"2f7a90d0-99ad-4d18-9e52-1aedcd045e55","note":"","count":1,"label":"BEZ -paprika","posId":"X111","price":0,"KDSTags":["redhighlight"],"isExtra":true},{"id":"0d7a09d5-0cc0-41d1-92da-1fd2b06b2d07","note":"","count":1,"label":"Česnekový chléb","posId":"P104","price":7900,"isExtra":false},{"id":"9cb06c63-5e76-47d2-bd0e-ab0738c5fea9","note":"","count":1,"label":"BIRGO grapefruit 0,5l","posId":"N131","price":4900,"isExtra":false}]</t>
  </si>
  <si>
    <t>2026-06-09T18:17:51.261+02:00</t>
  </si>
  <si>
    <t>2026-06-09T18:37:48.870+02:00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</si>
  <si>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</si>
  <si>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2026-06-09T18:17:50.268+02:00</t>
  </si>
  <si>
    <t>2026-06-09T18:35:46.889+02:00</t>
  </si>
  <si>
    <t>2026-06-09T18:17:19.699+02:00</t>
  </si>
  <si>
    <t>2026-06-09T18:32:40.486+02:00</t>
  </si>
  <si>
    <t>2026-06-09T18:17:12.846+02:00</t>
  </si>
  <si>
    <t>2026-06-09T18:33:29.121+02:00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</si>
  <si>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</si>
  <si>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2026-06-09T18:16:34.861+02:00</t>
  </si>
  <si>
    <t>2026-06-09T18:32:26.095+02:00</t>
  </si>
  <si>
    <t>[{"id":"6748417db17528cb9bcae605","count":1,"label":"Pepperoni 32cm 🌶️🌶️","posId":"120","price":19920,"isExtra":false},{"id":"bd23bb29ddc67d336ee4c95b","count":1,"label":"Balné","posId":"K0000","price":1500,"isExtra":true},{"id":"ccbaa201c998f5c98f2bca7f","count":1,"label":"Pepperoni salám","posId":"B109","price":3000,"KDSTags":["greenhighlight"],"isExtra":true}]</t>
  </si>
  <si>
    <t>2026-06-09T18:12:31.424+02:00</t>
  </si>
  <si>
    <t>2026-06-09T18:21:09.044+02:00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</si>
  <si>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🌶️","posId":"121","price":19920,"isExtra":false},{"id":"bd23bb29ddc67d336ee4c95b","count":1,"label":"Balné","posId":"K0000","price":1500,"isExtra":true},{"id":"6748417db17528cb9bcae65f","count":1,"label":"Pepsi 1l","posId":"N124","price":5900,"isExtra":false}]</t>
  </si>
  <si>
    <t>2026-06-09T18:12:03.342+02:00</t>
  </si>
  <si>
    <t>2026-06-09T18:17:29.800+02:00</t>
  </si>
  <si>
    <t>2026-06-09T18:38:38.376+02:00</t>
  </si>
  <si>
    <t>2026-06-09T18:12:04.294+02:00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</si>
  <si>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2a9dc121-ec1e-4cbb-b8d5-66ce6a546664","note":"","count":1,"label":"DIP jalapenos","posId":"P107","price":2000,"isExtra":false}]</t>
  </si>
  <si>
    <t>2026-06-09T18:11:15.066+02:00</t>
  </si>
  <si>
    <t>2026-06-09T18:17:38.747+02:00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</si>
  <si>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40cm","posId":"100","price":26900,"isExtra":false},{"id":"9642908ce4c2f22954c8bbd6","count":1,"label":"Balné","posId":"K0000","price":2000,"isExtra":true}]</t>
  </si>
  <si>
    <t>2026-06-09T18:07:03.719+02:00</t>
  </si>
  <si>
    <t>2026-06-09T18:16:07.800+02:00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</si>
  <si>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</si>
  <si>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2026-06-09T18:03:48.351+02:00</t>
  </si>
  <si>
    <t>2026-06-09T18:10:52.802+02:00</t>
  </si>
  <si>
    <t>[{"id":"54684981","note":"","size":"Hawai 40cm","count":1,"label":"Hawai 40cm","posId":"102","price":30900,"isExtra":false},{"id":"54685059","note":"","count":1,"label":"Balné","posId":"K0000","price":2000,"isExtra":true},{"id":"66679161","note":"","size":"Choco Rolls","count":1,"label":"Choco Rolls","posId":"chr100","price":8900,"isExtra":false},{"id":"54685064","note":"","count":1,"label":"Balné","posId":"K0000","price":1500,"isExtra":true}]</t>
  </si>
  <si>
    <t>2026-06-09T18:00:04.012+02:00</t>
  </si>
  <si>
    <t>2026-06-09T18:07:15.737+02:00</t>
  </si>
  <si>
    <t>[{"id":"faf7ff40-eef3-48bd-92c4-b33e5bbf095d","note":"","count":1,"label":"Quattro Formaggi 40 cm","posId":"111","price":30900,"isExtra":false}]</t>
  </si>
  <si>
    <t>2026-06-09T17:54:02.860+02:00</t>
  </si>
  <si>
    <t>2026-06-09T18:04:28.490+02:00</t>
  </si>
  <si>
    <t>[{"id":"1c4a575c-0a2c-4a58-a7c3-0328026cbcb1","note":"","count":1,"label":"Quattro Formaggi 18 cm","posId":"135","price":11900,"isExtra":false},{"id":"0604cf40-24b5-4ad5-a9e4-e5834def96b8","note":"","count":1,"label":"Dip česnekový","posId":"P106","price":2000,"isExtra":false}]</t>
  </si>
  <si>
    <t>2026-06-09T17:50:18.454+02:00</t>
  </si>
  <si>
    <t>2026-06-09T18:05:04.739+02:00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</si>
  <si>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40cm","posId":"111","price":30900,"isExtra":false},{"id":"9642908ce4c2f22954c8bbd6","count":1,"label":"Balné","posId":"K0000","price":2000,"isExtra":true},{"id":"6748417db17528cb9bcae607","count":1,"label":"BBQ Texas 32cm","posId":"119","price":24900,"isExtra":false},{"id":"bd23bb29ddc67d336ee4c95b","count":1,"label":"Balné","posId":"K0000","price":1500,"isExtra":true}]</t>
  </si>
  <si>
    <t>2026-06-09T17:49:49.691+02:00</t>
  </si>
  <si>
    <t>2026-06-09T18:01:42.577+02:00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</si>
  <si>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základ","posId":"ZBR40","price":0,"isExtra":true},{"id":"69a242bc70119032f914ed29","count":1,"label":"okraj mozzarella, bbq omáčka","posId":"A124","price":6500,"isExtra":true},{"id":"6748417db17528cb9bcae60d","count":1,"label":"Hawai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</si>
  <si>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2026-06-09T17:44:03.378+02:00</t>
  </si>
  <si>
    <t>2026-06-09T18:00:45.723+02:00</t>
  </si>
  <si>
    <t>2026-06-09T18:11:43.716+02:00</t>
  </si>
  <si>
    <t>2026-06-09T17:44:04.594+02:00</t>
  </si>
  <si>
    <t>[{"id":"1da6e618-5f95-4707-b8bd-b1685e13f67a","note":"","count":1,"label":"Hawai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-mozzarella","posId":"X113","price":0,"KDSTags":["redhighlight"],"isExtra":true},{"id":"1da6e618-5f95-4707-b8bd-b1685e13f67a","note":"","count":1,"label":"Hawai 40 cm","posId":"102","price":30900,"isExtra":false},{"id":"e1c5136d-42df-4209-a1d5-7b367060d3f2","note":"","count":1,"label":"Spicy Wings, 7 ks","posId":"P101","price":11900,"isExtra":false},{"id":"0d7a09d5-0cc0-41d1-92da-1fd2b06b2d07","note":"","count":1,"label":"Česnekový chléb","posId":"P104","price":7900,"isExtra":false},{"id":"c9c0bcd1-5065-4282-a709-cc2042a92228","note":"","count":1,"label":"Pečené brambory","posId":"P103","price":6900,"isExtra":false}]</t>
  </si>
  <si>
    <t>2026-06-09T17:39:03.401+02:00</t>
  </si>
  <si>
    <t>2026-06-09T17:52:12.756+02:00</t>
  </si>
  <si>
    <t>2026-06-09T18:06:26.498+02:00</t>
  </si>
  <si>
    <t>2026-06-09T17:39:03.909+02:00</t>
  </si>
  <si>
    <t>2026-06-09T17:37:02.370+02:00</t>
  </si>
  <si>
    <t>2026-06-09T17:50:45.510+02:00</t>
  </si>
  <si>
    <t>2026-06-09T18:07:21.767+02:00</t>
  </si>
  <si>
    <t>2026-06-09T17:37:03.091+02:00</t>
  </si>
  <si>
    <t>[{"id":"7ee7e3c8-2c54-4dc5-810f-2f52f62e2d14","note":"","count":1,"label":"Comeback 32 cm","posId":"121","price":24900,"isExtra":false},{"id":"978c26ec-8492-4979-8b1c-f7ff8381d413","note":"","count":1,"label":"Pepperoni Rolls, 6 ks","posId":"P100","price":8900,"isExtra":false}]</t>
  </si>
  <si>
    <t>2026-06-09T17:35:02.764+02:00</t>
  </si>
  <si>
    <t>2026-06-09T17:48:42.590+02:00</t>
  </si>
  <si>
    <t>[{"id":"9b3fd0f9-6a36-4a8e-95ad-00dbae675705","note":"","count":1,"label":"Capricciosa 40 cm","posId":"101","price":30900,"isExtra":false},{"id":"3ca6f105-5e70-48ee-bc31-76525f0a0b11","note":"","count":1,"label":"BBQ Texas 40 cm","posId":"107","price":30900,"isExtra":false}]</t>
  </si>
  <si>
    <t>2026-06-09T17:33:24.949+02:00</t>
  </si>
  <si>
    <t>2026-06-09T17:43:47.197+02:00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</si>
  <si>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🌶️🌶️","posId":"120","price":19920,"isExtra":false},{"id":"bd23bb29ddc67d336ee4c95b","count":1,"label":"Balné","posId":"K0000","price":1500,"isExtra":true},{"id":"6748417db17528cb9bcae661","count":1,"label":"Pepsi zero sugar 1l","posId":"N125","price":5900,"isExtra":false}]</t>
  </si>
  <si>
    <t>2026-06-09T17:32:29.102+02:00</t>
  </si>
  <si>
    <t>2026-06-09T17:42:13.753+02:00</t>
  </si>
  <si>
    <t>[{"id":"6748417db17528cb9bcae5e5","count":1,"label":"Margherita 40cm","posId":"100","price":26900,"isExtra":false},{"id":"9642908ce4c2f22954c8bbd6","count":1,"label":"Balné","posId":"K0000","price":2000,"isExtra":true},{"id":"1598382a01472484a7de8c4a","count":1,"label":"Mozzarella","posId":"C113","price":4000,"KDSTags":["greenhighlight"],"isExtra":true},{"id":"e71ba0387ffe86638fd95521","count":1,"label":"Šunka","posId":"C106","price":4000,"KDSTags":["greenhighlight"],"isExtra":true}]</t>
  </si>
  <si>
    <t>Rasim</t>
  </si>
  <si>
    <t>2026-06-09T17:29:06.389+02:00</t>
  </si>
  <si>
    <t>2026-06-09T17:40:57.383+02:00</t>
  </si>
  <si>
    <t>[{"id":"121","note":"","count":1,"label":"Comeback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žampionů","posId":"X105","price":0,"KDSTags":["redhighlight"],"isExtra":true},{"id":"B115","note":"","count":1,"label":"Kukuřice","posId":"B115","price":2500,"KDSTags":["greenhighlight"],"isExtra":true},{"id":"N126","note":"","count":1,"label":"Mirinda 1l","posId":"N126","price":5900,"isExtra":false}]</t>
  </si>
  <si>
    <t>2026-06-09T17:29:03.353+02:00</t>
  </si>
  <si>
    <t>2026-06-09T18:14:26.543+02:00</t>
  </si>
  <si>
    <t>2026-06-09T18:20:18.591+02:00</t>
  </si>
  <si>
    <t>2026-06-09T17:29:04.505+02:00</t>
  </si>
  <si>
    <t>[{"id":"9b3fd0f9-6a36-4a8e-95ad-00dbae675705","note":"","count":1,"label":"Capricciosa 40 cm","posId":"101","price":30900,"isExtra":false},{"id":"d620bc6b-ecfa-4465-a21e-5ad55002e77c","note":"","count":1,"label":"Žampiony","posId":"C105","price":3500,"KDSTags":["greenhighlight"],"isExtra":true},{"id":"5d2371f1-a2a2-462f-9e8a-40af8e09e0d2","note":"","count":1,"label":"BEZ -olivy","posId":"X112","price":0,"KDSTags":["redhighlight"],"isExtra":true}]</t>
  </si>
  <si>
    <t>2026-06-09T17:28:23.135+02:00</t>
  </si>
  <si>
    <t>2026-06-09T17:36:18.637+02:00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</si>
  <si>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bylinky","posId":"A121","price":5700,"isExtra":true}]</t>
  </si>
  <si>
    <t>2026-06-09T17:22:02.845+02:00</t>
  </si>
  <si>
    <t>2026-06-09T17:34:30.407+02:00</t>
  </si>
  <si>
    <t>[{"id":"1edf54fc-1032-442c-939f-e6e2033b2270","note":"","count":1,"label":"Comeback 40 cm","posId":"109","price":30900,"isExtra":false},{"id":"909551f4-a7ff-428a-a062-708ec72d4824","note":"","count":1,"label":"Choco Rolls, 6 ks","posId":"chr100","price":8900,"isExtra":false}]</t>
  </si>
  <si>
    <t>2026-06-09T17:12:23.260+02:00</t>
  </si>
  <si>
    <t>2026-06-09T17:21:52.776+02:00</t>
  </si>
  <si>
    <t>[{"id":"59589711","note":"","size":"BBQ Texas 32cm","count":1,"label":"BBQ Texas 32cm","posId":"119","price":24900,"isExtra":false},{"id":"54685064","note":"","count":1,"label":"Balné","posId":"K0000","price":1500,"isExtra":true},{"id":"59589706","note":"","size":"Margherita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</si>
  <si>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2026-06-09T17:10:03.668+02:00</t>
  </si>
  <si>
    <t>2026-06-09T17:20:10.405+02:00</t>
  </si>
  <si>
    <t>2026-06-09T18:03:27.568+02:00</t>
  </si>
  <si>
    <t>2026-06-09T17:10:29.493+02:00</t>
  </si>
  <si>
    <t>2026-06-09T17:05:02.828+02:00</t>
  </si>
  <si>
    <t>2026-06-09T17:12:42.365+02:00</t>
  </si>
  <si>
    <t>2026-06-09T17:25:05.334+02:00</t>
  </si>
  <si>
    <t>2026-06-09T17:05:03.568+02:00</t>
  </si>
  <si>
    <t>[{"id":"4f6ede18-25d3-4c82-be03-84c9578ab8ce","note":"","count":1,"label":"Pepperoni 32 cm","posId":"144","price":24900,"isExtra":false},{"id":"0604cf40-24b5-4ad5-a9e4-e5834def96b8","note":"","count":2,"label":"Dip česnekový","posId":"P106","price":2000,"isExtra":false}]</t>
  </si>
  <si>
    <t>2026-06-09T17:04:02.948+02:00</t>
  </si>
  <si>
    <t>2026-06-09T17:16:24.470+02:00</t>
  </si>
  <si>
    <t>2026-06-09T17:37:19.508+02:00</t>
  </si>
  <si>
    <t>2026-06-09T17:04:03.763+02:00</t>
  </si>
  <si>
    <t>[{"id":"1edf54fc-1032-442c-939f-e6e2033b2270","note":"","count":1,"label":"Comeback 40 cm","posId":"109","price":30900,"isExtra":false},{"id":"a78b511f-836b-415e-9285-dd47f293529b","note":"","count":1,"label":"Pepperoni 40 cm","posId":"108","price":30900,"isExtra":false}]</t>
  </si>
  <si>
    <t>2026-06-09T16:56:24.848+02:00</t>
  </si>
  <si>
    <t>2026-06-09T17:02:02.562+02:00</t>
  </si>
  <si>
    <t>2026-06-09T16:35:03.082+02:00</t>
  </si>
  <si>
    <t>2026-06-09T16:44:19.420+02:00</t>
  </si>
  <si>
    <t>2026-06-09T16:11:20.499+02:00</t>
  </si>
  <si>
    <t>2026-06-09T16:30:05.481+02:00</t>
  </si>
  <si>
    <t>2026-06-09T16:05:33.553+02:00</t>
  </si>
  <si>
    <t>2026-06-09T16:17:52.657+02:00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</si>
  <si>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</si>
  <si>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2026-06-09T16:03:03.610+02:00</t>
  </si>
  <si>
    <t>2026-06-09T16:26:33.165+02:00</t>
  </si>
  <si>
    <t>2026-06-09T16:42:31.529+02:00</t>
  </si>
  <si>
    <t>2026-06-09T16:03:04.741+02:00</t>
  </si>
  <si>
    <t>[{"id":"1edf54fc-1032-442c-939f-e6e2033b2270","note":"","count":1,"label":"Comeback 40 cm","posId":"109","price":30900,"isExtra":false},{"id":"6429499b-bd57-4ad7-b257-96da4ce175b3","note":"","count":1,"label":"Jalapeños","posId":"C102","price":3500,"KDSTags":["greenhighlight"],"isExtra":true}]</t>
  </si>
  <si>
    <t>2026-06-09T16:03:03.596+02:00</t>
  </si>
  <si>
    <t>2026-06-09T16:14:17.138+02:00</t>
  </si>
  <si>
    <t>[{"id":"faf7ff40-eef3-48bd-92c4-b33e5bbf095d","note":"","count":1,"label":"Quattro Formaggi 40 cm","posId":"111","price":30900,"isExtra":false},{"id":"2da9e058-428b-42bc-bbe3-e7353c52c9e8","note":"","count":1,"label":"Cibule","posId":"C103","price":3500,"KDSTags":["greenhighlight"],"isExtra":true},{"id":"5fc1255c-e26e-4454-9620-7eea5d2454f6","note":"","count":1,"label":"Slanina","posId":"C108","price":4000,"KDSTags":["greenhighlight"],"isExtra":true}]</t>
  </si>
  <si>
    <t>2026-06-09T15:56:03.319+02:00</t>
  </si>
  <si>
    <t>2026-06-09T16:24:01.250+02:00</t>
  </si>
  <si>
    <t>2026-06-09T16:30:08.445+02:00</t>
  </si>
  <si>
    <t>2026-06-09T15:56:04.211+02:00</t>
  </si>
  <si>
    <t>[{"id":"0b22568e-4d1c-45db-9aa3-de09ef6c293a","note":"","count":1,"label":"Pepperoni 32 cm","posId":"120","price":24900,"isExtra":false},{"id":"d79a29ea-c5ce-49c2-9a5d-787665203983","note":"","count":1,"label":"paprika","posId":"B111","price":2500,"KDSTags":["greenhighlight"],"isExtra":true},{"id":"1edf54fc-1032-442c-939f-e6e2033b2270","note":"","count":1,"label":"Comeback 40 cm","posId":"109","price":30900,"isExtra":false},{"id":"6bc8a133-7fb0-4f29-b8bc-6b6353a5cf9c","note":"","count":1,"label":"Paprika","posId":"C111","price":3500,"KDSTags":["greenhighlight"],"isExtra":true},{"id":"d620bc6b-ecfa-4465-a21e-5ad55002e77c","note":"","count":1,"label":"Žampiony","posId":"C105","price":3500,"KDSTags":["greenhighlight"],"isExtra":true}]</t>
  </si>
  <si>
    <t>2026-06-09T15:48:14.073+02:00</t>
  </si>
  <si>
    <t>2026-06-09T16:03:47.381+02:00</t>
  </si>
  <si>
    <t>2026-06-09T15:48:04.440+02:00</t>
  </si>
  <si>
    <t>2026-06-09T16:11:38.174+02:00</t>
  </si>
  <si>
    <t>2026-06-09T17:03:16.745+02:00</t>
  </si>
  <si>
    <t>2026-06-09T16:02:59.449+02:00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</si>
  <si>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-ananas","posId":"X100","price":0,"KDSTags":["redhighlight"],"isExtra":true},{"id":"9b3fd0f9-6a36-4a8e-95ad-00dbae675705","note":"","count":1,"label":"Capricciosa 40 cm","posId":"101","price":30900,"isExtra":false},{"id":"5da54b98-3fa2-42c1-858f-7688afdae2fa","note":"","count":1,"label":"BEZ -žampiony","posId":"X105","price":0,"KDSTags":["redhighlight"],"isExtra":true},{"id":"f4e62f0e-27eb-456f-a59a-dac515570142","note":"","count":1,"label":"Jablečno-skořicové rolls, 8ks","posId":"18","price":8900,"isExtra":false}]</t>
  </si>
  <si>
    <t>2026-06-09T15:46:30.506+02:00</t>
  </si>
  <si>
    <t>2026-06-09T15:58:08.431+02:00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</si>
  <si>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dip","posId":"P106","price":2000,"isExtra":false},{"id":"bd23bb29ddc67d336ee4c95b","count":1,"label":"Balné","posId":"K0000","price":1500,"isExtra":true},{"id":"6748417db17528cb9bcae5fd","count":2,"label":"Margherita 32cm","posId":"112","price":16720,"isExtra":false},{"id":"bd23bb29ddc67d336ee4c95b","count":2,"label":"Balné","posId":"K0000","price":1500,"isExtra":true}]</t>
  </si>
  <si>
    <t>2026-06-09T15:40:13.695+02:00</t>
  </si>
  <si>
    <t>2026-06-09T15:54:45.347+02:00</t>
  </si>
  <si>
    <t>2026-06-09T15:32:08.396+02:00</t>
  </si>
  <si>
    <t>2026-06-09T15:52:33.516+02:00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</si>
  <si>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54685099","note":"","count":1,"label":"Žampiony","posId":"B105","price":2500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🌶️","posId":"121","price":24900,"isExtra":false},{"id":"54685064","note":"","count":1,"label":"Balné","posId":"K0000","price":1500,"isExtra":true},{"id":"54685137","note":"","count":1,"label":"okraj hotdog, bez omáčky","posId":"A125","price":5700,"isExtra":true},{"id":"54685150","note":"","count":1,"label":"Kukuřice","posId":"B115","price":2500,"KDSTags":["greenhighlight"],"isExtra":true},{"id":"54685018","note":"","size":"Česnekový dip","count":2,"label":"Česnekový dip","posId":"P106","price":2000,"isExtra":false},{"id":"54685064","note":"","count":2,"label":"Balné","posId":"K0000","price":1500,"isExtra":true},{"id":"54685013","note":"","size":"Spicy Wings 🌶️","count":1,"label":"Spicy Wings 🌶️","posId":"P101","price":11900,"isExtra":false},{"id":"54685064","note":"","count":1,"label":"Balné","posId":"K0000","price":1500,"isExtra":true}]</t>
  </si>
  <si>
    <t>2026-06-09T15:27:28.464+02:00</t>
  </si>
  <si>
    <t>2026-06-09T15:44:58.306+02:00</t>
  </si>
  <si>
    <t>2026-06-09T15:27:04.284+02:00</t>
  </si>
  <si>
    <t>2026-06-09T15:41:09.018+02:00</t>
  </si>
  <si>
    <t>[{"id":"1da6e618-5f95-4707-b8bd-b1685e13f67a","note":"","count":1,"label":"Hawai 40 cm","posId":"102","price":30900,"isExtra":false},{"id":"faf7ff40-eef3-48bd-92c4-b33e5bbf095d","note":"","count":1,"label":"Quattro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základ","posId":"A127","price":0,"isExtra":true}]</t>
  </si>
  <si>
    <t>2026-06-09T15:24:13.512+02:00</t>
  </si>
  <si>
    <t>2026-06-09T15:32:00.193+02:00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</si>
  <si>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základ","posId":"ZRS32","price":0,"isExtra":true},{"id":"77106882b6d8ba4f0ccb4cc6","count":1,"label":"Šunka","posId":"B106","price":3000,"KDSTags":["greenhighlight"],"isExtra":true},{"id":"518562551802af877dea3c52","count":1,"label":"Česnekový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</si>
  <si>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2026-06-09T15:19:55.388+02:00</t>
  </si>
  <si>
    <t>2026-06-09T15:29:27.200+02:00</t>
  </si>
  <si>
    <t>[{"id":"59589706","note":"","size":"Margherita 32cm","count":1,"label":"Margherita 32cm","posId":"112","price":20900,"isExtra":false},{"id":"54685064","note":"","count":1,"label":"Balné","posId":"K0000","price":1500,"isExtra":true},{"id":"54685018","note":"","size":"Česnekový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</si>
  <si>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2026-06-09T15:16:03.576+02:00</t>
  </si>
  <si>
    <t>2026-06-09T15:27:54.971+02:00</t>
  </si>
  <si>
    <t>2026-06-09T15:44:08.913+02:00</t>
  </si>
  <si>
    <t>2026-06-09T15:16:04.582+02:00</t>
  </si>
  <si>
    <t>2026-06-09T15:14:03.052+02:00</t>
  </si>
  <si>
    <t>2026-06-09T15:21:56.026+02:00</t>
  </si>
  <si>
    <t>2026-06-09T15:14:03.040+02:00</t>
  </si>
  <si>
    <t>2026-06-09T15:25:29.933+02:00</t>
  </si>
  <si>
    <t>[{"id":"431e159e-af3b-4bad-9f72-f07001b572f8","note":"","count":1,"label":"Baby špenát &amp; kuře 40 cm","posId":"104","price":30900,"isExtra":false},{"id":"0604cf40-24b5-4ad5-a9e4-e5834def96b8","note":"","count":3,"label":"Dip česnekový","posId":"P106","price":2000,"isExtra":false}]</t>
  </si>
  <si>
    <t>2026-06-09T15:06:19.938+02:00</t>
  </si>
  <si>
    <t>2026-06-09T15:16:56.436+02:00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</si>
  <si>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🌶️","posId":"109","price":30900,"isExtra":false},{"id":"54685059","note":"","count":1,"label":"Balné","posId":"K0000","price":2000,"isExtra":true},{"id":"54685090","note":"","count":1,"label":"okraj mozzarella, bbq omáčka","posId":"A124","price":6500,"isExtra":true}]</t>
  </si>
  <si>
    <t>2026-06-09T14:37:03.907+02:00</t>
  </si>
  <si>
    <t>2026-06-09T14:48:52.743+02:00</t>
  </si>
  <si>
    <t>2026-06-09T14:56:04.495+02:00</t>
  </si>
  <si>
    <t>2026-06-09T14:37:04.522+02:00</t>
  </si>
  <si>
    <t>[{"id":"ddd88272-9f0a-4ca7-a4db-a3a7d157b54d","note":"","count":1,"label":"Pepsi zero sugar 1l","posId":"N125","price":5900,"isExtra":false},{"id":"52687002-58c9-40ea-ba22-d2ae7a4b5889","note":"","count":1,"label":"Comeback 32 cm","posId":"145","price":24900,"isExtra":false},{"id":"fb380719-7e86-4a50-b0fc-8a72368b6991","note":"","count":1,"label":"kukuřice","posId":"B115","price":2500,"KDSTags":["greenhighlight"],"isExtra":true},{"id":"6e4aed3e-b988-442a-8864-0b2ad4a4403d","note":"","count":1,"label":"Quattro Formaggi 32 cm","posId":"147","price":24900,"isExtra":false},{"id":"158f381e-7b09-45c4-95d8-d131055d3875","note":"","count":1,"label":"okraj Hotdog BBQ","posId":"A119","price":5700,"isExtra":true}]</t>
  </si>
  <si>
    <t>2026-06-09T14:36:26.075+02:00</t>
  </si>
  <si>
    <t>2026-06-09T14:44:08.110+02:00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</si>
  <si>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základ","posId":"ZRB32","price":0,"isExtra":true},{"id":"54685018","note":"","size":"Česnekový dip","count":2,"label":"Česnekový dip","posId":"P106","price":2000,"isExtra":false},{"id":"54685064","note":"","count":2,"label":"Balné","posId":"K0000","price":1500,"isExtra":true},{"id":"54685017","note":"","size":"Pepperoni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</si>
  <si>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2026-06-09T14:26:56.920+02:00</t>
  </si>
  <si>
    <t>2026-06-09T14:35:35.034+02:00</t>
  </si>
  <si>
    <t>[{"id":"6748417db17528cb9bcae62f","count":1,"label":"Spicy menu Comeback","posId":"M100","price":34900,"isExtra":false},{"id":"f754e56b2f80799b5c377f43","count":1,"label":"Balné","posId":"K0000","price":3000,"isExtra":true},{"id":"5aa7edd6b1903a798343361a","count":1,"label":"Pepperoni","posId":"Y120","price":0,"isExtra":true},{"id":"514cb20e5d1f69b74ac053dd","count":1,"label":"spicy wings 🌶️","posId":"P101","price":0,"isExtra":true},{"id":"0449da553abdb7aab20ed6a3","count":1,"label":"Aquilla zelený čaj/citron","posId":"N121","price":0,"isExtra":true}]</t>
  </si>
  <si>
    <t>2026-06-09T14:13:46.118+02:00</t>
  </si>
  <si>
    <t>2026-06-09T14:21:33.855+02:00</t>
  </si>
  <si>
    <t>2026-06-09T14:13:23.747+02:00</t>
  </si>
  <si>
    <t>2026-06-09T14:14:34.731+02:00</t>
  </si>
  <si>
    <t>[{"id":"45e86e69-d951-4cfa-82b7-297944319a30","count":1,"label":"Guarana classic","posId":"N142","price":5500,"isExtra":false,"creatorId":"vd1RT3ye3xYLpVADLxu3q","isPackging":0,"actualLabel":"Guarana classic"}]</t>
  </si>
  <si>
    <t>2026-06-09T14:13:03.275+02:00</t>
  </si>
  <si>
    <t>2026-06-09T14:20:35.679+02:00</t>
  </si>
  <si>
    <t>[{"id":"1bf82332-f38e-4349-ab02-2ebafec00ff8","note":"","count":1,"label":"Zeleninová 32 cm","posId":"115","price":24900,"isExtra":false}]</t>
  </si>
  <si>
    <t>2026-06-09T14:09:03.689+02:00</t>
  </si>
  <si>
    <t>2026-06-09T14:16:28.850+02:00</t>
  </si>
  <si>
    <t>2026-06-09T13:48:03.868+02:00</t>
  </si>
  <si>
    <t>2026-06-09T13:54:45.805+02:00</t>
  </si>
  <si>
    <t>2026-06-09T14:07:17.662+02:00</t>
  </si>
  <si>
    <t>2026-06-09T13:48:04.966+02:00</t>
  </si>
  <si>
    <t>Pavlína</t>
  </si>
  <si>
    <t>2026-06-09T13:41:34.728+02:00</t>
  </si>
  <si>
    <t>2026-06-09T13:54:36.980+02:00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</si>
  <si>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základ","posId":"ZRS40","price":0,"isExtra":true},{"id":"A118","note":"","count":1,"label":"okraj hotdog, hořčice","posId":"A118","price":6500,"isExtra":true},{"id":"111","note":"","count":1,"label":"Quattro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základ","posId":"ZSR40","price":0,"isExtra":true},{"id":"A118","note":"","count":1,"label":"okraj hotdog, hořčice","posId":"A118","price":6500,"isExtra":true},{"id":"P106","note":"","count":3,"label":"Česnekový dip","posId":"P106","price":2000,"isExtra":false},{"id":"K0000","note":"","count":3,"label":"Balné","posId":"K0000","price":1500,"isExtra":true},{"id":"P107","note":"","count":1,"label":"Jalapeňos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</si>
  <si>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2026-06-09T13:24:32.683+02:00</t>
  </si>
  <si>
    <t>2026-06-09T13:32:15.778+02:00</t>
  </si>
  <si>
    <t>[{"id":"113","note":"","count":1,"label":"Capricciosa 32cm","posId":"113","price":24900,"isExtra":false},{"id":"K0000","note":"","count":1,"label":"Balné","posId":"K0000","price":1500,"isExtra":true}]</t>
  </si>
  <si>
    <t>2026-06-09T13:14:13.632+02:00</t>
  </si>
  <si>
    <t>2026-06-09T13:24:31.912+02:00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</si>
  <si>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základ","posId":"ZBR40","price":0,"isExtra":true},{"id":"f1a46dd1a5f0686c93013f2f","count":1,"label":"Cibule","posId":"C103","price":3500,"KDSTags":["greenhighlight"],"isExtra":true}]</t>
  </si>
  <si>
    <t>2026-06-09T13:09:03.414+02:00</t>
  </si>
  <si>
    <t>2026-06-09T13:19:21.572+02:00</t>
  </si>
  <si>
    <t>[{"id":"55ca227d-485c-4130-a44d-b26b939e8c03","note":"","count":1,"label":"Hot &amp; Spicy 32 cm","posId":"122","price":24900,"isExtra":false},{"id":"7ee7e3c8-2c54-4dc5-810f-2f52f62e2d14","note":"","count":1,"label":"Comeback 32 cm","posId":"121","price":24900,"isExtra":false}]</t>
  </si>
  <si>
    <t>2026-06-09T12:44:02.653+02:00</t>
  </si>
  <si>
    <t>2026-06-09T12:51:32.293+02:00</t>
  </si>
  <si>
    <t>2026-06-09T13:09:46.220+02:00</t>
  </si>
  <si>
    <t>2026-06-09T12:44:03.428+02:00</t>
  </si>
  <si>
    <t>2026-06-09T12:32:04.011+02:00</t>
  </si>
  <si>
    <t>2026-06-09T12:39:13.488+02:00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</si>
  <si>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základ","posId":"ZSR32","price":0,"isExtra":true},{"id":"54685124","note":"","count":1,"label":"okraj hotdog, bbq omáčka","posId":"A119","price":5700,"isExtra":true}]</t>
  </si>
  <si>
    <t>2026-06-09T12:25:24.254+02:00</t>
  </si>
  <si>
    <t>2026-06-09T12:34:54.608+02:00</t>
  </si>
  <si>
    <t>[{"id":"54685018","note":"","size":"Česnekový dip","count":1,"label":"Česnekový dip","posId":"P106","price":2000,"isExtra":false},{"id":"54685064","note":"","count":1,"label":"Balné","posId":"K0000","price":1500,"isExtra":true},{"id":"59589709","note":"","size":"Comeback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</si>
  <si>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2026-06-09T12:07:08.757+02:00</t>
  </si>
  <si>
    <t>2026-06-09T12:30:45.845+02:00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</si>
  <si>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základ","posId":"ZRS40","price":0,"isExtra":true},{"id":"54685152","note":"","count":1,"label":"Kukuřice","posId":"C115","price":3500,"KDSTags":["greenhighlight"],"isExtra":true},{"id":"59589713","note":"","size":"Zeleninová 32cm","count":1,"label":"Zeleninová 32cm","posId":"115","price":24900,"isExtra":false},{"id":"54685064","note":"","count":1,"label":"Balné","posId":"K0000","price":1500,"isExtra":true},{"id":"59589706","note":"","size":"Margherita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</si>
  <si>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2026-06-09T12:07:04.236+02:00</t>
  </si>
  <si>
    <t>2026-06-09T12:23:44.644+02:00</t>
  </si>
  <si>
    <t>[{"id":"c17837f5-7a43-4caf-86f2-7f4c925f90fb","note":"","count":1,"label":"BBQ Meteor 32 cm","posId":"118","price":24900,"isExtra":false},{"id":"7ee7e3c8-2c54-4dc5-810f-2f52f62e2d14","note":"","count":1,"label":"Comeback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hořčice","posId":"A117","price":5700,"isExtra":true},{"id":"0604cf40-24b5-4ad5-a9e4-e5834def96b8","note":"","count":1,"label":"Dip česnekový","posId":"P106","price":2000,"isExtra":false},{"id":"55ca227d-485c-4130-a44d-b26b939e8c03","note":"","count":1,"label":"Hot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-cibule","posId":"X103","price":0,"KDSTags":["redhighlight"],"isExtra":true}]</t>
  </si>
  <si>
    <t>Ege</t>
  </si>
  <si>
    <t>2026-06-09T12:03:58.352+02:00</t>
  </si>
  <si>
    <t>2026-06-09T12:11:49.834+02:00</t>
  </si>
  <si>
    <t>[{"id":"115","note":"","count":1,"label":"Zeleninová 32cm","posId":"115","price":24900,"isExtra":false},{"id":"K0000","note":"","count":1,"label":"Balné","posId":"K0000","price":1500,"isExtra":true},{"id":"17","note":"","count":1,"label":"USA těsto","posId":"17","price":1000,"isExtra":true}]</t>
  </si>
  <si>
    <t>2026-06-09T12:02:06.714+02:00</t>
  </si>
  <si>
    <t>2026-06-09T12:08:48.436+02:00</t>
  </si>
  <si>
    <t>2026-06-09T11:48:32.989+02:00</t>
  </si>
  <si>
    <t>2026-06-09T11:57:33.595+02:00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</si>
  <si>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základ","posId":"ZRS32","price":0,"isExtra":true},{"id":"6748417db17528cb9bcae635","count":1,"label":"Pečené brambory","posId":"P103","price":6900,"isExtra":false},{"id":"bd23bb29ddc67d336ee4c95b","count":1,"label":"Balné","posId":"K0000","price":1500,"isExtra":true}]</t>
  </si>
  <si>
    <t>2026-06-09T11:24:53.248+02:00</t>
  </si>
  <si>
    <t>2026-06-09T12:05:29.504+02:00</t>
  </si>
  <si>
    <t>2026-06-09T11:22:03.229+02:00</t>
  </si>
  <si>
    <t>2026-06-09T11:47:55.224+02:00</t>
  </si>
  <si>
    <t>2026-06-09T12:14:51.927+02:00</t>
  </si>
  <si>
    <t>2026-06-09T11:41:04.796+02:00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</si>
  <si>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308cac50-e720-45f7-9ab5-267a351b0d4a","note":"","count":1,"label":"Kuře","posId":"C114","price":4000,"KDSTags":["greenhighlight"],"isExtra":tru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-ananas","posId":"X100","price":0,"KDSTags":["redhighlight"],"isExtra":true},{"id":"9cb06c63-5e76-47d2-bd0e-ab0738c5fea9","note":"","count":2,"label":"BIRGO grapefruit 0,5l","posId":"N131","price":4900,"isExtra":false}]</t>
  </si>
  <si>
    <t>2026-06-09T11:03:12.024+02:00</t>
  </si>
  <si>
    <t>2026-06-09T11:16:11.598+02:00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</si>
  <si>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</si>
  <si>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2026-06-09T10:24:03.401+02:00</t>
  </si>
  <si>
    <t>2026-06-09T11:18:11.003+02:00</t>
  </si>
  <si>
    <t>2026-06-09T11:25:33.921+02:00</t>
  </si>
  <si>
    <t>2026-06-09T10:24:04.321+02:00</t>
  </si>
  <si>
    <t>[{"id":"7ee7e3c8-2c54-4dc5-810f-2f52f62e2d14","note":"","count":1,"label":"Comeback 32 cm","posId":"121","price":24900,"isExtra":false},{"id":"28e96b57-144a-4147-bd66-1530a9858e97","note":"","count":1,"label":"BEZ -pepperoni salám","posId":"X109","price":0,"KDSTags":["redhighlight"],"isExtra":true}]</t>
  </si>
  <si>
    <t>2026-06-09T09:59:04.328+02:00</t>
  </si>
  <si>
    <t>2026-06-09T11:22:12.013+02:00</t>
  </si>
  <si>
    <t>2026-06-09T11:45:02.565+02:00</t>
  </si>
  <si>
    <t>2026-06-09T09:59:05.139+02:00</t>
  </si>
  <si>
    <t>2026-06-08T23:43:13.059+02:00</t>
  </si>
  <si>
    <t>2026-06-08T23:53:00.580+02:00</t>
  </si>
  <si>
    <t>2026-06-08T23:24:56.335+02:00</t>
  </si>
  <si>
    <t>2026-06-08T23:32:16.392+02:00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</si>
  <si>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🌶️","posId":"P101","price":9520,"isExtra":false},{"id":"bd23bb29ddc67d336ee4c95b","count":1,"label":"Balné","posId":"K0000","price":1500,"isExtra":true}]</t>
  </si>
  <si>
    <t>2026-06-08T23:20:04.709+02:00</t>
  </si>
  <si>
    <t>2026-06-08T23:29:21.513+02:00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</si>
  <si>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základ","posId":"ZSB32","price":0,"isExtra":true}]</t>
  </si>
  <si>
    <t>2026-06-08T23:12:31.881+02:00</t>
  </si>
  <si>
    <t>2026-06-08T23:24:07.480+02:00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</si>
  <si>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těsto","posId":"17","price":1000,"isExtra":true}]</t>
  </si>
  <si>
    <t>2026-06-08T23:10:26.906+02:00</t>
  </si>
  <si>
    <t>2026-06-08T23:21:26.425+02:00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</si>
  <si>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těsto","posId":"17","price":1000,"isExtra":true},{"id":"6748417db17528cb9bcae639","count":1,"label":"Pepperoni Rolls 🌶️","posId":"P100","price":8900,"isExtra":false},{"id":"bd23bb29ddc67d336ee4c95b","count":1,"label":"Balné","posId":"K0000","price":1500,"isExtra":true},{"id":"6748417db17528cb9bcae65f","count":1,"label":"Pepsi 1l","posId":"N124","price":5900,"isExtra":false}]</t>
  </si>
  <si>
    <t>2026-06-08T23:06:24.731+02:00</t>
  </si>
  <si>
    <t>2026-06-08T23:18:19.241+02:00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</si>
  <si>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</si>
  <si>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2026-06-08T23:00:04.597+02:00</t>
  </si>
  <si>
    <t>2026-06-08T23:13:56.064+02:00</t>
  </si>
  <si>
    <t>[{"id":"1edf54fc-1032-442c-939f-e6e2033b2270","note":"","count":1,"label":"Comeback 40 cm","posId":"109","price":30900,"isExtra":false},{"id":"54460675-d5c5-4a63-8c02-6840fe066f86","note":"","count":1,"label":"Okraj Hotdog, BBQ","posId":"A120","price":6500,"isExtra":true}]</t>
  </si>
  <si>
    <t>2026-06-08T22:51:15.010+02:00</t>
  </si>
  <si>
    <t>2026-06-08T22:58:13.281+02:00</t>
  </si>
  <si>
    <t>2026-06-08T22:50:03.912+02:00</t>
  </si>
  <si>
    <t>2026-06-08T22:57:22.444+02:00</t>
  </si>
  <si>
    <t>2026-06-08T23:02:22.703+02:00</t>
  </si>
  <si>
    <t>2026-06-08T22:50:05.105+02:00</t>
  </si>
  <si>
    <t>[{"id":"a78b511f-836b-415e-9285-dd47f293529b","note":"","count":1,"label":"Pepperoni 40 cm","posId":"108","price":30900,"isExtra":false},{"id":"540c8d22-36ac-4503-9684-d23e3d647ff1","note":"","count":1,"label":"Pepperoni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1l","posId":"N125","price":5900,"isExtra":false}]</t>
  </si>
  <si>
    <t>2026-06-08T22:45:41.050+02:00</t>
  </si>
  <si>
    <t>2026-06-08T22:47:02.084+02:00</t>
  </si>
  <si>
    <t>[{"id":"45e86e69-d951-4cfa-82b7-297944319a30","count":2,"label":"Guarana classic","posId":"N142","price":5500,"isExtra":false,"creatorId":"m8W44Xi5HOi11DuAaliHf","isPackging":0,"actualLabel":"Guarana classic"}]</t>
  </si>
  <si>
    <t>2026-06-08T22:39:22.772+02:00</t>
  </si>
  <si>
    <t>2026-06-08T22:50:50.599+02:00</t>
  </si>
  <si>
    <t>[{"id":"6748417db17528cb9bcae65f","count":1,"label":"Pepsi 1l","posId":"N124","price":5900,"isExtra":false},{"id":"6748417db17528cb9bcae60d","count":1,"label":"Hawai 32cm","posId":"114","price":19920,"isExtra":false},{"id":"bd23bb29ddc67d336ee4c95b","count":1,"label":"Balné","posId":"K0000","price":1500,"isExtra":true},{"id":"518562551802af877dea3c52","count":1,"label":"Česnekový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</si>
  <si>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2026-06-08T22:38:18.799+02:00</t>
  </si>
  <si>
    <t>2026-06-08T22:48:07.801+02:00</t>
  </si>
  <si>
    <t>2026-06-08T22:34:10.296+02:00</t>
  </si>
  <si>
    <t>2026-06-08T22:45:02.429+02:00</t>
  </si>
  <si>
    <t>2026-06-08T22:33:04.384+02:00</t>
  </si>
  <si>
    <t>2026-06-08T22:43:43.671+02:00</t>
  </si>
  <si>
    <t>[{"id":"389b26e5-2cae-411b-afde-ac1cec80674b","note":"","count":1,"label":"Margherita 40 cm","posId":"100","price":26900,"isExtra":false},{"id":"2da9e058-428b-42bc-bbe3-e7353c52c9e8","note":"","count":1,"label":"Cibule","posId":"C103","price":3500,"KDSTags":["greenhighlight"],"isExtra":true},{"id":"6bc8a133-7fb0-4f29-b8bc-6b6353a5cf9c","note":"","count":1,"label":"Paprika","posId":"C111","price":3500,"KDSTags":["greenhighlight"],"isExtra":true},{"id":"c9c0bcd1-5065-4282-a709-cc2042a92228","note":"","count":1,"label":"Pečené brambory","posId":"P103","price":6900,"isExtra":false}]</t>
  </si>
  <si>
    <t>2026-06-08T22:25:42.230+02:00</t>
  </si>
  <si>
    <t>2026-06-08T22:39:35.357+02:00</t>
  </si>
  <si>
    <t>2026-06-08T22:20:47.564+02:00</t>
  </si>
  <si>
    <t>2026-06-08T22:35:42.379+02:00</t>
  </si>
  <si>
    <t>[{"id":"59589714","note":"","size":"Hawai 32cm","count":1,"label":"Hawai 32cm","posId":"114","price":24900,"isExtra":false},{"id":"54685064","note":"","count":1,"label":"Balné","posId":"K0000","price":1500,"isExtra":true},{"id":"59589711","note":"","size":"BBQ Texas 32cm","count":1,"label":"BBQ Texas 32cm","posId":"119","price":24900,"isExtra":false},{"id":"54685064","note":"","count":1,"label":"Balné","posId":"K0000","price":1500,"isExtra":true},{"id":"64781306","note":"","size":"Opočno karamel","count":1,"label":"Opočno karamel","posId":"D112","price":12900,"isExtra":false}]</t>
  </si>
  <si>
    <t>2026-06-08T22:16:25.620+02:00</t>
  </si>
  <si>
    <t>2026-06-08T22:32:00.560+02:00</t>
  </si>
  <si>
    <t>[{"id":"6748417db17528cb9bcae5ef","count":1,"label":"BBQ Texas 40cm","posId":"107","price":30900,"isExtra":false},{"id":"9642908ce4c2f22954c8bbd6","count":1,"label":"Balné","posId":"K0000","price":2000,"isExtra":true},{"id":"c81968a3c7772f3ee0f2f32b","count":1,"label":"Bez papriky","posId":"X111","price":0,"KDSTags":["redhighlight"],"isExtra":true}]</t>
  </si>
  <si>
    <t>2026-06-08T22:15:53.716+02:00</t>
  </si>
  <si>
    <t>2026-06-08T22:29:07.237+02:00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</si>
  <si>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základ","posId":"ZRB32","price":0,"isExtra":true},{"id":"ccbaa201c998f5c98f2bca7f","count":1,"label":"Pepperoni salám","posId":"B109","price":3000,"KDSTags":["greenhighlight"],"isExtra":true},{"id":"518562551802af877dea3c52","count":1,"label":"Česnekový dip","posId":"P106","price":2000,"isExtra":false},{"id":"bd23bb29ddc67d336ee4c95b","count":1,"label":"Balné","posId":"K0000","price":1500,"isExtra":true},{"id":"9ba0015e41ac85c3ee36d569","count":1,"label":"Pilsner Urquell 12","posId":"N20","price":6500,"isExtra":false}]</t>
  </si>
  <si>
    <t>2026-06-08T22:14:28.916+02:00</t>
  </si>
  <si>
    <t>2026-06-08T22:26:51.590+02:00</t>
  </si>
  <si>
    <t>2026-06-08T22:13:02.379+02:00</t>
  </si>
  <si>
    <t>2026-06-08T22:38:16.228+02:00</t>
  </si>
  <si>
    <t>2026-06-08T22:42:16.373+02:00</t>
  </si>
  <si>
    <t>2026-06-08T22:13:03.167+02:00</t>
  </si>
  <si>
    <t>[{"id":"3ca6f105-5e70-48ee-bc31-76525f0a0b11","note":"","count":1,"label":"BBQ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</si>
  <si>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2026-06-08T22:10:03.838+02:00</t>
  </si>
  <si>
    <t>2026-06-08T22:24:04.807+02:00</t>
  </si>
  <si>
    <t>2026-06-08T22:36:53.110+02:00</t>
  </si>
  <si>
    <t>2026-06-08T22:10:04.694+02:00</t>
  </si>
  <si>
    <t>[{"id":"7805ed20-b7fb-4253-865d-b1d6ba10a291","note":"","count":1,"label":"Baby špenát &amp; kuře 32 cm","posId":"140","price":24900,"isExtra":false},{"id":"51742ea4-2dd0-45e1-9eee-08e8ee1273fe","note":"","count":1,"label":"okraj Hotdog bez omáčky","posId":"A125","price":5700,"isExtra":true},{"id":"b9c37006-14b3-4f43-8dc0-a8b3134437ad","note":"","count":1,"label":"cibule","posId":"B103","price":2500,"KDSTags":["greenhighlight"],"isExtra":true}]</t>
  </si>
  <si>
    <t>2026-06-08T22:06:31.184+02:00</t>
  </si>
  <si>
    <t>2026-06-08T22:25:01.357+02:00</t>
  </si>
  <si>
    <t>[{"id":"6748417db17528cb9bcae605","count":1,"label":"Pepperoni 32cm 🌶️🌶️","posId":"120","price":19920,"isExtra":false},{"id":"bd23bb29ddc67d336ee4c95b","count":1,"label":"Balné","posId":"K0000","price":1500,"isExtra":true},{"id":"9ba0015e41ac85c3ee36d569","count":1,"label":"Pilsner Urquell 12","posId":"N20","price":6500,"isExtra":false}]</t>
  </si>
  <si>
    <t>2026-06-08T22:06:03.862+02:00</t>
  </si>
  <si>
    <t>2026-06-08T22:22:02.103+02:00</t>
  </si>
  <si>
    <t>2026-06-08T22:28:22.933+02:00</t>
  </si>
  <si>
    <t>2026-06-08T22:06:04.354+02:00</t>
  </si>
  <si>
    <t>[{"id":"1edf54fc-1032-442c-939f-e6e2033b2270","note":"","count":1,"label":"Comeback 40 cm","posId":"109","price":30900,"isExtra":false},{"id":"faf7ff40-eef3-48bd-92c4-b33e5bbf095d","note":"","count":1,"label":"Quattro Formaggi 40 cm","posId":"111","price":30900,"isExtra":false},{"id":"540c8d22-36ac-4503-9684-d23e3d647ff1","note":"","count":1,"label":"Pepperoni salám","posId":"C109","price":4000,"KDSTags":["greenhighlight"],"isExtra":true}]</t>
  </si>
  <si>
    <t>2026-06-08T22:05:05.783+02:00</t>
  </si>
  <si>
    <t>2026-06-08T22:15:11.063+02:00</t>
  </si>
  <si>
    <t>2026-06-08T22:04:08.156+02:00</t>
  </si>
  <si>
    <t>2026-06-08T22:18:43.281+02:00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</si>
  <si>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základ","posId":"ZRB32","price":0,"isExtra":true},{"id":"P103","note":"","count":1,"label":"Pečené brambory","posId":"P103","price":6900,"isExtra":false},{"id":"K0000","note":"","count":1,"label":"Balné","posId":"K0000","price":1500,"isExtra":true}]</t>
  </si>
  <si>
    <t>2026-06-08T22:03:04.410+02:00</t>
  </si>
  <si>
    <t>2026-06-08T22:12:28.996+02:00</t>
  </si>
  <si>
    <t>2026-06-08T21:58:02.990+02:00</t>
  </si>
  <si>
    <t>2026-06-08T22:10:43.940+02:00</t>
  </si>
  <si>
    <t>2026-06-08T21:55:13.885+02:00</t>
  </si>
  <si>
    <t>2026-06-08T22:07:49.158+02:00</t>
  </si>
  <si>
    <t>[{"id":"6748417db17528cb9bcae5f5","count":1,"label":"Hawai 40cm","posId":"102","price":30900,"isExtra":false},{"id":"9642908ce4c2f22954c8bbd6","count":1,"label":"Balné","posId":"K0000","price":2000,"isExtra":true},{"id":"6748417db17528cb9bcae5e7","count":1,"label":"Quattro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40cm","posId":"111","price":30900,"isExtra":false},{"id":"9642908ce4c2f22954c8bbd6","count":1,"label":"Balné","posId":"K0000","price":2000,"isExtra":true},{"id":"6748417db17528cb9bcae655","count":2,"label":"Aquilla černý čaj a broskev 0,5l","posId":"N120","price":4900,"isExtra":false},{"id":"6748417db17528cb9bcae65f","count":2,"label":"Pepsi 1l","posId":"N124","price":5900,"isExtra":false},{"id":"684ae924f720956977906196","count":2,"label":"Aquilla jemně perlivá","posId":"N141","price":3900,"isExtra":false}]</t>
  </si>
  <si>
    <t>2026-06-08T21:38:39.963+02:00</t>
  </si>
  <si>
    <t>2026-06-08T21:49:26.683+02:00</t>
  </si>
  <si>
    <t>[{"id":"103","note":"","count":1,"label":"Zeleninová 40cm","posId":"103","price":30900,"isExtra":false},{"id":"K0000","note":"","count":1,"label":"Balné","posId":"K0000","price":2000,"isExtra":true}]</t>
  </si>
  <si>
    <t>2026-06-08T21:36:16.374+02:00</t>
  </si>
  <si>
    <t>2026-06-08T21:45:31.307+02:00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</si>
  <si>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základ","posId":"ZRS32","price":0,"isExtra":true},{"id":"4b8e79635b9b53f742389b32","count":1,"label":"Bez salámu","posId":"X109","price":0,"KDSTags":["redhighlight"],"isExtra":true},{"id":"77106882b6d8ba4f0ccb4cc6","count":1,"label":"Šunka","posId":"B106","price":3000,"KDSTags":["greenhighlight"],"isExtra":true}]</t>
  </si>
  <si>
    <t>2026-06-08T21:33:32.399+02:00</t>
  </si>
  <si>
    <t>2026-06-08T21:44:44.035+02:00</t>
  </si>
  <si>
    <t>[{"id":"6748417db17528cb9bcae605","count":1,"label":"Pepperoni 32cm 🌶️🌶️","posId":"120","price":19920,"isExtra":false},{"id":"bd23bb29ddc67d336ee4c95b","count":1,"label":"Balné","posId":"K0000","price":1500,"isExtra":true},{"id":"8eb5d07295059a803062f0d6","count":1,"label":"okraj hotdog, bez omáčky","posId":"A125","price":5700,"isExtra":true},{"id":"6748417db17528cb9bcae635","count":1,"label":"Pečené brambory","posId":"P103","price":6900,"isExtra":false},{"id":"bd23bb29ddc67d336ee4c95b","count":1,"label":"Balné","posId":"K0000","price":1500,"isExtra":true}]</t>
  </si>
  <si>
    <t>2026-06-08T21:29:41.700+02:00</t>
  </si>
  <si>
    <t>2026-06-08T21:41:03.710+02:00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</si>
  <si>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dip","posId":"P106","price":2000,"isExtra":false},{"id":"bd23bb29ddc67d336ee4c95b","count":1,"label":"Balné","posId":"K0000","price":1500,"isExtra":true},{"id":"6748417db17528cb9bcae5e7","count":1,"label":"Quattro Formaggi 40cm","posId":"111","price":30900,"isExtra":false},{"id":"9642908ce4c2f22954c8bbd6","count":1,"label":"Balné","posId":"K0000","price":2000,"isExtra":true},{"id":"a1bd46b9b8f83b8b50c57f27","count":1,"label":"okraj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</si>
  <si>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2026-06-08T21:29:02.124+02:00</t>
  </si>
  <si>
    <t>2026-06-08T21:37:35.286+02:00</t>
  </si>
  <si>
    <t>[{"id":"6748417db17528cb9bcae605","count":1,"label":"Pepperoni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bylinky","posId":"A121","price":5700,"isExtra":true},{"id":"518562551802af877dea3c52","count":2,"label":"Česnekový dip","posId":"P106","price":2000,"isExtra":false},{"id":"bd23bb29ddc67d336ee4c95b","count":2,"label":"Balné","posId":"K0000","price":1500,"isExtra":true}]</t>
  </si>
  <si>
    <t>2026-06-08T21:20:05.415+02:00</t>
  </si>
  <si>
    <t>2026-06-08T21:34:31.890+02:00</t>
  </si>
  <si>
    <t>[{"id":"431e159e-af3b-4bad-9f72-f07001b572f8","note":"","count":1,"label":"Baby špenát &amp; kuře 40 cm","posId":"104","price":30900,"isExtra":false},{"id":"5baf9524-d195-4f98-ac4e-12383c85b672","note":"","count":1,"label":"Mozzarella","posId":"C113","price":4000,"KDSTags":["greenhighlight"],"isExtra":true},{"id":"0604cf40-24b5-4ad5-a9e4-e5834def96b8","note":"","count":2,"label":"Dip česnekový","posId":"P106","price":2000,"isExtra":false}]</t>
  </si>
  <si>
    <t>Daniel</t>
  </si>
  <si>
    <t>2026-06-08T21:13:07.919+02:00</t>
  </si>
  <si>
    <t>2026-06-08T21:28:01.306+02:00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</si>
  <si>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</si>
  <si>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2026-06-08T21:11:33.589+02:00</t>
  </si>
  <si>
    <t>2026-06-08T21:23:43.002+02:00</t>
  </si>
  <si>
    <t>2026-06-08T21:08:03.773+02:00</t>
  </si>
  <si>
    <t>2026-06-08T21:21:16.805+02:00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</si>
  <si>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</si>
  <si>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2026-06-08T20:59:57.202+02:00</t>
  </si>
  <si>
    <t>2026-06-08T21:07:49.907+02:00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</si>
  <si>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</si>
  <si>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2026-06-08T20:52:03.555+02:00</t>
  </si>
  <si>
    <t>2026-06-08T21:04:02.783+02:00</t>
  </si>
  <si>
    <t>2026-06-08T21:16:06.032+02:00</t>
  </si>
  <si>
    <t>2026-06-08T20:52:04.351+02:00</t>
  </si>
  <si>
    <t>2026-06-08T20:50:48.167+02:00</t>
  </si>
  <si>
    <t>2026-06-08T21:02:00.117+02:00</t>
  </si>
  <si>
    <t>[{"id":"6748417db17528cb9bcae5e7","count":1,"label":"Quattro Formaggi 40cm","posId":"111","price":30900,"isExtra":false},{"id":"9642908ce4c2f22954c8bbd6","count":1,"label":"Balné","posId":"K0000","price":2000,"isExtra":true},{"id":"a1bd46b9b8f83b8b50c57f27","count":1,"label":"okraj mozzarella, bylinky","posId":"A122","price":6500,"isExtra":true},{"id":"f1a46dd1a5f0686c93013f2f","count":1,"label":"Cibule","posId":"C103","price":3500,"KDSTags":["greenhighlight"],"isExtra":true},{"id":"2b6c090ccf507a3205842077","count":1,"label":"Špenát s česnekem","posId":"C107","price":3500,"KDSTags":["greenhighlight"],"isExtra":true}]</t>
  </si>
  <si>
    <t>2026-06-08T20:47:23.899+02:00</t>
  </si>
  <si>
    <t>2026-06-08T20:57:38.054+02:00</t>
  </si>
  <si>
    <t>2026-06-08T20:47:07.606+02:00</t>
  </si>
  <si>
    <t>2026-06-08T20:54:20.942+02:00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</si>
  <si>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základ","posId":"ZRS32","price":0,"isExtra":true}]</t>
  </si>
  <si>
    <t>2026-06-08T20:39:17.815+02:00</t>
  </si>
  <si>
    <t>2026-06-08T20:48:30.182+02:00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</si>
  <si>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základ","posId":"ZRB32","price":0,"isExtra":true},{"id":"5f2a50eca1a44e5dc7ac4a4d","count":1,"label":"okraj hotdog, bbq omáčka","posId":"A119","price":5700,"isExtra":true},{"id":"698a057bcb290763837f5586","count":1,"label":"Opočno karamel","posId":"D112","price":12900,"isExtra":false}]</t>
  </si>
  <si>
    <t>2026-06-08T20:24:03.288+02:00</t>
  </si>
  <si>
    <t>2026-06-08T20:32:00.652+02:00</t>
  </si>
  <si>
    <t>2026-06-08T20:38:00.545+02:00</t>
  </si>
  <si>
    <t>2026-06-08T20:24:03.919+02:00</t>
  </si>
  <si>
    <t>2026-06-08T20:20:30.929+02:00</t>
  </si>
  <si>
    <t>2026-06-08T20:29:52.808+02:00</t>
  </si>
  <si>
    <t>[{"id":"6748417db17528cb9bcae5e7","count":1,"label":"Quattro Formaggi 40cm","posId":"111","price":30900,"isExtra":false},{"id":"9642908ce4c2f22954c8bbd6","count":1,"label":"Balné","posId":"K0000","price":2000,"isExtra":true},{"id":"a1bd46b9b8f83b8b50c57f27","count":1,"label":"okraj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</si>
  <si>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2026-06-08T20:13:53.608+02:00</t>
  </si>
  <si>
    <t>2026-06-08T20:26:22.112+02:00</t>
  </si>
  <si>
    <t>[{"id":"6748417db17528cb9bcae60d","count":1,"label":"Hawai 32cm","posId":"114","price":19920,"isExtra":false},{"id":"bd23bb29ddc67d336ee4c95b","count":1,"label":"Balné","posId":"K0000","price":1500,"isExtra":true},{"id":"5f2a50eca1a44e5dc7ac4a4d","count":1,"label":"okraj hotdog, bbq omáčka","posId":"A119","price":5700,"isExtra":true}]</t>
  </si>
  <si>
    <t>2026-06-08T20:12:03.647+02:00</t>
  </si>
  <si>
    <t>2026-06-08T20:23:58.610+02:00</t>
  </si>
  <si>
    <t>2026-06-08T20:40:24.963+02:00</t>
  </si>
  <si>
    <t>2026-06-08T20:12:04.269+02:00</t>
  </si>
  <si>
    <t>[{"id":"4f6ede18-25d3-4c82-be03-84c9578ab8ce","note":"","count":1,"label":"Pepperoni 32 cm","posId":"144","price":24900,"isExtra":false},{"id":"ea19fb90-a0c3-4d7a-946a-81082fc1a3c2","note":"","count":1,"label":"okraj Hotdog hořčice","posId":"A117","price":5700,"isExtra":true}]</t>
  </si>
  <si>
    <t>2026-06-08T19:58:58.332+02:00</t>
  </si>
  <si>
    <t>2026-06-08T20:04:56.701+02:00</t>
  </si>
  <si>
    <t>[{"id":"e3c2803b-7f1a-469b-99b1-979be30e115e","count":1,"label":"Pizza BBQ Texas 32","posId":"119","price":24900,"isExtra":false,"creatorId":"ozHv6Vv4WL1i__V_okF1w","isPackging":0,"actualLabel":"Pizza BBQ Texas 32"}]</t>
  </si>
  <si>
    <t>2026-06-08T19:52:03.614+02:00</t>
  </si>
  <si>
    <t>2026-06-08T20:00:50.766+02:00</t>
  </si>
  <si>
    <t>2026-06-08T20:12:31.720+02:00</t>
  </si>
  <si>
    <t>2026-06-08T19:52:04.237+02:00</t>
  </si>
  <si>
    <t>[{"id":"896d2264-b315-4ee3-b331-0fa7b26bb96f","note":"","count":1,"label":"Hawai 32 cm","posId":"114","price":24900,"isExtra":false},{"id":"0604cf40-24b5-4ad5-a9e4-e5834def96b8","note":"","count":1,"label":"Dip česnekový","posId":"P106","price":2000,"isExtra":false}]</t>
  </si>
  <si>
    <t>2026-06-08T19:51:22.828+02:00</t>
  </si>
  <si>
    <t>2026-06-08T19:58:41.911+02:00</t>
  </si>
  <si>
    <t>[{"id":"54684978","note":"","size":"BBQ Meteor 40cm","count":1,"label":"BBQ Meteor 40cm","posId":"106","price":30900,"isExtra":false},{"id":"54685059","note":"","count":1,"label":"Balné","posId":"K0000","price":2000,"isExtra":true},{"id":"54685116","note":"","count":1,"label":"Bez masových kuliček","posId":"X116","price":0,"KDSTags":["redhighlight"],"isExtra":true},{"id":"57405722","note":"","size":"Poděbradská malinovka 0,5l","count":1,"label":"Poděbradská malinovka 0,5l","posId":"N129","price":4900,"isExtra":false}]</t>
  </si>
  <si>
    <t>2026-06-08T19:45:56.971+02:00</t>
  </si>
  <si>
    <t>2026-06-08T19:53:56.756+02:00</t>
  </si>
  <si>
    <t>[{"id":"6748417db17528cb9bcae603","count":1,"label":"Comeback 32cm 🌶️","posId":"121","price":19920,"isExtra":false},{"id":"bd23bb29ddc67d336ee4c95b","count":1,"label":"Balné","posId":"K0000","price":1500,"isExtra":true},{"id":"8eb5d07295059a803062f0d6","count":1,"label":"okraj hotdog, bez omáčky","posId":"A125","price":5700,"isExtra":true},{"id":"744bcd4c7d138c57ba7e12d6","count":1,"label":"Bez slaniny","posId":"X108","price":0,"KDSTags":["redhighlight"],"isExtra":true},{"id":"3413d939fbb3d687083c022e","count":1,"label":"Bez cibule","posId":"X103","price":0,"KDSTags":["redhighlight"],"isExtra":true}]</t>
  </si>
  <si>
    <t>2026-06-08T19:35:07.916+02:00</t>
  </si>
  <si>
    <t>2026-06-08T19:42:55.385+02:00</t>
  </si>
  <si>
    <t>[{"id":"7fc95d28-5c0a-421a-9f5c-f72977e30b93","count":1,"label":"Pizza Quattro Formaggi 40","posId":"111","price":30900,"isExtra":false,"creatorId":"VIV_GMqA4R49u_c8cVfM1","isPackging":0,"actualLabel":"Pizza Quattro Formaggi 40"}]</t>
  </si>
  <si>
    <t>2026-06-08T19:33:03.160+02:00</t>
  </si>
  <si>
    <t>2026-06-08T19:40:42.142+02:00</t>
  </si>
  <si>
    <t>2026-06-08T19:47:46.517+02:00</t>
  </si>
  <si>
    <t>2026-06-08T19:33:04.427+02:00</t>
  </si>
  <si>
    <t>2026-06-08T19:30:22.385+02:00</t>
  </si>
  <si>
    <t>2026-06-08T19:38:40.750+02:00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</si>
  <si>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</si>
  <si>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2026-06-08T19:30:06.491+02:00</t>
  </si>
  <si>
    <t>2026-06-08T19:35:53.471+02:00</t>
  </si>
  <si>
    <t>[{"id":"7fc95d28-5c0a-421a-9f5c-f72977e30b93","count":1,"label":"Pizza Quattro Formaggi 40","posId":"111","price":30900,"isExtra":false,"creatorId":"ralgQXlmFW92pO1GIwsr4","isPackging":0,"actualLabel":"Pizza Quattro Formaggi 40"}]</t>
  </si>
  <si>
    <t>2026-06-08T19:25:03.952+02:00</t>
  </si>
  <si>
    <t>2026-06-08T19:37:12.556+02:00</t>
  </si>
  <si>
    <t>[{"id":"a5c2ed4d-1e36-44a2-96f4-6b33a4c240fc","note":"","count":1,"label":"Comeback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</si>
  <si>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2026-06-08T19:24:32.393+02:00</t>
  </si>
  <si>
    <t>[{"id":"e5451f2b-b3cd-46cc-9299-d98fd3b2ef12","count":1,"label":"Pizza Hawai 40 cm","posId":"102","price":30900,"isExtra":false,"creatorId":"HmjOEc4vLRdtrJCSf4Gza","isPackging":0,"actualLabel":"Pizza Hawai 40 cm"}]</t>
  </si>
  <si>
    <t>2026-06-08T19:19:56.775+02:00</t>
  </si>
  <si>
    <t>2026-06-08T19:33:46.679+02:00</t>
  </si>
  <si>
    <t>2026-06-08T19:05:02.224+02:00</t>
  </si>
  <si>
    <t>2026-06-08T19:19:25.508+02:00</t>
  </si>
  <si>
    <t>[{"id":"1da6e618-5f95-4707-b8bd-b1685e13f67a","note":"","count":1,"label":"Hawai 40 cm","posId":"102","price":30900,"isExtra":false},{"id":"c9c0bcd1-5065-4282-a709-cc2042a92228","note":"","count":1,"label":"Pečené brambory","posId":"P103","price":6900,"isExtra":false}]</t>
  </si>
  <si>
    <t>2026-06-08T18:57:03.338+02:00</t>
  </si>
  <si>
    <t>2026-06-08T19:09:10.579+02:00</t>
  </si>
  <si>
    <t>2026-06-08T19:16:18.361+02:00</t>
  </si>
  <si>
    <t>2026-06-08T18:57:03.889+02:00</t>
  </si>
  <si>
    <t>[{"id":"7ebac4a7-6cce-442e-b2bb-06b929c16076","note":"","count":1,"label":"Baby špenát &amp; kuře 32 cm","posId":"116","price":24900,"isExtra":false},{"id":"9b3fd0f9-6a36-4a8e-95ad-00dbae675705","note":"","count":1,"label":"Capricciosa 40 cm","posId":"101","price":30900,"isExtra":false},{"id":"e1c5136d-42df-4209-a1d5-7b367060d3f2","note":"","count":1,"label":"Spicy Wings, 7 ks","posId":"P101","price":11900,"isExtra":false}]</t>
  </si>
  <si>
    <t>2026-06-08T18:54:54.253+02:00</t>
  </si>
  <si>
    <t>2026-06-08T19:15:20.347+02:00</t>
  </si>
  <si>
    <t>2026-06-08T18:52:31.730+02:00</t>
  </si>
  <si>
    <t>2026-06-08T19:13:49.830+02:00</t>
  </si>
  <si>
    <t>[{"id":"123","note":"","count":1,"label":"Quattro Formaggi 32cm","posId":"123","price":24900,"isExtra":false},{"id":"K0000","note":"","count":1,"label":"Balné","posId":"K0000","price":1500,"isExtra":true},{"id":"101","note":"","count":1,"label":"Capricciosa 40cm","posId":"101","price":30900,"isExtra":false},{"id":"K0000","note":"","count":1,"label":"Balné","posId":"K0000","price":2000,"isExtra":true}]</t>
  </si>
  <si>
    <t>2026-06-08T18:45:03.891+02:00</t>
  </si>
  <si>
    <t>2026-06-08T19:04:56.652+02:00</t>
  </si>
  <si>
    <t>2026-06-08T19:24:08.180+02:00</t>
  </si>
  <si>
    <t>2026-06-08T18:45:04.850+02:00</t>
  </si>
  <si>
    <t>2026-06-08T18:44:33.236+02:00</t>
  </si>
  <si>
    <t>2026-06-08T19:01:56.747+02:00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</si>
  <si>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bylinky","posId":"A121","price":5700,"isExtra":true},{"id":"6748417db17528cb9bcae603","count":1,"label":"Comeback 32cm 🌶️","posId":"121","price":19920,"isExtra":false},{"id":"bd23bb29ddc67d336ee4c95b","count":1,"label":"Balné","posId":"K0000","price":1500,"isExtra":true}]</t>
  </si>
  <si>
    <t>2026-06-08T18:42:05.322+02:00</t>
  </si>
  <si>
    <t>2026-06-08T18:58:21.824+02:00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</si>
  <si>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54685178","note":"","count":1,"label":"Kuře","posId":"C114","price":4000,"KDSTags":["greenhighlight"],"isExtra":true},{"id":"54685179","note":"","count":1,"label":"Pepperoni salám","posId":"C109","price":4000,"KDSTags":["greenhighlight"],"isExtra":true},{"id":"57405720","note":"","size":"Mirinda 1l","count":1,"label":"Mirinda 1l","posId":"N126","price":5900,"isExtra":false}]</t>
  </si>
  <si>
    <t>2026-06-08T18:36:43.904+02:00</t>
  </si>
  <si>
    <t>2026-06-08T18:56:26.320+02:00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</si>
  <si>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</si>
  <si>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2026-06-08T18:36:00.598+02:00</t>
  </si>
  <si>
    <t>2026-06-08T18:53:32.863+02:00</t>
  </si>
  <si>
    <t>[{"id":"66679160","note":"","size":"Jablečno-skořicové rolls","count":1,"label":"Jablečno-skořicové rolls","posId":"18","price":8900,"isExtra":false},{"id":"54685064","note":"","count":1,"label":"Balné","posId":"K0000","price":1500,"isExtra":true},{"id":"54684980","note":"","size":"Zeleninová 40cm","count":1,"label":"Zeleninová 40cm","posId":"103","price":30900,"isExtra":false},{"id":"54685059","note":"","count":1,"label":"Balné","posId":"K0000","price":2000,"isExtra":true},{"id":"59555742","note":"","count":1,"label":"Smetanový základ","posId":"ZRS40","price":0,"isExtra":true}]</t>
  </si>
  <si>
    <t>2026-06-08T18:33:04.349+02:00</t>
  </si>
  <si>
    <t>2026-06-08T18:50:08.808+02:00</t>
  </si>
  <si>
    <t>2026-06-08T18:33:03.484+02:00</t>
  </si>
  <si>
    <t>2026-06-08T18:49:26.656+02:00</t>
  </si>
  <si>
    <t>2026-06-08T18:32:38.836+02:00</t>
  </si>
  <si>
    <t>2026-06-08T18:47:16.864+02:00</t>
  </si>
  <si>
    <t>2026-06-08T18:29:00.226+02:00</t>
  </si>
  <si>
    <t>2026-06-08T18:43:26.677+02:00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</si>
  <si>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32cm","posId":"116","price":24900,"isExtra":false},{"id":"54685064","note":"","count":1,"label":"Balné","posId":"K0000","price":1500,"isExtra":true},{"id":"59589712","note":"","size":"BBQ Meteor 32cm","count":1,"label":"BBQ Meteor 32cm","posId":"118","price":24900,"isExtra":false},{"id":"54685064","note":"","count":1,"label":"Balné","posId":"K0000","price":1500,"isExtra":true},{"id":"59589708","note":"","size":"Hot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</si>
  <si>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2026-06-08T18:23:43.227+02:00</t>
  </si>
  <si>
    <t>2026-06-08T18:39:04.823+02:00</t>
  </si>
  <si>
    <t>[{"id":"54685011","note":"","size":"Spicy menu Comeback","count":1,"label":"Spicy menu Comeback","posId":"M100","price":34900,"isExtra":false},{"id":"54685128","note":"","count":1,"label":"Pepperoni","posId":"Y120","price":0,"isExtra":true},{"id":"54685049","note":"","count":1,"label":"Balné","posId":"K0000","price":3000,"isExtra":true},{"id":"54685052","note":"","count":1,"label":"spicy wings 🌶️","posId":"P101","price":0,"isExtra":true},{"id":"57405732","note":"","count":1,"label":"Mirinda 1l","posId":"N126","price":0,"isExtra":true}]</t>
  </si>
  <si>
    <t>2026-06-08T18:23:01.427+02:00</t>
  </si>
  <si>
    <t>2026-06-08T18:36:12.654+02:00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</si>
  <si>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40cm","posId":"104","price":30900,"isExtra":false},{"id":"54685059","note":"","count":1,"label":"Balné","posId":"K0000","price":2000,"isExtra":true},{"id":"54685143","note":"","count":1,"label":"okraj hotdog, bez omáčky","posId":"A126","price":6500,"isExtra":true},{"id":"54684975","note":"","size":"Comeback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</si>
  <si>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2026-06-08T18:15:49.168+02:00</t>
  </si>
  <si>
    <t>2026-06-08T18:25:48.837+02:00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</si>
  <si>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40cm","posId":"101","price":30900,"isExtra":false},{"id":"9642908ce4c2f22954c8bbd6","count":1,"label":"Balné","posId":"K0000","price":2000,"isExtra":true},{"id":"6748417db17528cb9bcae65f","count":1,"label":"Pepsi 1l","posId":"N124","price":5900,"isExtra":false}]</t>
  </si>
  <si>
    <t>Sahil</t>
  </si>
  <si>
    <t>2026-06-08T18:05:27.239+02:00</t>
  </si>
  <si>
    <t>2026-06-08T18:17:10.127+02:00</t>
  </si>
  <si>
    <t>[{"id":"112","note":"","count":1,"label":"Margherita 32cm","posId":"112","price":20900,"isExtra":false},{"id":"K0000","note":"","count":1,"label":"Balné","posId":"K0000","price":1500,"isExtra":true},{"id":"N126","note":"","count":1,"label":"Mirinda 1l","posId":"N126","price":5900,"isExtra":false}]</t>
  </si>
  <si>
    <t>2026-06-08T18:03:46.889+02:00</t>
  </si>
  <si>
    <t>2026-06-08T18:15:36.410+02:00</t>
  </si>
  <si>
    <t>[{"id":"95635f56-6c73-4fc1-9e7d-eddf1d15f4e3","count":1,"label":"Pizza Capricciosa 40","posId":"101","price":30900,"isExtra":false,"creatorId":"PWrMHYBTJoDq_unbbwqjj","isPackging":0,"actualLabel":"Pizza Capricciosa 40"}]</t>
  </si>
  <si>
    <t>2026-06-08T17:58:14.786+02:00</t>
  </si>
  <si>
    <t>2026-06-08T18:12:11.671+02:00</t>
  </si>
  <si>
    <t>[{"id":"54684982","note":"","size":"Capricciosa 40cm","count":2,"label":"Capricciosa 40cm","posId":"101","price":30900,"isExtra":false},{"id":"54685059","note":"","count":2,"label":"Balné","posId":"K0000","price":2000,"isExtra":true}]</t>
  </si>
  <si>
    <t>2026-06-08T17:50:03.433+02:00</t>
  </si>
  <si>
    <t>2026-06-08T17:58:34.571+02:00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</si>
  <si>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,{"id":"d79a29ea-c5ce-49c2-9a5d-787665203983","note":"","count":1,"label":"paprika","posId":"B111","price":2500,"KDSTags":["greenhighlight"],"isExtra":true}]</t>
  </si>
  <si>
    <t>2026-06-08T17:49:04.052+02:00</t>
  </si>
  <si>
    <t>2026-06-08T18:06:44.506+02:00</t>
  </si>
  <si>
    <t>2026-06-08T18:25:12.371+02:00</t>
  </si>
  <si>
    <t>2026-06-08T17:49:04.890+02:00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</si>
  <si>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-ananas","posId":"X100","price":0,"KDSTags":["redhighlight"],"isExtra":true},{"id":"0604cf40-24b5-4ad5-a9e4-e5834def96b8","note":"","count":3,"label":"Dip česnekový","posId":"P106","price":2000,"isExtra":false}]</t>
  </si>
  <si>
    <t>2026-06-08T17:48:03.105+02:00</t>
  </si>
  <si>
    <t>2026-06-08T18:03:09.441+02:00</t>
  </si>
  <si>
    <t>2026-06-08T17:46:12.201+02:00</t>
  </si>
  <si>
    <t>2026-06-08T17:55:16.517+02:00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</si>
  <si>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40cm","posId":"111","price":30900,"isExtra":false},{"id":"9642908ce4c2f22954c8bbd6","count":1,"label":"Balné","posId":"K0000","price":2000,"isExtra":true},{"id":"6748417db17528cb9bcae5ff","count":1,"label":"Quattro Formaggi 32cm","posId":"123","price":24900,"isExtra":false},{"id":"bd23bb29ddc67d336ee4c95b","count":1,"label":"Balné","posId":"K0000","price":1500,"isExtra":true}]</t>
  </si>
  <si>
    <t>2026-06-08T17:40:29.388+02:00</t>
  </si>
  <si>
    <t>2026-06-08T17:53:04.774+02:00</t>
  </si>
  <si>
    <t>2026-06-08T17:33:08.032+02:00</t>
  </si>
  <si>
    <t>2026-06-08T17:46:46.611+02:00</t>
  </si>
  <si>
    <t>2026-06-08T17:25:49.473+02:00</t>
  </si>
  <si>
    <t>2026-06-08T17:36:27.760+02:00</t>
  </si>
  <si>
    <t>2026-06-08T17:21:02.875+02:00</t>
  </si>
  <si>
    <t>2026-06-08T17:39:11.226+02:00</t>
  </si>
  <si>
    <t>2026-06-08T17:47:36.424+02:00</t>
  </si>
  <si>
    <t>2026-06-08T17:21:03.742+02:00</t>
  </si>
  <si>
    <t>[{"id":"4f6ede18-25d3-4c82-be03-84c9578ab8ce","note":"","count":1,"label":"Pepperoni 32 cm","posId":"144","price":24900,"isExtra":false},{"id":"72b7d8de-1f32-4c8d-8cfc-fd5ab0a54619","note":"","count":1,"label":"kuře","posId":"B114","price":3000,"KDSTags":["greenhighlight"],"isExtra":true},{"id":"704cb959-c203-4144-92d1-a1b154f3fdc1","note":"","count":1,"label":"gorgonzola","posId":"B101","price":3000,"KDSTags":["greenhighlight"],"isExtra":true}]</t>
  </si>
  <si>
    <t>2026-06-08T17:17:02.949+02:00</t>
  </si>
  <si>
    <t>2026-06-08T17:34:27.363+02:00</t>
  </si>
  <si>
    <t>2026-06-08T17:52:06.508+02:00</t>
  </si>
  <si>
    <t>2026-06-08T17:17:03.545+02:00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</si>
  <si>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</si>
  <si>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2026-06-08T17:16:04.230+02:00</t>
  </si>
  <si>
    <t>2026-06-08T17:31:11.353+02:00</t>
  </si>
  <si>
    <t>2026-06-08T17:59:50.555+02:00</t>
  </si>
  <si>
    <t>2026-06-08T17:16:05.154+02:00</t>
  </si>
  <si>
    <t>[{"id":"389b26e5-2cae-411b-afde-ac1cec80674b","note":"","count":1,"label":"Margherita 40 cm","posId":"100","price":26900,"isExtra":false},{"id":"3ca6f105-5e70-48ee-bc31-76525f0a0b11","note":"","count":1,"label":"BBQ Texas 40 cm","posId":"107","price":30900,"isExtra":false}]</t>
  </si>
  <si>
    <t>2026-06-08T17:05:49.756+02:00</t>
  </si>
  <si>
    <t>2026-06-08T17:14:19.472+02:00</t>
  </si>
  <si>
    <t>[{"id":"59589714","note":"","size":"Hawai 32cm","count":1,"label":"Hawai 32cm","posId":"114","price":24900,"isExtra":false},{"id":"54685064","note":"","count":1,"label":"Balné","posId":"K0000","price":1500,"isExtra":true},{"id":"54685088","note":"","count":1,"label":"okraj mozzarella, bylinky","posId":"A121","price":5700,"isExtra":true},{"id":"57405713","note":"","size":"Aquilla černý čaj a broskev 0,5l","count":1,"label":"Aquilla černý čaj a broskev 0,5l","posId":"N120","price":4900,"isExtra":false}]</t>
  </si>
  <si>
    <t>2026-06-08T17:03:13.221+02:00</t>
  </si>
  <si>
    <t>2026-06-08T17:12:28.730+02:00</t>
  </si>
  <si>
    <t>[{"id":"1b76aa47f83cc96e2e5bf27d","count":1,"label":"Choco Rolls","posId":"chr100","price":8900,"isExtra":false},{"id":"bd23bb29ddc67d336ee4c95b","count":1,"label":"Balné","posId":"K0000","price":1500,"isExtra":true},{"id":"6748417db17528cb9bcae5fd","count":1,"label":"Margherita 32cm","posId":"112","price":16720,"isExtra":false},{"id":"bd23bb29ddc67d336ee4c95b","count":1,"label":"Balné","posId":"K0000","price":1500,"isExtra":true},{"id":"fd7b41a9636f70af3c1f4e97","count":1,"label":"USA těsto","posId":"17","price":1000,"isExtra":true},{"id":"f8a57dbb56ccb38f2395432c","count":1,"label":"okraj mozzarella, bbq omáčka","posId":"A123","price":5700,"isExtra":true},{"id":"77106882b6d8ba4f0ccb4cc6","count":1,"label":"Šunka","posId":"B106","price":3000,"KDSTags":["greenhighlight"],"isExtra":true}]</t>
  </si>
  <si>
    <t>2026-06-08T17:02:03.589+02:00</t>
  </si>
  <si>
    <t>2026-06-08T17:10:02.158+02:00</t>
  </si>
  <si>
    <t>2026-06-08T17:29:48.691+02:00</t>
  </si>
  <si>
    <t>2026-06-08T17:02:04.444+02:00</t>
  </si>
  <si>
    <t>2026-06-08T17:01:03.240+02:00</t>
  </si>
  <si>
    <t>2026-06-08T17:09:12.205+02:00</t>
  </si>
  <si>
    <t>2026-06-08T17:21:15.967+02:00</t>
  </si>
  <si>
    <t>2026-06-08T17:01:03.847+02:00</t>
  </si>
  <si>
    <t>[{"id":"1460d93c-4159-4d87-aaf2-4ef8fb5e31b1","note":"","count":1,"label":"Margherita 32 cm","posId":"112","price":20900,"isExtra":false},{"id":"7ebac4a7-6cce-442e-b2bb-06b929c16076","note":"","count":1,"label":"Baby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</si>
  <si>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2026-06-08T16:56:34.278+02:00</t>
  </si>
  <si>
    <t>2026-06-08T17:05:54.469+02:00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</si>
  <si>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</si>
  <si>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2026-06-08T16:44:32.760+02:00</t>
  </si>
  <si>
    <t>2026-06-08T16:55:19.412+02:00</t>
  </si>
  <si>
    <t>[{"id":"6748417db17528cb9bcae5e5","count":1,"label":"Margherita 40cm","posId":"100","price":26900,"isExtra":false},{"id":"9642908ce4c2f22954c8bbd6","count":1,"label":"Balné","posId":"K0000","price":2000,"isExtra":true},{"id":"ab913d629d9f294fba1c5a16","count":1,"label":"Jalapeňos","posId":"C102","price":3500,"KDSTags":["greenhighlight"],"isExtra":true}]</t>
  </si>
  <si>
    <t>2026-06-08T16:36:03.545+02:00</t>
  </si>
  <si>
    <t>2026-06-08T16:52:24.323+02:00</t>
  </si>
  <si>
    <t>2026-06-08T16:57:53.400+02:00</t>
  </si>
  <si>
    <t>2026-06-08T16:36:04.753+02:00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</si>
  <si>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bylinky","posId":"A122","price":6500,"isExtra":true}]</t>
  </si>
  <si>
    <t>2026-06-08T16:18:45.914+02:00</t>
  </si>
  <si>
    <t>2026-06-08T16:21:04.918+02:00</t>
  </si>
  <si>
    <t>[{"id":"45e86e69-d951-4cfa-82b7-297944319a30","count":1,"label":"Guarana classic","posId":"N142","price":5500,"isExtra":false,"creatorId":"kB-yPkD4ZSINCgKqGyvem","isPackging":0,"actualLabel":"Guarana classic"}]</t>
  </si>
  <si>
    <t>2026-06-08T16:13:40.794+02:00</t>
  </si>
  <si>
    <t>2026-06-08T16:15:31.068+02:00</t>
  </si>
  <si>
    <t>[{"id":"6ffd3545-72d2-4e40-9c4f-5ed137d1966b","count":1,"label":"Guarana kiwi a jablko","posId":"N144","price":5500,"isExtra":false,"creatorId":"cNnNN3S-cju4gNU320nby","isPackging":0,"actualLabel":"Guarana kiwi a jablko"}]</t>
  </si>
  <si>
    <t>2026-06-08T16:04:04.293+02:00</t>
  </si>
  <si>
    <t>2026-06-08T16:13:46.913+02:00</t>
  </si>
  <si>
    <t>2026-06-08T16:26:08.792+02:00</t>
  </si>
  <si>
    <t>2026-06-08T16:04:05.070+02:00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</si>
  <si>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česnekový","posId":"P106","price":2000,"isExtra":false},{"id":"909551f4-a7ff-428a-a062-708ec72d4824","note":"","count":1,"label":"Choco Rolls, 6 ks","posId":"chr100","price":8900,"isExtra":false}]</t>
  </si>
  <si>
    <t>2026-06-08T16:03:27.195+02:00</t>
  </si>
  <si>
    <t>2026-06-08T16:09:27.823+02:00</t>
  </si>
  <si>
    <t>[{"id":"45e86e69-d951-4cfa-82b7-297944319a30","count":1,"label":"Guarana classic","posId":"N142","price":5500,"isExtra":false,"creatorId":"s4on14BQJx2eOWC1qfOku","isPackging":0,"actualLabel":"Guarana classic"}]</t>
  </si>
  <si>
    <t>2026-06-08T15:45:04.579+02:00</t>
  </si>
  <si>
    <t>2026-06-08T17:44:02.611+02:00</t>
  </si>
  <si>
    <t>[{"id":"1da6e618-5f95-4707-b8bd-b1685e13f67a","note":"","count":1,"label":"Hawai 40 cm","posId":"102","price":30900,"isExtra":false},{"id":"faf7ff40-eef3-48bd-92c4-b33e5bbf095d","note":"","count":1,"label":"Quattro Formaggi 40 cm","posId":"111","price":30900,"isExtra":false}]</t>
  </si>
  <si>
    <t>2026-06-08T15:39:33.961+02:00</t>
  </si>
  <si>
    <t>2026-06-08T15:53:24.116+02:00</t>
  </si>
  <si>
    <t>[{"id":"6748417db17528cb9bcae605","count":1,"label":"Pepperoni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</si>
  <si>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2026-06-08T15:38:26.801+02:00</t>
  </si>
  <si>
    <t>2026-06-08T15:46:58.075+02:00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</si>
  <si>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</si>
  <si>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2026-06-08T15:31:04.328+02:00</t>
  </si>
  <si>
    <t>2026-06-08T15:39:15.954+02:00</t>
  </si>
  <si>
    <t>2026-06-08T15:25:03.484+02:00</t>
  </si>
  <si>
    <t>2026-06-08T15:35:28.875+02:00</t>
  </si>
  <si>
    <t>2026-06-08T15:47:09.292+02:00</t>
  </si>
  <si>
    <t>2026-06-08T15:25:04.002+02:00</t>
  </si>
  <si>
    <t>[{"id":"faf7ff40-eef3-48bd-92c4-b33e5bbf095d","note":"","count":1,"label":"Quattro Formaggi 40 cm","posId":"111","price":30900,"isExtra":false},{"id":"5dc3c22b-6776-477c-a3c9-3b638ac7a39c","note":"","count":1,"label":"Grana padano","posId":"C130","price":4000,"KDSTags":["greenhighlight"],"isExtra":true},{"id":"86f97e80-4313-45a1-88bb-cd090c233763","note":"","count":1,"label":"Pepsi 1l","posId":"N124","price":5900,"isExtra":false},{"id":"1c4a575c-0a2c-4a58-a7c3-0328026cbcb1","note":"","count":1,"label":"Quattro Formaggi 18 cm","posId":"135","price":11900,"isExtra":false}]</t>
  </si>
  <si>
    <t>2026-06-08T15:24:22.116+02:00</t>
  </si>
  <si>
    <t>2026-06-08T15:31:11.375+02:00</t>
  </si>
  <si>
    <t>[{"id":"6748417db17528cb9bcae603","count":1,"label":"Comeback 32cm 🌶️","posId":"121","price":19920,"isExtra":false},{"id":"bd23bb29ddc67d336ee4c95b","count":1,"label":"Balné","posId":"K0000","price":1500,"isExtra":true},{"id":"518562551802af877dea3c52","count":1,"label":"Česnekový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</si>
  <si>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2026-06-08T15:18:38.507+02:00</t>
  </si>
  <si>
    <t>2026-06-08T15:26:44.838+02:00</t>
  </si>
  <si>
    <t>2026-06-08T15:02:59.827+02:00</t>
  </si>
  <si>
    <t>2026-06-08T15:13:19.899+02:00</t>
  </si>
  <si>
    <t>2026-06-08T15:00:02.586+02:00</t>
  </si>
  <si>
    <t>2026-06-08T15:08:09.535+02:00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</si>
  <si>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</si>
  <si>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2026-06-08T14:57:31.647+02:00</t>
  </si>
  <si>
    <t>2026-06-08T15:05:25.001+02:00</t>
  </si>
  <si>
    <t>2026-06-08T14:50:03.885+02:00</t>
  </si>
  <si>
    <t>2026-06-08T14:57:49.657+02:00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</si>
  <si>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</si>
  <si>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2026-06-08T14:35:45.033+02:00</t>
  </si>
  <si>
    <t>2026-06-08T14:41:17.539+02:00</t>
  </si>
  <si>
    <t>[{"id":"2c0b14ac-0c6b-4872-a94b-866460357260","count":1,"label":"Pizza Capricciosa 18","posId":"125","price":11900,"isExtra":false,"creatorId":"Q7Fe-EeLk9BJfvIqOXCvK","isPackging":0,"actualLabel":"Pizza Capricciosa 18"},{"id":"ad41b401-fc7f-449d-87be-dfb46bf9a126","count":1,"label":"Dip česnekový","posId":"P106","price":2000,"isExtra":false,"creatorId":"oNdgDcHXU1--GgoNLNg6z","isPackging":0,"actualLabel":"Dip česnekový"}]</t>
  </si>
  <si>
    <t>2026-06-08T14:22:03.866+02:00</t>
  </si>
  <si>
    <t>2026-06-08T14:33:32.714+02:00</t>
  </si>
  <si>
    <t>[{"id":"6748417db17528cb9bcae661","count":1,"label":"Pepsi zero sugar 1l","posId":"N125","price":5900,"isExtra":false},{"id":"6748417db17528cb9bcae60f","count":1,"label":"Capricciosa 32cm","posId":"113","price":24900,"isExtra":false},{"id":"bd23bb29ddc67d336ee4c95b","count":1,"label":"Balné","posId":"K0000","price":1500,"isExtra":true}]</t>
  </si>
  <si>
    <t>2026-06-08T14:21:12.275+02:00</t>
  </si>
  <si>
    <t>2026-06-08T14:30:00.832+02:00</t>
  </si>
  <si>
    <t>[{"id":"6748417db17528cb9bcae661","count":1,"label":"Pepsi zero sugar 1l","posId":"N125","price":5900,"isExtra":false},{"id":"6748417db17528cb9bcae605","count":1,"label":"Pepperoni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bylinky","posId":"A121","price":5700,"isExtra":true},{"id":"518562551802af877dea3c52","count":1,"label":"Česnekový dip","posId":"P106","price":2000,"isExtra":false},{"id":"bd23bb29ddc67d336ee4c95b","count":1,"label":"Balné","posId":"K0000","price":1500,"isExtra":true},{"id":"1b76aa47f83cc96e2e5bf27d","count":1,"label":"Choco Rolls","posId":"chr100","price":8900,"isExtra":false},{"id":"bd23bb29ddc67d336ee4c95b","count":1,"label":"Balné","posId":"K0000","price":1500,"isExtra":true}]</t>
  </si>
  <si>
    <t>2026-06-08T13:59:03.208+02:00</t>
  </si>
  <si>
    <t>2026-06-08T14:06:04.310+02:00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</si>
  <si>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</si>
  <si>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2026-06-08T13:55:03.115+02:00</t>
  </si>
  <si>
    <t>2026-06-08T14:02:22.489+02:00</t>
  </si>
  <si>
    <t>2026-06-08T14:11:52.745+02:00</t>
  </si>
  <si>
    <t>2026-06-08T13:55:04.036+02:00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</si>
  <si>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základ","posId":"A127","price":0,"isExtra":true}]</t>
  </si>
  <si>
    <t>2026-06-08T13:24:48.148+02:00</t>
  </si>
  <si>
    <t>2026-06-08T13:34:16.856+02:00</t>
  </si>
  <si>
    <t>[{"id":"54684977","note":"","size":"BBQ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základ","posId":"ZBR40","price":0,"isExtra":true},{"id":"54685119","note":"","count":1,"label":"Bez papriky","posId":"X111","price":0,"KDSTags":["redhighlight"],"isExtra":true},{"id":"54685152","note":"","count":1,"label":"Kukuřice","posId":"C115","price":3500,"KDSTags":["greenhighlight"],"isExtra":true}]</t>
  </si>
  <si>
    <t>2026-06-08T12:44:03.147+02:00</t>
  </si>
  <si>
    <t>2026-06-08T12:50:24.399+02:00</t>
  </si>
  <si>
    <t>2026-06-08T12:52:30.447+02:00</t>
  </si>
  <si>
    <t>2026-06-08T12:44:04.046+02:00</t>
  </si>
  <si>
    <t>2026-06-08T12:39:03.106+02:00</t>
  </si>
  <si>
    <t>2026-06-08T12:47:50.197+02:00</t>
  </si>
  <si>
    <t>2026-06-08T12:05:03.110+02:00</t>
  </si>
  <si>
    <t>2026-06-08T12:11:25.142+02:00</t>
  </si>
  <si>
    <t>Lukáš</t>
  </si>
  <si>
    <t>2026-06-08T11:51:26.570+02:00</t>
  </si>
  <si>
    <t>2026-06-08T12:00:46.400+02:00</t>
  </si>
  <si>
    <t>[{"id":"106","note":"","count":1,"label":"BBQ Meteor 40cm","posId":"106","price":30900,"isExtra":false},{"id":"K0000","note":"","count":1,"label":"Balné","posId":"K0000","price":2000,"isExtra":true}]</t>
  </si>
  <si>
    <t>2026-06-08T11:39:08.216+02:00</t>
  </si>
  <si>
    <t>2026-06-08T11:48:54.132+02:00</t>
  </si>
  <si>
    <t>[{"id":"6748417db17528cb9bcae60d","count":1,"label":"Hawai 32cm","posId":"114","price":24900,"isExtra":false},{"id":"bd23bb29ddc67d336ee4c95b","count":1,"label":"Balné","posId":"K0000","price":1500,"isExtra":true},{"id":"066a3df44113592702f70f66","count":1,"label":"Jalapeňos","posId":"B102","price":2500,"KDSTags":["greenhighlight"],"isExtra":true},{"id":"fa857a88cef908bfe7a79dc0","count":1,"label":"Žampiony","posId":"B105","price":2500,"KDSTags":["greenhighlight"],"isExtra":true},{"id":"1e0c03d5276c1896ca48520f","count":1,"label":"Kuře","posId":"B114","price":3000,"KDSTags":["greenhighlight"],"isExtra":true}]</t>
  </si>
  <si>
    <t>2026-06-08T11:23:06.174+02:00</t>
  </si>
  <si>
    <t>2026-06-08T11:56:40.039+02:00</t>
  </si>
  <si>
    <t>[{"id":"faf7ff40-eef3-48bd-92c4-b33e5bbf095d","note":"","count":1,"label":"Quattro Formaggi 40 cm","posId":"111","price":30900,"isExtra":false},{"id":"ef7489da-416c-4ccb-846f-0317489461fc","note":"","count":1,"label":"BBQ Meteor 40 cm","posId":"106","price":30900,"isExtra":false}]</t>
  </si>
  <si>
    <t>2026-06-08T11:16:04.281+02:00</t>
  </si>
  <si>
    <t>2026-06-08T11:28:39.897+02:00</t>
  </si>
  <si>
    <t>2026-06-08T11:33:36.224+02:00</t>
  </si>
  <si>
    <t>2026-06-08T11:16:05.015+02:00</t>
  </si>
  <si>
    <t>[{"id":"1c4a575c-0a2c-4a58-a7c3-0328026cbcb1","note":"","count":3,"label":"Quattro Formaggi 18 cm","posId":"135","price":11900,"isExtra":false},{"id":"63c5589f-8110-48db-8be3-91da09368499","note":"","count":1,"label":"Capricciosa 18 cm","posId":"125","price":11900,"isExtra":false}]</t>
  </si>
  <si>
    <t>David</t>
  </si>
  <si>
    <t>2026-06-08T11:07:38.438+02:00</t>
  </si>
  <si>
    <t>2026-06-08T11:22:42.227+02:00</t>
  </si>
  <si>
    <t>2026-06-08T11:06:45.845+02:00</t>
  </si>
  <si>
    <t>2026-06-08T11:16:00.207+02:00</t>
  </si>
  <si>
    <t>2026-06-08T11:06:02.995+02:00</t>
  </si>
  <si>
    <t>2026-06-08T11:13:50.891+02:00</t>
  </si>
  <si>
    <t>2026-06-08T11:50:35.948+02:00</t>
  </si>
  <si>
    <t>2026-06-08T11:06:03.831+02:00</t>
  </si>
  <si>
    <t>2026-06-08T11:02:04.791+02:00</t>
  </si>
  <si>
    <t>2026-06-08T11:46:59.001+02:00</t>
  </si>
  <si>
    <t>2026-06-08T10:59:03.365+02:00</t>
  </si>
  <si>
    <t>2026-06-08T11:09:54.315+02:00</t>
  </si>
  <si>
    <t>2026-06-08T11:11:18.736+02:00</t>
  </si>
  <si>
    <t>2026-06-08T10:59:04.848+02:00</t>
  </si>
  <si>
    <t>[{"id":"0b22568e-4d1c-45db-9aa3-de09ef6c293a","note":"","count":1,"label":"Pepperoni 32 cm","posId":"120","price":24900,"isExtra":false},{"id":"5e12eeee-b5aa-4c49-a6bd-974da981715a","note":"","count":1,"label":"grana padano","posId":"B130","price":3000,"KDSTags":["greenhighlight"],"isExtra":true},{"id":"2a9dc121-ec1e-4cbb-b8d5-66ce6a546664","note":"","count":1,"label":"DIP jalapenos","posId":"P107","price":2000,"isExtra":false},{"id":"ddd88272-9f0a-4ca7-a4db-a3a7d157b54d","note":"","count":1,"label":"Pepsi zero sugar 1l","posId":"N125","price":5900,"isExtra":false}]</t>
  </si>
  <si>
    <t>2026-06-08T10:31:14.236+02:00</t>
  </si>
  <si>
    <t>2026-06-08T10:32:42.631+02:00</t>
  </si>
  <si>
    <t>[{"id":"45e86e69-d951-4cfa-82b7-297944319a30","count":1,"label":"Guarana classic","posId":"N142","price":5500,"isExtra":false,"discount":{"type":"absolute","value":35},"creatorId":"aUHwGBauYSHFRVhWUq06k","isPackging":0,"actualLabel":"Guarana classic"}]</t>
  </si>
  <si>
    <t>2026-06-08T10:27:04.107+02:00</t>
  </si>
  <si>
    <t>2026-06-08T11:07:38.732+02:00</t>
  </si>
  <si>
    <t>[{"id":"6e4aed3e-b988-442a-8864-0b2ad4a4403d","note":"","count":1,"label":"Quattro Formaggi 32 cm","posId":"147","price":24900,"isExtra":false},{"id":"e1c5136d-42df-4209-a1d5-7b367060d3f2","note":"","count":1,"label":"Spicy Wings, 7 ks","posId":"P101","price":11900,"isExtra":false}]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</si>
  <si>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</si>
  <si>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</si>
  <si>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</si>
  <si>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</si>
  <si>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</si>
  <si>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</si>
  <si>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</si>
  <si>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</si>
  <si>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</si>
  <si>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</si>
  <si>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</si>
  <si>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</si>
  <si>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</si>
  <si>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4.772 tankování Hřebík</t>
  </si>
  <si>
    <t>Auta</t>
  </si>
  <si>
    <t>Suroviny</t>
  </si>
  <si>
    <t>11.194 Bidfood + 105 cibule</t>
  </si>
  <si>
    <t>Ostatní</t>
  </si>
  <si>
    <t>Výběr dýška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</si>
  <si>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</si>
  <si>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</si>
  <si>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</si>
  <si>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</si>
  <si>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</si>
  <si>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</si>
  <si>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</si>
  <si>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</si>
  <si>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</si>
  <si>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</si>
  <si>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</si>
  <si>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Roth starší, dálniční známka roční</t>
  </si>
  <si>
    <t>2026-06-14T23:26:10.248+02:00</t>
  </si>
  <si>
    <t>2026-06-14T23:38:45.124+02:00</t>
  </si>
  <si>
    <t>[{"id":"3af5afd5-c65e-46dd-880f-d577aba12185","count":1,"label":"Pilsner Urquell 12","posId":"N20","price":6500,"isExtra":false,"creatorId":"0kZOyyMSUDIqNziXfLEjO","isPackging":0,"actualLabel":"Pilsner Urquell 12"}]</t>
  </si>
  <si>
    <t>Vladyslav</t>
  </si>
  <si>
    <t>2026-06-14T23:11:59.809+02:00</t>
  </si>
  <si>
    <t>2026-06-14T23:25:06.547+02:00</t>
  </si>
  <si>
    <t>B - Pizza Comeback Bolevec</t>
  </si>
  <si>
    <t>[{"id":"110","note":"","count":1,"label":"Hot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</si>
  <si>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2026-06-14T23:11:40.884+02:00</t>
  </si>
  <si>
    <t>2026-06-14T23:20:52.492+02:00</t>
  </si>
  <si>
    <t>W - Pizza Comeback Bolevec</t>
  </si>
  <si>
    <t>[{"id":"6893484371e1a7827faa28a6","count":2,"label":"Pepsi zero sugar 1l","posId":"N125","price":4720,"isExtra":false},{"id":"6893484371e1a7827faa282c","count":1,"label":"Hot &amp; Spicy 40cm 🌶️🌶️","posId":"110","price":23920,"isExtra":false},{"id":"8492ff01857ad344daba3d10","count":1,"label":"Balné","posId":"K0000","price":2000,"isExtra":true}]</t>
  </si>
  <si>
    <t>2026-06-14T23:03:34.648+02:00</t>
  </si>
  <si>
    <t>2026-06-14T23:12:32.105+02:00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</si>
  <si>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🌶️","posId":"109","price":23920,"isExtra":false},{"id":"8492ff01857ad344daba3d10","count":1,"label":"Balné","posId":"K0000","price":2000,"isExtra":true},{"id":"6893484371e1a7827faa2894","count":1,"label":"Opočno čokoládová","posId":"D107","price":11120,"isExtra":false}]</t>
  </si>
  <si>
    <t>2026-06-14T22:08:07.787+02:00</t>
  </si>
  <si>
    <t>2026-06-14T22:18:54.295+02:00</t>
  </si>
  <si>
    <t>[{"id":"030bd2a1-d831-40a2-9507-28452ae3069a","count":1,"label":"7 up 0,33l","posId":"N173","price":3900,"isExtra":false,"creatorId":"gzqoIaAKyaZQq0OGZto_y","isPackging":0,"actualLabel":"7 up 0,33l"},{"id":"392c0eaa-2538-4d3f-9d09-15d340f244a3","count":1,"label":"Mirinda 0,33l","posId":"N172","price":3900,"isExtra":false,"creatorId":"n-YVYOqXGtph8UFImTUk_","isPackging":0,"actualLabel":"Mirinda 0,33l"}]</t>
  </si>
  <si>
    <t>2026-06-14T22:05:12.481+02:00</t>
  </si>
  <si>
    <t>2026-06-14T22:15:27.925+02:00</t>
  </si>
  <si>
    <t>[{"id":"6893484371e1a7827faa2852","count":1,"label":"Capricciosa 32cm","posId":"113","price":18320,"isExtra":false},{"id":"0cf732abf15d68df108984b2","count":1,"label":"Balné","posId":"K0000","price":1500,"isExtra":true},{"id":"aa7adefdbb9acf83a80d5243","count":1,"label":"okraj mozzarella, bylinky","posId":"A121","price":5900,"isExtra":true}]</t>
  </si>
  <si>
    <t>2026-06-14T21:51:04.780+02:00</t>
  </si>
  <si>
    <t>2026-06-14T21:58:01.591+02:00</t>
  </si>
  <si>
    <t>[{"id":"36ea3088-07fd-428f-b871-c4a5ee9cef7b","note":"","count":1,"label":"Comeback 40 cm","posId":"109","price":32900,"isExtra":false}]</t>
  </si>
  <si>
    <t>Magdaléna Stehlíková</t>
  </si>
  <si>
    <t>2026-06-14T21:43:43.515+02:00</t>
  </si>
  <si>
    <t>2026-06-14T22:18:53.793+02:00</t>
  </si>
  <si>
    <t>2026-06-14T22:22:58.541+02:00</t>
  </si>
  <si>
    <t>2026-06-14T21:48:54.617+02:00</t>
  </si>
  <si>
    <t>[{"id":"1e8d27fe-5059-4d3c-a717-e6037379688e","count":1,"label":"Pizza Quattro Formaggi 40","posId":"111","price":32900,"isExtra":false,"creatorId":"Jc3_Z06SLD7Vf6ocWoX47","isPackging":0,"actualLabel":"Pizza Quattro Formaggi 40"},{"id":"61dc7781-adcf-407b-b896-f6af5b8d381f","count":1,"label":"Pizza Pepperoni 40 0,5","posId":"H108","price":16450,"isExtra":false,"creatorId":"P6Me9EN5Z9a0f3IK3AOF6","actualLabel":"Pizza Pepperoni 40 0,5"},{"id":"2lwz8DLnxAE2XXPjpySDo","count":1,"label":"Bez plněných okrajů","posId":"X1000","price":0,"isExtra":true,"mainItemId":"61dc7781-adcf-407b-b896-f6af5b8d381f"},{"id":"21a4c700-e973-4ca9-b29e-41ef616255d1","count":1,"label":"Pizza Hawai 40 cm 0,5","posId":"H102","price":16450,"isExtra":false,"creatorId":"o_88Yhl9HlDIBl7QulnjV","isPackging":0,"actualLabel":"Pizza Hawai 40 cm 0,5"},{"id":"RjnzJvFGQ7bViwxWS8fAW","count":1,"label":"Bez ananasu","posId":"X100","price":0,"KDSTags":["redhighlight"],"isExtra":true,"mainItemId":"21a4c700-e973-4ca9-b29e-41ef616255d1"},{"id":"2lwz8DLnxAE2XXPjpySDo","count":1,"label":"Bez plněných okrajů","posId":"X1000","price":0,"isExtra":true,"mainItemId":"21a4c700-e973-4ca9-b29e-41ef616255d1"}]</t>
  </si>
  <si>
    <t>2026-06-14T21:35:49.843+02:00</t>
  </si>
  <si>
    <t>2026-06-14T21:44:03.039+02:00</t>
  </si>
  <si>
    <t>[{"id":"6893484371e1a7827faa282a","count":1,"label":"Quattro Formaggi 40cm","posId":"111","price":23920,"isExtra":false},{"id":"8492ff01857ad344daba3d10","count":1,"label":"Balné","posId":"K0000","price":2000,"isExtra":true},{"id":"a73c2b3048071c7c113487b6","count":1,"label":"Rajčatový základ","posId":"ZSR40","price":0,"isExtra":true}]</t>
  </si>
  <si>
    <t>2026-06-14T21:35:36.585+02:00</t>
  </si>
  <si>
    <t>2026-06-14T21:42:52.878+02:00</t>
  </si>
  <si>
    <t>[{"id":"6893484371e1a7827faa2830","count":1,"label":"Pepperoni 40cm 🌶️🌶️","posId":"108","price":23920,"isExtra":false},{"id":"8492ff01857ad344daba3d10","count":1,"label":"Balné","posId":"K0000","price":2000,"isExtra":true},{"id":"7ccbf4b7b3a914805a07876a","count":1,"label":"Kukuřice","posId":"C115","price":3500,"KDSTags":["green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</si>
  <si>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2026-06-14T21:24:35.076+02:00</t>
  </si>
  <si>
    <t>2026-06-14T22:18:54.312+02:00</t>
  </si>
  <si>
    <t>[{"id":"f341f44b-a0ea-4873-a54a-fa4cb8b02aca","count":1,"label":"Pizza Capricciosa 40","posId":"101","price":32900,"isExtra":false,"creatorId":"1eMdMe4xoDSgit2ATlbqE","isPackging":0,"actualLabel":"Pizza Capricciosa 40"},{"id":"extra_20230331101812_3","count":1,"label":"okraj mozzarella, bylinky","posId":"A122","price":6900,"isExtra":true,"mainItemId":"f341f44b-a0ea-4873-a54a-fa4cb8b02aca"},{"id":"gQjb5TF110UhoWB5sxCHZ","count":1,"label":"Bez žampionů","posId":"X105","price":0,"KDSTags":["redhighlight"],"isExtra":true,"mainItemId":"f341f44b-a0ea-4873-a54a-fa4cb8b02aca"},{"id":"GYSRqjuX_5GgPnyWxK3RZ","count":1,"label":"Bez oliv","posId":"X112","price":0,"KDSTags":["redhighlight"],"isExtra":true,"mainItemId":"f341f44b-a0ea-4873-a54a-fa4cb8b02aca"}]</t>
  </si>
  <si>
    <t>Josef</t>
  </si>
  <si>
    <t>2026-06-14T21:13:51.721+02:00</t>
  </si>
  <si>
    <t>2026-06-14T21:23:08.227+02:00</t>
  </si>
  <si>
    <t>[{"id":"109","note":"","count":2,"label":"Comeback 40cm 🌶️","posId":"109","price":29900,"isExtra":false},{"id":"K0000","note":"","count":2,"label":"Balné","posId":"K0000","price":2000,"isExtra":true}]</t>
  </si>
  <si>
    <t>2026-06-14T20:58:05.331+02:00</t>
  </si>
  <si>
    <t>2026-06-14T21:11:36.020+02:00</t>
  </si>
  <si>
    <t>F - Pizza Comeback Bolevec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</si>
  <si>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🌶️","posId":"121","price":22900,"isExtra":false},{"id":"62240278","note":"","count":1,"label":"Balné","posId":"K0000","price":1500,"isExtra":true},{"id":"62240319","note":"","count":1,"label":"Bez salámu","posId":"X109","price":0,"KDSTags":["redhighlight"],"isExtra":true},{"id":"62240351","note":"","count":1,"label":"Kukuřice","posId":"B115","price":2500,"KDSTags":["greenhighlight"],"isExtra":true},{"id":"62240199","note":"","size":"Margherita 32cm","count":1,"label":"Margherita 32cm","posId":"112","price":18900,"isExtra":false},{"id":"62240278","note":"","count":1,"label":"Balné","posId":"K0000","price":1500,"isExtra":true},{"id":"62240351","note":"","count":1,"label":"Kukuřice","posId":"B115","price":2500,"KDSTags":["greenhighlight"],"isExtra":true}]</t>
  </si>
  <si>
    <t>2026-06-14T20:47:04.340+02:00</t>
  </si>
  <si>
    <t>2026-06-14T20:54:57.589+02:00</t>
  </si>
  <si>
    <t>[{"id":"62240208","note":"","size":"Capricciosa 32cm","count":1,"label":"Capricciosa 32cm","posId":"113","price":22900,"isExtra":false},{"id":"62240278","note":"","count":1,"label":"Balné","posId":"K0000","price":1500,"isExtra":true},{"id":"62240378","note":"","count":1,"label":"Pepperoni salám","posId":"B109","price":3000,"KDSTags":["greenhighlight"],"isExtra":true}]</t>
  </si>
  <si>
    <t>2026-06-14T20:29:24.904+02:00</t>
  </si>
  <si>
    <t>2026-06-14T20:42:52.903+02:00</t>
  </si>
  <si>
    <t>[{"id":"3a8cc87083ab0780d9f963f9","count":1,"label":"Jablečno-skořicové rolls","posId":"18","price":6320,"isExtra":false},{"id":"0cf732abf15d68df108984b2","count":1,"label":"Balné","posId":"K0000","price":1500,"isExtra":true},{"id":"6893484371e1a7827faa283a","count":1,"label":"Capricciosa 40cm","posId":"101","price":23920,"isExtra":false},{"id":"8492ff01857ad344daba3d10","count":1,"label":"Balné","posId":"K0000","price":2000,"isExtra":true},{"id":"6893484371e1a7827faa285c","count":1,"label":"Spicy Wings 🌶️","posId":"P101","price":9520,"isExtra":false},{"id":"0cf732abf15d68df108984b2","count":1,"label":"Balné","posId":"K0000","price":1500,"isExtra":true},{"id":"6893484371e1a7827faa28a4","count":1,"label":"Pepsi 1l","posId":"N124","price":4720,"isExtra":false},{"id":"8cfd349c9dc7f129d0cfd899","count":1,"label":"Česnekový dip","posId":"P106","price":1600,"isExtra":false},{"id":"0cf732abf15d68df108984b2","count":1,"label":"Balné","posId":"K0000","price":1500,"isExtra":true}]</t>
  </si>
  <si>
    <t>2026-06-14T20:16:56.439+02:00</t>
  </si>
  <si>
    <t>2026-06-14T20:25:08.634+02:00</t>
  </si>
  <si>
    <t>[{"id":"6893484371e1a7827faa2854","count":1,"label":"Baby Špenát &amp; kuře 32cm","posId":"116","price":18320,"isExtra":false},{"id":"0cf732abf15d68df108984b2","count":1,"label":"Balné","posId":"K0000","price":1500,"isExtra":true}]</t>
  </si>
  <si>
    <t>2026-06-14T20:08:23.956+02:00</t>
  </si>
  <si>
    <t>2026-06-14T20:20:17.716+02:00</t>
  </si>
  <si>
    <t>[{"id":"6893484371e1a7827faa2832","count":1,"label":"BBQ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základ","posId":"ZBR40","price":0,"isExtra":true},{"id":"6893484371e1a7827faa289c","count":1,"label":"Aquilla zelený čaj/citron 0,5l","posId":"N121","price":3920,"isExtra":false},{"id":"6893484371e1a7827faa286a","count":1,"label":"Jalapenos Rolls","posId":"jpr200","price":6320,"isExtra":false},{"id":"0cf732abf15d68df108984b2","count":1,"label":"Balné","posId":"K0000","price":1500,"isExtra":true}]</t>
  </si>
  <si>
    <t>2026-06-14T20:03:58.995+02:00</t>
  </si>
  <si>
    <t>2026-06-14T20:57:59.161+02:00</t>
  </si>
  <si>
    <t>[{"id":"864ed54f-c99e-45ab-b65e-dc3c6ef3ae72","count":1,"label":"Pizza Quattro Formaggi 32","posId":"123","price":25900,"isExtra":false,"creatorId":"mira728ujNjude7QHhIuk","isPackging":0,"actualLabel":"Pizza Quattro Formaggi 32"},{"id":"a6ef1e95-1530-4aaf-86ff-250eef72eb73","count":1,"label":"Pizza Comeback 40","posId":"109","price":32900,"isExtra":false,"creatorId":"iCMv1lz_N2qQt4vIoj6TX","isPackging":0,"actualLabel":"Pizza Comeback 40"}]</t>
  </si>
  <si>
    <t>2026-06-14T19:56:42.070+02:00</t>
  </si>
  <si>
    <t>2026-06-14T20:06:04.973+02:00</t>
  </si>
  <si>
    <t>[{"id":"6893484371e1a7827faa2828","count":1,"label":"Margherita 40cm","posId":"100","price":19920,"isExtra":false},{"id":"8492ff01857ad344daba3d10","count":1,"label":"Balné","posId":"K0000","price":2000,"isExtra":true},{"id":"6893484371e1a7827faa28a4","count":1,"label":"Pepsi 1l","posId":"N124","price":4720,"isExtra":false},{"id":"8fe79428b1485d9cece3b503","count":1,"label":"Jalapenos dip","posId":"P107","price":2000,"isExtra":false}]</t>
  </si>
  <si>
    <t>2026-06-14T19:25:47.354+02:00</t>
  </si>
  <si>
    <t>2026-06-14T19:36:57.493+02:00</t>
  </si>
  <si>
    <t>[{"id":"e81d1eac-78b4-4c74-9c7f-c9c1a65dccf2","count":1,"label":"Pizza Capricciosa 32","posId":"113","price":25900,"isExtra":false,"creatorId":"HVE6WPKLrq3rdxe5J1asS","isPackging":0,"actualLabel":"Pizza Capricciosa 32"}]</t>
  </si>
  <si>
    <t>2026-06-14T19:25:35.620+02:00</t>
  </si>
  <si>
    <t>2026-06-14T19:37:05.202+02:00</t>
  </si>
  <si>
    <t>[{"id":"2cffc280-164c-4c9f-aaee-66502dfa73f2","count":1,"label":"Pizza Špenát kuře 32 cm","posId":"116","price":25900,"isExtra":false,"creatorId":"MtI8QqKMHYRKx7W4yYrkk","isPackging":0,"actualLabel":"Pizza Špenát kuře 32 cm"},{"id":"57d9f91b-11d2-479b-bfd0-7e570ba5d2e6","count":1,"label":"Spicy Wings","posId":"P101","price":12900,"isExtra":false,"creatorId":"FSvyW47pC_ne5Tz06oHXk","isPackging":0,"actualLabel":"Spicy Wings"},{"id":"4d1111b5-8f49-42c9-b451-bc60dc0b84dd","count":1,"label":"Jalapenos Rolls","posId":"jpr200","price":8900,"isExtra":false,"creatorId":"hL9UN7G2OX2BgCwhN0b2P","isPackging":0,"actualLabel":"Jalapenos Rolls"},{"id":"34a0b831-1e92-45b3-8a4a-018d05baf41c","count":2,"label":"Pepsi zero 0,33l","posId":"N171","price":3900,"isExtra":false,"creatorId":"xHIh6M3nChWqc-KpzpeeT","isPackging":0,"actualLabel":"Pepsi zero 0,33l"}]</t>
  </si>
  <si>
    <t>2026-06-14T19:23:17.539+02:00</t>
  </si>
  <si>
    <t>2026-06-14T19:44:09.556+02:00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</si>
  <si>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🌶️🌶️","posId":"122","price":22900,"isExtra":false},{"id":"62240278","note":"","count":1,"label":"Balné","posId":"K0000","price":1500,"isExtra":true},{"id":"62240190","note":"","size":"Comeback 40cm 🌶️","count":1,"label":"Comeback 40cm 🌶️","posId":"109","price":29900,"isExtra":false},{"id":"62240274","note":"","count":1,"label":"Balné","posId":"K0000","price":2000,"isExtra":true}]</t>
  </si>
  <si>
    <t>2026-06-14T19:22:52.536+02:00</t>
  </si>
  <si>
    <t>2026-06-14T19:39:12.004+02:00</t>
  </si>
  <si>
    <t>[{"id":"6893484371e1a7827faa282c","count":1,"label":"Hot &amp; Spicy 40cm 🌶️🌶️","posId":"110","price":23920,"isExtra":false},{"id":"8492ff01857ad344daba3d10","count":1,"label":"Balné","posId":"K0000","price":2000,"isExtra":true}]</t>
  </si>
  <si>
    <t>2026-06-14T18:39:03.884+02:00</t>
  </si>
  <si>
    <t>2026-06-14T18:46:53.594+02:00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</si>
  <si>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🌶️🌶️","posId":"122","price":18320,"isExtra":false},{"id":"0cf732abf15d68df108984b2","count":1,"label":"Balné","posId":"K0000","price":1500,"isExtra":true},{"id":"6a1141d3816a1f25cc3995d2","count":1,"label":"USA těsto","posId":"17","price":1000,"isExtra":true}]</t>
  </si>
  <si>
    <t>2026-06-14T18:25:47.057+02:00</t>
  </si>
  <si>
    <t>2026-06-14T18:37:35.488+02:00</t>
  </si>
  <si>
    <t>[{"id":"6893484371e1a7827faa2846","count":1,"label":"Comeback 32cm 🌶️","posId":"121","price":18320,"isExtra":false},{"id":"0cf732abf15d68df108984b2","count":1,"label":"Balné","posId":"K0000","price":1500,"isExtra":true},{"id":"6893484371e1a7827faa284a","count":1,"label":"BBQ Texas 32cm","posId":"119","price":18320,"isExtra":false},{"id":"0cf732abf15d68df108984b2","count":1,"label":"Balné","posId":"K0000","price":1500,"isExtra":true}]</t>
  </si>
  <si>
    <t>2026-06-14T17:44:38.465+02:00</t>
  </si>
  <si>
    <t>2026-06-14T18:47:55.738+02:00</t>
  </si>
  <si>
    <t>[{"id":"e69ac8e4-ea63-41b0-ab11-56a29ce0429d","count":1,"label":"Pizza Margherita 18","posId":"124","price":13900,"isExtra":false,"creatorId":"Hbz7pTjXhPGkMi1k0Xuef","isPackging":0,"actualLabel":"Pizza Margherita 18"},{"id":"bbef59ce-896e-4add-acca-1c087f56506a","count":1,"label":"Pepsi 0,33l","posId":"N170","price":3900,"isExtra":false,"creatorId":"-0qYuyyz9GEQ7I2qZINy_","isPackging":0,"actualLabel":"Pepsi 0,33l"}]</t>
  </si>
  <si>
    <t>2026-06-14T17:32:43.956+02:00</t>
  </si>
  <si>
    <t>2026-06-14T17:44:11.992+02:00</t>
  </si>
  <si>
    <t>[{"id":"62240190","note":"","size":"Comeback 40cm 🌶️","count":1,"label":"Comeback 40cm 🌶️","posId":"109","price":29900,"isExtra":false},{"id":"62240274","note":"","count":1,"label":"Balné","posId":"K0000","price":2000,"isExtra":true}]</t>
  </si>
  <si>
    <t>2026-06-14T17:32:10.686+02:00</t>
  </si>
  <si>
    <t>2026-06-14T17:41:04.699+02:00</t>
  </si>
  <si>
    <t>[{"id":"6893484371e1a7827faa2852","count":1,"label":"Capricciosa 32cm","posId":"113","price":18320,"isExtra":false},{"id":"0cf732abf15d68df108984b2","count":1,"label":"Balné","posId":"K0000","price":1500,"isExtra":true}]</t>
  </si>
  <si>
    <t>2026-06-14T17:10:33.010+02:00</t>
  </si>
  <si>
    <t>2026-06-14T17:19:40.419+02:00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</si>
  <si>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🌶️","posId":"109","price":29900,"isExtra":false},{"id":"62240274","note":"","count":1,"label":"Balné","posId":"K0000","price":2000,"isExtra":true},{"id":"62240330","note":"","count":1,"label":"okraj hotdog, bbq omáčka","posId":"A120","price":6900,"isExtra":true}]</t>
  </si>
  <si>
    <t>2026-06-14T17:05:40.705+02:00</t>
  </si>
  <si>
    <t>2026-06-14T17:13:17.363+02:00</t>
  </si>
  <si>
    <t>[{"id":"6893484371e1a7827faa2832","count":1,"label":"BBQ Texas 40cm","posId":"107","price":23920,"isExtra":false},{"id":"8492ff01857ad344daba3d10","count":1,"label":"Balné","posId":"K0000","price":2000,"isExtra":true}]</t>
  </si>
  <si>
    <t>2026-06-14T16:55:10.335+02:00</t>
  </si>
  <si>
    <t>2026-06-14T17:02:37.491+02:00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</si>
  <si>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🌶️🌶️","posId":"108","price":29900,"isExtra":false},{"id":"62240274","note":"","count":1,"label":"Balné","posId":"K0000","price":2000,"isExtra":true},{"id":"62240381","note":"","count":1,"label":"Grana padano, pecorino, parmazán","posId":"C130","price":4000,"KDSTags":["greenhighlight"],"isExtra":true}]</t>
  </si>
  <si>
    <t>2026-06-14T15:58:22.150+02:00</t>
  </si>
  <si>
    <t>2026-06-14T16:03:50.962+02:00</t>
  </si>
  <si>
    <t>[{"id":"6893484371e1a7827faa2844","count":1,"label":"Hot &amp; Spicy 32cm 🌶️🌶️","posId":"122","price":18320,"isExtra":false},{"id":"0cf732abf15d68df108984b2","count":1,"label":"Balné","posId":"K0000","price":1500,"isExtra":true}]</t>
  </si>
  <si>
    <t>2026-06-14T15:51:47.407+02:00</t>
  </si>
  <si>
    <t>2026-06-14T15:58:45.541+02:00</t>
  </si>
  <si>
    <t>[{"id":"6893484371e1a7827faa283c","count":1,"label":"Baby špenát &amp; kuře 40cm","posId":"104","price":23920,"isExtra":false},{"id":"8492ff01857ad344daba3d10","count":1,"label":"Balné","posId":"K0000","price":2000,"isExtra":true},{"id":"8cfd349c9dc7f129d0cfd899","count":1,"label":"Česnekový dip","posId":"P106","price":1600,"isExtra":false},{"id":"0cf732abf15d68df108984b2","count":1,"label":"Balné","posId":"K0000","price":1500,"isExtra":true}]</t>
  </si>
  <si>
    <t>2026-06-14T15:08:15.353+02:00</t>
  </si>
  <si>
    <t>2026-06-14T15:16:08.273+02:00</t>
  </si>
  <si>
    <t>[{"id":"62240187","note":"","size":"Margherita 40cm","count":1,"label":"Margherita 40cm","posId":"100","price":24900,"isExtra":false},{"id":"62240274","note":"","count":1,"label":"Balné","posId":"K0000","price":2000,"isExtra":true},{"id":"62240210","note":"","size":"Veggieballs 32cm 🌶️🌶️","count":1,"label":"Veggieballs 32cm 🌶️🌶️","posId":"117","price":22900,"isExtra":false},{"id":"62240278","note":"","count":1,"label":"Balné","posId":"K0000","price":1500,"isExtra":true},{"id":"62240341","note":"","count":1,"label":"Bez zeleninových kuliček","posId":"X104","price":0,"KDSTags":["redhighlight"],"isExtra":true}]</t>
  </si>
  <si>
    <t>2026-06-14T14:49:07.920+02:00</t>
  </si>
  <si>
    <t>2026-06-14T14:54:01.318+02:00</t>
  </si>
  <si>
    <t>[{"id":"ca70b78f-5a48-485f-9bed-1d4c79e68c4b","count":1,"label":"Pizza Comeback 18","posId":"133","price":13900,"isExtra":false,"creatorId":"J_FkMLE7tueLwIwR5CsOj","isPackging":0,"actualLabel":"Pizza Comeback 18"}]</t>
  </si>
  <si>
    <t>2026-06-14T14:39:13.438+02:00</t>
  </si>
  <si>
    <t>2026-06-14T14:47:12.149+02:00</t>
  </si>
  <si>
    <t>[{"id":"6893484371e1a7827faa282a","count":1,"label":"Quattro Formaggi 40cm","posId":"111","price":23920,"isExtra":false},{"id":"8492ff01857ad344daba3d10","count":1,"label":"Balné","posId":"K0000","price":2000,"isExtra":true}]</t>
  </si>
  <si>
    <t>2026-06-14T13:56:58.839+02:00</t>
  </si>
  <si>
    <t>2026-06-14T14:08:47.714+02:00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</si>
  <si>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🌶️🌶️","posId":"110","price":23920,"isExtra":false},{"id":"8492ff01857ad344daba3d10","count":1,"label":"Balné","posId":"K0000","price":2000,"isExtra":true},{"id":"6893484371e1a7827faa285c","count":1,"label":"Spicy Wings 🌶️","posId":"P101","price":9520,"isExtra":false},{"id":"0cf732abf15d68df108984b2","count":1,"label":"Balné","posId":"K0000","price":1500,"isExtra":true}]</t>
  </si>
  <si>
    <t>Stanislav Roth</t>
  </si>
  <si>
    <t>2026-06-14T13:52:07.649+02:00</t>
  </si>
  <si>
    <t>2026-06-14T14:05:43.683+02:00</t>
  </si>
  <si>
    <t>2026-06-14T14:14:27.181+02:00</t>
  </si>
  <si>
    <t>2026-06-14T14:06:13.644+02:00</t>
  </si>
  <si>
    <t>2026-06-14T12:54:03.212+02:00</t>
  </si>
  <si>
    <t>2026-06-14T13:09:13.412+02:00</t>
  </si>
  <si>
    <t>[{"id":"75603e16-5f17-4af7-b3ad-a00def84f140","note":"","count":1,"label":"Sweet passion 32 cm","posId":"29","price":21900,"isExtra":false},{"id":"0005ff76-02c8-47f3-a86e-87443988197a","note":"","count":1,"label":"BBQ Texas 32 cm","posId":"119","price":25900,"isExtra":false},{"id":"03ade9ce-5d0f-4499-a6a3-340b58ae4468","note":"","count":1,"label":"Capricciosa 32 cm","posId":"113","price":25900,"isExtra":false},{"id":"d3eb4d53-930f-46c7-bd43-afdbaaac1bcf","note":"","count":1,"label":"Masové kuličky, 10 ks","posId":"P102","price":9900,"isExtra":false}]</t>
  </si>
  <si>
    <t>2026-06-14T12:30:44.151+02:00</t>
  </si>
  <si>
    <t>2026-06-14T12:54:03.776+02:00</t>
  </si>
  <si>
    <t>[{"id":"3b2e046bdfa6a4d3ce9090dd","count":1,"label":"Choco Rolls","posId":"chr100","price":6320,"isExtra":false},{"id":"0cf732abf15d68df108984b2","count":1,"label":"Balné","posId":"K0000","price":1500,"isExtra":true},{"id":"6893484371e1a7827faa2828","count":1,"label":"Margherita 40cm","posId":"100","price":19920,"isExtra":false},{"id":"8492ff01857ad344daba3d10","count":1,"label":"Balné","posId":"K0000","price":2000,"isExtra":true},{"id":"7ccbf4b7b3a914805a07876a","count":1,"label":"Kukuřice","posId":"C115","price":3500,"KDSTags":["greenhighlight"],"isExtra":true}]</t>
  </si>
  <si>
    <t>2026-06-14T12:29:06.521+02:00</t>
  </si>
  <si>
    <t>2026-06-14T12:48:22.615+02:00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</si>
  <si>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40cm","posId":"111","price":23920,"isExtra":false},{"id":"8492ff01857ad344daba3d10","count":1,"label":"Balné","posId":"K0000","price":2000,"isExtra":true},{"id":"6893484371e1a7827faa2860","count":1,"label":"Pečené brambory","posId":"P103","price":4720,"isExtra":false},{"id":"0cf732abf15d68df108984b2","count":1,"label":"Balné","posId":"K0000","price":1500,"isExtra":true},{"id":"6893484371e1a7827faa283a","count":1,"label":"Capricciosa 40cm","posId":"101","price":23920,"isExtra":false},{"id":"8492ff01857ad344daba3d10","count":1,"label":"Balné","posId":"K0000","price":2000,"isExtra":true},{"id":"74f85d724d56daef88fe96a8","count":1,"label":"Smetanový základ","posId":"ZRS40","price":0,"isExtra":true},{"id":"31520cbf5ed975b91e6c5722","count":1,"label":"Bez oliv","posId":"X112","price":0,"KDSTags":["redhighlight"],"isExtra":true},{"id":"adbf7aa91f427b7e7c31eac7","count":1,"label":"Cibule","posId":"C103","price":3500,"KDSTags":["greenhighlight"],"isExtra":true},{"id":"7ccbf4b7b3a914805a07876a","count":1,"label":"Kukuřice","posId":"C115","price":3500,"KDSTags":["greenhighlight"],"isExtra":true},{"id":"8cfd349c9dc7f129d0cfd899","count":2,"label":"Česnekový dip","posId":"P106","price":1600,"isExtra":false},{"id":"0cf732abf15d68df108984b2","count":2,"label":"Balné","posId":"K0000","price":1500,"isExtra":true},{"id":"6893484371e1a7827faa282e","count":1,"label":"Comeback 40cm 🌶️","posId":"109","price":23920,"isExtra":false},{"id":"8492ff01857ad344daba3d10","count":1,"label":"Balné","posId":"K0000","price":2000,"isExtra":true},{"id":"6893484371e1a7827faa282c","count":1,"label":"Hot &amp; Spicy 40cm 🌶️🌶️","posId":"110","price":23920,"isExtra":false},{"id":"8492ff01857ad344daba3d10","count":1,"label":"Balné","posId":"K0000","price":2000,"isExtra":true}]</t>
  </si>
  <si>
    <t>2026-06-14T11:40:09.974+02:00</t>
  </si>
  <si>
    <t>2026-06-14T11:51:07.866+02:00</t>
  </si>
  <si>
    <t>[{"id":"62240192","note":"","size":"BBQ Texas 40cm","count":1,"label":"BBQ Texas 40cm","posId":"107","price":29900,"isExtra":false},{"id":"62240274","note":"","count":1,"label":"Balné","posId":"K0000","price":2000,"isExtra":true}]</t>
  </si>
  <si>
    <t>2026-06-13T23:52:39.884+02:00</t>
  </si>
  <si>
    <t>2026-06-13T23:59:13.569+02:00</t>
  </si>
  <si>
    <t>[{"id":"6893484371e1a7827faa2846","count":1,"label":"Comeback 32cm 🌶️","posId":"121","price":18320,"isExtra":false},{"id":"0cf732abf15d68df108984b2","count":1,"label":"Balné","posId":"K0000","price":1500,"isExtra":true},{"id":"da8470550dc1807d7ca08a1a","count":1,"label":"Smetanový základ","posId":"ZRS32","price":0,"isExtra":true}]</t>
  </si>
  <si>
    <t>Ferenc</t>
  </si>
  <si>
    <t>2026-06-13T23:45:40.390+02:00</t>
  </si>
  <si>
    <t>2026-06-13T23:56:47.449+02:00</t>
  </si>
  <si>
    <t>[{"id":"P102","note":"","count":1,"label":"Masové kuličky","posId":"P102","price":8900,"isExtra":false},{"id":"K0000","note":"","count":1,"label":"Balné","posId":"K0000","price":1500,"isExtra":true},{"id":"chr100","note":"","count":1,"label":"Choco Rolls","posId":"chr100","price":7900,"isExtra":false},{"id":"K0000","note":"","count":1,"label":"Balné","posId":"K0000","price":1500,"isExtra":true},{"id":"P106","note":"","count":1,"label":"Česnekový dip","posId":"P106","price":2000,"isExtra":false},{"id":"K0000","note":"","count":1,"label":"Balné","posId":"K0000","price":1500,"isExtra":true},{"id":"P104","note":"","count":1,"label":"Česnekový chléb 18cm","posId":"P104","price":6900,"isExtra":false},{"id":"K0000","note":"","count":1,"label":"Balné","posId":"K0000","price":1500,"isExtra":true},{"id":"114","note":"","count":1,"label":"Hawai 32cm","posId":"114","price":22900,"isExtra":false},{"id":"K0000","note":"","count":1,"label":"Balné","posId":"K0000","price":1500,"isExtra":true},{"id":"A121","note":"","count":1,"label":"okraj mozzarella, bylinky","posId":"A121","price":5900,"isExtra":true}]</t>
  </si>
  <si>
    <t>2026-06-13T23:41:30.578+02:00</t>
  </si>
  <si>
    <t>2026-06-13T23:50:11.996+02:00</t>
  </si>
  <si>
    <t>[{"id":"6893484371e1a7827faa2828","count":1,"label":"Margherita 40cm","posId":"100","price":19920,"isExtra":false},{"id":"8492ff01857ad344daba3d10","count":1,"label":"Balné","posId":"K0000","price":2000,"isExtra":true}]</t>
  </si>
  <si>
    <t>Frantisek</t>
  </si>
  <si>
    <t>2026-06-13T23:13:12.630+02:00</t>
  </si>
  <si>
    <t>2026-06-13T23:25:09.313+02:00</t>
  </si>
  <si>
    <t>2026-06-13T23:40:39.540+02:00</t>
  </si>
  <si>
    <t>2026-06-13T23:22:12.140+02:00</t>
  </si>
  <si>
    <t>[{"id":"c4b3f3b8-33c0-4705-890c-1c29e90f6ce6","count":1,"label":"Pizza BBQ Texas 40","posId":"107","price":32900,"isExtra":false,"creatorId":"P3YaYGMffWvehQsv5ZH8v","isPackging":0,"actualLabel":"Pizza BBQ Texas 40"}]</t>
  </si>
  <si>
    <t>2026-06-13T22:41:40.264+02:00</t>
  </si>
  <si>
    <t>2026-06-13T22:56:56.496+02:00</t>
  </si>
  <si>
    <t>[{"id":"101","note":"","count":1,"label":"Capricciosa 40cm","posId":"101","price":29900,"isExtra":false},{"id":"K0000","note":"","count":1,"label":"Balné","posId":"K0000","price":2000,"isExtra":true},{"id":"A124","note":"","count":1,"label":"okraj mozzarella, bbq omáčka","posId":"A124","price":6900,"isExtra":true},{"id":"C108","note":"","count":1,"label":"Slanina","posId":"C108","price":4000,"KDSTags":["greenhighlight"],"isExtra":true}]</t>
  </si>
  <si>
    <t>2026-06-13T22:38:43.891+02:00</t>
  </si>
  <si>
    <t>2026-06-13T22:49:37.059+02:00</t>
  </si>
  <si>
    <t>[{"id":"6893484371e1a7827faa2846","count":1,"label":"Comeback 32cm 🌶️","posId":"121","price":18320,"isExtra":false},{"id":"0cf732abf15d68df108984b2","count":1,"label":"Balné","posId":"K0000","price":1500,"isExtra":true},{"id":"6893484371e1a7827faa2854","count":1,"label":"Baby Špenát &amp; kuře 32cm","posId":"116","price":18320,"isExtra":false},{"id":"0cf732abf15d68df108984b2","count":1,"label":"Balné","posId":"K0000","price":1500,"isExtra":true}]</t>
  </si>
  <si>
    <t>2026-06-13T22:34:10.260+02:00</t>
  </si>
  <si>
    <t>2026-06-13T22:45:41.119+02:00</t>
  </si>
  <si>
    <t>[{"id":"6893484371e1a7827faa288e","count":1,"label":"Opočno karamel","posId":"D112","price":11120,"isExtra":false},{"id":"6893484371e1a7827faa2892","count":1,"label":"Opočno vanilková","posId":"D108","price":11120,"isExtra":false},{"id":"700d2e35b664c3f71c5dfa78","count":1,"label":"Buchtičky se šodó","posId":"D12","price":7120,"isExtra":false},{"id":"0cf732abf15d68df108984b2","count":1,"label":"Balné","posId":"K0000","price":1500,"isExtra":true}]</t>
  </si>
  <si>
    <t>Yevhenii</t>
  </si>
  <si>
    <t>2026-06-13T22:29:52.240+02:00</t>
  </si>
  <si>
    <t>2026-06-13T22:44:56.388+02:00</t>
  </si>
  <si>
    <t>[{"id":"111","note":"","count":1,"label":"Quattro Formaggi 40cm","posId":"111","price":29900,"isExtra":false},{"id":"K0000","note":"","count":1,"label":"Balné","posId":"K0000","price":2000,"isExtra":true},{"id":"A122","note":"","count":1,"label":"okraj mozzarella, bylinky","posId":"A122","price":6900,"isExtra":true},{"id":"109","note":"","count":1,"label":"Comeback 40cm 🌶️","posId":"109","price":29900,"isExtra":false},{"id":"K0000","note":"","count":1,"label":"Balné","posId":"K0000","price":2000,"isExtra":true},{"id":"A122","note":"","count":1,"label":"okraj mozzarella, bylinky","posId":"A122","price":6900,"isExtra":true}]</t>
  </si>
  <si>
    <t>2026-06-13T22:21:50.638+02:00</t>
  </si>
  <si>
    <t>2026-06-13T22:30:11.188+02:00</t>
  </si>
  <si>
    <t>2026-06-13T22:14:59.354+02:00</t>
  </si>
  <si>
    <t>2026-06-13T22:30:06.844+02:00</t>
  </si>
  <si>
    <t>[{"id":"6893484371e1a7827faa2840","count":1,"label":"Margherita 32cm","posId":"112","price":15120,"isExtra":false},{"id":"0cf732abf15d68df108984b2","count":1,"label":"Balné","posId":"K0000","price":1500,"isExtra":true},{"id":"700d2e35b664c3f71c5dfa78","count":1,"label":"Buchtičky se šodó","posId":"D12","price":7120,"isExtra":false},{"id":"0cf732abf15d68df108984b2","count":1,"label":"Balné","posId":"K0000","price":1500,"isExtra":true},{"id":"3b2e046bdfa6a4d3ce9090dd","count":1,"label":"Choco Rolls","posId":"chr100","price":6320,"isExtra":false},{"id":"0cf732abf15d68df108984b2","count":1,"label":"Balné","posId":"K0000","price":1500,"isExtra":true}]</t>
  </si>
  <si>
    <t>2026-06-13T22:14:10.843+02:00</t>
  </si>
  <si>
    <t>2026-06-13T22:19:44.310+02:00</t>
  </si>
  <si>
    <t>[{"id":"6893484371e1a7827faa2846","count":1,"label":"Comeback 32cm 🌶️","posId":"121","price":18320,"isExtra":false},{"id":"0cf732abf15d68df108984b2","count":1,"label":"Balné","posId":"K0000","price":1500,"isExtra":true},{"id":"5feca82a8e75b68316a31e70","count":1,"label":"BBQ základ","posId":"ZRB32","price":0,"isExtra":true}]</t>
  </si>
  <si>
    <t>2026-06-13T22:06:58.485+02:00</t>
  </si>
  <si>
    <t>2026-06-13T22:14:07.240+02:00</t>
  </si>
  <si>
    <t>[{"id":"6893484371e1a7827faa2838","count":1,"label":"Hawai 40cm","posId":"102","price":23920,"isExtra":false},{"id":"8492ff01857ad344daba3d10","count":1,"label":"Balné","posId":"K0000","price":2000,"isExtra":true}]</t>
  </si>
  <si>
    <t>Yuliia</t>
  </si>
  <si>
    <t>2026-06-13T21:57:10.101+02:00</t>
  </si>
  <si>
    <t>2026-06-13T22:03:38.877+02:00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</si>
  <si>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základ","posId":"ZBR40","price":0,"isExtra":true}]</t>
  </si>
  <si>
    <t>2026-06-13T21:54:02.975+02:00</t>
  </si>
  <si>
    <t>2026-06-13T22:01:33.164+02:00</t>
  </si>
  <si>
    <t>[{"id":"6893484371e1a7827faa284c","count":1,"label":"BBQ Meteor 32cm","posId":"118","price":18320,"isExtra":false},{"id":"0cf732abf15d68df108984b2","count":1,"label":"Balné","posId":"K0000","price":1500,"isExtra":true},{"id":"6a1141d3816a1f25cc3995d2","count":1,"label":"USA těsto","posId":"17","price":1000,"isExtra":true}]</t>
  </si>
  <si>
    <t>2026-06-13T21:49:21.840+02:00</t>
  </si>
  <si>
    <t>2026-06-13T21:59:31.136+02:00</t>
  </si>
  <si>
    <t>[{"id":"6893484371e1a7827faa2848","count":1,"label":"Pepperoni 32cm 🌶️🌶️","posId":"120","price":18320,"isExtra":false},{"id":"0cf732abf15d68df108984b2","count":1,"label":"Balné","posId":"K0000","price":1500,"isExtra":true},{"id":"6893484371e1a7827faa28a6","count":1,"label":"Pepsi zero sugar 1l","posId":"N125","price":4720,"isExtra":false}]</t>
  </si>
  <si>
    <t>2026-06-13T21:34:41.254+02:00</t>
  </si>
  <si>
    <t>2026-06-13T21:43:50.027+02:00</t>
  </si>
  <si>
    <t>[{"id":"6893484371e1a7827faa2838","count":1,"label":"Hawai 40cm","posId":"102","price":23920,"isExtra":false},{"id":"8492ff01857ad344daba3d10","count":1,"label":"Balné","posId":"K0000","price":2000,"isExtra":true},{"id":"6893484371e1a7827faa282a","count":1,"label":"Quattro Formaggi 40cm","posId":"111","price":23920,"isExtra":false},{"id":"8492ff01857ad344daba3d10","count":1,"label":"Balné","posId":"K0000","price":2000,"isExtra":true}]</t>
  </si>
  <si>
    <t>2026-06-13T21:19:14.530+02:00</t>
  </si>
  <si>
    <t>2026-06-13T21:30:26.887+02:00</t>
  </si>
  <si>
    <t>[{"id":"6893484371e1a7827faa2846","count":1,"label":"Comeback 32cm 🌶️","posId":"121","price":18320,"isExtra":false},{"id":"0cf732abf15d68df108984b2","count":1,"label":"Balné","posId":"K0000","price":1500,"isExtra":true}]</t>
  </si>
  <si>
    <t>2026-06-13T21:04:32.574+02:00</t>
  </si>
  <si>
    <t>2026-06-13T21:42:17.920+02:00</t>
  </si>
  <si>
    <t>[{"id":"734f14e5-3164-4c60-ab34-a6cab8625c5e","count":1,"label":"Pizza Comeback 32","posId":"121","price":25900,"isExtra":false,"creatorId":"XEfrPSQAZjKPIbkiplx7F","isPackging":0,"actualLabel":"Pizza Comeback 32"},{"id":"DljuFHeFcHCHtcwRnx5KT","count":1,"label":"okraj hotdog, bez omáčky","posId":"A125","price":5900,"isExtra":true,"mainItemId":"734f14e5-3164-4c60-ab34-a6cab8625c5e"},{"id":"e81d1eac-78b4-4c74-9c7f-c9c1a65dccf2","count":1,"label":"Pizza Capricciosa 32","posId":"113","price":25900,"isExtra":false,"creatorId":"8ScXwA5THyjjr4qWYRlMq","isPackging":0,"actualLabel":"Pizza Capricciosa 32"},{"id":"aEhGN0F1eP1ffk52R-6IM","count":1,"label":"okraj mozzarella, bylinky","posId":"A121","price":5900,"isExtra":true,"mainItemId":"e81d1eac-78b4-4c74-9c7f-c9c1a65dccf2"}]</t>
  </si>
  <si>
    <t>2026-06-13T21:01:03.314+02:00</t>
  </si>
  <si>
    <t>2026-06-13T21:10:23.453+02:00</t>
  </si>
  <si>
    <t>2026-06-13T21:21:19.903+02:00</t>
  </si>
  <si>
    <t>2026-06-13T21:05:06.631+02:00</t>
  </si>
  <si>
    <t>[{"id":"95bce60f-e62f-4ae7-90e9-e09260893da5","note":"","count":1,"label":"Baby špenát &amp; kuře 18 cm","posId":"128","price":13900,"isExtra":false},{"id":"f61b7339-3b20-4583-b2b8-12e48de2876d","note":"","count":1,"label":"změna na Rajčatový základ","posId":"f61b7339-3b20-4583-b2b8-12e48de2876d","price":0,"isExtra":true},{"id":"3e2de0bb-95c5-440e-92fe-cedc9322e0ac","note":"","count":1,"label":"Ananas","posId":"3e2de0bb-95c5-440e-92fe-cedc9322e0ac","price":1500,"isExtra":true},{"id":"987fa0f9-906b-4c8f-b658-123a02363de3","note":"","count":1,"label":"BBQ Texas 18 cm","posId":"131","price":13900,"isExtra":false},{"id":"ff8bc446-e047-44f1-bae5-423b565e0123","note":"","count":1,"label":"Capricciosa 32 cm","posId":"137","price":25900,"isExtra":false},{"id":"92786627-aa7f-470b-9a46-ca4d5978f1b3","note":"","count":1,"label":"ananas","posId":"92786627-aa7f-470b-9a46-ca4d5978f1b3","price":2500,"isExtra":true},{"id":"211d85d0-839e-41d0-89e3-ea177ad7489e","note":"","count":1,"label":"Dip česnekový","posId":"P106","price":2500,"isExtra":false}]</t>
  </si>
  <si>
    <t>2026-06-13T20:51:29.521+02:00</t>
  </si>
  <si>
    <t>2026-06-13T21:04:32.003+02:00</t>
  </si>
  <si>
    <t>[{"id":"6893484371e1a7827faa284a","count":1,"label":"BBQ Texas 32cm","posId":"119","price":18320,"isExtra":false},{"id":"0cf732abf15d68df108984b2","count":1,"label":"Balné","posId":"K0000","price":1500,"isExtra":true},{"id":"09e517704afd4b59e68d5563","count":1,"label":"Smetanový základ","posId":"ZBS32","price":0,"isExtra":true},{"id":"aa7adefdbb9acf83a80d5243","count":1,"label":"okraj mozzarella, bylinky","posId":"A121","price":5900,"isExtra":true}]</t>
  </si>
  <si>
    <t>2026-06-13T20:32:21.779+02:00</t>
  </si>
  <si>
    <t>2026-06-13T20:39:36.707+02:00</t>
  </si>
  <si>
    <t>[{"id":"62240202","note":"","size":"Comeback 32cm 🌶️","count":1,"label":"Comeback 32cm 🌶️","posId":"121","price":22900,"isExtra":false},{"id":"62240278","note":"","count":1,"label":"Balné","posId":"K0000","price":1500,"isExtra":true}]</t>
  </si>
  <si>
    <t>2026-06-13T20:14:17.746+02:00</t>
  </si>
  <si>
    <t>2026-06-13T20:33:09.799+02:00</t>
  </si>
  <si>
    <t>[{"id":"6893484371e1a7827faa2834","count":1,"label":"BBQ Meteor 40cm","posId":"106","price":23920,"isExtra":false},{"id":"8492ff01857ad344daba3d10","count":1,"label":"Balné","posId":"K0000","price":2000,"isExtra":true},{"id":"ac31d85ec2b226c49157be75","count":1,"label":"Smetanový základ","posId":"ZBS40","price":0,"isExtra":true},{"id":"0866c7a48369c02d8b79a2fc","count":1,"label":"okraj mozzarella, bylinky","posId":"A122","price":6900,"isExtra":true},{"id":"6893484371e1a7827faa282e","count":1,"label":"Comeback 40cm 🌶️","posId":"109","price":23920,"isExtra":false},{"id":"8492ff01857ad344daba3d10","count":1,"label":"Balné","posId":"K0000","price":2000,"isExtra":true},{"id":"3b2e046bdfa6a4d3ce9090dd","count":1,"label":"Choco Rolls","posId":"chr100","price":6320,"isExtra":false},{"id":"0cf732abf15d68df108984b2","count":1,"label":"Balné","posId":"K0000","price":1500,"isExtra":true},{"id":"69427160c73b43598f307e66","count":1,"label":"Sweet passion 32 cm","posId":"29","price":15120,"isExtra":false},{"id":"0cf732abf15d68df108984b2","count":1,"label":"Balné","posId":"K0000","price":1500,"isExtra":true},{"id":"8cfd349c9dc7f129d0cfd899","count":1,"label":"Česnekový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</si>
  <si>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2026-06-13T20:04:12.608+02:00</t>
  </si>
  <si>
    <t>2026-06-13T20:04:32.171+02:00</t>
  </si>
  <si>
    <t>[{"id":"14ed2657-b58d-4efd-97ae-3a48a4555f3f","count":1,"label":"Guarana kiwi a jablko","posId":"N144","price":5500,"isExtra":false,"creatorId":"lVEs8ed3fowf6P-bYxWc2","isPackging":0,"actualLabel":"Guarana kiwi a jablko"}]</t>
  </si>
  <si>
    <t>2026-06-13T19:48:03.227+02:00</t>
  </si>
  <si>
    <t>2026-06-13T20:01:30.314+02:00</t>
  </si>
  <si>
    <t>[{"id":"d63e9120-8ffe-444c-ba51-6c942a13f4fc","note":"","count":1,"label":"Margherita 40 cm","posId":"100","price":28900,"isExtra":false},{"id":"ee394832-8137-440a-84b7-b9e0df42a9ab","note":"","count":1,"label":"Hawai 32 cm","posId":"114","price":25900,"isExtra":false},{"id":"3a8b6a85-3b5c-4ee4-be2d-261ab8731d6e","note":"","count":1,"label":"Dip česnekový","posId":"P106","price":2500,"isExtra":false},{"id":"e7501e4e-7b75-458f-8655-4ba5ba9c5990","note":"","count":1,"label":"DIP jalapenos","posId":"P107","price":2500,"isExtra":false}]</t>
  </si>
  <si>
    <t>2026-06-13T19:43:12.351+02:00</t>
  </si>
  <si>
    <t>2026-06-13T20:29:45.924+02:00</t>
  </si>
  <si>
    <t>[{"id":"08bde66d-e64c-4431-bc60-decd0dee674a","count":1,"label":"Pizza BBQ Texas 18","posId":"131","price":13900,"isExtra":false,"creatorId":"uB0AUjPHuUiWwTb85Xpmp","isPackging":0,"actualLabel":"Pizza BBQ Texas 18"}]</t>
  </si>
  <si>
    <t>2026-06-13T19:43:06.196+02:00</t>
  </si>
  <si>
    <t>2026-06-13T20:29:50.339+02:00</t>
  </si>
  <si>
    <t>[{"id":"734f14e5-3164-4c60-ab34-a6cab8625c5e","count":1,"label":"Pizza Comeback 32","posId":"121","price":25900,"isExtra":false,"creatorId":"5dvchanDYmm-fJ4CRZzYB","isPackging":0,"actualLabel":"Pizza Comeback 32"}]</t>
  </si>
  <si>
    <t>2026-06-13T19:41:34.027+02:00</t>
  </si>
  <si>
    <t>2026-06-13T19:59:15.646+02:00</t>
  </si>
  <si>
    <t>2026-06-13T19:40:37.137+02:00</t>
  </si>
  <si>
    <t>2026-06-13T19:56:43.988+02:00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</si>
  <si>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🌶️🌶️","posId":"110","price":23920,"isExtra":false},{"id":"8492ff01857ad344daba3d10","count":1,"label":"Balné","posId":"K0000","price":2000,"isExtra":true},{"id":"6893484371e1a7827faa2860","count":1,"label":"Pečené brambory","posId":"P103","price":4720,"isExtra":false},{"id":"0cf732abf15d68df108984b2","count":1,"label":"Balné","posId":"K0000","price":1500,"isExtra":true},{"id":"6893484371e1a7827faa28a6","count":1,"label":"Pepsi zero sugar 1l","posId":"N125","price":4720,"isExtra":false}]</t>
  </si>
  <si>
    <t>2026-06-13T19:33:04.514+02:00</t>
  </si>
  <si>
    <t>2026-06-13T19:49:29.527+02:00</t>
  </si>
  <si>
    <t>[{"id":"6893484371e1a7827faa2852","count":1,"label":"Capricciosa 32cm","posId":"113","price":18320,"isExtra":false},{"id":"0cf732abf15d68df108984b2","count":1,"label":"Balné","posId":"K0000","price":1500,"isExtra":true},{"id":"31520cbf5ed975b91e6c5722","count":1,"label":"Bez oliv","posId":"X112","price":0,"KDSTags":["redhighlight"],"isExtra":true},{"id":"6893484371e1a7827faa2846","count":1,"label":"Comeback 32cm 🌶️","posId":"121","price":18320,"isExtra":false},{"id":"0cf732abf15d68df108984b2","count":1,"label":"Balné","posId":"K0000","price":1500,"isExtra":true},{"id":"6893484371e1a7827faa2864","count":1,"label":"Pepperoni Rolls 🌶️","posId":"P100","price":6320,"isExtra":false},{"id":"0cf732abf15d68df108984b2","count":1,"label":"Balné","posId":"K0000","price":1500,"isExtra":true},{"id":"3b2e046bdfa6a4d3ce9090dd","count":1,"label":"Choco Rolls","posId":"chr100","price":6320,"isExtra":false},{"id":"0cf732abf15d68df108984b2","count":1,"label":"Balné","posId":"K0000","price":1500,"isExtra":true},{"id":"8cfd349c9dc7f129d0cfd899","count":2,"label":"Česnekový dip","posId":"P106","price":1600,"isExtra":false},{"id":"0cf732abf15d68df108984b2","count":2,"label":"Balné","posId":"K0000","price":1500,"isExtra":true}]</t>
  </si>
  <si>
    <t>2026-06-13T19:32:26.710+02:00</t>
  </si>
  <si>
    <t>2026-06-13T20:29:49.438+02:00</t>
  </si>
  <si>
    <t>[{"id":"e81d1eac-78b4-4c74-9c7f-c9c1a65dccf2","count":1,"label":"Pizza Capricciosa 32","posId":"113","price":25900,"isExtra":false,"creatorId":"G-VCp9lFteaw8nSFWRbjH","isPackging":0,"actualLabel":"Pizza Capricciosa 32"}]</t>
  </si>
  <si>
    <t>2026-06-13T19:30:45.392+02:00</t>
  </si>
  <si>
    <t>2026-06-13T20:29:48.706+02:00</t>
  </si>
  <si>
    <t>[{"id":"f54e842e-2af6-4625-aa33-4d1ffa03ea65","count":1,"label":"Pizza Zeleninová 32 cm 0,5","posId":"H115","price":12950,"isExtra":false,"creatorId":"sCxu7YWvRzc_FTEVbzaTC","isPackging":0,"actualLabel":"Pizza Zeleninová 32 cm 0,5"},{"id":"oRChrdkeBEPeyswFcy-GT","count":1,"label":"Okraj mozzarella, bylinky 32 0,5","posId":"HH121","price":2850,"isExtra":true,"mainItemId":"f54e842e-2af6-4625-aa33-4d1ffa03ea65"},{"id":"aRPAiqbCW3Z9trz5KoEBF","count":1,"label":"Těsto italské","posId":"H32","price":0,"isExtra":true,"mainItemId":"f54e842e-2af6-4625-aa33-4d1ffa03ea65"},{"id":"c667810c-f262-4f40-98ea-93db7edc272e","count":1,"label":"Pizza Comeback 32 0,5","posId":"H121","price":12950,"isExtra":false,"creatorId":"YCXbgIHkjjhTQjm9CS4LT","isPackging":0,"actualLabel":"Pizza Comeback 32 0,5"},{"id":"oRChrdkeBEPeyswFcy-GT","count":1,"label":"Okraj mozzarella, bylinky 32 0,5","posId":"HH121","price":2850,"isExtra":true,"mainItemId":"c667810c-f262-4f40-98ea-93db7edc272e"},{"id":"aRPAiqbCW3Z9trz5KoEBF","count":1,"label":"Těsto italské","posId":"H32","price":0,"isExtra":true,"mainItemId":"c667810c-f262-4f40-98ea-93db7edc272e"}]</t>
  </si>
  <si>
    <t>2026-06-13T19:24:36.434+02:00</t>
  </si>
  <si>
    <t>2026-06-13T20:29:48.038+02:00</t>
  </si>
  <si>
    <t>[{"id":"e81d1eac-78b4-4c74-9c7f-c9c1a65dccf2","count":1,"label":"Pizza Capricciosa 32","posId":"113","price":25900,"isExtra":false,"creatorId":"LVhujgomzY-rj1cWQkA2u","isPackging":0,"actualLabel":"Pizza Capricciosa 32"},{"id":"c4b5825a-dcf4-401b-a97f-768a9f88727e","count":1,"label":"Jablečný džus 0,33l","posId":"N176","price":4500,"isExtra":false,"creatorId":"yMsKqIT7n8_uC8j3ce4sw","isPackging":0,"actualLabel":"Jablečný džus 0,33l"}]</t>
  </si>
  <si>
    <t>2026-06-13T19:06:03.926+02:00</t>
  </si>
  <si>
    <t>2026-06-13T19:24:32.961+02:00</t>
  </si>
  <si>
    <t>2026-06-13T19:34:56.172+02:00</t>
  </si>
  <si>
    <t>2026-06-13T19:13:13.300+02:00</t>
  </si>
  <si>
    <t>[{"id":"ff8bc446-e047-44f1-bae5-423b565e0123","note":"","count":1,"label":"Capricciosa 32 cm","posId":"137","price":25900,"isExtra":false},{"id":"a3d62a5d-2e1d-48db-874e-d64becff7059","note":"","count":1,"label":"změna na BBQ základ","posId":"a3d62a5d-2e1d-48db-874e-d64becff7059","price":0,"isExtra":true},{"id":"4d0fe7ad-c88a-4a73-8015-c60680489cf8","note":"","count":1,"label":"Baby špenát &amp; kuře 32 cm","posId":"116","price":25900,"isExtra":false}]</t>
  </si>
  <si>
    <t>2026-06-13T19:03:48.661+02:00</t>
  </si>
  <si>
    <t>2026-06-13T19:14:16.508+02:00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</si>
  <si>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základ","posId":"ZRB40","price":0,"isExtra":true},{"id":"62240362","note":"","count":1,"label":"Šunka","posId":"C106","price":4000,"KDSTags":["greenhighlight"],"isExtra":true}]</t>
  </si>
  <si>
    <t>2026-06-13T18:58:05.124+02:00</t>
  </si>
  <si>
    <t>2026-06-13T19:04:44.525+02:00</t>
  </si>
  <si>
    <t>[{"id":"734f14e5-3164-4c60-ab34-a6cab8625c5e","count":1,"label":"Pizza Comeback 32","posId":"121","price":25900,"isExtra":false,"creatorId":"Ja3QXaqblJKXaAbhfaLRw","isPackging":0,"actualLabel":"Pizza Comeback 32"}]</t>
  </si>
  <si>
    <t>2026-06-13T18:46:30.115+02:00</t>
  </si>
  <si>
    <t>2026-06-13T18:55:58.081+02:00</t>
  </si>
  <si>
    <t>[{"id":"6893484371e1a7827faa2850","count":1,"label":"Hawai 32cm","posId":"114","price":18320,"isExtra":false},{"id":"0cf732abf15d68df108984b2","count":1,"label":"Balné","posId":"K0000","price":1500,"isExtra":true},{"id":"8cfd349c9dc7f129d0cfd899","count":1,"label":"Česnekový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</si>
  <si>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2026-06-13T18:46:04.758+02:00</t>
  </si>
  <si>
    <t>2026-06-13T18:53:07.705+02:00</t>
  </si>
  <si>
    <t>2026-06-13T19:10:02.801+02:00</t>
  </si>
  <si>
    <t>2026-06-13T18:46:45.746+02:00</t>
  </si>
  <si>
    <t>[{"id":"85dc195f-7d7b-4fb5-b41d-eb1c9c76b3a3","note":"","count":1,"label":"Hot &amp; Spicy 32 cm","posId":"146","price":25900,"isExtra":false},{"id":"a3d62a5d-2e1d-48db-874e-d64becff7059","note":"","count":1,"label":"změna na BBQ základ","posId":"a3d62a5d-2e1d-48db-874e-d64becff7059","price":0,"isExtra":true}]</t>
  </si>
  <si>
    <t>2026-06-13T18:40:10.333+02:00</t>
  </si>
  <si>
    <t>2026-06-13T19:04:45.732+02:00</t>
  </si>
  <si>
    <t>[{"id":"a6ef1e95-1530-4aaf-86ff-250eef72eb73","count":1,"label":"Pizza Comeback 40","posId":"109","price":32900,"isExtra":false,"creatorId":"xI52qfDzIF9GRVcLGPOyg","isPackging":0,"actualLabel":"Pizza Comeback 40"},{"id":"extra_20230331101812_3","count":1,"label":"okraj mozzarella, bylinky","posId":"A122","price":6900,"isExtra":true,"mainItemId":"a6ef1e95-1530-4aaf-86ff-250eef72eb73"},{"id":"9203069d-630f-4514-80a6-d80bf3b3cc61","count":1,"label":"Dip česnekový","posId":"P106","price":2500,"isExtra":false,"creatorId":"BJM_w4QkL-Zsk9S_UmXZG","isPackging":0,"actualLabel":"Dip česnekový"},{"id":"030bd2a1-d831-40a2-9507-28452ae3069a","count":1,"label":"7 up 0,33l","posId":"N173","price":3900,"isExtra":false,"creatorId":"ZGCkfZ6jZVZDEv0LRgGkN","isPackging":0,"actualLabel":"7 up 0,33l"}]</t>
  </si>
  <si>
    <t>2026-06-13T18:31:08.731+02:00</t>
  </si>
  <si>
    <t>2026-06-13T18:39:59.595+02:00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</si>
  <si>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40cm","posId":"111","price":29900,"isExtra":false},{"id":"62240274","note":"","count":1,"label":"Balné","posId":"K0000","price":2000,"isExtra":true},{"id":"62240411","note":"","count":1,"label":"Rajčatový základ","posId":"ZSR40","price":0,"isExtra":true}]</t>
  </si>
  <si>
    <t>2026-06-13T18:20:03.786+02:00</t>
  </si>
  <si>
    <t>2026-06-13T18:35:44.583+02:00</t>
  </si>
  <si>
    <t>[{"id":"e525f614-2c06-459a-8d22-623546aa83fc","note":"","count":2,"label":"BBQ Texas 40 cm","posId":"107","price":32900,"isExtra":false}]</t>
  </si>
  <si>
    <t>2026-06-13T18:19:31.727+02:00</t>
  </si>
  <si>
    <t>2026-06-13T18:37:19.747+02:00</t>
  </si>
  <si>
    <t>[{"id":"c4b3f3b8-33c0-4705-890c-1c29e90f6ce6","count":1,"label":"Pizza BBQ Texas 40","posId":"107","price":32900,"isExtra":false,"creatorId":"x2ljVHtLEWJp1-xsNaEi1","isPackging":0,"actualLabel":"Pizza BBQ Texas 40"},{"id":"a6ef1e95-1530-4aaf-86ff-250eef72eb73","count":1,"label":"Pizza Comeback 40","posId":"109","price":32900,"isExtra":false,"creatorId":"qIDcw-BDpfxR31eJAFbAX","isPackging":0,"actualLabel":"Pizza Comeback 40"}]</t>
  </si>
  <si>
    <t>Ruslan</t>
  </si>
  <si>
    <t>2026-06-13T18:14:53.207+02:00</t>
  </si>
  <si>
    <t>2026-06-13T18:28:19.089+02:00</t>
  </si>
  <si>
    <t>[{"id":"122","note":"","count":1,"label":"Hot &amp; Spicy 32cm 🌶️🌶️","posId":"122","price":22900,"isExtra":false},{"id":"K0000","note":"","count":1,"label":"Balné","posId":"K0000","price":1500,"isExtra":true},{"id":"P106","note":"","count":1,"label":"Česnekový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</si>
  <si>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2026-06-13T18:04:56.526+02:00</t>
  </si>
  <si>
    <t>2026-06-13T18:37:18.332+02:00</t>
  </si>
  <si>
    <t>[{"id":"a6ef1e95-1530-4aaf-86ff-250eef72eb73","count":1,"label":"Pizza Comeback 40","posId":"109","price":32900,"isExtra":false,"creatorId":"OGJ8ffqbGttD8dRK8Tgkl","isPackging":0,"actualLabel":"Pizza Comeback 40"},{"id":"extra_20230331101812_7","count":1,"label":"okraj hotdog, bez omáčky","posId":"A126","price":6900,"isExtra":true,"mainItemId":"a6ef1e95-1530-4aaf-86ff-250eef72eb73"},{"id":"9203069d-630f-4514-80a6-d80bf3b3cc61","count":1,"label":"Dip česnekový","posId":"P106","price":2500,"isExtra":false,"creatorId":"XUQPw7Bgfat-a29tUTcQ3","isPackging":0,"actualLabel":"Dip česnekový"}]</t>
  </si>
  <si>
    <t>2026-06-13T18:00:44.101+02:00</t>
  </si>
  <si>
    <t>2026-06-13T18:18:38.778+02:00</t>
  </si>
  <si>
    <t>[{"id":"6893484371e1a7827faa2832","count":1,"label":"BBQ Texas 40cm","posId":"107","price":23920,"isExtra":false},{"id":"8492ff01857ad344daba3d10","count":1,"label":"Balné","posId":"K0000","price":2000,"isExtra":true},{"id":"6893484371e1a7827faa2838","count":1,"label":"Hawai 40cm","posId":"102","price":23920,"isExtra":false},{"id":"8492ff01857ad344daba3d10","count":1,"label":"Balné","posId":"K0000","price":2000,"isExtra":true},{"id":"6893484371e1a7827faa2842","count":1,"label":"Quattro Formaggi 32cm","posId":"123","price":18320,"isExtra":false},{"id":"0cf732abf15d68df108984b2","count":1,"label":"Balné","posId":"K0000","price":1500,"isExtra":true},{"id":"6893484371e1a7827faa285e","count":1,"label":"Masové kuličky","posId":"P102","price":7120,"isExtra":false},{"id":"0cf732abf15d68df108984b2","count":1,"label":"Balné","posId":"K0000","price":1500,"isExtra":true},{"id":"6893484371e1a7827faa2862","count":1,"label":"Česnekový chléb 18cm","posId":"P104","price":5520,"isExtra":false},{"id":"0cf732abf15d68df108984b2","count":1,"label":"Balné","posId":"K0000","price":1500,"isExtra":true},{"id":"8cfd349c9dc7f129d0cfd899","count":1,"label":"Česnekový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</si>
  <si>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2026-06-13T17:51:12.594+02:00</t>
  </si>
  <si>
    <t>2026-06-13T17:58:45.487+02:00</t>
  </si>
  <si>
    <t>[{"id":"734f14e5-3164-4c60-ab34-a6cab8625c5e","count":1,"label":"Pizza Comeback 32","posId":"121","price":25900,"isExtra":false,"creatorId":"RI89QYVf2htm4pW9RPAzT","isPackging":0,"actualLabel":"Pizza Comeback 32"},{"id":"392c0eaa-2538-4d3f-9d09-15d340f244a3","count":1,"label":"Mirinda 0,33l","posId":"N172","price":3900,"isExtra":false,"creatorId":"urS2Rm07eOYWo5vR_6aYQ","isPackging":0,"actualLabel":"Mirinda 0,33l"},{"id":"57d9f91b-11d2-479b-bfd0-7e570ba5d2e6","count":1,"label":"Spicy Wings","posId":"P101","price":12900,"isExtra":false,"creatorId":"Pg6_qbKIYQFPNeiFmsGfV","isPackging":0,"actualLabel":"Spicy Wings"}]</t>
  </si>
  <si>
    <t>2026-06-13T17:40:30.268+02:00</t>
  </si>
  <si>
    <t>2026-06-13T17:50:33.019+02:00</t>
  </si>
  <si>
    <t>[{"id":"6893484371e1a7827faa2842","count":1,"label":"Quattro Formaggi 32cm","posId":"123","price":18320,"isExtra":false},{"id":"0cf732abf15d68df108984b2","count":1,"label":"Balné","posId":"K0000","price":1500,"isExtra":true},{"id":"a5083b82d4771d466aea31de","count":1,"label":"Rajčatový základ","posId":"ZSR32","price":0,"isExtra":true},{"id":"6893484371e1a7827faa282e","count":1,"label":"Comeback 40cm 🌶️","posId":"109","price":23920,"isExtra":false},{"id":"8492ff01857ad344daba3d10","count":1,"label":"Balné","posId":"K0000","price":2000,"isExtra":true}]</t>
  </si>
  <si>
    <t>2026-06-13T16:49:11.805+02:00</t>
  </si>
  <si>
    <t>2026-06-13T16:58:44.552+02:00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</si>
  <si>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🌶️🌶️","posId":"108","price":29900,"isExtra":false},{"id":"62240274","note":"","count":1,"label":"Balné","posId":"K0000","price":2000,"isExtra":true}]</t>
  </si>
  <si>
    <t>2026-06-13T16:29:44.529+02:00</t>
  </si>
  <si>
    <t>2026-06-13T16:39:04.231+02:00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</si>
  <si>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</si>
  <si>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2026-06-13T15:17:21.382+02:00</t>
  </si>
  <si>
    <t>2026-06-13T15:20:55.553+02:00</t>
  </si>
  <si>
    <t>[{"id":"8e14a535-5628-4959-9da1-d7350a200486","count":1,"label":"Pizza Margherita 32","posId":"112","price":21900,"isExtra":false,"creatorId":"xFWBNX7dwVgQpqkeimgCd","isPackging":0,"actualLabel":"Pizza Margherita 32"}]</t>
  </si>
  <si>
    <t>2026-06-13T15:15:46.450+02:00</t>
  </si>
  <si>
    <t>2026-06-13T15:15:50.826+02:00</t>
  </si>
  <si>
    <t>[{"id":"734f14e5-3164-4c60-ab34-a6cab8625c5e","count":1,"label":"Pizza Comeback 32","posId":"121","price":25900,"isExtra":false,"creatorId":"n_jUeV1YsUc8Xobaclj1E","isPackging":0,"actualLabel":"Pizza Comeback 32"}]</t>
  </si>
  <si>
    <t>2026-06-13T13:43:10.602+02:00</t>
  </si>
  <si>
    <t>2026-06-13T13:50:57.032+02:00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</si>
  <si>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</si>
  <si>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2026-06-13T13:18:56.994+02:00</t>
  </si>
  <si>
    <t>2026-06-13T14:55:54.092+02:00</t>
  </si>
  <si>
    <t>[{"id":"bbef59ce-896e-4add-acca-1c087f56506a","count":1,"label":"Pepsi 0,33l","posId":"N170","price":3900,"isExtra":false,"creatorId":"mZA9RCWl7TDX3tCNYLsq2","isPackging":0,"actualLabel":"Pepsi 0,33l"},{"id":"666f5d57-c79d-415f-bd66-38dc47ee4585","count":1,"label":"Pizza Pepperoni 32","posId":"120","price":25900,"isExtra":false,"creatorId":"6kYiOm6doSykYSFC-JbUm","isPackging":0,"actualLabel":"Pizza Pepperoni 32"},{"id":"8c606e51-17ad-408c-8406-aeb8d328fe6c","count":1,"label":"Pomerančový džus 0,33l","posId":"N178","price":4500,"isExtra":false,"creatorId":"IbFtfC8JTR1lY59VdHCfp","isPackging":0,"actualLabel":"Pomerančový džus 0,33l"}]</t>
  </si>
  <si>
    <t>2026-06-13T13:18:04.029+02:00</t>
  </si>
  <si>
    <t>2026-06-13T13:28:12.556+02:00</t>
  </si>
  <si>
    <t>2026-06-13T14:23:46.086+02:00</t>
  </si>
  <si>
    <t>2026-06-13T13:25:18.380+02:00</t>
  </si>
  <si>
    <t>[{"id":"5b1f2843-926a-4dd1-a5f0-4fddc7b45013","note":"","count":1,"label":"Margherita 32 cm","posId":"112","price":21900,"isExtra":false},{"id":"0005ff76-02c8-47f3-a86e-87443988197a","note":"","count":1,"label":"BBQ Texas 32 cm","posId":"119","price":25900,"isExtra":false}]</t>
  </si>
  <si>
    <t>2026-06-13T12:51:03.377+02:00</t>
  </si>
  <si>
    <t>2026-06-13T13:03:26.614+02:00</t>
  </si>
  <si>
    <t>2026-06-13T13:13:45.320+02:00</t>
  </si>
  <si>
    <t>2026-06-13T13:06:35.011+02:00</t>
  </si>
  <si>
    <t>[{"id":"35e045f9-bc36-46e9-8142-6579de78a05b","note":"","count":1,"label":"Comeback 32 cm","posId":"121","price":25900,"isExtra":false},{"id":"ad7c292a-48c9-48db-b64c-0f7f8ebced7f","note":"","count":1,"label":"BBQ Meteor 40 cm","posId":"106","price":32900,"isExtra":false}]</t>
  </si>
  <si>
    <t>2026-06-13T11:43:47.732+02:00</t>
  </si>
  <si>
    <t>2026-06-13T11:51:28.729+02:00</t>
  </si>
  <si>
    <t>[{"id":"6893484371e1a7827faa282e","count":1,"label":"Comeback 40cm 🌶️","posId":"109","price":23920,"isExtra":false},{"id":"8492ff01857ad344daba3d10","count":1,"label":"Balné","posId":"K0000","price":2000,"isExtra":true},{"id":"8fe79428b1485d9cece3b503","count":1,"label":"Jalapenos dip","posId":"P107","price":2000,"isExtra":false}]</t>
  </si>
  <si>
    <t>2026-06-13T11:07:36.133+02:00</t>
  </si>
  <si>
    <t>2026-06-13T11:15:12.523+02:00</t>
  </si>
  <si>
    <t>Anicka Vopatova</t>
  </si>
  <si>
    <t>2026-06-13T01:57:06.417+02:00</t>
  </si>
  <si>
    <t>2026-06-13T02:08:15.689+02:00</t>
  </si>
  <si>
    <t>2026-06-13T02:25:59.306+02:00</t>
  </si>
  <si>
    <t>2026-06-13T02:08:37.123+02:00</t>
  </si>
  <si>
    <t>[{"id":"0ea52415-fdb3-497f-b216-7fd5802f2e0f","note":"","count":1,"label":"Quattro Formaggi 32 cm","posId":"123","price":25900,"isExtra":false},{"id":"bf8dc38b-6c8e-42b6-9da3-3170253a57d4","note":"","count":1,"label":"Hot &amp; Spicy 32 cm","posId":"122","price":25900,"isExtra":false}]</t>
  </si>
  <si>
    <t>Francisc</t>
  </si>
  <si>
    <t>2026-06-13T01:56:09.094+02:00</t>
  </si>
  <si>
    <t>2026-06-13T02:03:16.161+02:00</t>
  </si>
  <si>
    <t>[{"id":"N20","note":"","count":3,"label":"Pilsner Urquell 12","posId":"N20","price":6500,"isExtra":false},{"id":"113","note":"","count":1,"label":"Capricciosa 32cm","posId":"113","price":22900,"isExtra":false},{"id":"K0000","note":"","count":1,"label":"Balné","posId":"K0000","price":1500,"isExtra":true}]</t>
  </si>
  <si>
    <t>2026-06-13T01:44:50.754+02:00</t>
  </si>
  <si>
    <t>2026-06-13T01:54:10.986+02:00</t>
  </si>
  <si>
    <t>2026-06-13T02:10:17.534+02:00</t>
  </si>
  <si>
    <t>2026-06-13T01:50:54.271+02:00</t>
  </si>
  <si>
    <t>F - Pizza Comeback Bolevec - rozvoz</t>
  </si>
  <si>
    <t>[{"id":"65874322","note":"","size":"Quattro Formaggi 40cm","count":1,"label":"Quattro Formaggi 40cm","posId":"111","price":32900,"isExtra":false},{"id":"65874385","note":"","count":1,"label":"Balné","posId":"K0000","price":2000,"isExtra":true},{"id":"65874472","note":"","count":1,"label":"Šunka","posId":"C106","price":4000,"KDSTags":["greenhighlight"],"isExtra":true},{"id":"65874476","note":"","count":1,"label":"Slanina","posId":"C108","price":4000,"KDSTags":["greenhighlight"],"isExtra":true}]</t>
  </si>
  <si>
    <t>2026-06-13T00:58:03.497+02:00</t>
  </si>
  <si>
    <t>2026-06-13T01:08:41.072+02:00</t>
  </si>
  <si>
    <t>2026-06-13T01:24:52.982+02:00</t>
  </si>
  <si>
    <t>2026-06-13T01:07:47.963+02:00</t>
  </si>
  <si>
    <t>[{"id":"95bce60f-e62f-4ae7-90e9-e09260893da5","note":"","count":1,"label":"Baby špenát &amp; kuře 18 cm","posId":"128","price":13900,"isExtra":false},{"id":"7bd52058-f7b0-4320-9d6c-79598e7d9b5f","note":"","count":1,"label":"Hawai 18 cm","posId":"126","price":13900,"isExtra":false},{"id":"006048bf-893b-433f-ad75-dea70393a052","note":"","count":1,"label":"Česká zmrzlina z Opočna pistáciová","posId":"D109","price":13900,"isExtra":false}]</t>
  </si>
  <si>
    <t>2026-06-13T00:42:35.744+02:00</t>
  </si>
  <si>
    <t>2026-06-13T00:51:15.333+02:00</t>
  </si>
  <si>
    <t>2026-06-13T01:05:26.587+02:00</t>
  </si>
  <si>
    <t>2026-06-13T00:44:23.276+02:00</t>
  </si>
  <si>
    <t>[{"id":"65874328","note":"","size":"Baby špenát &amp; kuře 40cm","count":1,"label":"Baby špenát &amp; kuře 40cm","posId":"104","price":32900,"isExtra":false},{"id":"65874385","note":"","count":1,"label":"Balné","posId":"K0000","price":2000,"isExtra":true},{"id":"65874506","note":"","count":1,"label":"Rajčatový základ","posId":"ZSR40","price":0,"isExtra":true},{"id":"65874453","note":"","count":1,"label":"Paprika","posId":"C111","price":3500,"KDSTags":["greenhighlight"],"isExtra":true}]</t>
  </si>
  <si>
    <t>2026-06-13T00:04:35.728+02:00</t>
  </si>
  <si>
    <t>2026-06-13T00:10:41.318+02:00</t>
  </si>
  <si>
    <t>2026-06-13T00:23:32.668+02:00</t>
  </si>
  <si>
    <t>2026-06-13T00:05:24.156+02:00</t>
  </si>
  <si>
    <t>[{"id":"65874338","note":"","size":"Pepperoni 32cm 🌶️🌶️","count":1,"label":"Pepperoni 32cm 🌶️🌶️","posId":"120","price":25900,"isExtra":false},{"id":"65874393","note":"","count":1,"label":"Balné","posId":"K0000","price":1500,"isExtra":true}]</t>
  </si>
  <si>
    <t>2026-06-12T23:56:50.758+02:00</t>
  </si>
  <si>
    <t>2026-06-13T05:59:59.999+02:00</t>
  </si>
  <si>
    <t>[{"id":"18c7dc2e-3f8c-4b58-9c90-6a401315d32b","count":1,"label":"Pizza Hawai 32 cm","posId":"114","price":25900,"isExtra":false,"creatorId":"skMYK4WtckApNgN-n6wXL","isPackging":0,"actualLabel":"Pizza Hawai 32 cm"}]</t>
  </si>
  <si>
    <t>2026-06-12T23:56:45.287+02:00</t>
  </si>
  <si>
    <t>2026-06-13T00:09:58.726+02:00</t>
  </si>
  <si>
    <t>[{"id":"6893484371e1a7827faa286a","count":1,"label":"Jalapenos Rolls","posId":"jpr200","price":6320,"isExtra":false},{"id":"0cf732abf15d68df108984b2","count":1,"label":"Balné","posId":"K0000","price":1500,"isExtra":true},{"id":"6893484371e1a7827faa28a8","count":1,"label":"Mirinda 1l","posId":"N126","price":4720,"isExtra":false},{"id":"6893484371e1a7827faa28a4","count":1,"label":"Pepsi 1l","posId":"N124","price":4720,"isExtra":false},{"id":"3a8cc87083ab0780d9f963f9","count":1,"label":"Jablečno-skořicové rolls","posId":"18","price":6320,"isExtra":false},{"id":"0cf732abf15d68df108984b2","count":1,"label":"Balné","posId":"K0000","price":1500,"isExtra":true},{"id":"6893484371e1a7827faa2850","count":1,"label":"Hawai 32cm","posId":"114","price":18320,"isExtra":false},{"id":"0cf732abf15d68df108984b2","count":1,"label":"Balné","posId":"K0000","price":1500,"isExtra":true},{"id":"8cfd349c9dc7f129d0cfd899","count":1,"label":"Česnekový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</si>
  <si>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2026-06-12T23:27:53.902+02:00</t>
  </si>
  <si>
    <t>2026-06-12T23:39:13.309+02:00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</si>
  <si>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🌶️🌶️","posId":"110","price":23920,"isExtra":false},{"id":"8492ff01857ad344daba3d10","count":1,"label":"Balné","posId":"K0000","price":2000,"isExtra":true},{"id":"6893484371e1a7827faa283c","count":1,"label":"Baby špenát &amp; kuře 40cm","posId":"104","price":23920,"isExtra":false},{"id":"8492ff01857ad344daba3d10","count":1,"label":"Balné","posId":"K0000","price":2000,"isExtra":true}]</t>
  </si>
  <si>
    <t>2026-06-12T23:00:02.799+02:00</t>
  </si>
  <si>
    <t>2026-06-12T23:10:18.238+02:00</t>
  </si>
  <si>
    <t>2026-06-12T23:32:38.364+02:00</t>
  </si>
  <si>
    <t>2026-06-12T23:06:48.423+02:00</t>
  </si>
  <si>
    <t>[{"id":"65874332","note":"","size":"Veggieballs 40cm 🌶️🌶️","count":1,"label":"Veggieballs 40cm 🌶️🌶️","posId":"105","price":32900,"isExtra":false},{"id":"65874385","note":"","count":1,"label":"Balné","posId":"K0000","price":2000,"isExtra":true},{"id":"65874413","note":"","count":1,"label":"okraj mozzarella, bylinky","posId":"A122","price":6900,"isExtra":true},{"id":"65874358","note":"","size":"Choco Rolls","count":1,"label":"Choco Rolls","posId":"chr100","price":8900,"isExtra":false},{"id":"65874393","note":"","count":1,"label":"Balné","posId":"K0000","price":1500,"isExtra":true}]</t>
  </si>
  <si>
    <t>2026-06-12T22:48:04.019+02:00</t>
  </si>
  <si>
    <t>2026-06-12T23:03:42.102+02:00</t>
  </si>
  <si>
    <t>2026-06-12T23:19:10.447+02:00</t>
  </si>
  <si>
    <t>2026-06-12T22:52:29.782+02:00</t>
  </si>
  <si>
    <t>[{"id":"d63e9120-8ffe-444c-ba51-6c942a13f4fc","note":"","count":1,"label":"Margherita 40 cm","posId":"100","price":28900,"isExtra":false},{"id":"ed9751e1-1886-4b0f-b8dd-d3c6488dfd29","note":"","count":1,"label":"Mozzarella","posId":"ed9751e1-1886-4b0f-b8dd-d3c6488dfd29","price":4000,"isExtra":true},{"id":"ad7c292a-48c9-48db-b64c-0f7f8ebced7f","note":"","count":1,"label":"BBQ Meteor 40 cm","posId":"106","price":32900,"isExtra":false},{"id":"d63e9120-8ffe-444c-ba51-6c942a13f4fc","note":"","count":1,"label":"Margherita 40 cm","posId":"100","price":28900,"isExtra":false},{"id":"ed9751e1-1886-4b0f-b8dd-d3c6488dfd29","note":"","count":1,"label":"Mozzarella","posId":"ed9751e1-1886-4b0f-b8dd-d3c6488dfd29","price":4000,"isExtra":true}]</t>
  </si>
  <si>
    <t>2026-06-12T22:47:06.466+02:00</t>
  </si>
  <si>
    <t>2026-06-12T22:56:37.228+02:00</t>
  </si>
  <si>
    <t>2026-06-12T23:06:01.117+02:00</t>
  </si>
  <si>
    <t>2026-06-12T22:52:28.075+02:00</t>
  </si>
  <si>
    <t>[{"id":"03dae282-4cd4-4fa2-9169-2178ea3ed325","note":"","count":1,"label":"Quattro Formaggi 40 cm","posId":"111","price":32900,"isExtra":false},{"id":"36ea3088-07fd-428f-b871-c4a5ee9cef7b","note":"","count":1,"label":"Comeback 40 cm","posId":"109","price":32900,"isExtra":false}]</t>
  </si>
  <si>
    <t>2026-06-12T22:35:22.668+02:00</t>
  </si>
  <si>
    <t>2026-06-12T22:54:37.711+02:00</t>
  </si>
  <si>
    <t>2026-06-12T22:30:57.485+02:00</t>
  </si>
  <si>
    <t>2026-06-12T22:37:46.514+02:00</t>
  </si>
  <si>
    <t>[{"id":"6893484371e1a7827faa282e","count":1,"label":"Comeback 40cm 🌶️","posId":"109","price":23920,"isExtra":false},{"id":"8492ff01857ad344daba3d10","count":1,"label":"Balné","posId":"K0000","price":2000,"isExtra":true}]</t>
  </si>
  <si>
    <t>2026-06-12T22:24:13.178+02:00</t>
  </si>
  <si>
    <t>2026-06-12T22:31:10.113+02:00</t>
  </si>
  <si>
    <t>[{"id":"6893484371e1a7827faa283c","count":1,"label":"Baby špenát &amp; kuře 40cm","posId":"104","price":23920,"isExtra":false},{"id":"8492ff01857ad344daba3d10","count":1,"label":"Balné","posId":"K0000","price":2000,"isExtra":true},{"id":"a73c2b3048071c7c113487b6","count":1,"label":"Rajčatový základ","posId":"ZSR40","price":0,"isExtra":true}]</t>
  </si>
  <si>
    <t>2026-06-12T22:08:34.389+02:00</t>
  </si>
  <si>
    <t>2026-06-12T22:15:26.369+02:00</t>
  </si>
  <si>
    <t>[{"id":"101","note":"","count":1,"label":"Capricciosa 40cm","posId":"101","price":29900,"isExtra":false},{"id":"K0000","note":"","count":1,"label":"Balné","posId":"K0000","price":2000,"isExtra":true}]</t>
  </si>
  <si>
    <t>2026-06-12T22:06:38.283+02:00</t>
  </si>
  <si>
    <t>2026-06-12T22:07:24.413+02:00</t>
  </si>
  <si>
    <t>[{"id":"6893484371e1a7827faa28a4","count":2,"label":"Pepsi 1l","posId":"N124","price":4720,"isExtra":false},{"id":"697dfa0d003b8e24a53e160c","count":3,"label":"Aquilla jemně perlivá","posId":"N141","price":3120,"isExtra":false}]</t>
  </si>
  <si>
    <t>2026-06-12T21:54:49.382+02:00</t>
  </si>
  <si>
    <t>2026-06-12T22:03:32.260+02:00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</si>
  <si>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🌶️🌶️","posId":"110","price":29900,"isExtra":false},{"id":"62240274","note":"","count":1,"label":"Balné","posId":"K0000","price":2000,"isExtra":true},{"id":"62240246","note":"","size":"Pepsi 1l","count":1,"label":"Pepsi 1l","posId":"N124","price":5900,"isExtra":false}]</t>
  </si>
  <si>
    <t>2026-06-12T21:45:59.028+02:00</t>
  </si>
  <si>
    <t>2026-06-12T21:56:35.007+02:00</t>
  </si>
  <si>
    <t>[{"id":"6893484371e1a7827faa2848","count":1,"label":"Pepperoni 32cm 🌶️🌶️","posId":"120","price":18320,"isExtra":false},{"id":"0cf732abf15d68df108984b2","count":1,"label":"Balné","posId":"K0000","price":1500,"isExtra":true}]</t>
  </si>
  <si>
    <t>2026-06-12T21:22:45.816+02:00</t>
  </si>
  <si>
    <t>2026-06-12T21:37:45.099+02:00</t>
  </si>
  <si>
    <t>[{"id":"62240237","note":"","size":"Opočno karamel","count":1,"label":"Opočno karamel","posId":"D112","price":13900,"isExtra":false},{"id":"62240238","note":"","size":"Opočno pistáciová","count":1,"label":"Opočno pistáciová","posId":"D109","price":13900,"isExtra":false},{"id":"66678983","note":"","size":"Jablečno-skořicové rolls","count":1,"label":"Jablečno-skořicové rolls","posId":"18","price":7900,"isExtra":false},{"id":"62240278","note":"","count":1,"label":"Balné","posId":"K0000","price":1500,"isExtra":true},{"id":"66678982","note":"","size":"Choco Rolls","count":1,"label":"Choco Rolls","posId":"chr100","price":7900,"isExtra":false},{"id":"62240278","note":"","count":1,"label":"Balné","posId":"K0000","price":1500,"isExtra":true}]</t>
  </si>
  <si>
    <t>2026-06-12T21:11:16.756+02:00</t>
  </si>
  <si>
    <t>2026-06-12T21:18:33.197+02:00</t>
  </si>
  <si>
    <t>2026-06-12T20:40:05.205+02:00</t>
  </si>
  <si>
    <t>2026-06-12T20:57:17.936+02:00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</si>
  <si>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🌶️🌶️","posId":"110","price":23920,"isExtra":false},{"id":"8492ff01857ad344daba3d10","count":1,"label":"Balné","posId":"K0000","price":2000,"isExtra":true},{"id":"6893484371e1a7827faa28a4","count":1,"label":"Pepsi 1l","posId":"N124","price":4720,"isExtra":false}]</t>
  </si>
  <si>
    <t>2026-06-12T20:37:49.143+02:00</t>
  </si>
  <si>
    <t>2026-06-12T20:46:48.060+02:00</t>
  </si>
  <si>
    <t>[{"id":"6893484371e1a7827faa283a","count":1,"label":"Capricciosa 40cm","posId":"101","price":23920,"isExtra":false},{"id":"8492ff01857ad344daba3d10","count":1,"label":"Balné","posId":"K0000","price":2000,"isExtra":true},{"id":"74f85d724d56daef88fe96a8","count":1,"label":"Smetanový základ","posId":"ZRS40","price":0,"isExtra":true},{"id":"e339ad1b926571cca4246b2b","count":1,"label":"okraj hotdog, bbq omáčka","posId":"A120","price":6900,"isExtra":true},{"id":"02dae0d92731c85029f2f258","count":1,"label":"Slanina","posId":"C108","price":4000,"KDSTags":["greenhighlight"],"isExtra":true},{"id":"6893484371e1a7827faa28a6","count":1,"label":"Pepsi zero sugar 1l","posId":"N125","price":4720,"isExtra":false},{"id":"8cfd349c9dc7f129d0cfd899","count":1,"label":"Česnekový dip","posId":"P106","price":1600,"isExtra":false},{"id":"0cf732abf15d68df108984b2","count":1,"label":"Balné","posId":"K0000","price":1500,"isExtra":true}]</t>
  </si>
  <si>
    <t>2026-06-12T20:33:07.207+02:00</t>
  </si>
  <si>
    <t>2026-06-12T21:07:21.693+02:00</t>
  </si>
  <si>
    <t>[{"id":"f341f44b-a0ea-4873-a54a-fa4cb8b02aca","count":1,"label":"Pizza Capricciosa 40","posId":"101","price":32900,"isExtra":false,"creatorId":"yS0VjX0Rdiy2tRTmL5Jr3","isPackging":0,"actualLabel":"Pizza Capricciosa 40"}]</t>
  </si>
  <si>
    <t>2026-06-12T20:23:39.599+02:00</t>
  </si>
  <si>
    <t>2026-06-12T20:35:03.089+02:00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</si>
  <si>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🌶️🌶️","posId":"110","price":29900,"isExtra":false},{"id":"62240274","note":"","count":1,"label":"Balné","posId":"K0000","price":2000,"isExtra":true},{"id":"62240225","note":"","size":"Spicy Wings 🌶️","count":1,"label":"Spicy Wings 🌶️","posId":"P101","price":11900,"isExtra":false},{"id":"62240278","note":"","count":1,"label":"Balné","posId":"K0000","price":1500,"isExtra":true},{"id":"62240248","note":"","size":"Mirinda 1l","count":1,"label":"Mirinda 1l","posId":"N126","price":5900,"isExtra":false}]</t>
  </si>
  <si>
    <t>2026-06-12T19:59:55.913+02:00</t>
  </si>
  <si>
    <t>2026-06-12T20:11:38.116+02:00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</si>
  <si>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🌶️","posId":"121","price":22900,"isExtra":false},{"id":"62240278","note":"","count":1,"label":"Balné","posId":"K0000","price":1500,"isExtra":true},{"id":"62240207","note":"","size":"Hawai 32cm","count":1,"label":"Hawai 32cm","posId":"114","price":22900,"isExtra":false},{"id":"62240278","note":"","count":1,"label":"Balné","posId":"K0000","price":1500,"isExtra":true}]</t>
  </si>
  <si>
    <t>2026-06-12T19:51:56.091+02:00</t>
  </si>
  <si>
    <t>2026-06-12T20:13:58.193+02:00</t>
  </si>
  <si>
    <t>[{"id":"2fe3a18b-075c-4e34-9ddd-f1c1fd345e2d","count":1,"label":"Pizza Hawai 40 cm","posId":"102","price":32900,"isExtra":false,"creatorId":"UdCuOKYQuLLxS8fHO8WCV","isPackging":0,"actualLabel":"Pizza Hawai 40 cm"},{"id":"1e8d27fe-5059-4d3c-a717-e6037379688e","count":1,"label":"Pizza Quattro Formaggi 40","posId":"111","price":32900,"isExtra":false,"creatorId":"D0_F1AG-x3R0d1YoxRcQf","isPackging":0,"actualLabel":"Pizza Quattro Formaggi 40"}]</t>
  </si>
  <si>
    <t>2026-06-12T19:51:18.164+02:00</t>
  </si>
  <si>
    <t>2026-06-12T20:06:18.255+02:00</t>
  </si>
  <si>
    <t>[{"id":"6893484371e1a7827faa286a","count":1,"label":"Jalapenos Rolls","posId":"jpr200","price":6320,"isExtra":false},{"id":"0cf732abf15d68df108984b2","count":1,"label":"Balné","posId":"K0000","price":1500,"isExtra":true},{"id":"6893484371e1a7827faa284e","count":1,"label":"Zeleninová 32cm","posId":"115","price":18320,"isExtra":false},{"id":"0cf732abf15d68df108984b2","count":1,"label":"Balné","posId":"K0000","price":1500,"isExtra":true}]</t>
  </si>
  <si>
    <t>2026-06-12T19:50:41.895+02:00</t>
  </si>
  <si>
    <t>2026-06-12T20:13:48.226+02:00</t>
  </si>
  <si>
    <t>[{"id":"f1ffbf63-1674-4152-807d-7191cfbe1c51","count":1,"label":"Pizza Špenát kuře 18 cm","posId":"128","price":13900,"isExtra":false,"creatorId":"6WT_tWyVIwtA7kXy-jqOb","isPackging":0,"actualLabel":"Pizza Špenát kuře 18 cm"}]</t>
  </si>
  <si>
    <t>2026-06-12T19:41:52.303+02:00</t>
  </si>
  <si>
    <t>2026-06-12T20:13:47.756+02:00</t>
  </si>
  <si>
    <t>[{"id":"f341f44b-a0ea-4873-a54a-fa4cb8b02aca","count":1,"label":"Pizza Capricciosa 40","posId":"101","price":32900,"isExtra":false,"creatorId":"IkoWFvlKvdzHcDzjMIIT6","isPackging":0,"actualLabel":"Pizza Capricciosa 40"},{"id":"2fe3a18b-075c-4e34-9ddd-f1c1fd345e2d","count":1,"label":"Pizza Hawai 40 cm","posId":"102","price":32900,"isExtra":false,"creatorId":"3y-dcW8Lz0IgVmmbuQYFy","isPackging":0,"actualLabel":"Pizza Hawai 40 cm"},{"id":"RjnzJvFGQ7bViwxWS8fAW","count":1,"label":"Bez ananasu","posId":"X100","price":0,"KDSTags":["redhighlight"],"isExtra":true,"mainItemId":"2fe3a18b-075c-4e34-9ddd-f1c1fd345e2d"}]</t>
  </si>
  <si>
    <t>2026-06-12T19:36:49.237+02:00</t>
  </si>
  <si>
    <t>2026-06-12T20:13:47.203+02:00</t>
  </si>
  <si>
    <t>[{"id":"38fbf306-1585-4d67-9b87-6d5b39f05c8f","count":1,"label":"Pizza BBQ Texas 32","posId":"119","price":25900,"isExtra":false,"creatorId":"e_dDIpuplmLHe867Hs-fN","isPackging":0,"actualLabel":"Pizza BBQ Texas 32"},{"id":"e81d1eac-78b4-4c74-9c7f-c9c1a65dccf2","count":1,"label":"Pizza Capricciosa 32","posId":"113","price":25900,"isExtra":false,"creatorId":"quyTqCkHVq5hJ0NlHLuX3","isPackging":0,"actualLabel":"Pizza Capricciosa 32"},{"id":"aEhGN0F1eP1ffk52R-6IM","count":1,"label":"okraj mozzarella, bylinky","posId":"A121","price":5900,"isExtra":true,"mainItemId":"e81d1eac-78b4-4c74-9c7f-c9c1a65dccf2"}]</t>
  </si>
  <si>
    <t>2026-06-12T19:34:45.478+02:00</t>
  </si>
  <si>
    <t>2026-06-12T19:44:41.893+02:00</t>
  </si>
  <si>
    <t>[{"id":"6893484371e1a7827faa282e","count":1,"label":"Comeback 40cm 🌶️","posId":"109","price":23920,"isExtra":false},{"id":"8492ff01857ad344daba3d10","count":1,"label":"Balné","posId":"K0000","price":2000,"isExtra":true},{"id":"74f85d724d56daef88fe96a8","count":1,"label":"Smetanový základ","posId":"ZRS40","price":0,"isExtra":true}]</t>
  </si>
  <si>
    <t>2026-06-12T19:25:56.315+02:00</t>
  </si>
  <si>
    <t>2026-06-12T19:44:37.077+02:00</t>
  </si>
  <si>
    <t>[{"id":"6893484371e1a7827faa2840","count":1,"label":"Margherita 32cm","posId":"112","price":15120,"isExtra":false},{"id":"0cf732abf15d68df108984b2","count":1,"label":"Balné","posId":"K0000","price":1500,"isExtra":true}]</t>
  </si>
  <si>
    <t>2026-06-12T19:08:49.598+02:00</t>
  </si>
  <si>
    <t>2026-06-12T19:32:17.686+02:00</t>
  </si>
  <si>
    <t>[{"id":"62240196","note":"","size":"Hawai 40cm","count":1,"label":"Hawai 40cm","posId":"102","price":29900,"isExtra":false},{"id":"62240274","note":"","count":1,"label":"Balné","posId":"K0000","price":2000,"isExtra":true},{"id":"62240408","note":"","count":1,"label":"Smetanový základ","posId":"ZRS40","price":0,"isExtra":true}]</t>
  </si>
  <si>
    <t>2026-06-12T19:00:04.965+02:00</t>
  </si>
  <si>
    <t>2026-06-12T19:29:21.226+02:00</t>
  </si>
  <si>
    <t>[{"id":"35e045f9-bc36-46e9-8142-6579de78a05b","note":"","count":1,"label":"Comeback 32 cm","posId":"121","price":25900,"isExtra":false},{"id":"03ade9ce-5d0f-4499-a6a3-340b58ae4468","note":"","count":1,"label":"Capricciosa 32 cm","posId":"113","price":25900,"isExtra":false},{"id":"2f5e6647-81e9-4b87-979a-d1df9153229a","note":"","count":1,"label":"jalapeños","posId":"2f5e6647-81e9-4b87-979a-d1df9153229a","price":2500,"isExtra":true}]</t>
  </si>
  <si>
    <t>2026-06-12T18:49:46.184+02:00</t>
  </si>
  <si>
    <t>2026-06-12T19:31:18.033+02:00</t>
  </si>
  <si>
    <t>[{"id":"428e1c0b-4234-4b06-b060-02a3a194dbbd","count":1,"label":"Pizza Quattro Formaggi 18","posId":"135","price":13900,"isExtra":false,"creatorId":"wPynMhBAkXo3e5u2oMI7P","isPackging":0,"actualLabel":"Pizza Quattro Formaggi 18"}]</t>
  </si>
  <si>
    <t>2026-06-12T18:30:04.655+02:00</t>
  </si>
  <si>
    <t>2026-06-12T19:17:16.643+02:00</t>
  </si>
  <si>
    <t>[{"id":"1fae666b-4102-4ed0-b317-2a07b21ae279","note":"","count":1,"label":"Hot &amp; Spicy 40 cm","posId":"110","price":32900,"isExtra":false},{"id":"e525f614-2c06-459a-8d22-623546aa83fc","note":"","count":1,"label":"BBQ Texas 40 cm","posId":"107","price":32900,"isExtra":false},{"id":"36ea3088-07fd-428f-b871-c4a5ee9cef7b","note":"","count":1,"label":"Comeback 40 cm","posId":"109","price":32900,"isExtra":false},{"id":"aef5aaf8-2acf-4f20-91be-c8829f11cd0c","note":"","count":1,"label":"Capricciosa 40 cm","posId":"101","price":32900,"isExtra":false}]</t>
  </si>
  <si>
    <t>2026-06-12T18:13:46.524+02:00</t>
  </si>
  <si>
    <t>2026-06-12T18:22:10.597+02:00</t>
  </si>
  <si>
    <t>[{"id":"6893484371e1a7827faa283a","count":1,"label":"Capricciosa 40cm","posId":"101","price":23920,"isExtra":false},{"id":"8492ff01857ad344daba3d10","count":1,"label":"Balné","posId":"K0000","price":2000,"isExtra":true},{"id":"d0ae617b1bdb5220029b9a40","count":1,"label":"BBQ základ","posId":"ZRB40","price":0,"isExtra":true}]</t>
  </si>
  <si>
    <t>2026-06-12T18:05:42.894+02:00</t>
  </si>
  <si>
    <t>2026-06-12T18:22:05.778+02:00</t>
  </si>
  <si>
    <t>[{"id":"666f5d57-c79d-415f-bd66-38dc47ee4585","count":2,"label":"Pizza Pepperoni 32","posId":"120","price":25900,"isExtra":false,"creatorId":"eTDf301SpHuEHWm5o8Q7v","isPackging":0,"actualLabel":"Pizza Pepperoni 32"},{"id":"18c7dc2e-3f8c-4b58-9c90-6a401315d32b","count":1,"label":"Pizza Hawai 32 cm","posId":"114","price":25900,"isExtra":false,"creatorId":"QXc9eWq0njiOgxjkAlX19","isPackging":0,"actualLabel":"Pizza Hawai 32 cm"}]</t>
  </si>
  <si>
    <t>2026-06-12T17:49:28.582+02:00</t>
  </si>
  <si>
    <t>2026-06-12T18:22:09.526+02:00</t>
  </si>
  <si>
    <t>[{"id":"bd2f341c-7639-4002-8812-192a46753f8c","count":1,"label":"Pizza Capricciosa 32 0,5","posId":"H113","price":12950,"isExtra":false,"creatorId":"Hq5fY8DXR-buDoAz22LHp","isPackging":0,"actualLabel":"Pizza Capricciosa 32 0,5"},{"id":"ZMn0kE3IRVJjsfXstBxZb","count":1,"label":"Bez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italské","posId":"H32","price":0,"isExtra":true,"mainItemId":"bd2f341c-7639-4002-8812-192a46753f8c"},{"id":"dd64d382-320f-41bf-9f06-cbddc81362f7","count":1,"label":"Pizza Hawai 32 cm 0,5","posId":"H114","price":12950,"isExtra":false,"creatorId":"c1Ft-1jJsDcyBW_mSYIMB","isPackging":0,"actualLabel":"Pizza Hawai 32 cm 0,5"},{"id":"ZMn0kE3IRVJjsfXstBxZb","count":1,"label":"Bez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italské","posId":"H32","price":0,"isExtra":true,"mainItemId":"dd64d382-320f-41bf-9f06-cbddc81362f7"},{"id":"3af5afd5-c65e-46dd-880f-d577aba12185","count":1,"label":"Pilsner Urquell 12","posId":"N20","price":6500,"isExtra":false,"creatorId":"oEdZfWot6wmwPArvtSV8S","isPackging":0,"actualLabel":"Pilsner Urquell 12"}]</t>
  </si>
  <si>
    <t>2026-06-12T17:48:22.098+02:00</t>
  </si>
  <si>
    <t>2026-06-12T18:22:08.676+02:00</t>
  </si>
  <si>
    <t>[{"id":"c4b5825a-dcf4-401b-a97f-768a9f88727e","count":1,"label":"Jablečný džus 0,33l","posId":"N176","price":4500,"isExtra":false,"creatorId":"8NgCc_PYCtzY9pwyYodpR","isPackging":0,"actualLabel":"Jablečný džus 0,33l"}]</t>
  </si>
  <si>
    <t>2026-06-12T17:43:00.363+02:00</t>
  </si>
  <si>
    <t>2026-06-12T17:52:56.980+02:00</t>
  </si>
  <si>
    <t>2026-06-12T17:36:47.784+02:00</t>
  </si>
  <si>
    <t>2026-06-12T17:50:26.649+02:00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</si>
  <si>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🌶️","posId":"109","price":23920,"isExtra":false},{"id":"8492ff01857ad344daba3d10","count":1,"label":"Balné","posId":"K0000","price":2000,"isExtra":true},{"id":"6893484371e1a7827faa2834","count":1,"label":"BBQ Meteor 40cm","posId":"106","price":23920,"isExtra":false},{"id":"8492ff01857ad344daba3d10","count":1,"label":"Balné","posId":"K0000","price":2000,"isExtra":true}]</t>
  </si>
  <si>
    <t>2026-06-12T17:23:02.935+02:00</t>
  </si>
  <si>
    <t>2026-06-12T17:34:08.628+02:00</t>
  </si>
  <si>
    <t>2026-06-12T17:18:38.595+02:00</t>
  </si>
  <si>
    <t>2026-06-12T17:32:33.852+02:00</t>
  </si>
  <si>
    <t>[{"id":"6893484371e1a7827faa2828","count":1,"label":"Margherita 40cm","posId":"100","price":19920,"isExtra":false},{"id":"8492ff01857ad344daba3d10","count":1,"label":"Balné","posId":"K0000","price":2000,"isExtra":true},{"id":"0866c7a48369c02d8b79a2fc","count":1,"label":"okraj mozzarella, bylinky","posId":"A122","price":6900,"isExtra":true},{"id":"7e8224037a10017e4c95fe58","count":1,"label":"Šunka","posId":"C106","price":4000,"KDSTags":["greenhighlight"],"isExtra":true},{"id":"8cfd349c9dc7f129d0cfd899","count":1,"label":"Česnekový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</si>
  <si>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2026-06-12T17:14:49.353+02:00</t>
  </si>
  <si>
    <t>2026-06-12T17:25:52.500+02:00</t>
  </si>
  <si>
    <t>[{"id":"6893484371e1a7827faa2834","count":1,"label":"BBQ Meteor 40cm","posId":"106","price":23920,"isExtra":false},{"id":"8492ff01857ad344daba3d10","count":1,"label":"Balné","posId":"K0000","price":2000,"isExtra":true},{"id":"6893484371e1a7827faa282a","count":1,"label":"Quattro Formaggi 40cm","posId":"111","price":23920,"isExtra":false},{"id":"8492ff01857ad344daba3d10","count":1,"label":"Balné","posId":"K0000","price":2000,"isExtra":true}]</t>
  </si>
  <si>
    <t>2026-06-12T17:02:07.425+02:00</t>
  </si>
  <si>
    <t>2026-06-12T18:22:08.048+02:00</t>
  </si>
  <si>
    <t>[{"id":"f4434023-1838-40f3-bb9f-7f4156247330","count":1,"label":"Caffe latte","posId":"N153","price":7500,"isExtra":false,"creatorId":"TusWCwVaL862VxP6Xa1ZO","isPackging":0,"actualLabel":"Caffe latte"},{"id":"2fe3a18b-075c-4e34-9ddd-f1c1fd345e2d","count":1,"label":"Pizza Hawai 40 cm","posId":"102","price":32900,"isExtra":false,"creatorId":"1n8kPPnEoX5An8RDsnKFv","isPackging":0,"actualLabel":"Pizza Hawai 40 cm"},{"id":"fcaa1b56-8096-4769-b051-0f9d80e276e7","count":1,"label":"Pizza Pepperoni 40","posId":"108","price":32900,"isExtra":false,"creatorId":"hNDkAzzbEs5AcaQrtyYEe","isPackging":0,"actualLabel":"Pizza Pepperoni 40"}]</t>
  </si>
  <si>
    <t>2026-06-12T16:58:16.047+02:00</t>
  </si>
  <si>
    <t>2026-06-12T17:10:33.393+02:00</t>
  </si>
  <si>
    <t>2026-06-12T16:55:36.353+02:00</t>
  </si>
  <si>
    <t>2026-06-12T18:22:07.190+02:00</t>
  </si>
  <si>
    <t>[{"id":"fcaa1b56-8096-4769-b051-0f9d80e276e7","count":1,"label":"Pizza Pepperoni 40","posId":"108","price":32900,"isExtra":false,"creatorId":"RGmkXNJcnMyMOA1-HRnqf","isPackging":0,"actualLabel":"Pizza Pepperoni 40"},{"id":"1e8d27fe-5059-4d3c-a717-e6037379688e","count":1,"label":"Pizza Quattro Formaggi 40","posId":"111","price":32900,"isExtra":false,"creatorId":"5gMW8rNAvdW--U0t8ILQY","isPackging":0,"actualLabel":"Pizza Quattro Formaggi 40"},{"id":"d524a5a3-a53a-4542-a32f-c55dbe2cd1d4","count":1,"label":"Cappucino","posId":"N152","price":6500,"isExtra":false,"creatorId":"6LtFEm9bdh2I3-nAUPN69","isPackging":0,"actualLabel":"Cappucino"}]</t>
  </si>
  <si>
    <t>2026-06-12T15:43:20.256+02:00</t>
  </si>
  <si>
    <t>2026-06-12T15:43:33.604+02:00</t>
  </si>
  <si>
    <t>[{"id":"e258c1f0-59ca-47a0-b097-7e447a442599","count":1,"label":"Mirinda 1l","posId":"N126","price":5900,"isExtra":false,"creatorId":"jwshBCLRnOLPwDsEe0_fY","isPackging":0,"actualLabel":"Mirinda 1l"}]</t>
  </si>
  <si>
    <t>2026-06-12T15:37:39.896+02:00</t>
  </si>
  <si>
    <t>2026-06-12T15:41:14.025+02:00</t>
  </si>
  <si>
    <t>[{"id":"fe1c3ed1-e38c-4943-8598-016f9ca2a7cb","count":1,"label":"Cerný čaj","posId":"N159","price":5500,"isExtra":false,"creatorId":"tBN8l5y60i6OjbMOMQvvr","isPackging":0,"actualLabel":"Cerný čaj"},{"id":"a6d9c7f6-1d57-4c8a-8a9e-3a467bb446ef","count":1,"label":"Normandský jablečný koláč","posId":"Z105","price":6500,"isExtra":false,"creatorId":"8WqK3zBQNnpZdL72AB0jG","isPackging":0,"actualLabel":"Normandský jablečný koláč"}]</t>
  </si>
  <si>
    <t>2026-06-12T15:11:43.803+02:00</t>
  </si>
  <si>
    <t>2026-06-12T15:18:24.448+02:00</t>
  </si>
  <si>
    <t>[{"id":"6893484371e1a7827faa2848","count":1,"label":"Pepperoni 32cm 🌶️🌶️","posId":"120","price":18320,"isExtra":false},{"id":"0cf732abf15d68df108984b2","count":1,"label":"Balné","posId":"K0000","price":1500,"isExtra":true},{"id":"6a1141d3816a1f25cc3995d2","count":1,"label":"USA těsto","posId":"17","price":1000,"isExtra":true},{"id":"aa7adefdbb9acf83a80d5243","count":1,"label":"okraj mozzarella, bylinky","posId":"A121","price":5900,"isExtra":true}]</t>
  </si>
  <si>
    <t>2026-06-12T14:57:03.161+02:00</t>
  </si>
  <si>
    <t>2026-06-12T15:37:19.814+02:00</t>
  </si>
  <si>
    <t>[{"id":"f4d7b9ad-ce62-498d-a90b-8016ab1e3604","note":"","count":1,"label":"Quattro Formaggi 32 cm","posId":"147","price":25900,"isExtra":false},{"id":"38de8e38-e51e-422d-9a89-960ebc505f1b","note":"","count":1,"label":"šunka","posId":"38de8e38-e51e-422d-9a89-960ebc505f1b","price":3000,"isExtra":true}]</t>
  </si>
  <si>
    <t>2026-06-12T14:54:56.186+02:00</t>
  </si>
  <si>
    <t>2026-06-12T15:03:41.257+02:00</t>
  </si>
  <si>
    <t>[{"id":"62240188","note":"","size":"Quattro Formaggi 40cm","count":1,"label":"Quattro Formaggi 40cm","posId":"111","price":29900,"isExtra":false},{"id":"62240274","note":"","count":1,"label":"Balné","posId":"K0000","price":2000,"isExtra":true}]</t>
  </si>
  <si>
    <t>2026-06-12T14:37:04.253+02:00</t>
  </si>
  <si>
    <t>2026-06-12T15:21:50.199+02:00</t>
  </si>
  <si>
    <t>[{"id":"03ade9ce-5d0f-4499-a6a3-340b58ae4468","note":"","count":1,"label":"Capricciosa 32 cm","posId":"113","price":25900,"isExtra":false},{"id":"c8019f80-065c-4f09-9e80-65b85dae2ae1","note":"","count":1,"label":"kukuřice","posId":"c8019f80-065c-4f09-9e80-65b85dae2ae1","price":2500,"isExtra":true},{"id":"3a8b6a85-3b5c-4ee4-be2d-261ab8731d6e","note":"","count":1,"label":"Dip česnekový","posId":"P106","price":2500,"isExtra":false},{"id":"fcbcf6b6-34c6-4d5f-ac5b-f6ece72e0953","note":"","count":1,"label":"BBQ Meteor 32 cm","posId":"118","price":25900,"isExtra":false}]</t>
  </si>
  <si>
    <t>2026-06-12T14:03:35.986+02:00</t>
  </si>
  <si>
    <t>2026-06-12T14:40:39.361+02:00</t>
  </si>
  <si>
    <t>[{"id":"fcaa1b56-8096-4769-b051-0f9d80e276e7","count":1,"label":"Pizza Pepperoni 40","posId":"108","price":32900,"isExtra":false,"creatorId":"ggaOoml2lZj2JqZsKBsE8","isPackging":0,"actualLabel":"Pizza Pepperoni 40"}]</t>
  </si>
  <si>
    <t>2026-06-12T13:52:15.725+02:00</t>
  </si>
  <si>
    <t>2026-06-12T13:59:31.459+02:00</t>
  </si>
  <si>
    <t>2026-06-12T13:42:29.122+02:00</t>
  </si>
  <si>
    <t>2026-06-12T13:51:32.991+02:00</t>
  </si>
  <si>
    <t>[{"id":"d524a5a3-a53a-4542-a32f-c55dbe2cd1d4","count":1,"label":"Cappucino","posId":"N152","price":6500,"isExtra":false,"creatorId":"EzK7ncOMk51yOwoXPyTDC","isPackging":0,"actualLabel":"Cappucino"}]</t>
  </si>
  <si>
    <t>2026-06-12T00:35:27.924+02:00</t>
  </si>
  <si>
    <t>2026-06-12T00:46:34.015+02:00</t>
  </si>
  <si>
    <t>2026-06-12T00:57:46.075+02:00</t>
  </si>
  <si>
    <t>2026-06-12T00:46:51.702+02:00</t>
  </si>
  <si>
    <t>2026-06-11T23:33:53.103+02:00</t>
  </si>
  <si>
    <t>2026-06-11T23:34:43.529+02:00</t>
  </si>
  <si>
    <t>[{"id":"50407dc440b990acd4054e0f","count":4,"label":"Pilsner Urquell 12","posId":"N20","price":5200,"isExtra":false}]</t>
  </si>
  <si>
    <t>2026-06-11T23:22:50.545+02:00</t>
  </si>
  <si>
    <t>2026-06-11T23:35:54.907+02:00</t>
  </si>
  <si>
    <t>[{"id":"6893484371e1a7827faa2850","count":1,"label":"Hawai 32cm","posId":"114","price":18320,"isExtra":false},{"id":"0cf732abf15d68df108984b2","count":1,"label":"Balné","posId":"K0000","price":1500,"isExtra":true}]</t>
  </si>
  <si>
    <t>2026-06-11T23:19:09.904+02:00</t>
  </si>
  <si>
    <t>2026-06-11T23:29:23.307+02:00</t>
  </si>
  <si>
    <t>[{"id":"6893484371e1a7827faa2830","count":1,"label":"Pepperoni 40cm 🌶️🌶️","posId":"108","price":23920,"isExtra":false},{"id":"8492ff01857ad344daba3d10","count":1,"label":"Balné","posId":"K0000","price":2000,"isExtra":true}]</t>
  </si>
  <si>
    <t>2026-06-11T23:10:31.134+02:00</t>
  </si>
  <si>
    <t>2026-06-11T23:23:28.352+02:00</t>
  </si>
  <si>
    <t>2026-06-11T23:02:04.552+02:00</t>
  </si>
  <si>
    <t>2026-06-11T23:16:02.402+02:00</t>
  </si>
  <si>
    <t>2026-06-11T23:34:03.582+02:00</t>
  </si>
  <si>
    <t>2026-06-11T23:05:13.459+02:00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</si>
  <si>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základ","posId":"57c816b2-3e3f-46c2-b126-b09910d79cb0","price":0,"isExtra":true},{"id":"211d85d0-839e-41d0-89e3-ea177ad7489e","note":"","count":1,"label":"Dip česnekový","posId":"P106","price":2500,"isExtra":false}]</t>
  </si>
  <si>
    <t>Anton</t>
  </si>
  <si>
    <t>2026-06-11T22:59:38.887+02:00</t>
  </si>
  <si>
    <t>2026-06-11T23:10:22.684+02:00</t>
  </si>
  <si>
    <t>[{"id":"109","note":"","count":1,"label":"Comeback 40cm 🌶️","posId":"109","price":29900,"isExtra":false},{"id":"K0000","note":"","count":1,"label":"Balné","posId":"K0000","price":2000,"isExtra":true},{"id":"ZRS40","note":"","count":1,"label":"Smetanový základ","posId":"ZRS40","price":0,"isExtra":true}]</t>
  </si>
  <si>
    <t>2026-06-11T22:50:03.665+02:00</t>
  </si>
  <si>
    <t>2026-06-11T23:00:36.647+02:00</t>
  </si>
  <si>
    <t>[{"id":"6893484371e1a7827faa283a","count":1,"label":"Capricciosa 40cm","posId":"101","price":23920,"isExtra":false},{"id":"8492ff01857ad344daba3d10","count":1,"label":"Balné","posId":"K0000","price":2000,"isExtra":true}]</t>
  </si>
  <si>
    <t>2026-06-11T22:41:37.370+02:00</t>
  </si>
  <si>
    <t>2026-06-11T22:53:59.203+02:00</t>
  </si>
  <si>
    <t>2026-06-11T22:37:37.141+02:00</t>
  </si>
  <si>
    <t>2026-06-11T22:44:57.715+02:00</t>
  </si>
  <si>
    <t>[{"id":"6893484371e1a7827faa2840","count":1,"label":"Margherita 32cm","posId":"112","price":15120,"isExtra":false},{"id":"0cf732abf15d68df108984b2","count":1,"label":"Balné","posId":"K0000","price":1500,"isExtra":true},{"id":"da8470550dc1807d7ca08a1a","count":1,"label":"Smetanový základ","posId":"ZRS32","price":0,"isExtra":true},{"id":"8cfd349c9dc7f129d0cfd899","count":1,"label":"Česnekový dip","posId":"P106","price":1600,"isExtra":false},{"id":"0cf732abf15d68df108984b2","count":1,"label":"Balné","posId":"K0000","price":1500,"isExtra":true}]</t>
  </si>
  <si>
    <t>2026-06-11T22:37:06.842+02:00</t>
  </si>
  <si>
    <t>2026-06-12T05:59:59.999+02:00</t>
  </si>
  <si>
    <t>[{"id":"734f14e5-3164-4c60-ab34-a6cab8625c5e","count":1,"label":"Pizza Comeback 32","posId":"121","price":25900,"isExtra":false,"discount":{"type":"percentage","value":20},"creatorId":"PUs9JfnRwm3SEcBosHmOZ","isPackging":0,"actualLabel":"Pizza Comeback 32"}]</t>
  </si>
  <si>
    <t>2026-06-11T22:36:38.703+02:00</t>
  </si>
  <si>
    <t>[{"id":"734f14e5-3164-4c60-ab34-a6cab8625c5e","count":1,"label":"Pizza Comeback 32","posId":"121","price":25900,"isExtra":false,"creatorId":"rOFAGpcXYCHXh-pN1bPUp","isPackging":0,"actualLabel":"Pizza Comeback 32"}]</t>
  </si>
  <si>
    <t>2026-06-11T22:11:04.437+02:00</t>
  </si>
  <si>
    <t>2026-06-11T22:19:18.450+02:00</t>
  </si>
  <si>
    <t>[{"id":"6893484371e1a7827faa2842","count":1,"label":"Quattro Formaggi 32cm","posId":"123","price":18320,"isExtra":false},{"id":"0cf732abf15d68df108984b2","count":1,"label":"Balné","posId":"K0000","price":1500,"isExtra":true}]</t>
  </si>
  <si>
    <t>2026-06-11T21:52:55.974+02:00</t>
  </si>
  <si>
    <t>2026-06-11T22:01:25.930+02:00</t>
  </si>
  <si>
    <t>[{"id":"62240230","note":"","size":"Česnekový dip","count":1,"label":"Česnekový dip","posId":"P106","price":2000,"isExtra":false},{"id":"62240278","note":"","count":1,"label":"Balné","posId":"K0000","price":1500,"isExtra":true},{"id":"62240200","note":"","size":"Quattro Formaggi 32cm","count":1,"label":"Quattro Formaggi 32cm","posId":"123","price":22900,"isExtra":false},{"id":"62240278","note":"","count":1,"label":"Balné","posId":"K0000","price":1500,"isExtra":true},{"id":"62240418","note":"","count":1,"label":"Rajčatový základ","posId":"ZSR32","price":0,"isExtra":true},{"id":"62240306","note":"","count":1,"label":"Žampiony","posId":"B105","price":2500,"KDSTags":["greenhighlight"],"isExtra":true},{"id":"62240356","note":"","count":1,"label":"Špenát s česnekem","posId":"B107","price":2500,"KDSTags":["greenhighlight"],"isExtra":true}]</t>
  </si>
  <si>
    <t>2026-06-11T20:24:40.162+02:00</t>
  </si>
  <si>
    <t>2026-06-11T20:34:43.505+02:00</t>
  </si>
  <si>
    <t>Rudolf Kalocai</t>
  </si>
  <si>
    <t>2026-06-11T20:18:04.113+02:00</t>
  </si>
  <si>
    <t>2026-06-11T20:29:23.954+02:00</t>
  </si>
  <si>
    <t>2026-06-11T20:43:36.622+02:00</t>
  </si>
  <si>
    <t>2026-06-11T20:30:46.882+02:00</t>
  </si>
  <si>
    <t>[{"id":"1fae666b-4102-4ed0-b317-2a07b21ae279","note":"","count":1,"label":"Hot &amp; Spicy 40 cm","posId":"110","price":32900,"isExtra":false}]</t>
  </si>
  <si>
    <t>2026-06-11T20:01:48.296+02:00</t>
  </si>
  <si>
    <t>2026-06-11T20:01:55.001+02:00</t>
  </si>
  <si>
    <t>[{"id":"e81d1eac-78b4-4c74-9c7f-c9c1a65dccf2","count":1,"label":"Pizza Capricciosa 32","posId":"113","price":25900,"isExtra":false,"creatorId":"4FGkBGW5DP5WMi7y4XpR2","isPackging":0,"actualLabel":"Pizza Capricciosa 32"},{"id":"38fbf306-1585-4d67-9b87-6d5b39f05c8f","count":1,"label":"Pizza BBQ Texas 32","posId":"119","price":25900,"isExtra":false,"creatorId":"Mnzl9nZPsEpHp_8UQiIg1","isPackging":0,"actualLabel":"Pizza BBQ Texas 32"}]</t>
  </si>
  <si>
    <t>2026-06-11T19:58:20.596+02:00</t>
  </si>
  <si>
    <t>2026-06-11T20:14:05.478+02:00</t>
  </si>
  <si>
    <t>2026-06-11T19:01:03.123+02:00</t>
  </si>
  <si>
    <t>2026-06-11T19:17:25.438+02:00</t>
  </si>
  <si>
    <t>[{"id":"35e045f9-bc36-46e9-8142-6579de78a05b","note":"","count":1,"label":"Comeback 32 cm","posId":"121","price":25900,"isExtra":false},{"id":"57c816b2-3e3f-46c2-b126-b09910d79cb0","note":"","count":1,"label":"změna na Smetanový základ","posId":"57c816b2-3e3f-46c2-b126-b09910d79cb0","price":0,"isExtra":true},{"id":"a7776057-3aa0-47d4-9ca4-d51217995dad","note":"","count":1,"label":"Veggieballs 32 cm","posId":"117","price":25900,"isExtra":false},{"id":"57c816b2-3e3f-46c2-b126-b09910d79cb0","note":"","count":1,"label":"změna na Smetanový základ","posId":"57c816b2-3e3f-46c2-b126-b09910d79cb0","price":0,"isExtra":true},{"id":"bf8dc38b-6c8e-42b6-9da3-3170253a57d4","note":"","count":1,"label":"Hot &amp; Spicy 32 cm","posId":"122","price":25900,"isExtra":false},{"id":"57c816b2-3e3f-46c2-b126-b09910d79cb0","note":"","count":1,"label":"změna na Smetanový základ","posId":"57c816b2-3e3f-46c2-b126-b09910d79cb0","price":0,"isExtra":true}]</t>
  </si>
  <si>
    <t>2026-06-11T18:55:16.560+02:00</t>
  </si>
  <si>
    <t>2026-06-11T19:07:09.715+02:00</t>
  </si>
  <si>
    <t>[{"id":"6893484371e1a7827faa2832","count":1,"label":"BBQ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základ","posId":"ZBR40","price":0,"isExtra":true},{"id":"16f38b3ffe7df8094900b906","count":1,"label":"okraj mozzarella, bbq omáčka","posId":"A124","price":6900,"isExtra":true}]</t>
  </si>
  <si>
    <t>2026-06-11T18:48:34.263+02:00</t>
  </si>
  <si>
    <t>2026-06-11T19:34:08.098+02:00</t>
  </si>
  <si>
    <t>[{"id":"18c7dc2e-3f8c-4b58-9c90-6a401315d32b","count":1,"label":"Pizza Hawai 32 cm","posId":"114","price":25900,"isExtra":false,"creatorId":"VB3cl7Rv19S3pR02-Qoj0","isPackging":0,"actualLabel":"Pizza Hawai 32 cm"}]</t>
  </si>
  <si>
    <t>2026-06-11T18:41:30.973+02:00</t>
  </si>
  <si>
    <t>2026-06-11T18:50:50.636+02:00</t>
  </si>
  <si>
    <t>2026-06-11T18:39:29.813+02:00</t>
  </si>
  <si>
    <t>2026-06-11T19:39:07.173+02:00</t>
  </si>
  <si>
    <t>[{"id":"6893484371e1a7827faa2856","count":1,"label":"Veggieballs 32cm 🌶️🌶️","posId":"117","price":18320,"isExtra":false},{"id":"0cf732abf15d68df108984b2","count":1,"label":"Balné","posId":"K0000","price":1500,"isExtra":true},{"id":"6893484371e1a7827faa284c","count":1,"label":"BBQ Meteor 32cm","posId":"118","price":18320,"isExtra":false},{"id":"0cf732abf15d68df108984b2","count":1,"label":"Balné","posId":"K0000","price":1500,"isExtra":true},{"id":"8fe79428b1485d9cece3b503","count":1,"label":"Jalapenos dip","posId":"P107","price":2000,"isExtra":false}]</t>
  </si>
  <si>
    <t>2026-06-11T18:33:37.679+02:00</t>
  </si>
  <si>
    <t>2026-06-11T18:43:35.400+02:00</t>
  </si>
  <si>
    <t>[{"id":"110","note":"","count":1,"label":"Hot &amp; Spicy 40cm 🌶️🌶️","posId":"110","price":29900,"isExtra":false},{"id":"K0000","note":"","count":1,"label":"Balné","posId":"K0000","price":2000,"isExtra":true},{"id":"P101","note":"","count":2,"label":"Spicy Wings 🌶️","posId":"P101","price":11900,"isExtra":false},{"id":"K0000","note":"","count":2,"label":"Balné","posId":"K0000","price":1500,"isExtra":true}]</t>
  </si>
  <si>
    <t>2026-06-11T18:24:31.232+02:00</t>
  </si>
  <si>
    <t>2026-06-11T18:33:38.989+02:00</t>
  </si>
  <si>
    <t>2026-06-11T18:17:14.946+02:00</t>
  </si>
  <si>
    <t>2026-06-11T18:35:09.196+02:00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</si>
  <si>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🌶️","posId":"109","price":29900,"isExtra":false},{"id":"62240274","note":"","count":1,"label":"Balné","posId":"K0000","price":2000,"isExtra":true},{"id":"62240415","note":"","count":1,"label":"BBQ základ","posId":"ZRB40","price":0,"isExtra":true},{"id":"62240330","note":"","count":1,"label":"okraj hotdog, bbq omáčka","posId":"A120","price":6900,"isExtra":true}]</t>
  </si>
  <si>
    <t>2026-06-11T18:11:53.418+02:00</t>
  </si>
  <si>
    <t>2026-06-11T19:34:07.429+02:00</t>
  </si>
  <si>
    <t>[{"id":"666f5d57-c79d-415f-bd66-38dc47ee4585","count":1,"label":"Pizza Pepperoni 32","posId":"120","price":25900,"isExtra":false,"creatorId":"VTLYSLF9B672vC8M-YH2k","isPackging":0,"actualLabel":"Pizza Pepperoni 32"}]</t>
  </si>
  <si>
    <t>2026-06-11T18:11:04.130+02:00</t>
  </si>
  <si>
    <t>2026-06-11T18:24:16.046+02:00</t>
  </si>
  <si>
    <t>[{"id":"ee394832-8137-440a-84b7-b9e0df42a9ab","note":"","count":1,"label":"Hawai 32 cm","posId":"114","price":25900,"isExtra":false},{"id":"007c7303-045c-4866-882d-38e13564ff34","note":"","count":1,"label":"BEZ -ananas","posId":"007c7303-045c-4866-882d-38e13564ff34","price":0,"isExtra":true},{"id":"bf8dc38b-6c8e-42b6-9da3-3170253a57d4","note":"","count":1,"label":"Hot &amp; Spicy 32 cm","posId":"122","price":25900,"isExtra":false}]</t>
  </si>
  <si>
    <t>2026-06-11T17:54:46.790+02:00</t>
  </si>
  <si>
    <t>2026-06-11T18:06:08.012+02:00</t>
  </si>
  <si>
    <t>[{"id":"62240229","note":"","size":"Pepperoni Rolls 🌶️","count":1,"label":"Pepperoni Rolls 🌶️","posId":"P100","price":7900,"isExtra":false},{"id":"62240278","note":"","count":1,"label":"Balné","posId":"K0000","price":1500,"isExtra":true},{"id":"62240202","note":"","size":"Comeback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🌶️","posId":"121","price":22900,"isExtra":false},{"id":"62240278","note":"","count":1,"label":"Balné","posId":"K0000","price":1500,"isExtra":true}]</t>
  </si>
  <si>
    <t>2026-06-11T17:53:26.751+02:00</t>
  </si>
  <si>
    <t>2026-06-11T19:34:06.472+02:00</t>
  </si>
  <si>
    <t>[{"id":"734f14e5-3164-4c60-ab34-a6cab8625c5e","count":1,"label":"Pizza Comeback 32","posId":"121","price":25900,"isExtra":false,"creatorId":"aW9ZzkpWEsMGx4e01bgX6","isPackging":0,"actualLabel":"Pizza Comeback 32"},{"id":"-Z-mOVANm0ixYVAY4s3sN","count":1,"label":"Bez cibule","posId":"X103","price":0,"KDSTags":["redhighlight"],"isExtra":true,"mainItemId":"734f14e5-3164-4c60-ab34-a6cab8625c5e"}]</t>
  </si>
  <si>
    <t>2026-06-11T17:40:04.858+02:00</t>
  </si>
  <si>
    <t>2026-06-11T17:49:54.155+02:00</t>
  </si>
  <si>
    <t>2026-06-11T17:33:02.676+02:00</t>
  </si>
  <si>
    <t>2026-06-11T19:34:04.105+02:00</t>
  </si>
  <si>
    <t>[{"id":"ec738d64-236c-48b5-8102-456d92279919","count":1,"label":"Pizza BBQ Meteor 40","posId":"106","price":32900,"isExtra":false,"discount":{"type":"percentage","value":20},"creatorId":"y_JIF3sgw93v115IvQeuN","isPackging":0,"actualLabel":"Pizza BBQ Meteor 40"}]</t>
  </si>
  <si>
    <t>2026-06-11T17:26:53.221+02:00</t>
  </si>
  <si>
    <t>2026-06-11T19:34:02.864+02:00</t>
  </si>
  <si>
    <t>[{"id":"aeb1bf51-b610-45bb-bb71-8691c79c797d","count":1,"label":"Pizza Capricciosa 18","posId":"125","price":13900,"isExtra":false,"creatorId":"2YQh3ugYvIw-13lTrV-P5","isPackging":0,"actualLabel":"Pizza Capricciosa 18"}]</t>
  </si>
  <si>
    <t>2026-06-11T15:41:45.556+02:00</t>
  </si>
  <si>
    <t>2026-06-11T15:52:43.990+02:00</t>
  </si>
  <si>
    <t>2026-06-11T14:31:26.321+02:00</t>
  </si>
  <si>
    <t>2026-06-11T14:37:07.546+02:00</t>
  </si>
  <si>
    <t>[{"id":"c547f780-e6f1-4d3b-9918-8b0f0ac6fdac","count":1,"label":"Americano","posId":"N158","price":5500,"isExtra":false,"creatorId":"z6gjlvaiJZANF0Jux8OcD","isPackging":0,"actualLabel":"Americano"}]</t>
  </si>
  <si>
    <t>2026-06-11T13:52:56.561+02:00</t>
  </si>
  <si>
    <t>2026-06-11T14:37:08.481+02:00</t>
  </si>
  <si>
    <t>[{"id":"ec738d64-236c-48b5-8102-456d92279919","count":1,"label":"Pizza BBQ Meteor 40","posId":"106","price":32900,"isExtra":false,"creatorId":"EGOi0FcnwHXSnklmWkl_3","isPackging":0,"actualLabel":"Pizza BBQ Meteor 40"},{"id":"extra_20230331101812_4","count":1,"label":"okraj mozzarella, bbq omáčka","posId":"A124","price":6900,"isExtra":true,"mainItemId":"ec738d64-236c-48b5-8102-456d92279919"},{"id":"e258c1f0-59ca-47a0-b097-7e447a442599","count":1,"label":"Mirinda 1l","posId":"N126","price":5900,"isExtra":false,"creatorId":"OXAC_oPpGRh2kVzYuJY2U","isPackging":0,"actualLabel":"Mirinda 1l"}]</t>
  </si>
  <si>
    <t>2026-06-11T12:50:39.858+02:00</t>
  </si>
  <si>
    <t>2026-06-11T13:09:26.213+02:00</t>
  </si>
  <si>
    <t>[{"id":"d03cdbad-8c12-478d-a9c0-69b88f97d8c8","count":1,"label":"Pizza Sweet Passion 32","posId":"29","price":21900,"isExtra":false,"creatorId":"dDtThDaquP3XzZbDQfA7g","isPackging":0,"actualLabel":"Pizza Sweet Passion 32"},{"id":"734f14e5-3164-4c60-ab34-a6cab8625c5e","count":1,"label":"Pizza Comeback 32","posId":"121","price":25900,"isExtra":false,"creatorId":"_LeMeVqFSQLVgDr7NZT5l","isPackging":0,"actualLabel":"Pizza Comeback 32"},{"id":"32d134c6-0ed5-4e06-86b3-0fa96507e5d3","count":1,"label":"Pizza Zeleninová 32 cm","posId":"115","price":25900,"isExtra":false,"creatorId":"Ms9X16O5cDJMtkr-PKYUD","isPackging":0,"actualLabel":"Pizza Zeleninová 32 cm"}]</t>
  </si>
  <si>
    <t>2026-06-11T12:28:04.112+02:00</t>
  </si>
  <si>
    <t>2026-06-11T12:36:35.456+02:00</t>
  </si>
  <si>
    <t>[{"id":"62240223","note":"","size":"Spicy menu Comeback","count":1,"label":"Spicy menu Comeback","posId":"M100","price":31900,"isExtra":false},{"id":"62240266","note":"","count":1,"label":"Balné","posId":"K0000","price":3000,"isExtra":true},{"id":"62240363","note":"","count":1,"label":"Quattro Formaggi","posId":"Y123","price":0,"isExtra":true},{"id":"62240392","note":"","count":1,"label":"Smetanový základ","posId":"ZRS32","price":0,"isExtra":true},{"id":"62240267","note":"","count":1,"label":"spicy wings 🌶️","posId":"P101","price":0,"isExtra":true},{"id":"62240401","note":"","count":1,"label":"Pepsi zero sugar 1l","posId":"N125","price":0,"isExtra":true}]</t>
  </si>
  <si>
    <t>2026-06-11T12:15:03.683+02:00</t>
  </si>
  <si>
    <t>2026-06-11T12:23:09.084+02:00</t>
  </si>
  <si>
    <t>2026-06-11T12:39:19.144+02:00</t>
  </si>
  <si>
    <t>2026-06-11T12:15:14.171+02:00</t>
  </si>
  <si>
    <t>[{"id":"8c704055-e242-493d-b754-bb711e5a6c0b","note":"","count":1,"label":"Hawai 40 cm","posId":"102","price":32900,"isExtra":false},{"id":"57c816b2-3e3f-46c2-b126-b09910d79cb0","note":"","count":1,"label":"změna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česnekový","posId":"P106","price":2500,"isExtra":false}]</t>
  </si>
  <si>
    <t>2026-06-11T12:06:05.439+02:00</t>
  </si>
  <si>
    <t>2026-06-11T12:25:00.200+02:00</t>
  </si>
  <si>
    <t>[{"id":"e81d1eac-78b4-4c74-9c7f-c9c1a65dccf2","count":1,"label":"Pizza Capricciosa 32","posId":"113","price":25900,"isExtra":false,"creatorId":"ymTu47ncPrO-1y_LcAlov","isPackging":0,"actualLabel":"Pizza Capricciosa 32"}]</t>
  </si>
  <si>
    <t>2026-06-11T11:50:35.755+02:00</t>
  </si>
  <si>
    <t>2026-06-11T12:05:49.888+02:00</t>
  </si>
  <si>
    <t>[{"id":"ca70b78f-5a48-485f-9bed-1d4c79e68c4b","count":1,"label":"Pizza Comeback 18","posId":"133","price":13900,"isExtra":false,"creatorId":"hRAYBW7wrOxyYCdtxTfUC","isPackging":0,"actualLabel":"Pizza Comeback 18"}]</t>
  </si>
  <si>
    <t>2026-06-11T11:36:38.947+02:00</t>
  </si>
  <si>
    <t>2026-06-11T12:05:48.251+02:00</t>
  </si>
  <si>
    <t>[{"id":"f4434023-1838-40f3-bb9f-7f4156247330","count":1,"label":"Caffe latte","posId":"N153","price":7500,"isExtra":false,"creatorId":"jIPqwcIIckTMeapI5TQwA","isPackging":0,"actualLabel":"Caffe latte"}]</t>
  </si>
  <si>
    <t>2026-06-11T11:28:32.927+02:00</t>
  </si>
  <si>
    <t>2026-06-11T12:05:46.801+02:00</t>
  </si>
  <si>
    <t>[{"id":"d524a5a3-a53a-4542-a32f-c55dbe2cd1d4","count":1,"label":"Cappucino","posId":"N152","price":6500,"isExtra":false,"creatorId":"k6lXhjbe9AVCLWQo2Ebvh","isPackging":0,"actualLabel":"Cappucino"},{"id":"aeb1bf51-b610-45bb-bb71-8691c79c797d","count":1,"label":"Pizza Capricciosa 18","posId":"125","price":13900,"isExtra":false,"creatorId":"HVGDAqcfwwnavovua6dnI","isPackging":0,"actualLabel":"Pizza Capricciosa 18"},{"id":"c4b5825a-dcf4-401b-a97f-768a9f88727e","count":1,"label":"Jablečný džus 0,33l","posId":"N176","price":4500,"isExtra":false,"creatorId":"9ybXT27rjQHOqE44ejd4i","isPackging":0,"actualLabel":"Jablečný džus 0,33l"}]</t>
  </si>
  <si>
    <t>2026-06-11T11:08:57.427+02:00</t>
  </si>
  <si>
    <t>2026-06-11T11:24:56.102+02:00</t>
  </si>
  <si>
    <t>[{"id":"62240204","note":"","size":"BBQ Texas 32cm","count":1,"label":"BBQ Texas 32cm","posId":"119","price":22900,"isExtra":false},{"id":"62240278","note":"","count":1,"label":"Balné","posId":"K0000","price":1500,"isExtra":true},{"id":"62240328","note":"","count":1,"label":"okraj hotdog, bbq omáčka","posId":"A119","price":5900,"isExtra":true},{"id":"62240200","note":"","size":"Quattro Formaggi 32cm","count":1,"label":"Quattro Formaggi 32cm","posId":"123","price":22900,"isExtra":false},{"id":"62240278","note":"","count":1,"label":"Balné","posId":"K0000","price":1500,"isExtra":true},{"id":"62240304","note":"","count":1,"label":"okraj mozzarella, bbq omáčka","posId":"A123","price":5900,"isExtra":true},{"id":"62240208","note":"","size":"Capricciosa 32cm","count":1,"label":"Capricciosa 32cm","posId":"113","price":22900,"isExtra":false},{"id":"62240278","note":"","count":1,"label":"Balné","posId":"K0000","price":1500,"isExtra":true}]</t>
  </si>
  <si>
    <t>2026-06-11T10:56:05.378+02:00</t>
  </si>
  <si>
    <t>2026-06-11T16:15:28.926+02:00</t>
  </si>
  <si>
    <t>[{"id":"03ade9ce-5d0f-4499-a6a3-340b58ae4468","note":"","count":1,"label":"Capricciosa 32 cm","posId":"113","price":25900,"isExtra":false},{"id":"4d0fe7ad-c88a-4a73-8015-c60680489cf8","note":"","count":1,"label":"Baby špenát &amp; kuře 32 cm","posId":"116","price":25900,"isExtra":false},{"id":"fcbcf6b6-34c6-4d5f-ac5b-f6ece72e0953","note":"","count":1,"label":"BBQ Meteor 32 cm","posId":"118","price":25900,"isExtra":false}]</t>
  </si>
  <si>
    <t>2026-06-11T00:43:48.748+02:00</t>
  </si>
  <si>
    <t>2026-06-11T11:27:20.495+02:00</t>
  </si>
  <si>
    <t>2026-06-11T00:39:03.507+02:00</t>
  </si>
  <si>
    <t>2026-06-11T00:46:15.377+02:00</t>
  </si>
  <si>
    <t>2026-06-11T00:54:38.828+02:00</t>
  </si>
  <si>
    <t>2026-06-11T00:46:43.016+02:00</t>
  </si>
  <si>
    <t>[{"id":"1fae666b-4102-4ed0-b317-2a07b21ae279","note":"","count":1,"label":"Hot &amp; Spicy 40 cm","posId":"110","price":32900,"isExtra":false},{"id":"e7501e4e-7b75-458f-8655-4ba5ba9c5990","note":"","count":2,"label":"DIP jalapenos","posId":"P107","price":2500,"isExtra":false}]</t>
  </si>
  <si>
    <t>2026-06-11T00:30:20.381+02:00</t>
  </si>
  <si>
    <t>2026-06-11T05:59:59.999+02:00</t>
  </si>
  <si>
    <t>[{"id":"e258c1f0-59ca-47a0-b097-7e447a442599","count":1,"label":"Mirinda 1l","posId":"N126","price":5900,"isExtra":false,"creatorId":"LyxFa8H8gXc5B2CfDy17p","isPackging":0,"actualLabel":"Mirinda 1l"},{"id":"49248c77-0000-4748-b81a-507bb0a368ea","count":1,"label":"Pepsi 1l","posId":"N124","price":5900,"isExtra":false,"creatorId":"aNMLA8GL2SWVpQmbdNXEA","isPackging":0,"actualLabel":"Pepsi 1l"}]</t>
  </si>
  <si>
    <t>2026-06-11T00:23:03.701+02:00</t>
  </si>
  <si>
    <t>2026-06-11T00:45:37.275+02:00</t>
  </si>
  <si>
    <t>2026-06-11T01:05:46.509+02:00</t>
  </si>
  <si>
    <t>2026-06-11T00:46:41.158+02:00</t>
  </si>
  <si>
    <t>[{"id":"b3008ec8-24a5-4d30-bf46-9133028be7e4","note":"","count":1,"label":"Margherita 32 cm","posId":"136","price":21900,"isExtra":false},{"id":"57c816b2-3e3f-46c2-b126-b09910d79cb0","note":"","count":1,"label":"změna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česnekový","posId":"P106","price":2500,"isExtra":false}]</t>
  </si>
  <si>
    <t>2026-06-11T00:15:52.809+02:00</t>
  </si>
  <si>
    <t>2026-06-11T00:48:06.265+02:00</t>
  </si>
  <si>
    <t>2026-06-11T00:59:57.433+02:00</t>
  </si>
  <si>
    <t>2026-06-11T00:46:38.899+02:00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</si>
  <si>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🌶️","posId":"121","price":25900,"isExtra":false},{"id":"65874393","note":"","count":1,"label":"Balné","posId":"K0000","price":1500,"isExtra":true},{"id":"65874495","note":"","count":1,"label":"BBQ základ","posId":"ZRB32","price":0,"isExtra":true}]</t>
  </si>
  <si>
    <t>2026-06-11T00:13:03.436+02:00</t>
  </si>
  <si>
    <t>2026-06-11T00:27:50.094+02:00</t>
  </si>
  <si>
    <t>[{"id":"b23a7ffc-2968-4b23-96c7-647c4d375297","note":"","count":1,"label":"BBQ Meteor 32 cm","posId":"142","price":25900,"isExtra":false}]</t>
  </si>
  <si>
    <t>2026-06-11T00:06:12.924+02:00</t>
  </si>
  <si>
    <t>2026-06-11T00:21:45.904+02:00</t>
  </si>
  <si>
    <t>2026-06-11T00:32:34.198+02:00</t>
  </si>
  <si>
    <t>2026-06-11T00:14:53.979+02:00</t>
  </si>
  <si>
    <t>[{"id":"65874332","note":"","size":"Veggieballs 40cm 🌶️🌶️","count":1,"label":"Veggieballs 40cm 🌶️🌶️","posId":"105","price":32900,"isExtra":false},{"id":"65874385","note":"","count":1,"label":"Balné","posId":"K0000","price":2000,"isExtra":true},{"id":"65874368","note":"","size":"Pepsi 1l","count":1,"label":"Pepsi 1l","posId":"N124","price":5900,"isExtra":false}]</t>
  </si>
  <si>
    <t>2026-06-11T00:04:35.677+02:00</t>
  </si>
  <si>
    <t>2026-06-11T00:19:33.926+02:00</t>
  </si>
  <si>
    <t>2026-06-11T00:35:26.513+02:00</t>
  </si>
  <si>
    <t>2026-06-11T00:14:52.502+02:00</t>
  </si>
  <si>
    <t>[{"id":"65874338","note":"","size":"Pepperoni 32cm 🌶️🌶️","count":2,"label":"Pepperoni 32cm 🌶️🌶️","posId":"120","price":25900,"isExtra":false},{"id":"65874393","note":"","count":2,"label":"Balné","posId":"K0000","price":1500,"isExtra":true},{"id":"65874368","note":"","size":"Pepsi 1l","count":1,"label":"Pepsi 1l","posId":"N124","price":5900,"isExtra":false}]</t>
  </si>
  <si>
    <t>2026-06-11T00:02:17.847+02:00</t>
  </si>
  <si>
    <t>2026-06-11T00:16:36.884+02:00</t>
  </si>
  <si>
    <t>2026-06-11T01:07:13.195+02:00</t>
  </si>
  <si>
    <t>2026-06-11T00:14:50.965+02:00</t>
  </si>
  <si>
    <t>[{"id":"65874339","note":"","size":"BBQ Texas 32cm","count":1,"label":"BBQ Texas 32cm","posId":"119","price":25900,"isExtra":false},{"id":"65874393","note":"","count":1,"label":"Balné","posId":"K0000","price":1500,"isExtra":true},{"id":"65874511","note":"","count":1,"label":"USA těsto","posId":"17","price":1000,"isExtra":true},{"id":"65874494","note":"","count":1,"label":"Rajčatový základ","posId":"ZBR32","price":0,"isExtra":true},{"id":"65874415","note":"","count":1,"label":"okraj mozzarella, bylinky","posId":"A121","price":5900,"isExtra":true}]</t>
  </si>
  <si>
    <t>2026-06-10T23:43:56.086+02:00</t>
  </si>
  <si>
    <t>2026-06-10T23:52:11.898+02:00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</si>
  <si>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🌶️","posId":"109","price":23920,"isExtra":false},{"id":"8492ff01857ad344daba3d10","count":1,"label":"Balné","posId":"K0000","price":2000,"isExtra":true},{"id":"6893484371e1a7827faa28a4","count":1,"label":"Pepsi 1l","posId":"N124","price":4720,"isExtra":false}]</t>
  </si>
  <si>
    <t>2026-06-10T23:35:06.147+02:00</t>
  </si>
  <si>
    <t>2026-06-10T23:43:26.869+02:00</t>
  </si>
  <si>
    <t>2026-06-11T00:00:14.031+02:00</t>
  </si>
  <si>
    <t>2026-06-10T23:42:36.483+02:00</t>
  </si>
  <si>
    <t>2026-06-10T23:34:50.671+02:00</t>
  </si>
  <si>
    <t>2026-06-10T23:41:33.762+02:00</t>
  </si>
  <si>
    <t>2026-06-10T23:53:44.967+02:00</t>
  </si>
  <si>
    <t>2026-06-10T23:42:34.581+02:00</t>
  </si>
  <si>
    <t>[{"id":"65874340","note":"","size":"BBQ Meteor 32cm","count":1,"label":"BBQ Meteor 32cm","posId":"118","price":25900,"isExtra":false},{"id":"65874393","note":"","count":1,"label":"Balné","posId":"K0000","price":1500,"isExtra":true}]</t>
  </si>
  <si>
    <t>2026-06-10T23:05:28.423+02:00</t>
  </si>
  <si>
    <t>2026-06-10T23:17:18.081+02:00</t>
  </si>
  <si>
    <t>2026-06-10T23:24:49.132+02:00</t>
  </si>
  <si>
    <t>2026-06-10T23:09:58.732+02:00</t>
  </si>
  <si>
    <t>[{"id":"1e8d27fe-5059-4d3c-a717-e6037379688e","count":1,"label":"Pizza Quattro Formaggi 40","posId":"111","price":32900,"isExtra":false,"creatorId":"SNdOBZzRsMAOXET2J61HM","isPackging":0,"actualLabel":"Pizza Quattro Formaggi 40"},{"id":"e258c1f0-59ca-47a0-b097-7e447a442599","count":2,"label":"Mirinda 1l","posId":"N126","price":5900,"isExtra":false,"creatorId":"VOhAf2xFtLoNJOFB1XkQv","isPackging":0,"actualLabel":"Mirinda 1l"}]</t>
  </si>
  <si>
    <t>2026-06-10T22:53:26.891+02:00</t>
  </si>
  <si>
    <t>2026-06-10T23:02:23.704+02:00</t>
  </si>
  <si>
    <t>[{"id":"6893484371e1a7827faa283c","count":1,"label":"Baby špenát &amp; kuře 40cm","posId":"104","price":23920,"isExtra":false},{"id":"8492ff01857ad344daba3d10","count":1,"label":"Balné","posId":"K0000","price":2000,"isExtra":true}]</t>
  </si>
  <si>
    <t>2026-06-10T22:52:01.955+02:00</t>
  </si>
  <si>
    <t>2026-06-10T23:17:12.998+02:00</t>
  </si>
  <si>
    <t>2026-06-10T23:29:35.530+02:00</t>
  </si>
  <si>
    <t>2026-06-10T23:09:57.304+02:00</t>
  </si>
  <si>
    <t>[{"id":"3615754f-3081-4e07-a652-9ded3d081785","count":1,"label":"Pizza Veggieballs 40 cm","posId":"105","price":32900,"isExtra":false,"creatorId":"yAUpZi2eAHGFj0f0XQFeF","isPackging":0,"actualLabel":"Pizza Veggieballs 40 cm"}]</t>
  </si>
  <si>
    <t>2026-06-10T22:39:31.713+02:00</t>
  </si>
  <si>
    <t>2026-06-10T22:54:04.802+02:00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</si>
  <si>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🌶️🌶️","posId":"122","price":18320,"isExtra":false},{"id":"0cf732abf15d68df108984b2","count":1,"label":"Balné","posId":"K0000","price":1500,"isExtra":true},{"id":"6893484371e1a7827faa2842","count":1,"label":"Quattro Formaggi 32cm","posId":"123","price":18320,"isExtra":false},{"id":"0cf732abf15d68df108984b2","count":1,"label":"Balné","posId":"K0000","price":1500,"isExtra":true}]</t>
  </si>
  <si>
    <t>2026-06-10T22:25:12.220+02:00</t>
  </si>
  <si>
    <t>2026-06-10T22:38:10.796+02:00</t>
  </si>
  <si>
    <t>[{"id":"6893484371e1a7827faa2860","count":1,"label":"Pečené brambory","posId":"P103","price":4720,"isExtra":false},{"id":"0cf732abf15d68df108984b2","count":1,"label":"Balné","posId":"K0000","price":1500,"isExtra":true},{"id":"6893484371e1a7827faa2848","count":1,"label":"Pepperoni 32cm 🌶️🌶️","posId":"120","price":18320,"isExtra":false},{"id":"0cf732abf15d68df108984b2","count":1,"label":"Balné","posId":"K0000","price":1500,"isExtra":true},{"id":"3a8cc87083ab0780d9f963f9","count":1,"label":"Jablečno-skořicové rolls","posId":"18","price":6320,"isExtra":false},{"id":"0cf732abf15d68df108984b2","count":1,"label":"Balné","posId":"K0000","price":1500,"isExtra":true},{"id":"6893484371e1a7827faa28a4","count":1,"label":"Pepsi 1l","posId":"N124","price":4720,"isExtra":false}]</t>
  </si>
  <si>
    <t>2026-06-10T22:09:55.826+02:00</t>
  </si>
  <si>
    <t>2026-06-10T22:10:13.754+02:00</t>
  </si>
  <si>
    <t>[{"id":"3af5afd5-c65e-46dd-880f-d577aba12185","count":1,"label":"Pilsner Urquell 12","posId":"N20","price":6500,"isExtra":false,"creatorId":"6GF2eV7gbX37PrtN-PxeE","isPackging":0,"actualLabel":"Pilsner Urquell 12"},{"id":"3af5afd5-c65e-46dd-880f-d577aba12185","count":1,"label":"Pilsner Urquell 12","posId":"N20","price":6500,"isExtra":false,"creatorId":"6UJH_VfVU0a98TjjZYmt5","isPackging":0,"actualLabel":"Pilsner Urquell 12"}]</t>
  </si>
  <si>
    <t>2026-06-10T22:08:20.660+02:00</t>
  </si>
  <si>
    <t>2026-06-10T22:19:26.987+02:00</t>
  </si>
  <si>
    <t>[{"id":"110","note":"","count":1,"label":"Hot &amp; Spicy 40cm 🌶️🌶️","posId":"110","price":29900,"isExtra":false},{"id":"K0000","note":"","count":1,"label":"Balné","posId":"K0000","price":2000,"isExtra":true},{"id":"P106","note":"","count":1,"label":"Česnekový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</si>
  <si>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2026-06-10T21:59:19.422+02:00</t>
  </si>
  <si>
    <t>2026-06-10T22:10:15.109+02:00</t>
  </si>
  <si>
    <t>[{"id":"57d9f91b-11d2-479b-bfd0-7e570ba5d2e6","count":1,"label":"Spicy Wings","posId":"P101","price":12900,"isExtra":false,"creatorId":"Cfhl1MVsuTgAUBkoXMSB7","isPackging":0,"actualLabel":"Spicy Wings"},{"id":"f2e47a9a-9a83-4636-a9a7-f3b2d38f2cc5","count":1,"label":"Pečené brambory","posId":"P103","price":6900,"isExtra":false,"creatorId":"wkokzX5ipycT2ra-Ho1_J","isPackging":0,"actualLabel":"Pečené brambory"},{"id":"5cfad217-01dc-4b3b-9ed6-315839746faa","count":1,"label":"Česnekový chléb","posId":"P104","price":7900,"isExtra":false,"creatorId":"QhqvTgLvF19pM1UD5ALvd","isPackging":0,"actualLabel":"Česnekový chléb"}]</t>
  </si>
  <si>
    <t>2026-06-10T21:49:15.585+02:00</t>
  </si>
  <si>
    <t>2026-06-10T22:05:36.599+02:00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</si>
  <si>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🌶️🌶️","posId":"110","price":23920,"isExtra":false},{"id":"8492ff01857ad344daba3d10","count":1,"label":"Balné","posId":"K0000","price":2000,"isExtra":true},{"id":"d0ae617b1bdb5220029b9a40","count":1,"label":"BBQ základ","posId":"ZRB40","price":0,"isExtra":true},{"id":"6893484371e1a7827faa28a6","count":2,"label":"Pepsi zero sugar 1l","posId":"N125","price":4720,"isExtra":false}]</t>
  </si>
  <si>
    <t>2026-06-10T21:23:50.838+02:00</t>
  </si>
  <si>
    <t>2026-06-10T21:37:38.314+02:00</t>
  </si>
  <si>
    <t>[{"id":"f2e47a9a-9a83-4636-a9a7-f3b2d38f2cc5","count":1,"label":"Pečené brambory","posId":"P103","price":6900,"isExtra":false,"creatorId":"nGlv06sgYYInMGeb_zkbz","isPackging":0,"actualLabel":"Pečené brambory"},{"id":"57d9f91b-11d2-479b-bfd0-7e570ba5d2e6","count":1,"label":"Spicy Wings","posId":"P101","price":12900,"isExtra":false,"creatorId":"a7EySh9HXzlDy8NJbqJk5","isPackging":0,"actualLabel":"Spicy Wings"}]</t>
  </si>
  <si>
    <t>2026-06-10T21:20:45.962+02:00</t>
  </si>
  <si>
    <t>2026-06-10T21:37:17.623+02:00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</si>
  <si>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🌶️🌶️","posId":"122","price":22900,"isExtra":false},{"id":"62240278","note":"","count":1,"label":"Balné","posId":"K0000","price":1500,"isExtra":true},{"id":"62240419","note":"","count":1,"label":"USA těsto","posId":"17","price":1000,"isExtra":true},{"id":"62240394","note":"","count":1,"label":"BBQ základ","posId":"ZRB32","price":0,"isExtra":true},{"id":"62240282","note":"","count":1,"label":"Jalapeňos","posId":"B102","price":2500,"KDSTags":["greenhighlight"],"isExtra":true},{"id":"62240234","note":"","size":"Jalapenos dip","count":1,"label":"Jalapenos dip","posId":"P107","price":2500,"isExtra":false},{"id":"62240228","note":"","size":"Česnekový chléb 18cm","count":1,"label":"Česnekový chléb 18cm","posId":"P104","price":6900,"isExtra":false},{"id":"62240278","note":"","count":1,"label":"Balné","posId":"K0000","price":1500,"isExtra":true}]</t>
  </si>
  <si>
    <t>2026-06-10T20:04:03.398+02:00</t>
  </si>
  <si>
    <t>2026-06-10T20:04:05.029+02:00</t>
  </si>
  <si>
    <t>[{"id":"14ed2657-b58d-4efd-97ae-3a48a4555f3f","count":1,"label":"Guarana kiwi a jablko","posId":"N144","price":5500,"isExtra":false,"discount":{"type":"absolute","value":35},"creatorId":"8FIlggpPnUOabHKSnrtUD","isPackging":0,"actualLabel":"Guarana kiwi a jablko"}]</t>
  </si>
  <si>
    <t>2026-06-10T20:03:15.047+02:00</t>
  </si>
  <si>
    <t>2026-06-10T20:03:26.244+02:00</t>
  </si>
  <si>
    <t>[{"id":"34a0b831-1e92-45b3-8a4a-018d05baf41c","count":1,"label":"Pepsi zero 0,33l","posId":"N171","price":3900,"isExtra":false,"creatorId":"meqKGntTPmPGYOo5ps86m","isPackging":0,"actualLabel":"Pepsi zero 0,33l"}]</t>
  </si>
  <si>
    <t>2026-06-10T19:44:29.290+02:00</t>
  </si>
  <si>
    <t>2026-06-10T19:52:03.376+02:00</t>
  </si>
  <si>
    <t>[{"id":"18c7dc2e-3f8c-4b58-9c90-6a401315d32b","count":1,"label":"Pizza Hawai 32 cm","posId":"114","price":25900,"isExtra":false,"creatorId":"iklWPOz7ECaeFsxuspdmT","isPackging":0,"actualLabel":"Pizza Hawai 32 cm"}]</t>
  </si>
  <si>
    <t>2026-06-10T19:27:05.297+02:00</t>
  </si>
  <si>
    <t>2026-06-10T19:42:36.490+02:00</t>
  </si>
  <si>
    <t>2026-06-10T19:53:38.649+02:00</t>
  </si>
  <si>
    <t>2026-06-10T19:27:22.635+02:00</t>
  </si>
  <si>
    <t>[{"id":"bf8dc38b-6c8e-42b6-9da3-3170253a57d4","note":"","count":1,"label":"Hot &amp; Spicy 32 cm","posId":"122","price":25900,"isExtra":false},{"id":"cf590a42-3894-4cb1-9be7-6da354b8453d","note":"","count":1,"label":"olivy","posId":"cf590a42-3894-4cb1-9be7-6da354b8453d","price":2500,"isExtra":true},{"id":"68d93a2c-5ce2-44a5-857b-6d579cd1f445","note":"","count":1,"label":"žampiony","posId":"68d93a2c-5ce2-44a5-857b-6d579cd1f445","price":2500,"isExtra":true},{"id":"03ade9ce-5d0f-4499-a6a3-340b58ae4468","note":"","count":1,"label":"Capricciosa 32 cm","posId":"113","price":25900,"isExtra":false},{"id":"dba0d6ed-9e38-4f33-8ec2-cc6e2ff8f1a9","note":"","count":1,"label":"gorgonzola","posId":"dba0d6ed-9e38-4f33-8ec2-cc6e2ff8f1a9","price":3000,"isExtra":true},{"id":"9d44d022-9287-4739-add5-71776d187058","note":"","count":1,"label":"paprika","posId":"9d44d022-9287-4739-add5-71776d187058","price":2500,"isExtra":true},{"id":"bd8e2f82-3d11-4ada-88ad-67191c012d18","note":"","count":1,"label":"BEZ -olivy","posId":"bd8e2f82-3d11-4ada-88ad-67191c012d18","price":0,"isExtra":true}]</t>
  </si>
  <si>
    <t>2026-06-10T18:57:30.352+02:00</t>
  </si>
  <si>
    <t>2026-06-10T19:07:24.156+02:00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</si>
  <si>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🌶️🌶️","posId":"110","price":29900,"isExtra":false},{"id":"62240274","note":"","count":1,"label":"Balné","posId":"K0000","price":2000,"isExtra":true},{"id":"62240225","note":"","size":"Spicy Wings 🌶️","count":1,"label":"Spicy Wings 🌶️","posId":"P101","price":11900,"isExtra":false},{"id":"62240278","note":"","count":1,"label":"Balné","posId":"K0000","price":1500,"isExtra":true}]</t>
  </si>
  <si>
    <t>2026-06-10T18:42:05.241+02:00</t>
  </si>
  <si>
    <t>2026-06-10T18:53:41.335+02:00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</si>
  <si>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62240353","note":"","count":1,"label":"Kukuřice","posId":"C115","price":3500,"KDSTags":["greenhighlight"],"isExtra":true},{"id":"62240188","note":"","size":"Quattro Formaggi 40cm","count":1,"label":"Quattro Formaggi 40cm","posId":"111","price":29900,"isExtra":false},{"id":"62240274","note":"","count":1,"label":"Balné","posId":"K0000","price":2000,"isExtra":true},{"id":"62240411","note":"","count":1,"label":"Rajčatový základ","posId":"ZSR40","price":0,"isExtra":true},{"id":"62240376","note":"","count":1,"label":"Pepperoni salám","posId":"C109","price":4000,"KDSTags":["greenhighlight"],"isExtra":true}]</t>
  </si>
  <si>
    <t>2026-06-10T18:27:28.702+02:00</t>
  </si>
  <si>
    <t>2026-06-10T18:30:09.719+02:00</t>
  </si>
  <si>
    <t>[{"id":"734f14e5-3164-4c60-ab34-a6cab8625c5e","count":1,"label":"Pizza Comeback 32","posId":"121","price":25900,"isExtra":false,"creatorId":"c7rODOdkof7UNavciZrNb","isPackging":0,"actualLabel":"Pizza Comeback 32"}]</t>
  </si>
  <si>
    <t>2026-06-10T18:18:04.150+02:00</t>
  </si>
  <si>
    <t>2026-06-10T18:25:57.712+02:00</t>
  </si>
  <si>
    <t>2026-06-10T18:39:40.525+02:00</t>
  </si>
  <si>
    <t>2026-06-10T18:27:32.808+02:00</t>
  </si>
  <si>
    <t>[{"id":"e525f614-2c06-459a-8d22-623546aa83fc","note":"","count":1,"label":"BBQ Texas 40 cm","posId":"107","price":32900,"isExtra":false},{"id":"0f32557d-3b00-4445-b026-75e05c963906","note":"","count":1,"label":"Jalapeños","posId":"0f32557d-3b00-4445-b026-75e05c963906","price":3500,"isExtra":true}]</t>
  </si>
  <si>
    <t>2026-06-10T18:15:40.309+02:00</t>
  </si>
  <si>
    <t>2026-06-10T18:24:16.044+02:00</t>
  </si>
  <si>
    <t>[{"id":"6893484371e1a7827faa2838","count":1,"label":"Hawai 40cm","posId":"102","price":23920,"isExtra":false},{"id":"8492ff01857ad344daba3d10","count":1,"label":"Balné","posId":"K0000","price":2000,"isExtra":true},{"id":"8fe79428b1485d9cece3b503","count":1,"label":"Jalapenos dip","posId":"P107","price":2000,"isExtra":false}]</t>
  </si>
  <si>
    <t>2026-06-10T18:10:21.058+02:00</t>
  </si>
  <si>
    <t>2026-06-10T18:18:46.139+02:00</t>
  </si>
  <si>
    <t>[{"id":"6893484371e1a7827faa2846","count":1,"label":"Comeback 32cm 🌶️","posId":"121","price":18320,"isExtra":false},{"id":"0cf732abf15d68df108984b2","count":1,"label":"Balné","posId":"K0000","price":1500,"isExtra":true},{"id":"6893484371e1a7827faa284c","count":1,"label":"BBQ Meteor 32cm","posId":"118","price":18320,"isExtra":false},{"id":"0cf732abf15d68df108984b2","count":1,"label":"Balné","posId":"K0000","price":1500,"isExtra":true},{"id":"02c1c7f4d009587eb56f37d4","count":1,"label":"Rajčatový základ","posId":"ZBR32","price":0,"isExtra":true}]</t>
  </si>
  <si>
    <t>2026-06-10T17:50:03.933+02:00</t>
  </si>
  <si>
    <t>2026-06-10T18:08:34.608+02:00</t>
  </si>
  <si>
    <t>2026-06-10T18:19:45.055+02:00</t>
  </si>
  <si>
    <t>2026-06-10T18:09:03.893+02:00</t>
  </si>
  <si>
    <t>[{"id":"fcbcf6b6-34c6-4d5f-ac5b-f6ece72e0953","note":"","count":1,"label":"BBQ Meteor 32 cm","posId":"118","price":25900,"isExtra":false},{"id":"d63e9120-8ffe-444c-ba51-6c942a13f4fc","note":"","count":1,"label":"Margherita 40 cm","posId":"100","price":28900,"isExtra":false},{"id":"57c816b2-3e3f-46c2-b126-b09910d79cb0","note":"","count":1,"label":"změna na Smetanový základ","posId":"57c816b2-3e3f-46c2-b126-b09910d79cb0","price":0,"isExtra":true},{"id":"739ceea4-4275-4f09-8cf5-ae08fe640a77","note":"","count":1,"label":"Pepsi 1l","posId":"N124","price":5900,"isExtra":false}]</t>
  </si>
  <si>
    <t>2026-06-10T17:48:47.408+02:00</t>
  </si>
  <si>
    <t>2026-06-10T18:15:24.332+02:00</t>
  </si>
  <si>
    <t>[{"id":"18c7dc2e-3f8c-4b58-9c90-6a401315d32b","count":1,"label":"Pizza Hawai 32 cm","posId":"114","price":25900,"isExtra":false,"creatorId":"eVh5B92euKwzbzp83ZWq5","isPackging":0,"actualLabel":"Pizza Hawai 32 cm"},{"id":"0b0f19cf-0e7b-4ef5-abad-53a9439da195","count":1,"label":"Pizza Hot &amp; Spicy 32","posId":"122","price":25900,"isExtra":false,"creatorId":"3euhY-0yYen9XlEqVh-ni","isPackging":0,"actualLabel":"Pizza Hot &amp; Spicy 32"}]</t>
  </si>
  <si>
    <t>2026-06-10T17:48:04.110+02:00</t>
  </si>
  <si>
    <t>2026-06-10T17:59:23.622+02:00</t>
  </si>
  <si>
    <t>[{"id":"d63e9120-8ffe-444c-ba51-6c942a13f4fc","note":"","count":1,"label":"Margherita 40 cm","posId":"100","price":28900,"isExtra":false}]</t>
  </si>
  <si>
    <t>2026-06-10T17:44:18.844+02:00</t>
  </si>
  <si>
    <t>2026-06-10T18:15:25.136+02:00</t>
  </si>
  <si>
    <t>[{"id":"f2e47a9a-9a83-4636-a9a7-f3b2d38f2cc5","count":1,"label":"Pečené brambory","posId":"P103","price":6900,"isExtra":false,"creatorId":"hsEM9YNIQeb-zgtTKKcTS","isPackging":0,"actualLabel":"Pečené brambory"},{"id":"24411cdf-3894-447b-954b-8892aa784ac6","count":1,"label":"Masové kuličky","posId":"P102","price":9900,"isExtra":false,"creatorId":"RThkI_2AJwE84kJIMg4QD","isPackging":0,"actualLabel":"Masové kuličky"}]</t>
  </si>
  <si>
    <t>2026-06-10T17:35:29.791+02:00</t>
  </si>
  <si>
    <t>2026-06-10T17:47:30.616+02:00</t>
  </si>
  <si>
    <t>[{"id":"6893484371e1a7827faa2842","count":1,"label":"Quattro Formaggi 32cm","posId":"123","price":18320,"isExtra":false},{"id":"0cf732abf15d68df108984b2","count":1,"label":"Balné","posId":"K0000","price":1500,"isExtra":true},{"id":"a5083b82d4771d466aea31de","count":1,"label":"Rajčatový základ","posId":"ZSR32","price":0,"isExtra":true},{"id":"380ab62bcb0705673955fc74","count":1,"label":"Šunka","posId":"B106","price":3000,"KDSTags":["greenhighlight"],"isExtra":true},{"id":"6893484371e1a7827faa2846","count":1,"label":"Comeback 32cm 🌶️","posId":"121","price":18320,"isExtra":false},{"id":"0cf732abf15d68df108984b2","count":1,"label":"Balné","posId":"K0000","price":1500,"isExtra":true}]</t>
  </si>
  <si>
    <t>2026-06-10T17:12:33.807+02:00</t>
  </si>
  <si>
    <t>2026-06-10T17:21:09.507+02:00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</si>
  <si>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32cm","posId":"123","price":22900,"isExtra":false},{"id":"62240278","note":"","count":1,"label":"Balné","posId":"K0000","price":1500,"isExtra":true},{"id":"62240419","note":"","count":1,"label":"USA těsto","posId":"17","price":1000,"isExtra":true},{"id":"62240202","note":"","size":"Comeback 32cm 🌶️","count":1,"label":"Comeback 32cm 🌶️","posId":"121","price":22900,"isExtra":false},{"id":"62240278","note":"","count":1,"label":"Balné","posId":"K0000","price":1500,"isExtra":true},{"id":"62240301","note":"","count":1,"label":"Bez slaniny","posId":"X108","price":0,"KDSTags":["redhighlight"],"isExtra":true},{"id":"62240319","note":"","count":1,"label":"Bez salámu","posId":"X109","price":0,"KDSTags":["redhighlight"],"isExtra":true},{"id":"62240337","note":"","count":1,"label":"Bez cibule","posId":"X103","price":0,"KDSTags":["redhighlight"],"isExtra":true}]</t>
  </si>
  <si>
    <t>2026-06-10T17:00:04.404+02:00</t>
  </si>
  <si>
    <t>2026-06-10T17:25:44.640+02:00</t>
  </si>
  <si>
    <t>[{"id":"4cd25cb7-e092-43a0-ab38-89c50a7e6a77","note":"","count":1,"label":"Pepperoni 18 cm","posId":"132","price":13900,"isExtra":false},{"id":"ea8ba6dd-c20a-4bae-a731-5344afc761eb","note":"","count":1,"label":"Capricciosa 18 cm","posId":"125","price":13900,"isExtra":false}]</t>
  </si>
  <si>
    <t>2026-06-10T16:56:31.805+02:00</t>
  </si>
  <si>
    <t>2026-06-10T17:05:03.468+02:00</t>
  </si>
  <si>
    <t>[{"id":"62240204","note":"","size":"BBQ Texas 32cm","count":1,"label":"BBQ Texas 32cm","posId":"119","price":22900,"isExtra":false},{"id":"62240278","note":"","count":1,"label":"Balné","posId":"K0000","price":1500,"isExtra":true},{"id":"62240419","note":"","count":1,"label":"USA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základ","posId":"ZBR32","price":0,"isExtra":true},{"id":"62240324","note":"","count":1,"label":"Bez papriky","posId":"X111","price":0,"KDSTags":["redhighlight"],"isExtra":true},{"id":"62240367","note":"","count":1,"label":"Slanina","posId":"B108","price":3000,"KDSTags":["greenhighlight"],"isExtra":true}]</t>
  </si>
  <si>
    <t>2026-06-10T16:42:28.147+02:00</t>
  </si>
  <si>
    <t>2026-06-10T16:57:41.678+02:00</t>
  </si>
  <si>
    <t>2026-06-10T16:57:41.677+02:00</t>
  </si>
  <si>
    <t>[{"id":"6893484371e1a7827faa2842","count":1,"label":"Quattro Formaggi 32cm","posId":"123","price":18320,"isExtra":false},{"id":"0cf732abf15d68df108984b2","count":1,"label":"Balné","posId":"K0000","price":1500,"isExtra":true},{"id":"97f1a134eae821dd97525084","count":1,"label":"BBQ dip","posId":"P105","price":1600,"isExtra":false},{"id":"0cf732abf15d68df108984b2","count":1,"label":"Balné","posId":"K0000","price":1500,"isExtra":true},{"id":"6893484371e1a7827faa285c","count":1,"label":"Spicy Wings 🌶️","posId":"P101","price":9520,"isExtra":false},{"id":"0cf732abf15d68df108984b2","count":1,"label":"Balné","posId":"K0000","price":1500,"isExtra":true}]</t>
  </si>
  <si>
    <t>2026-06-10T16:38:27.316+02:00</t>
  </si>
  <si>
    <t>2026-06-10T16:50:57.414+02:00</t>
  </si>
  <si>
    <t>[{"id":"62240206","note":"","size":"Zeleninová 32cm","count":1,"label":"Zeleninová 32cm","posId":"115","price":22900,"isExtra":false},{"id":"62240278","note":"","count":1,"label":"Balné","posId":"K0000","price":1500,"isExtra":true}]</t>
  </si>
  <si>
    <t>2026-06-10T16:37:40.107+02:00</t>
  </si>
  <si>
    <t>2026-06-10T18:15:25.631+02:00</t>
  </si>
  <si>
    <t>[{"id":"fcaa1b56-8096-4769-b051-0f9d80e276e7","count":1,"label":"Pizza Pepperoni 40","posId":"108","price":32900,"isExtra":false,"creatorId":"ztxGnr4nsp3iS65P8yKdE","isPackging":0,"actualLabel":"Pizza Pepperoni 40"}]</t>
  </si>
  <si>
    <t>2026-06-10T16:26:13.259+02:00</t>
  </si>
  <si>
    <t>2026-06-10T16:39:56.436+02:00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</si>
  <si>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32cm","posId":"116","price":22900,"isExtra":false},{"id":"62240278","note":"","count":1,"label":"Balné","posId":"K0000","price":1500,"isExtra":true}]</t>
  </si>
  <si>
    <t>2026-06-10T16:21:39.311+02:00</t>
  </si>
  <si>
    <t>2026-06-10T16:40:08.887+02:00</t>
  </si>
  <si>
    <t>[{"id":"d4397be7-89e6-46c3-a5ba-a8bbd0b2ec34","count":2,"label":"Pizza Hawai 18 cm","posId":"126","price":13900,"isExtra":false,"creatorId":"ZxOXxKBDixeWqUjx64cLi","isPackging":0,"actualLabel":"Pizza Hawai 18 cm"}]</t>
  </si>
  <si>
    <t>2026-06-10T16:16:31.352+02:00</t>
  </si>
  <si>
    <t>2026-06-10T16:32:42.326+02:00</t>
  </si>
  <si>
    <t>[{"id":"62240229","note":"","size":"Pepperoni Rolls 🌶️","count":1,"label":"Pepperoni Rolls 🌶️","posId":"P100","price":7900,"isExtra":false},{"id":"62240278","note":"","count":1,"label":"Balné","posId":"K0000","price":1500,"isExtra":true},{"id":"62240250","note":"","size":"Poděbradská malinovka 0,5l","count":1,"label":"Poděbradská malinovka 0,5l","posId":"N129","price":4900,"isExtra":false},{"id":"62240191","note":"","size":"Pepperoni 40cm 🌶️🌶️","count":1,"label":"Pepperoni 40cm 🌶️🌶️","posId":"108","price":29900,"isExtra":false},{"id":"62240274","note":"","count":1,"label":"Balné","posId":"K0000","price":2000,"isExtra":true},{"id":"62240408","note":"","count":1,"label":"Smetanový základ","posId":"ZRS40","price":0,"isExtra":true},{"id":"62240368","note":"","count":1,"label":"Slanina","posId":"C108","price":4000,"KDSTags":["greenhighlight"],"isExtra":true}]</t>
  </si>
  <si>
    <t>2026-06-10T15:15:43.336+02:00</t>
  </si>
  <si>
    <t>2026-06-10T15:31:18.066+02:00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</si>
  <si>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základ","posId":"ZRB40","price":0,"isExtra":true}]</t>
  </si>
  <si>
    <t>2026-06-10T15:15:06.274+02:00</t>
  </si>
  <si>
    <t>2026-06-10T15:34:58.220+02:00</t>
  </si>
  <si>
    <t>2026-06-10T15:07:54.541+02:00</t>
  </si>
  <si>
    <t>2026-06-10T15:35:00.616+02:00</t>
  </si>
  <si>
    <t>[{"id":"c4b5825a-dcf4-401b-a97f-768a9f88727e","count":1,"label":"Jablečný džus 0,33l","posId":"N176","price":4500,"isExtra":false,"creatorId":"Puw90XBeDAtK4rVGpSmf2","isPackging":0,"actualLabel":"Jablečný džus 0,33l"},{"id":"c4b5825a-dcf4-401b-a97f-768a9f88727e","count":1,"label":"Jablečný džus 0,33l","posId":"N176","price":4500,"isExtra":false,"creatorId":"iuvKUU8deJvZ8FiTspn9A","isPackging":0,"actualLabel":"Jablečný džus 0,33l"},{"id":"f54bf2a0-65fd-4159-8966-4f74597c4ad9","count":1,"label":"Donut jahodový","posId":"Z104","price":3500,"isExtra":false,"creatorId":"02apnyDNR_oS-7sqPGaOg","isPackging":0,"actualLabel":"Donut jahodový"},{"id":"84d79f32-a401-44d7-968a-bbb6e2020340","count":1,"label":"Choco Rolls","posId":"chr100","price":8900,"isExtra":false,"creatorId":"J4gr9AqtuifyjHqTeH0JA","isPackging":0,"actualLabel":"Choco Rolls"}]</t>
  </si>
  <si>
    <t>2026-06-10T15:06:02.192+02:00</t>
  </si>
  <si>
    <t>2026-06-10T15:34:59.492+02:00</t>
  </si>
  <si>
    <t>[{"id":"2fe3a18b-075c-4e34-9ddd-f1c1fd345e2d","count":1,"label":"Pizza Hawai 40 cm","posId":"102","price":32900,"isExtra":false,"discount":{"type":"percentage","value":20},"creatorId":"F4BswkeZEif6I-3yj2__m","isPackging":0,"actualLabel":"Pizza Hawai 40 cm"},{"id":"5cfad217-01dc-4b3b-9ed6-315839746faa","count":1,"label":"Česnekový chléb","posId":"P104","price":7900,"isExtra":false,"creatorId":"QVpbH1zhR1iz1HHtlMFZX","isPackging":0,"actualLabel":"Česnekový chléb"},{"id":"cd43f6a9-7b26-4cdf-8aa9-85510522383c","count":1,"label":"Poděbradská malinovka 0,5l","posId":"N129","price":4900,"isExtra":false,"creatorId":"-MMT4jtjGPyCJHSwFyizY","isPackging":0,"actualLabel":"Poděbradská malinovka 0,5l"},{"id":"8c606e51-17ad-408c-8406-aeb8d328fe6c","count":1,"label":"Pomerančový džus 0,33l","posId":"N178","price":4500,"isExtra":false,"creatorId":"Zc5mkjpl36g8KMNwEn5xk","isPackging":0,"actualLabel":"Pomerančový džus 0,33l"},{"id":"e687efb2-38f2-4448-89a9-c358d6fc33e5","count":1,"label":"Aquila černý čaj/broskev 0,33l","posId":"N175","price":3900,"isExtra":false,"creatorId":"34yHJD41upoN527FljP1e","isPackging":0,"actualLabel":"Aquila černý čaj/broskev 0,33l"},{"id":"b0f1aebd-b975-4005-9c16-db91b7d813d3","count":1,"label":"Aquila zelený čaj/citron 0,33l","posId":"N174","price":3900,"isExtra":false,"creatorId":"CllZWlydksK-dnv9IZ2qm","isPackging":0,"actualLabel":"Aquila zelený čaj/citron 0,33l"}]</t>
  </si>
  <si>
    <t>2026-06-10T14:48:26.894+02:00</t>
  </si>
  <si>
    <t>2026-06-10T15:00:36.129+02:00</t>
  </si>
  <si>
    <t>[{"id":"6893484371e1a7827faa283a","count":1,"label":"Capricciosa 40cm","posId":"101","price":23920,"isExtra":false},{"id":"8492ff01857ad344daba3d10","count":1,"label":"Balné","posId":"K0000","price":2000,"isExtra":true},{"id":"6893484371e1a7827faa28a4","count":1,"label":"Pepsi 1l","posId":"N124","price":4720,"isExtra":false},{"id":"3b2e046bdfa6a4d3ce9090dd","count":1,"label":"Choco Rolls","posId":"chr100","price":6320,"isExtra":false},{"id":"0cf732abf15d68df108984b2","count":1,"label":"Balné","posId":"K0000","price":1500,"isExtra":true}]</t>
  </si>
  <si>
    <t>2026-06-10T13:59:04.045+02:00</t>
  </si>
  <si>
    <t>2026-06-10T14:12:56.331+02:00</t>
  </si>
  <si>
    <t>[{"id":"0ea52415-fdb3-497f-b216-7fd5802f2e0f","note":"","count":1,"label":"Quattro Formaggi 32 cm","posId":"123","price":25900,"isExtra":false},{"id":"85dc195f-7d7b-4fb5-b41d-eb1c9c76b3a3","note":"","count":1,"label":"Hot &amp; Spicy 32 cm","posId":"146","price":25900,"isExtra":false},{"id":"21fd0686-e8d1-43f1-84c9-d96f5842a3ca","note":"","count":1,"label":"okraj mozzarella, bylinky","posId":"21fd0686-e8d1-43f1-84c9-d96f5842a3ca","price":5900,"isExtra":true}]</t>
  </si>
  <si>
    <t>2026-06-10T13:38:04.783+02:00</t>
  </si>
  <si>
    <t>2026-06-10T14:02:03.611+02:00</t>
  </si>
  <si>
    <t>[{"id":"38fbf306-1585-4d67-9b87-6d5b39f05c8f","count":1,"label":"Pizza BBQ Texas 32","posId":"119","price":25900,"isExtra":false,"discount":{"type":"percentage","value":20},"creatorId":"-7FsTyRkgjQ7xpZXhvPVL","isPackging":0,"actualLabel":"Pizza BBQ Texas 32"}]</t>
  </si>
  <si>
    <t>2026-06-10T13:11:49.075+02:00</t>
  </si>
  <si>
    <t>2026-06-10T13:24:12.766+02:00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</si>
  <si>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🌶️","posId":"109","price":29900,"isExtra":false},{"id":"62240274","note":"","count":1,"label":"Balné","posId":"K0000","price":2000,"isExtra":true},{"id":"62240191","note":"","size":"Pepperoni 40cm 🌶️🌶️","count":1,"label":"Pepperoni 40cm 🌶️🌶️","posId":"108","price":29900,"isExtra":false},{"id":"62240274","note":"","count":1,"label":"Balné","posId":"K0000","price":2000,"isExtra":true},{"id":"62240408","note":"","count":1,"label":"Smetanový základ","posId":"ZRS40","price":0,"isExtra":true},{"id":"62240230","note":"","size":"Česnekový dip","count":2,"label":"Česnekový dip","posId":"P106","price":2000,"isExtra":false},{"id":"62240278","note":"","count":2,"label":"Balné","posId":"K0000","price":1500,"isExtra":true},{"id":"62240227","note":"","size":"Pečené brambory","count":1,"label":"Pečené brambory","posId":"P103","price":5900,"isExtra":false},{"id":"62240278","note":"","count":1,"label":"Balné","posId":"K0000","price":1500,"isExtra":true},{"id":"62240225","note":"","size":"Spicy Wings 🌶️","count":1,"label":"Spicy Wings 🌶️","posId":"P101","price":11900,"isExtra":false},{"id":"62240278","note":"","count":1,"label":"Balné","posId":"K0000","price":1500,"isExtra":true}]</t>
  </si>
  <si>
    <t>2026-06-10T13:11:45.435+02:00</t>
  </si>
  <si>
    <t>2026-06-10T13:19:54.366+02:00</t>
  </si>
  <si>
    <t>2026-06-10T13:05:09.779+02:00</t>
  </si>
  <si>
    <t>2026-06-10T13:13:28.312+02:00</t>
  </si>
  <si>
    <t>[{"id":"62240199","note":"","size":"Margherita 32cm","count":1,"label":"Margherita 32cm","posId":"112","price":18900,"isExtra":false},{"id":"62240278","note":"","count":1,"label":"Balné","posId":"K0000","price":1500,"isExtra":true},{"id":"62240336","note":"","count":1,"label":"Ananas","posId":"B100","price":2500,"KDSTags":["greenhighlight"],"isExtra":true},{"id":"62240206","note":"","size":"Zeleninová 32cm","count":1,"label":"Zeleninová 32cm","posId":"115","price":22900,"isExtra":false},{"id":"62240278","note":"","count":1,"label":"Balné","posId":"K0000","price":1500,"isExtra":true},{"id":"62240210","note":"","size":"Veggieballs 32cm 🌶️🌶️","count":1,"label":"Veggieballs 32cm 🌶️🌶️","posId":"117","price":22900,"isExtra":false},{"id":"62240278","note":"","count":1,"label":"Balné","posId":"K0000","price":1500,"isExtra":true}]</t>
  </si>
  <si>
    <t>2026-06-10T12:50:06.831+02:00</t>
  </si>
  <si>
    <t>2026-06-10T12:58:52.287+02:00</t>
  </si>
  <si>
    <t>[{"id":"62240246","note":"","size":"Pepsi 1l","count":1,"label":"Pepsi 1l","posId":"N124","price":5900,"isExtra":false},{"id":"62240202","note":"","size":"Comeback 32cm 🌶️","count":1,"label":"Comeback 32cm 🌶️","posId":"121","price":22900,"isExtra":false},{"id":"62240278","note":"","count":1,"label":"Balné","posId":"K0000","price":1500,"isExtra":true},{"id":"62240392","note":"","count":1,"label":"Smetanový základ","posId":"ZRS32","price":0,"isExtra":true},{"id":"62240306","note":"","count":1,"label":"Žampiony","posId":"B105","price":2500,"KDSTags":["greenhighlight"],"isExtra":true}]</t>
  </si>
  <si>
    <t>2026-06-10T12:50:06.817+02:00</t>
  </si>
  <si>
    <t>2026-06-10T12:57:22.510+02:00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</si>
  <si>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🌶️🌶️","posId":"122","price":22900,"isExtra":false},{"id":"62240278","note":"","count":1,"label":"Balné","posId":"K0000","price":1500,"isExtra":true},{"id":"62240246","note":"","size":"Pepsi 1l","count":1,"label":"Pepsi 1l","posId":"N124","price":5900,"isExtra":false}]</t>
  </si>
  <si>
    <t>2026-06-10T12:28:21.372+02:00</t>
  </si>
  <si>
    <t>2026-06-10T12:40:48.775+02:00</t>
  </si>
  <si>
    <t>2026-06-10T11:37:04.671+02:00</t>
  </si>
  <si>
    <t>2026-06-10T11:49:16.201+02:00</t>
  </si>
  <si>
    <t>2026-06-10T11:55:58.151+02:00</t>
  </si>
  <si>
    <t>2026-06-10T11:48:55.931+02:00</t>
  </si>
  <si>
    <t>2026-06-10T11:36:49.713+02:00</t>
  </si>
  <si>
    <t>2026-06-10T11:59:20.589+02:00</t>
  </si>
  <si>
    <t>[{"id":"c4b3f3b8-33c0-4705-890c-1c29e90f6ce6","count":1,"label":"Pizza BBQ Texas 40","posId":"107","price":32900,"isExtra":false,"creatorId":"aG45eBOkHuyrHc4_zP8Ea","isPackging":0,"actualLabel":"Pizza BBQ Texas 40"}]</t>
  </si>
  <si>
    <t>2026-06-10T11:23:50.059+02:00</t>
  </si>
  <si>
    <t>2026-06-10T11:59:07.890+02:00</t>
  </si>
  <si>
    <t>[{"id":"864ed54f-c99e-45ab-b65e-dc3c6ef3ae72","count":1,"label":"Pizza Quattro Formaggi 32","posId":"123","price":25900,"isExtra":false,"creatorId":"JNfYwRYs3T3QdigpPoWJm","isPackging":0,"actualLabel":"Pizza Quattro Formaggi 32"}]</t>
  </si>
  <si>
    <t>2026-06-10T11:19:04.860+02:00</t>
  </si>
  <si>
    <t>2026-06-10T11:58:59.124+02:00</t>
  </si>
  <si>
    <t>[{"id":"d524a5a3-a53a-4542-a32f-c55dbe2cd1d4","count":1,"label":"Cappucino","posId":"N152","price":6500,"isExtra":false,"creatorId":"VePDhNDMIdMV6VSXF-Cqj","isPackging":0,"actualLabel":"Cappucino"}]</t>
  </si>
  <si>
    <t>2026-06-10T11:08:24.050+02:00</t>
  </si>
  <si>
    <t>2026-06-10T11:58:58.493+02:00</t>
  </si>
  <si>
    <t>[{"id":"0b0f19cf-0e7b-4ef5-abad-53a9439da195","count":1,"label":"Pizza Hot &amp; Spicy 32","posId":"122","price":25900,"isExtra":false,"creatorId":"6X7dx1l2Q8M8KaZGLPSUd","isPackging":0,"actualLabel":"Pizza Hot &amp; Spicy 32"},{"id":"bbef59ce-896e-4add-acca-1c087f56506a","count":1,"label":"Pepsi 0,33l","posId":"N170","price":3900,"isExtra":false,"creatorId":"mnrt8F02VyNFa7k9SERmx","isPackging":0,"actualLabel":"Pepsi 0,33l"}]</t>
  </si>
  <si>
    <t>2026-06-10T09:26:03.884+02:00</t>
  </si>
  <si>
    <t>2026-06-10T11:21:39.799+02:00</t>
  </si>
  <si>
    <t>2026-06-10T11:29:39.451+02:00</t>
  </si>
  <si>
    <t>2026-06-10T11:19:08.903+02:00</t>
  </si>
  <si>
    <t>[{"id":"ad7c292a-48c9-48db-b64c-0f7f8ebced7f","note":"","count":1,"label":"BBQ Meteor 40 cm","posId":"106","price":32900,"isExtra":false},{"id":"f61b7339-3b20-4583-b2b8-12e48de2876d","note":"","count":1,"label":"změna na Rajčatový základ","posId":"f61b7339-3b20-4583-b2b8-12e48de2876d","price":0,"isExtra":true},{"id":"622835b8-8ccd-4776-9f66-ccee484725e6","note":"","count":1,"label":"Okraj Hotdog, hořčice","posId":"622835b8-8ccd-4776-9f66-ccee484725e6","price":6900,"isExtra":true},{"id":"86843148-4e32-4979-bfd6-d7151207f70f","note":"","count":1,"label":"Šunka","posId":"86843148-4e32-4979-bfd6-d7151207f70f","price":4000,"isExtra":true},{"id":"7fdd6df3-b4af-470d-955c-d1de47ab00a5","note":"","count":1,"label":"Žampiony","posId":"7fdd6df3-b4af-470d-955c-d1de47ab00a5","price":3500,"isExtra":true},{"id":"e8f571e6-dd36-42d7-8826-52c90315986b","note":"","count":1,"label":"Baby špenát &amp; kuře 40 cm","posId":"104","price":32900,"isExtra":false}]</t>
  </si>
  <si>
    <t>2026-06-10T00:16:05.986+02:00</t>
  </si>
  <si>
    <t>2026-06-10T00:30:42.769+02:00</t>
  </si>
  <si>
    <t>2026-06-10T00:48:53.985+02:00</t>
  </si>
  <si>
    <t>2026-06-10T00:27:50.579+02:00</t>
  </si>
  <si>
    <t>[{"id":"65874328","note":"","size":"Baby špenát &amp; kuře 40cm","count":1,"label":"Baby špenát &amp; kuře 40cm","posId":"104","price":32900,"isExtra":false},{"id":"65874385","note":"","count":1,"label":"Balné","posId":"K0000","price":2000,"isExtra":true},{"id":"65874509","note":"","count":1,"label":"BBQ základ","posId":"ZSB49","price":0,"isExtra":true}]</t>
  </si>
  <si>
    <t>2026-06-10T00:11:27.909+02:00</t>
  </si>
  <si>
    <t>2026-06-10T00:25:39.717+02:00</t>
  </si>
  <si>
    <t>2026-06-10T00:41:23.213+02:00</t>
  </si>
  <si>
    <t>2026-06-10T00:11:59.519+02:00</t>
  </si>
  <si>
    <t>[{"id":"65874343","note":"","size":"Capricciosa 32cm","count":1,"label":"Capricciosa 32cm","posId":"113","price":25900,"isExtra":false},{"id":"65874393","note":"","count":1,"label":"Balné","posId":"K0000","price":1500,"isExtra":true},{"id":"65874415","note":"","count":1,"label":"okraj mozzarella, bylinky","posId":"A121","price":5900,"isExtra":true},{"id":"65874418","note":"","count":1,"label":"Bez žampionů","posId":"X105","price":0,"KDSTags":["redhighlight"],"isExtra":true},{"id":"65874368","note":"","size":"Pepsi 1l","count":1,"label":"Pepsi 1l","posId":"N124","price":5900,"isExtra":false}]</t>
  </si>
  <si>
    <t>2026-06-09T23:26:32.346+02:00</t>
  </si>
  <si>
    <t>2026-06-09T23:39:52.804+02:00</t>
  </si>
  <si>
    <t>[{"id":"6893484371e1a7827faa282a","count":1,"label":"Quattro Formaggi 40cm","posId":"111","price":23920,"isExtra":false},{"id":"8492ff01857ad344daba3d10","count":1,"label":"Balné","posId":"K0000","price":2000,"isExtra":true},{"id":"a73c2b3048071c7c113487b6","count":1,"label":"Rajčatový základ","posId":"ZSR40","price":0,"isExtra":true},{"id":"6893484371e1a7827faa2828","count":1,"label":"Margherita 40cm","posId":"100","price":19920,"isExtra":false},{"id":"8492ff01857ad344daba3d10","count":1,"label":"Balné","posId":"K0000","price":2000,"isExtra":true}]</t>
  </si>
  <si>
    <t>2026-06-09T23:25:39.092+02:00</t>
  </si>
  <si>
    <t>2026-06-09T23:26:00.723+02:00</t>
  </si>
  <si>
    <t>[{"id":"14ed2657-b58d-4efd-97ae-3a48a4555f3f","count":1,"label":"Guarana kiwi a jablko","posId":"N144","price":5500,"isExtra":false,"discount":{"type":"absolute","value":35},"creatorId":"Hn7FnMsB_YcvFSyLjlW3-","isPackging":0,"actualLabel":"Guarana kiwi a jablko"}]</t>
  </si>
  <si>
    <t>2026-06-09T22:54:50.079+02:00</t>
  </si>
  <si>
    <t>2026-06-09T23:05:58.877+02:00</t>
  </si>
  <si>
    <t>[{"id":"6893484371e1a7827faa28a6","count":1,"label":"Pepsi zero sugar 1l","posId":"N125","price":4720,"isExtra":false},{"id":"6893484371e1a7827faa282c","count":1,"label":"Hot &amp; Spicy 40cm 🌶️🌶️","posId":"110","price":23920,"isExtra":false},{"id":"8492ff01857ad344daba3d10","count":1,"label":"Balné","posId":"K0000","price":2000,"isExtra":true},{"id":"d0ae617b1bdb5220029b9a40","count":1,"label":"BBQ základ","posId":"ZRB40","price":0,"isExtra":true}]</t>
  </si>
  <si>
    <t>2026-06-09T22:40:55.308+02:00</t>
  </si>
  <si>
    <t>2026-06-09T22:57:02.890+02:00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</si>
  <si>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7ccbf4b7b3a914805a07876a","count":1,"label":"Kukuřice","posId":"C115","price":3500,"KDSTags":["greenhighlight"],"isExtra":true},{"id":"6893484371e1a7827faa2846","count":3,"label":"Comeback 32cm 🌶️","posId":"121","price":18320,"isExtra":false},{"id":"0cf732abf15d68df108984b2","count":3,"label":"Balné","posId":"K0000","price":1500,"isExtra":true},{"id":"6893484371e1a7827faa2850","count":1,"label":"Hawai 32cm","posId":"114","price":18320,"isExtra":false},{"id":"0cf732abf15d68df108984b2","count":1,"label":"Balné","posId":"K0000","price":1500,"isExtra":true},{"id":"8cfd349c9dc7f129d0cfd899","count":1,"label":"Česnekový dip","posId":"P106","price":1600,"isExtra":false},{"id":"0cf732abf15d68df108984b2","count":1,"label":"Balné","posId":"K0000","price":1500,"isExtra":true},{"id":"8fe79428b1485d9cece3b503","count":2,"label":"Jalapenos dip","posId":"P107","price":2000,"isExtra":false}]</t>
  </si>
  <si>
    <t>2026-06-09T22:29:27.884+02:00</t>
  </si>
  <si>
    <t>2026-06-09T22:42:35.655+02:00</t>
  </si>
  <si>
    <t>2026-06-09T22:47:46.257+02:00</t>
  </si>
  <si>
    <t>2026-06-09T22:42:44.080+02:00</t>
  </si>
  <si>
    <t>[{"id":"65874355","note":"","size":"Česnekový dip","count":1,"label":"Česnekový dip","posId":"P106","price":2000,"isExtra":false},{"id":"65874393","note":"","count":1,"label":"Balné","posId":"K0000","price":1500,"isExtra":true},{"id":"65874352","note":"","size":"Pečené brambory","count":1,"label":"Pečené brambory","posId":"P103","price":6900,"isExtra":false},{"id":"65874393","note":"","count":1,"label":"Balné","posId":"K0000","price":1500,"isExtra":true},{"id":"65874348","note":"","size":"Veggie menu Comeback","count":1,"label":"Veggie menu Comeback","posId":"M200","price":34900,"isExtra":false},{"id":"65874473","note":"","count":1,"label":"Quattro Formaggi","posId":"Y123","price":0,"isExtra":true},{"id":"65874397","note":"","count":1,"label":"Balné","posId":"K0000","price":3000,"isExtra":true},{"id":"65874511","note":"","count":1,"label":"USA těsto","posId":"17","price":1000,"isExtra":true},{"id":"65874493","note":"","count":1,"label":"Smetanový základ","posId":"ZRS32","price":0,"isExtra":true},{"id":"65874421","note":"","count":1,"label":"okraj mozzarella, bbq omáčka","posId":"A123","price":5900,"isExtra":true},{"id":"65874400","note":"","count":1,"label":"česnekový chléb","posId":"P104","price":0,"isExtra":true},{"id":"65874500","note":"","count":1,"label":"Pepsi zero sugar 1l","posId":"N125","price":0,"isExtra":true}]</t>
  </si>
  <si>
    <t>2026-06-09T22:25:43.596+02:00</t>
  </si>
  <si>
    <t>2026-06-09T22:42:59.968+02:00</t>
  </si>
  <si>
    <t>2026-06-09T22:59:39.599+02:00</t>
  </si>
  <si>
    <t>2026-06-09T22:42:42.368+02:00</t>
  </si>
  <si>
    <t>[{"id":"864ed54f-c99e-45ab-b65e-dc3c6ef3ae72","count":1,"label":"Pizza Quattro Formaggi 32","posId":"123","price":25900,"isExtra":false,"creatorId":"ro-GRLnWYiGxVfeoQ_2Or","isPackging":0,"actualLabel":"Pizza Quattro Formaggi 32"}]</t>
  </si>
  <si>
    <t>2026-06-09T22:21:59.050+02:00</t>
  </si>
  <si>
    <t>2026-06-09T22:33:47.687+02:00</t>
  </si>
  <si>
    <t>2026-06-09T22:06:30.327+02:00</t>
  </si>
  <si>
    <t>2026-06-09T22:27:07.570+02:00</t>
  </si>
  <si>
    <t>2026-06-09T21:54:16.582+02:00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</si>
  <si>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🌶️🌶️","posId":"110","price":29900,"isExtra":false},{"id":"62240274","note":"","count":1,"label":"Balné","posId":"K0000","price":2000,"isExtra":true},{"id":"62240188","note":"","size":"Quattro Formaggi 40cm","count":1,"label":"Quattro Formaggi 40cm","posId":"111","price":29900,"isExtra":false},{"id":"62240274","note":"","count":1,"label":"Balné","posId":"K0000","price":2000,"isExtra":true}]</t>
  </si>
  <si>
    <t>2026-06-09T21:53:36.105+02:00</t>
  </si>
  <si>
    <t>2026-06-09T22:06:08.517+02:00</t>
  </si>
  <si>
    <t>Miloslav</t>
  </si>
  <si>
    <t>2026-06-09T21:41:53.878+02:00</t>
  </si>
  <si>
    <t>2026-06-09T21:56:18.740+02:00</t>
  </si>
  <si>
    <t>[{"id":"116","note":"","count":1,"label":"Baby Špenát &amp; kuře 32cm","posId":"116","price":22900,"isExtra":false},{"id":"K0000","note":"","count":1,"label":"Balné","posId":"K0000","price":1500,"isExtra":true},{"id":"17","note":"","count":1,"label":"USA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5900,"isExtra":true},{"id":"B105","note":"","count":1,"label":"Žampiony","posId":"B105","price":2500,"KDSTags":["greenhighlight"],"isExtra":true},{"id":"B114","note":"","count":1,"label":"Kuře","posId":"B114","price":3000,"KDSTags":["greenhighlight"],"isExtra":true}]</t>
  </si>
  <si>
    <t>2026-06-09T21:32:43.207+02:00</t>
  </si>
  <si>
    <t>2026-06-09T21:43:43.522+02:00</t>
  </si>
  <si>
    <t>2026-06-09T21:25:20.929+02:00</t>
  </si>
  <si>
    <t>2026-06-09T21:36:42.858+02:00</t>
  </si>
  <si>
    <t>[{"id":"6893484371e1a7827faa28a2","count":2,"label":"BIRGO grapefruit 0,5l","posId":"N131","price":3920,"isExtra":false},{"id":"6893484371e1a7827faa2846","count":1,"label":"Comeback 32cm 🌶️","posId":"121","price":18320,"isExtra":false},{"id":"0cf732abf15d68df108984b2","count":1,"label":"Balné","posId":"K0000","price":1500,"isExtra":true},{"id":"aa7adefdbb9acf83a80d5243","count":1,"label":"okraj mozzarella, bylinky","posId":"A121","price":5900,"isExtra":true}]</t>
  </si>
  <si>
    <t>2026-06-09T20:56:10.027+02:00</t>
  </si>
  <si>
    <t>2026-06-09T21:18:25.523+02:00</t>
  </si>
  <si>
    <t>[{"id":"62240193","note":"","size":"BBQ Meteor 40cm","count":1,"label":"BBQ Meteor 40cm","posId":"106","price":29900,"isExtra":false},{"id":"62240274","note":"","count":1,"label":"Balné","posId":"K0000","price":2000,"isExtra":true},{"id":"62240405","note":"","count":1,"label":"Rajčatový základ","posId":"ZBR40","price":0,"isExtra":true},{"id":"62240229","note":"","size":"Pepperoni Rolls 🌶️","count":1,"label":"Pepperoni Rolls 🌶️","posId":"P100","price":7900,"isExtra":false},{"id":"62240278","note":"","count":1,"label":"Balné","posId":"K0000","price":1500,"isExtra":true},{"id":"62240246","note":"","size":"Pepsi 1l","count":1,"label":"Pepsi 1l","posId":"N124","price":5900,"isExtra":false}]</t>
  </si>
  <si>
    <t>2026-06-09T20:26:13.272+02:00</t>
  </si>
  <si>
    <t>2026-06-09T20:29:50.679+02:00</t>
  </si>
  <si>
    <t>[{"id":"88ea58e5-5aed-4c56-80f0-bcc6b35440d3","count":1,"label":"Espresso Lungo","posId":"N156","price":5500,"isExtra":false,"creatorId":"jzfJrT1if8UfbXAFUXhV2","isPackging":0,"actualLabel":"Espresso Lungo"}]</t>
  </si>
  <si>
    <t>2026-06-09T20:16:12.071+02:00</t>
  </si>
  <si>
    <t>2026-06-09T20:28:55.644+02:00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</si>
  <si>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40cm","posId":"111","price":29900,"isExtra":false},{"id":"62240274","note":"","count":1,"label":"Balné","posId":"K0000","price":2000,"isExtra":true},{"id":"62240295","note":"","count":1,"label":"okraj mozzarella, bylinky","posId":"A122","price":6900,"isExtra":true},{"id":"62240307","note":"","count":1,"label":"Žampiony","posId":"C105","price":3500,"KDSTags":["greenhighlight"],"isExtra":true},{"id":"62240387","note":"","count":1,"label":"Zeleninové kuličky","posId":"C104","price":8900,"KDSTags":["greenhighlight"],"isExtra":true},{"id":"62240234","note":"","size":"Jalapenos dip","count":1,"label":"Jalapenos dip","posId":"P107","price":2500,"isExtra":false}]</t>
  </si>
  <si>
    <t>2026-06-09T19:56:23.926+02:00</t>
  </si>
  <si>
    <t>2026-06-09T20:04:53.350+02:00</t>
  </si>
  <si>
    <t>[{"id":"62240197","note":"","size":"Capricciosa 40cm","count":1,"label":"Capricciosa 40cm","posId":"101","price":29900,"isExtra":false},{"id":"62240274","note":"","count":1,"label":"Balné","posId":"K0000","price":2000,"isExtra":true}]</t>
  </si>
  <si>
    <t>2026-06-09T19:16:48.422+02:00</t>
  </si>
  <si>
    <t>2026-06-09T19:25:45.723+02:00</t>
  </si>
  <si>
    <t>2026-06-09T19:07:26.703+02:00</t>
  </si>
  <si>
    <t>2026-06-09T19:25:42.560+02:00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</si>
  <si>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🌶️🌶️","posId":"110","price":23920,"isExtra":false},{"id":"8492ff01857ad344daba3d10","count":1,"label":"Balné","posId":"K0000","price":2000,"isExtra":true},{"id":"6893484371e1a7827faa28a6","count":1,"label":"Pepsi zero sugar 1l","posId":"N125","price":4720,"isExtra":false},{"id":"6893484371e1a7827faa2836","count":1,"label":"Zeleninová 40cm","posId":"103","price":23920,"isExtra":false},{"id":"8492ff01857ad344daba3d10","count":1,"label":"Balné","posId":"K0000","price":2000,"isExtra":true},{"id":"6893484371e1a7827faa2854","count":1,"label":"Baby Špenát &amp; kuře 32cm","posId":"116","price":18320,"isExtra":false},{"id":"0cf732abf15d68df108984b2","count":1,"label":"Balné","posId":"K0000","price":1500,"isExtra":true}]</t>
  </si>
  <si>
    <t>2026-06-09T19:07:11.658+02:00</t>
  </si>
  <si>
    <t>2026-06-09T19:18:31.541+02:00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</si>
  <si>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40cm","posId":"111","price":23920,"isExtra":false},{"id":"8492ff01857ad344daba3d10","count":1,"label":"Balné","posId":"K0000","price":2000,"isExtra":true},{"id":"6893484371e1a7827faa283a","count":1,"label":"Capricciosa 40cm","posId":"101","price":23920,"isExtra":false},{"id":"8492ff01857ad344daba3d10","count":1,"label":"Balné","posId":"K0000","price":2000,"isExtra":true}]</t>
  </si>
  <si>
    <t>Usman</t>
  </si>
  <si>
    <t>2026-06-09T18:57:51.418+02:00</t>
  </si>
  <si>
    <t>2026-06-09T19:09:51.116+02:00</t>
  </si>
  <si>
    <t>[{"id":"106","note":"","count":1,"label":"BBQ Meteor 40cm","posId":"106","price":29900,"isExtra":false},{"id":"K0000","note":"","count":1,"label":"Balné","posId":"K0000","price":2000,"isExtra":true}]</t>
  </si>
  <si>
    <t>2026-06-09T18:55:42.864+02:00</t>
  </si>
  <si>
    <t>2026-06-09T20:29:51.108+02:00</t>
  </si>
  <si>
    <t>[{"id":"2fe3a18b-075c-4e34-9ddd-f1c1fd345e2d","count":1,"label":"Pizza Hawai 40 cm","posId":"102","price":32900,"isExtra":false,"creatorId":"e8cPjLHSzZkXNC0IVdKDA","isPackging":0,"actualLabel":"Pizza Hawai 40 cm"},{"id":"extra_20230331101812_3","count":1,"label":"okraj mozzarella, bylinky","posId":"A122","price":6900,"isExtra":true,"mainItemId":"2fe3a18b-075c-4e34-9ddd-f1c1fd345e2d"},{"id":"RjnzJvFGQ7bViwxWS8fAW","count":1,"label":"Bez ananasu","posId":"X100","price":0,"KDSTags":["redhighlight"],"isExtra":true,"mainItemId":"2fe3a18b-075c-4e34-9ddd-f1c1fd345e2d"},{"id":"734f14e5-3164-4c60-ab34-a6cab8625c5e","count":1,"label":"Pizza Comeback 32","posId":"121","price":25900,"isExtra":false,"creatorId":"On93cBSSyx4ONNq5KLBAD","isPackging":0,"actualLabel":"Pizza Comeback 32"}]</t>
  </si>
  <si>
    <t>2026-06-09T18:24:03.191+02:00</t>
  </si>
  <si>
    <t>2026-06-09T18:34:33.838+02:00</t>
  </si>
  <si>
    <t>2026-06-09T18:44:16.521+02:00</t>
  </si>
  <si>
    <t>2026-06-09T18:31:59.230+02:00</t>
  </si>
  <si>
    <t>[{"id":"35e045f9-bc36-46e9-8142-6579de78a05b","note":"","count":1,"label":"Comeback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cm","posId":"121","price":25900,"isExtra":false},{"id":"c8019f80-065c-4f09-9e80-65b85dae2ae1","note":"","count":1,"label":"kukuřice","posId":"c8019f80-065c-4f09-9e80-65b85dae2ae1","price":2500,"isExtra":true}]</t>
  </si>
  <si>
    <t>2026-06-09T18:05:03.401+02:00</t>
  </si>
  <si>
    <t>2026-06-09T18:13:36.880+02:00</t>
  </si>
  <si>
    <t>[{"id":"ee394832-8137-440a-84b7-b9e0df42a9ab","note":"","count":1,"label":"Hawai 32 cm","posId":"114","price":25900,"isExtra":false},{"id":"4d0fe7ad-c88a-4a73-8015-c60680489cf8","note":"","count":1,"label":"Baby špenát &amp; kuře 32 cm","posId":"116","price":25900,"isExtra":false}]</t>
  </si>
  <si>
    <t>2026-06-09T18:00:20.645+02:00</t>
  </si>
  <si>
    <t>2026-06-09T18:10:12.871+02:00</t>
  </si>
  <si>
    <t>[{"id":"6893484371e1a7827faa282a","count":1,"label":"Quattro Formaggi 40cm","posId":"111","price":23920,"isExtra":false},{"id":"8492ff01857ad344daba3d10","count":1,"label":"Balné","posId":"K0000","price":2000,"isExtra":true},{"id":"16f38b3ffe7df8094900b906","count":1,"label":"okraj mozzarella, bbq omáčka","posId":"A124","price":6900,"isExtra":true}]</t>
  </si>
  <si>
    <t>2026-06-09T17:59:04.059+02:00</t>
  </si>
  <si>
    <t>2026-06-09T19:31:11.189+02:00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</si>
  <si>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4d0fe7ad-c88a-4a73-8015-c60680489cf8","note":"","count":1,"label":"Baby špenát &amp; kuře 32 cm","posId":"116","price":25900,"isExtra":false}]</t>
  </si>
  <si>
    <t>2026-06-09T17:50:19.784+02:00</t>
  </si>
  <si>
    <t>2026-06-09T18:04:48.209+02:00</t>
  </si>
  <si>
    <t>2026-06-09T17:50:01.478+02:00</t>
  </si>
  <si>
    <t>2026-06-09T18:04:44.851+02:00</t>
  </si>
  <si>
    <t>[{"id":"6893484371e1a7827faa2832","count":1,"label":"BBQ Texas 40cm","posId":"107","price":23920,"isExtra":false},{"id":"8492ff01857ad344daba3d10","count":1,"label":"Balné","posId":"K0000","price":2000,"isExtra":true},{"id":"48b684f478ae9501066183f8","count":1,"label":"Jalapeňos","posId":"C102","price":3500,"KDSTags":["greenhighlight"],"isExtra":true}]</t>
  </si>
  <si>
    <t>2026-06-09T17:47:03.942+02:00</t>
  </si>
  <si>
    <t>2026-06-09T17:54:33.703+02:00</t>
  </si>
  <si>
    <t>[{"id":"6893484371e1a7827faa2846","count":1,"label":"Comeback 32cm 🌶️","posId":"121","price":18320,"isExtra":false},{"id":"0cf732abf15d68df108984b2","count":1,"label":"Balné","posId":"K0000","price":1500,"isExtra":true},{"id":"a05c702ff07a9da9b065e96e","count":1,"label":"Špenát s česnekem","posId":"B107","price":2500,"KDSTags":["greenhighlight"],"isExtra":true}]</t>
  </si>
  <si>
    <t>2026-06-09T17:30:03.761+02:00</t>
  </si>
  <si>
    <t>2026-06-09T17:43:20.490+02:00</t>
  </si>
  <si>
    <t>2026-06-09T17:52:50.045+02:00</t>
  </si>
  <si>
    <t>2026-06-09T17:42:48.376+02:00</t>
  </si>
  <si>
    <t>[{"id":"0b867b16-3995-4b4a-9deb-1c0d8cecf8d6","note":"","count":1,"label":"Pepperoni 32 cm","posId":"120","price":25900,"isExtra":false},{"id":"194f980e-141e-4220-9f1e-0e1e9edc412e","note":"","count":1,"label":"Quattro Formaggi 18 cm","posId":"135","price":13900,"isExtra":false}]</t>
  </si>
  <si>
    <t>2026-06-09T16:37:17.449+02:00</t>
  </si>
  <si>
    <t>2026-06-09T16:47:40.633+02:00</t>
  </si>
  <si>
    <t>[{"id":"62240200","note":"","size":"Quattro Formaggi 32cm","count":1,"label":"Quattro Formaggi 32cm","posId":"123","price":22900,"isExtra":false},{"id":"62240278","note":"","count":1,"label":"Balné","posId":"K0000","price":1500,"isExtra":true}]</t>
  </si>
  <si>
    <t>2026-06-09T15:46:11.679+02:00</t>
  </si>
  <si>
    <t>2026-06-09T15:55:30.641+02:00</t>
  </si>
  <si>
    <t>[{"id":"88ea58e5-5aed-4c56-80f0-bcc6b35440d3","count":2,"label":"Espresso Lungo","posId":"N156","price":5500,"isExtra":false,"creatorId":"pjid2wRH8vSwtf7PpQaWr","isPackging":0,"actualLabel":"Espresso Lungo"},{"id":"6245e0f3-316a-4405-ae93-3e6e462d0a09","count":1,"label":"Ovocný čaj","posId":"N160","price":5500,"isExtra":false,"creatorId":"Z71qp7COkx_h858aGdUDK","isPackging":0,"actualLabel":"Ovocný čaj"},{"id":"030bd2a1-d831-40a2-9507-28452ae3069a","count":1,"label":"7 up 0,33l","posId":"N173","price":3900,"isExtra":false,"creatorId":"-CkabHp4yMhwidx2iRZ9G","isPackging":0,"actualLabel":"7 up 0,33l"},{"id":"b0f1aebd-b975-4005-9c16-db91b7d813d3","count":1,"label":"Aquila zelený čaj/citron 0,33l","posId":"N174","price":3900,"isExtra":false,"creatorId":"MMJfC_lCPYxh87VQrVOUK","isPackging":0,"actualLabel":"Aquila zelený čaj/citron 0,33l"}]</t>
  </si>
  <si>
    <t>2026-06-09T15:33:49.448+02:00</t>
  </si>
  <si>
    <t>2026-06-09T15:55:30.056+02:00</t>
  </si>
  <si>
    <t>[{"id":"1e8d27fe-5059-4d3c-a717-e6037379688e","count":1,"label":"Pizza Quattro Formaggi 40","posId":"111","price":32900,"isExtra":false,"creatorId":"Xyp0cBYaKFruW8NnpNd0i","isPackging":0,"actualLabel":"Pizza Quattro Formaggi 40"}]</t>
  </si>
  <si>
    <t>2026-06-09T15:28:26.732+02:00</t>
  </si>
  <si>
    <t>2026-06-09T15:32:37.308+02:00</t>
  </si>
  <si>
    <t>[{"id":"c547f780-e6f1-4d3b-9918-8b0f0ac6fdac","count":1,"label":"Americano","posId":"N158","price":5500,"isExtra":false,"creatorId":"1iDRl44By1wwYSl1zZoA1","isPackging":0,"actualLabel":"Americano"}]</t>
  </si>
  <si>
    <t>2026-06-09T15:27:59.053+02:00</t>
  </si>
  <si>
    <t>2026-06-09T15:32:36.256+02:00</t>
  </si>
  <si>
    <t>[{"id":"f4434023-1838-40f3-bb9f-7f4156247330","count":1,"label":"Caffe latte","posId":"N153","price":7500,"isExtra":false,"creatorId":"Lymm34yT7dSc_4WMFDMYU","isPackging":0,"actualLabel":"Caffe latte"}]</t>
  </si>
  <si>
    <t>2026-06-09T14:27:15.907+02:00</t>
  </si>
  <si>
    <t>2026-06-09T14:52:44.846+02:00</t>
  </si>
  <si>
    <t>[{"id":"6726ee27-92cb-4e35-a09a-8b4dc3ab014d","count":1,"label":"Donut čokoládový","posId":"Z102","price":3500,"isExtra":false,"creatorId":"YbAG5WlgD0tgfyPmUJJKd","isPackging":0,"actualLabel":"Donut čokoládový"},{"id":"0af11d6a-d80e-47c0-9ccf-fe625c3fa319","count":1,"label":"Horká čokoláda","posId":"N165","price":6500,"isExtra":false,"creatorId":"1OJiHB9DM--6SmCmU477p","isPackging":0,"actualLabel":"Horká čokoláda"}]</t>
  </si>
  <si>
    <t>2026-06-09T14:27:07.293+02:00</t>
  </si>
  <si>
    <t>2026-06-09T14:38:20.248+02:00</t>
  </si>
  <si>
    <t>[{"id":"6893484371e1a7827faa2832","count":1,"label":"BBQ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základ","posId":"ZBR40","price":0,"isExtra":true}]</t>
  </si>
  <si>
    <t>2026-06-09T14:19:11.253+02:00</t>
  </si>
  <si>
    <t>2026-06-09T14:52:43.937+02:00</t>
  </si>
  <si>
    <t>[{"id":"c547f780-e6f1-4d3b-9918-8b0f0ac6fdac","count":1,"label":"Americano","posId":"N158","price":5500,"isExtra":false,"creatorId":"goE-DywBvokHQDLHm4075","isPackging":0,"actualLabel":"Americano"}]</t>
  </si>
  <si>
    <t>2026-06-09T13:44:41.686+02:00</t>
  </si>
  <si>
    <t>2026-06-09T14:52:43.139+02:00</t>
  </si>
  <si>
    <t>[{"id":"e258c1f0-59ca-47a0-b097-7e447a442599","count":1,"label":"Mirinda 1l","posId":"N126","price":5900,"isExtra":false,"creatorId":"cj7QjMwi1B8lbEMs_CiVe","isPackging":0,"actualLabel":"Mirinda 1l"}]</t>
  </si>
  <si>
    <t>2026-06-09T12:58:48.154+02:00</t>
  </si>
  <si>
    <t>2026-06-09T13:11:21.730+02:00</t>
  </si>
  <si>
    <t>[{"id":"62240196","note":"","size":"Hawai 40cm","count":1,"label":"Hawai 40cm","posId":"102","price":29900,"isExtra":false},{"id":"62240274","note":"","count":1,"label":"Balné","posId":"K0000","price":2000,"isExtra":true},{"id":"62240192","note":"","size":"BBQ Texas 40cm","count":1,"label":"BBQ Texas 40cm","posId":"107","price":29900,"isExtra":false},{"id":"62240274","note":"","count":1,"label":"Balné","posId":"K0000","price":2000,"isExtra":true},{"id":"62240189","note":"","size":"Hot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</si>
  <si>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2026-06-09T12:33:03.026+02:00</t>
  </si>
  <si>
    <t>2026-06-09T12:48:31.249+02:00</t>
  </si>
  <si>
    <t>2026-06-09T13:01:51.703+02:00</t>
  </si>
  <si>
    <t>2026-06-09T12:37:54.177+02:00</t>
  </si>
  <si>
    <t>[{"id":"22bde6ce-8676-45cb-8fba-89a664dd9034","note":"","count":1,"label":"Veggieballs 32 cm","posId":"141","price":25900,"isExtra":false},{"id":"99710cd8-fa1f-4712-84a8-85da37e18dd0","note":"","count":1,"label":"Česnekový chléb","posId":"P104","price":7900,"isExtra":false}]</t>
  </si>
  <si>
    <t>2026-06-09T12:14:59.623+02:00</t>
  </si>
  <si>
    <t>2026-06-09T12:30:07.998+02:00</t>
  </si>
  <si>
    <t>[{"id":"428e1c0b-4234-4b06-b060-02a3a194dbbd","count":1,"label":"Pizza Quattro Formaggi 18","posId":"135","price":13900,"isExtra":false,"creatorId":"TQwAoRgoNYaS6b9hfLsWc","isPackging":0,"actualLabel":"Pizza Quattro Formaggi 18"}]</t>
  </si>
  <si>
    <t>2026-06-09T12:12:56.848+02:00</t>
  </si>
  <si>
    <t>2026-06-09T12:30:07.151+02:00</t>
  </si>
  <si>
    <t>[{"id":"734f14e5-3164-4c60-ab34-a6cab8625c5e","count":1,"label":"Pizza Comeback 32","posId":"121","price":25900,"isExtra":false,"discount":{"type":"percentage","value":20},"creatorId":"VLtmLbQQ17T2VOgdyNRrr","isPackging":0,"actualLabel":"Pizza Comeback 32"}]</t>
  </si>
  <si>
    <t>2026-06-09T12:12:46.682+02:00</t>
  </si>
  <si>
    <t>2026-06-09T12:20:41.553+02:00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</si>
  <si>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🌶️🌶️","posId":"120","price":22900,"isExtra":false},{"id":"62240278","note":"","count":1,"label":"Balné","posId":"K0000","price":1500,"isExtra":true},{"id":"62240394","note":"","count":1,"label":"BBQ základ","posId":"ZRB32","price":0,"isExtra":true},{"id":"62240246","note":"","size":"Pepsi 1l","count":1,"label":"Pepsi 1l","posId":"N124","price":5900,"isExtra":false}]</t>
  </si>
  <si>
    <t>2026-06-09T12:11:28.718+02:00</t>
  </si>
  <si>
    <t>2026-06-09T12:30:06.733+02:00</t>
  </si>
  <si>
    <t>[{"id":"57d9f91b-11d2-479b-bfd0-7e570ba5d2e6","count":1,"label":"Spicy Wings","posId":"P101","price":12900,"isExtra":false,"creatorId":"rEK1gWhjDsxSQaoNS55Ff","isPackging":0,"actualLabel":"Spicy Wings"},{"id":"392c0eaa-2538-4d3f-9d09-15d340f244a3","count":1,"label":"Mirinda 0,33l","posId":"N172","price":3900,"isExtra":false,"creatorId":"jlxPPHda-zAtRk3gltVOb","isPackging":0,"actualLabel":"Mirinda 0,33l"}]</t>
  </si>
  <si>
    <t>2026-06-09T12:04:59.568+02:00</t>
  </si>
  <si>
    <t>2026-06-09T12:17:46.456+02:00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</si>
  <si>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🌶️","posId":"109","price":29900,"isExtra":false},{"id":"62240274","note":"","count":1,"label":"Balné","posId":"K0000","price":2000,"isExtra":true},{"id":"62240415","note":"","count":1,"label":"BBQ základ","posId":"ZRB40","price":0,"isExtra":true},{"id":"62240337","note":"","count":1,"label":"Bez cibule","posId":"X103","price":0,"KDSTags":["redhighlight"],"isExtra":true},{"id":"62240234","note":"","size":"Jalapenos dip","count":1,"label":"Jalapenos dip","posId":"P107","price":2500,"isExtra":false},{"id":"62240246","note":"","size":"Pepsi 1l","count":1,"label":"Pepsi 1l","posId":"N124","price":5900,"isExtra":false}]</t>
  </si>
  <si>
    <t>2026-06-09T12:01:39.554+02:00</t>
  </si>
  <si>
    <t>2026-06-09T12:30:06.122+02:00</t>
  </si>
  <si>
    <t>[{"id":"1e8d27fe-5059-4d3c-a717-e6037379688e","count":1,"label":"Pizza Quattro Formaggi 40","posId":"111","price":32900,"isExtra":false,"creatorId":"B6V1q3Qov0cOFToaKTgNl","isPackging":0,"actualLabel":"Pizza Quattro Formaggi 40"}]</t>
  </si>
  <si>
    <t>2026-06-09T12:00:01.478+02:00</t>
  </si>
  <si>
    <t>2026-06-09T12:30:05.519+02:00</t>
  </si>
  <si>
    <t>[{"id":"18c7dc2e-3f8c-4b58-9c90-6a401315d32b","count":1,"label":"Pizza Hawai 32 cm","posId":"114","price":25900,"isExtra":false,"creatorId":"PUJ7o6Ny7soobPp8mBfUV","isPackging":0,"actualLabel":"Pizza Hawai 32 cm"},{"id":"aEhGN0F1eP1ffk52R-6IM","count":1,"label":"okraj mozzarella, bylinky","posId":"A121","price":5900,"isExtra":true,"mainItemId":"18c7dc2e-3f8c-4b58-9c90-6a401315d32b"},{"id":"e687efb2-38f2-4448-89a9-c358d6fc33e5","count":1,"label":"Aquila černý čaj/broskev 0,33l","posId":"N175","price":3900,"isExtra":false,"creatorId":"HYeVIIYN7CUT13q-KniZW","isPackging":0,"actualLabel":"Aquila černý čaj/broskev 0,33l"}]</t>
  </si>
  <si>
    <t>2026-06-09T11:46:49.766+02:00</t>
  </si>
  <si>
    <t>2026-06-09T12:00:49.375+02:00</t>
  </si>
  <si>
    <t>[{"id":"6893484371e1a7827faa284c","count":1,"label":"BBQ Meteor 32cm","posId":"118","price":18320,"isExtra":false},{"id":"0cf732abf15d68df108984b2","count":1,"label":"Balné","posId":"K0000","price":1500,"isExtra":true}]</t>
  </si>
  <si>
    <t>2026-06-09T11:44:38.863+02:00</t>
  </si>
  <si>
    <t>2026-06-09T11:59:30.511+02:00</t>
  </si>
  <si>
    <t>[{"id":"6893484371e1a7827faa282e","count":2,"label":"Comeback 40cm 🌶️","posId":"109","price":23920,"isExtra":false},{"id":"8492ff01857ad344daba3d10","count":2,"label":"Balné","posId":"K0000","price":2000,"isExtra":true}]</t>
  </si>
  <si>
    <t>2026-06-09T00:04:37.904+02:00</t>
  </si>
  <si>
    <t>2026-06-09T00:12:04.564+02:00</t>
  </si>
  <si>
    <t>2026-06-09T00:51:58.078+02:00</t>
  </si>
  <si>
    <t>2026-06-09T00:04:55.336+02:00</t>
  </si>
  <si>
    <t>[{"id":"65874347","note":"","size":"Spicy menu Comeback","count":1,"label":"Spicy menu Comeback","posId":"M100","price":34900,"isExtra":false},{"id":"65874379","note":"","count":1,"label":"Hot &amp; Spicy","posId":"Y122","price":0,"isExtra":true},{"id":"65874511","note":"","count":1,"label":"USA těsto","posId":"17","price":1000,"isExtra":true},{"id":"65874386","note":"","count":1,"label":"spicy wings 🌶️","posId":"P101","price":0,"isExtra":true},{"id":"65874500","note":"","count":1,"label":"Pepsi zero sugar 1l","posId":"N125","price":0,"isExtra":true}]</t>
  </si>
  <si>
    <t>2026-06-09T00:01:57.839+02:00</t>
  </si>
  <si>
    <t>2026-06-09T00:08:21.891+02:00</t>
  </si>
  <si>
    <t>2026-06-09T00:35:05.021+02:00</t>
  </si>
  <si>
    <t>2026-06-09T00:04:52.426+02:00</t>
  </si>
  <si>
    <t>2026-06-08T23:53:00.760+02:00</t>
  </si>
  <si>
    <t>2026-06-09T00:08:18.581+02:00</t>
  </si>
  <si>
    <t>2026-06-09T00:32:10.552+02:00</t>
  </si>
  <si>
    <t>2026-06-09T00:04:50.707+02:00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</si>
  <si>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🌶️","posId":"121","price":25900,"isExtra":false},{"id":"65874393","note":"","count":1,"label":"Balné","posId":"K0000","price":1500,"isExtra":true},{"id":"65874511","note":"","count":1,"label":"USA těsto","posId":"17","price":1000,"isExtra":true},{"id":"65874368","note":"","size":"Pepsi 1l","count":1,"label":"Pepsi 1l","posId":"N124","price":5900,"isExtra":false},{"id":"65874355","note":"","size":"Česnekový dip","count":1,"label":"Česnekový dip","posId":"P106","price":2000,"isExtra":false},{"id":"65874393","note":"","count":1,"label":"Balné","posId":"K0000","price":1500,"isExtra":true}]</t>
  </si>
  <si>
    <t>2026-06-08T23:46:17.934+02:00</t>
  </si>
  <si>
    <t>2026-06-09T00:08:13.454+02:00</t>
  </si>
  <si>
    <t>2026-06-09T00:26:37.190+02:00</t>
  </si>
  <si>
    <t>2026-06-09T00:04:38.759+02:00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</si>
  <si>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🌶️","posId":"121","price":25900,"isExtra":false},{"id":"65874393","note":"","count":1,"label":"Balné","posId":"K0000","price":1500,"isExtra":true},{"id":"65874493","note":"","count":1,"label":"Smetanový základ","posId":"ZRS32","price":0,"isExtra":true},{"id":"65874464","note":"","count":1,"label":"Kukuřice","posId":"B115","price":2500,"KDSTags":["greenhighlight"],"isExtra":true},{"id":"65874355","note":"","size":"Česnekový dip","count":1,"label":"Česnekový dip","posId":"P106","price":2000,"isExtra":false},{"id":"65874359","note":"","size":"Dip Jalapeňos","count":1,"label":"Dip Jalapeňos","posId":"P107","price":2500,"isExtra":false}]</t>
  </si>
  <si>
    <t>2026-06-08T23:33:04.033+02:00</t>
  </si>
  <si>
    <t>2026-06-08T23:45:09.312+02:00</t>
  </si>
  <si>
    <t>2026-06-08T23:57:54.918+02:00</t>
  </si>
  <si>
    <t>2026-06-08T23:46:02.139+02:00</t>
  </si>
  <si>
    <t>2026-06-08T23:14:35.970+02:00</t>
  </si>
  <si>
    <t>2026-06-08T23:23:09.462+02:00</t>
  </si>
  <si>
    <t>[{"id":"6893484371e1a7827faa285c","count":1,"label":"Spicy Wings 🌶️","posId":"P101","price":9520,"isExtra":false},{"id":"0cf732abf15d68df108984b2","count":1,"label":"Balné","posId":"K0000","price":1500,"isExtra":true},{"id":"50407dc440b990acd4054e0f","count":1,"label":"Pilsner Urquell 12","posId":"N20","price":5200,"isExtra":false},{"id":"6893484371e1a7827faa28a2","count":1,"label":"BIRGO grapefruit 0,5l","posId":"N131","price":3920,"isExtra":false}]</t>
  </si>
  <si>
    <t>Vadym</t>
  </si>
  <si>
    <t>2026-06-08T22:57:44.441+02:00</t>
  </si>
  <si>
    <t>2026-06-08T23:13:49.626+02:00</t>
  </si>
  <si>
    <t>[{"id":"106","note":"","count":1,"label":"BBQ Meteor 40cm","posId":"106","price":29900,"isExtra":false},{"id":"K0000","note":"","count":1,"label":"Balné","posId":"K0000","price":2000,"isExtra":true},{"id":"ZBS40","note":"","count":1,"label":"Smetanový základ","posId":"ZBS40","price":0,"isExtra":true}]</t>
  </si>
  <si>
    <t>2026-06-08T22:54:06.849+02:00</t>
  </si>
  <si>
    <t>2026-06-09T05:59:59.999+02:00</t>
  </si>
  <si>
    <t>[{"id":"2eddb0dc-c598-4c27-9c40-e1df24127c19","count":1,"label":"Pizza Comeback 40 0,5","posId":"H109","price":16450,"isExtra":false,"creatorId":"HisRjxm21unlNTcQRJY-X","isPackging":0,"actualLabel":"Pizza Comeback 40 0,5"},{"id":"2lwz8DLnxAE2XXPjpySDo","count":1,"label":"Bez plněných okrajů","posId":"X1000","price":0,"isExtra":true,"mainItemId":"2eddb0dc-c598-4c27-9c40-e1df24127c19"},{"id":"cec73703-7a35-4894-bed2-72276df81bf0","count":1,"label":"Pizza Capricciosa 40 0,5","posId":"H101","price":16450,"isExtra":false,"creatorId":"6MzL2S43-VfpcxkS2Wtto","isPackging":0,"actualLabel":"Pizza Capricciosa 40 0,5"},{"id":"2lwz8DLnxAE2XXPjpySDo","count":1,"label":"Bez plněných okrajů","posId":"X1000","price":0,"isExtra":true,"mainItemId":"cec73703-7a35-4894-bed2-72276df81bf0"}]</t>
  </si>
  <si>
    <t>2026-06-08T22:35:29.498+02:00</t>
  </si>
  <si>
    <t>2026-06-08T22:50:26.287+02:00</t>
  </si>
  <si>
    <t>2026-06-08T22:30:02.053+02:00</t>
  </si>
  <si>
    <t>2026-06-08T22:44:13.315+02:00</t>
  </si>
  <si>
    <t>[{"id":"6893484371e1a7827faa2846","count":1,"label":"Comeback 32cm 🌶️","posId":"121","price":18320,"isExtra":false},{"id":"0cf732abf15d68df108984b2","count":1,"label":"Balné","posId":"K0000","price":1500,"isExtra":true},{"id":"0444a3e5e238f66110e5a7fa","count":1,"label":"Jalapeňos","posId":"B102","price":2500,"KDSTags":["greenhighlight"],"isExtra":true}]</t>
  </si>
  <si>
    <t>2026-06-08T22:27:59.687+02:00</t>
  </si>
  <si>
    <t>2026-06-08T23:08:50.473+02:00</t>
  </si>
  <si>
    <t>[{"id":"6893484371e1a7827faa28a4","count":1,"label":"Pepsi 1l","posId":"N124","price":4720,"isExtra":false},{"id":"6893484371e1a7827faa2832","count":1,"label":"BBQ Texas 40cm","posId":"107","price":23920,"isExtra":false},{"id":"8492ff01857ad344daba3d10","count":1,"label":"Balné","posId":"K0000","price":2000,"isExtra":true},{"id":"ac31d85ec2b226c49157be75","count":1,"label":"Smetanový základ","posId":"ZBS40","price":0,"isExtra":true},{"id":"151bfabcf46e252fda207936","count":1,"label":"Mozzarella","posId":"C113","price":4000,"KDSTags":["greenhighlight"],"isExtra":true}]</t>
  </si>
  <si>
    <t>2026-06-08T22:24:36.735+02:00</t>
  </si>
  <si>
    <t>2026-06-08T22:38:53.172+02:00</t>
  </si>
  <si>
    <t>[{"id":"3a8cc87083ab0780d9f963f9","count":1,"label":"Jablečno-skořicové rolls","posId":"18","price":6320,"isExtra":false},{"id":"0cf732abf15d68df108984b2","count":1,"label":"Balné","posId":"K0000","price":1500,"isExtra":true},{"id":"6893484371e1a7827faa2844","count":1,"label":"Hot &amp; Spicy 32cm 🌶️🌶️","posId":"122","price":18320,"isExtra":false},{"id":"0cf732abf15d68df108984b2","count":1,"label":"Balné","posId":"K0000","price":1500,"isExtra":true}]</t>
  </si>
  <si>
    <t>2026-06-08T22:17:41.841+02:00</t>
  </si>
  <si>
    <t>2026-06-08T22:30:14.469+02:00</t>
  </si>
  <si>
    <t>2026-06-08T22:12:32.189+02:00</t>
  </si>
  <si>
    <t>2026-06-08T22:24:01.367+02:00</t>
  </si>
  <si>
    <t>[{"id":"113","note":"","count":1,"label":"Capricciosa 32cm","posId":"113","price":22900,"isExtra":false},{"id":"K0000","note":"","count":1,"label":"Balné","posId":"K0000","price":1500,"isExtra":true},{"id":"ZRS32","note":"","count":1,"label":"Smetanový základ","posId":"ZRS32","price":0,"isExtra":true},{"id":"X112","note":"","count":1,"label":"Bez oliv","posId":"X112","price":0,"KDSTags":["redhighlight"],"isExtra":true}]</t>
  </si>
  <si>
    <t>2026-06-08T22:09:20.266+02:00</t>
  </si>
  <si>
    <t>2026-06-08T22:19:44.283+02:00</t>
  </si>
  <si>
    <t>2026-06-08T21:58:07.706+02:00</t>
  </si>
  <si>
    <t>2026-06-08T22:12:22.530+02:00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</si>
  <si>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40cm","posId":"111","price":29900,"isExtra":false},{"id":"62240274","note":"","count":1,"label":"Balné","posId":"K0000","price":2000,"isExtra":true},{"id":"62240295","note":"","count":1,"label":"okraj mozzarella, bylinky","posId":"A122","price":6900,"isExtra":true},{"id":"62240307","note":"","count":1,"label":"Žampiony","posId":"C105","price":3500,"KDSTags":["greenhighlight"],"isExtra":true},{"id":"62240387","note":"","count":1,"label":"Zeleninové kuličky","posId":"C104","price":8900,"KDSTags":["greenhighlight"],"isExtra":true},{"id":"62240234","note":"","size":"Jalapenos dip","count":2,"label":"Jalapenos dip","posId":"P107","price":2500,"isExtra":false}]</t>
  </si>
  <si>
    <t>2026-06-08T21:49:06.168+02:00</t>
  </si>
  <si>
    <t>2026-06-08T22:08:35.130+02:00</t>
  </si>
  <si>
    <t>[{"id":"6893484371e1a7827faa283c","count":1,"label":"Baby špenát &amp; kuře 40cm","posId":"104","price":23920,"isExtra":false},{"id":"8492ff01857ad344daba3d10","count":1,"label":"Balné","posId":"K0000","price":2000,"isExtra":true},{"id":"7ccbf4b7b3a914805a07876a","count":1,"label":"Kukuřice","posId":"C115","price":3500,"KDSTags":["greenhighlight"],"isExtra":true},{"id":"6893484371e1a7827faa282c","count":1,"label":"Hot &amp; Spicy 40cm 🌶️🌶️","posId":"110","price":23920,"isExtra":false},{"id":"8492ff01857ad344daba3d10","count":1,"label":"Balné","posId":"K0000","price":2000,"isExtra":true},{"id":"8cfd349c9dc7f129d0cfd899","count":2,"label":"Česnekový dip","posId":"P106","price":1600,"isExtra":false},{"id":"0cf732abf15d68df108984b2","count":2,"label":"Balné","posId":"K0000","price":1500,"isExtra":true},{"id":"97f1a134eae821dd97525084","count":1,"label":"BBQ dip","posId":"P105","price":1600,"isExtra":false},{"id":"0cf732abf15d68df108984b2","count":1,"label":"Balné","posId":"K0000","price":1500,"isExtra":true}]</t>
  </si>
  <si>
    <t>2026-06-08T21:40:24.221+02:00</t>
  </si>
  <si>
    <t>2026-06-08T21:57:56.302+02:00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</si>
  <si>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40cm","posId":"111","price":23920,"isExtra":false},{"id":"8492ff01857ad344daba3d10","count":1,"label":"Balné","posId":"K0000","price":2000,"isExtra":true},{"id":"6893484371e1a7827faa2846","count":1,"label":"Comeback 32cm 🌶️","posId":"121","price":18320,"isExtra":false},{"id":"0cf732abf15d68df108984b2","count":1,"label":"Balné","posId":"K0000","price":1500,"isExtra":true}]</t>
  </si>
  <si>
    <t>2026-06-08T21:32:24.325+02:00</t>
  </si>
  <si>
    <t>2026-06-08T21:41:26.565+02:00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</si>
  <si>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40cm","posId":"104","price":29900,"isExtra":false},{"id":"62240274","note":"","count":1,"label":"Balné","posId":"K0000","price":2000,"isExtra":true}]</t>
  </si>
  <si>
    <t>2026-06-08T20:55:29.300+02:00</t>
  </si>
  <si>
    <t>2026-06-08T21:05:43.128+02:00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</si>
  <si>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🌶️🌶️","posId":"110","price":29900,"isExtra":false},{"id":"62240274","note":"","count":1,"label":"Balné","posId":"K0000","price":2000,"isExtra":true},{"id":"62240193","note":"","size":"BBQ Meteor 40cm","count":1,"label":"BBQ Meteor 40cm","posId":"106","price":29900,"isExtra":false},{"id":"62240274","note":"","count":1,"label":"Balné","posId":"K0000","price":2000,"isExtra":true},{"id":"62240246","note":"","size":"Pepsi 1l","count":1,"label":"Pepsi 1l","posId":"N124","price":5900,"isExtra":false},{"id":"62240247","note":"","size":"Pepsi zero sugar 1l","count":1,"label":"Pepsi zero sugar 1l","posId":"N125","price":5900,"isExtra":false}]</t>
  </si>
  <si>
    <t>2026-06-08T20:53:19.954+02:00</t>
  </si>
  <si>
    <t>2026-06-08T21:01:39.501+02:00</t>
  </si>
  <si>
    <t>[{"id":"62240193","note":"","size":"BBQ Meteor 40cm","count":1,"label":"BBQ Meteor 40cm","posId":"106","price":29900,"isExtra":false},{"id":"62240274","note":"","count":1,"label":"Balné","posId":"K0000","price":2000,"isExtra":true}]</t>
  </si>
  <si>
    <t>2026-06-08T20:18:00.193+02:00</t>
  </si>
  <si>
    <t>2026-06-08T21:09:47.183+02:00</t>
  </si>
  <si>
    <t>[{"id":"14ed2657-b58d-4efd-97ae-3a48a4555f3f","count":1,"label":"Guarana kiwi a jablko","posId":"N144","price":5500,"isExtra":false,"creatorId":"N7X0qpnIRtjv5FvQ1oAO2","isPackging":0,"actualLabel":"Guarana kiwi a jablko"}]</t>
  </si>
  <si>
    <t>2026-06-08T20:16:03.165+02:00</t>
  </si>
  <si>
    <t>2026-06-08T20:31:33.663+02:00</t>
  </si>
  <si>
    <t>2026-06-08T20:37:48.503+02:00</t>
  </si>
  <si>
    <t>2026-06-08T20:32:59.144+02:00</t>
  </si>
  <si>
    <t>[{"id":"03dae282-4cd4-4fa2-9169-2178ea3ed325","note":"","count":1,"label":"Quattro Formaggi 40 cm","posId":"111","price":32900,"isExtra":false},{"id":"e1ef9526-7c68-483b-a8a1-92bb58ce9f1e","note":"","count":1,"label":"Jalapenos Rolls, 6 ks","posId":"jpr200","price":8900,"isExtra":false},{"id":"26378531-c5c0-43f4-9535-09f267896a62","note":"","count":1,"label":"Spicy Wings, 7 ks","posId":"P101","price":12900,"isExtra":false}]</t>
  </si>
  <si>
    <t>Farahim</t>
  </si>
  <si>
    <t>2026-06-08T20:02:06.391+02:00</t>
  </si>
  <si>
    <t>2026-06-08T20:13:08.960+02:00</t>
  </si>
  <si>
    <t>[{"id":"110","note":"","count":1,"label":"Hot &amp; Spicy 40cm 🌶️🌶️","posId":"110","price":29900,"isExtra":false},{"id":"K0000","note":"","count":1,"label":"Balné","posId":"K0000","price":2000,"isExtra":true},{"id":"100","note":"","count":1,"label":"Margherita 40cm","posId":"100","price":24900,"isExtra":false},{"id":"K0000","note":"","count":1,"label":"Balné","posId":"K0000","price":2000,"isExtra":true}]</t>
  </si>
  <si>
    <t>2026-06-08T19:54:03.311+02:00</t>
  </si>
  <si>
    <t>2026-06-08T20:06:25.579+02:00</t>
  </si>
  <si>
    <t>[{"id":"0b867b16-3995-4b4a-9deb-1c0d8cecf8d6","note":"","count":1,"label":"Pepperoni 32 cm","posId":"120","price":25900,"isExtra":false},{"id":"0ea52415-fdb3-497f-b216-7fd5802f2e0f","note":"","count":1,"label":"Quattro Formaggi 32 cm","posId":"123","price":25900,"isExtra":false}]</t>
  </si>
  <si>
    <t>2026-06-08T19:50:48.608+02:00</t>
  </si>
  <si>
    <t>2026-06-08T20:05:30.867+02:00</t>
  </si>
  <si>
    <t>2026-06-08T19:48:49.494+02:00</t>
  </si>
  <si>
    <t>2026-06-08T20:01:58.812+02:00</t>
  </si>
  <si>
    <t>[{"id":"6893484371e1a7827faa28a4","count":1,"label":"Pepsi 1l","posId":"N124","price":4720,"isExtra":false},{"id":"8cfd349c9dc7f129d0cfd899","count":2,"label":"Česnekový dip","posId":"P106","price":1600,"isExtra":false},{"id":"0cf732abf15d68df108984b2","count":2,"label":"Balné","posId":"K0000","price":1500,"isExtra":true},{"id":"6893484371e1a7827faa2846","count":1,"label":"Comeback 32cm 🌶️","posId":"121","price":18320,"isExtra":false},{"id":"0cf732abf15d68df108984b2","count":1,"label":"Balné","posId":"K0000","price":1500,"isExtra":true},{"id":"6893484371e1a7827faa2848","count":1,"label":"Pepperoni 32cm 🌶️🌶️","posId":"120","price":18320,"isExtra":false},{"id":"0cf732abf15d68df108984b2","count":1,"label":"Balné","posId":"K0000","price":1500,"isExtra":true}]</t>
  </si>
  <si>
    <t>2026-06-08T19:36:30.994+02:00</t>
  </si>
  <si>
    <t>2026-06-08T19:38:18.181+02:00</t>
  </si>
  <si>
    <t>[{"id":"2cffc280-164c-4c9f-aaee-66502dfa73f2","count":1,"label":"Pizza Špenát kuře 32 cm","posId":"116","price":25900,"isExtra":false,"creatorId":"qoTMO8NRXbiC2lqsvUKwL","isPackging":0,"actualLabel":"Pizza Špenát kuře 32 cm"},{"id":"666f5d57-c79d-415f-bd66-38dc47ee4585","count":1,"label":"Pizza Pepperoni 32","posId":"120","price":25900,"isExtra":false,"creatorId":"TXf_FfTNtWZVl0sfAUlYz","isPackging":0,"actualLabel":"Pizza Pepperoni 32"}]</t>
  </si>
  <si>
    <t>2026-06-08T19:14:07.215+02:00</t>
  </si>
  <si>
    <t>2026-06-08T19:24:29.889+02:00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</si>
  <si>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</si>
  <si>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2026-06-08T19:02:06.629+02:00</t>
  </si>
  <si>
    <t>2026-06-08T19:19:15.490+02:00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</si>
  <si>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🌶️🌶️","posId":"122","price":22900,"isExtra":false},{"id":"62240278","note":"","count":1,"label":"Balné","posId":"K0000","price":1500,"isExtra":true},{"id":"62240419","note":"","count":1,"label":"USA těsto","posId":"17","price":1000,"isExtra":true},{"id":"62240392","note":"","count":1,"label":"Smetanový základ","posId":"ZRS32","price":0,"isExtra":true},{"id":"62240247","note":"","size":"Pepsi zero sugar 1l","count":1,"label":"Pepsi zero sugar 1l","posId":"N125","price":5900,"isExtra":false},{"id":"62240225","note":"","size":"Spicy Wings 🌶️","count":1,"label":"Spicy Wings 🌶️","posId":"P101","price":11900,"isExtra":false},{"id":"62240278","note":"","count":1,"label":"Balné","posId":"K0000","price":1500,"isExtra":true}]</t>
  </si>
  <si>
    <t>2026-06-08T18:58:53.290+02:00</t>
  </si>
  <si>
    <t>2026-06-08T19:16:35.815+02:00</t>
  </si>
  <si>
    <t>[{"id":"6893484371e1a7827faa2828","count":1,"label":"Margherita 40cm","posId":"100","price":19920,"isExtra":false},{"id":"8492ff01857ad344daba3d10","count":1,"label":"Balné","posId":"K0000","price":2000,"isExtra":true},{"id":"6893484371e1a7827faa282e","count":1,"label":"Comeback 40cm 🌶️","posId":"109","price":23920,"isExtra":false},{"id":"8492ff01857ad344daba3d10","count":1,"label":"Balné","posId":"K0000","price":2000,"isExtra":true}]</t>
  </si>
  <si>
    <t>2026-06-08T18:57:03.879+02:00</t>
  </si>
  <si>
    <t>2026-06-08T19:15:16.782+02:00</t>
  </si>
  <si>
    <t>2026-06-08T19:23:48.174+02:00</t>
  </si>
  <si>
    <t>2026-06-08T19:18:27.582+02:00</t>
  </si>
  <si>
    <t>[{"id":"ee394832-8137-440a-84b7-b9e0df42a9ab","note":"","count":1,"label":"Hawai 32 cm","posId":"114","price":25900,"isExtra":false},{"id":"92786627-aa7f-470b-9a46-ca4d5978f1b3","note":"","count":1,"label":"ananas","posId":"92786627-aa7f-470b-9a46-ca4d5978f1b3","price":2500,"isExtra":true}]</t>
  </si>
  <si>
    <t>2026-06-08T18:55:33.543+02:00</t>
  </si>
  <si>
    <t>2026-06-08T19:09:05.009+02:00</t>
  </si>
  <si>
    <t>2026-06-08T18:52:14.806+02:00</t>
  </si>
  <si>
    <t>2026-06-08T19:25:26.051+02:00</t>
  </si>
  <si>
    <t>[{"id":"4d4df8d7-0cf2-47df-a120-67b226032fbf","count":1,"label":"Aquilla zelený čaj/citron","posId":"N121","price":4900,"isExtra":false,"creatorId":"cABVj3rzZIqqxiKxrNeRW","isPackging":0,"actualLabel":"Aquilla zelený čaj/citron"}]</t>
  </si>
  <si>
    <t>2026-06-08T18:49:30.632+02:00</t>
  </si>
  <si>
    <t>2026-06-08T19:00:54.683+02:00</t>
  </si>
  <si>
    <t>2026-06-08T18:42:04.744+02:00</t>
  </si>
  <si>
    <t>2026-06-08T18:51:21.404+02:00</t>
  </si>
  <si>
    <t>[{"id":"03dae282-4cd4-4fa2-9169-2178ea3ed325","note":"","count":1,"label":"Quattro Formaggi 40 cm","posId":"111","price":32900,"isExtra":false},{"id":"f61b7339-3b20-4583-b2b8-12e48de2876d","note":"","count":1,"label":"změna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bylinky","posId":"eb426525-9181-4714-9963-380f5c0ae0e5","price":6900,"isExtra":true}]</t>
  </si>
  <si>
    <t>2026-06-08T18:38:07.591+02:00</t>
  </si>
  <si>
    <t>2026-06-08T18:45:36.887+02:00</t>
  </si>
  <si>
    <t>2026-06-08T18:23:40.277+02:00</t>
  </si>
  <si>
    <t>2026-06-08T18:44:44.718+02:00</t>
  </si>
  <si>
    <t>Nikolay</t>
  </si>
  <si>
    <t>2026-06-08T18:16:53.295+02:00</t>
  </si>
  <si>
    <t>2026-06-08T18:42:57.822+02:00</t>
  </si>
  <si>
    <t>[{"id":"123","note":"","count":2,"label":"Quattro Formaggi 32cm","posId":"123","price":22900,"isExtra":false},{"id":"K0000","note":"","count":2,"label":"Balné","posId":"K0000","price":1500,"isExtra":true},{"id":"112","note":"","count":3,"label":"Margherita 32cm","posId":"112","price":18900,"isExtra":false},{"id":"K0000","note":"","count":3,"label":"Balné","posId":"K0000","price":1500,"isExtra":true},{"id":"122","note":"","count":1,"label":"Hot &amp; Spicy 32cm 🌶️🌶️","posId":"122","price":22900,"isExtra":false},{"id":"K0000","note":"","count":1,"label":"Balné","posId":"K0000","price":1500,"isExtra":true},{"id":"120","note":"","count":1,"label":"Pepperoni 32cm 🌶️🌶️","posId":"120","price":22900,"isExtra":false},{"id":"K0000","note":"","count":1,"label":"Balné","posId":"K0000","price":1500,"isExtra":true},{"id":"29","note":"","count":1,"label":"Sweet passion 32 cm","posId":"29","price":18900,"isExtra":false},{"id":"K0000","note":"","count":1,"label":"Balné","posId":"K0000","price":1500,"isExtra":true},{"id":"119","note":"","count":1,"label":"BBQ Texas 32cm","posId":"119","price":22900,"isExtra":false},{"id":"K0000","note":"","count":1,"label":"Balné","posId":"K0000","price":1500,"isExtra":true},{"id":"115","note":"","count":1,"label":"Zeleninová 32cm","posId":"115","price":22900,"isExtra":false},{"id":"K0000","note":"","count":1,"label":"Balné","posId":"K0000","price":1500,"isExtra":true},{"id":"113","note":"","count":2,"label":"Capricciosa 32cm","posId":"113","price":22900,"isExtra":false},{"id":"K0000","note":"","count":2,"label":"Balné","posId":"K0000","price":1500,"isExtra":true}]</t>
  </si>
  <si>
    <t>2026-06-08T17:32:11.850+02:00</t>
  </si>
  <si>
    <t>2026-06-08T17:32:19.427+02:00</t>
  </si>
  <si>
    <t>[{"id":"18c7dc2e-3f8c-4b58-9c90-6a401315d32b","count":1,"label":"Pizza Hawai 32 cm","posId":"114","price":25900,"isExtra":false,"creatorId":"YoAB_cddRAtTBspFTtuXN","isPackging":0,"actualLabel":"Pizza Hawai 32 cm"},{"id":"e69ac8e4-ea63-41b0-ab11-56a29ce0429d","count":1,"label":"Pizza Margherita 18","posId":"124","price":13900,"isExtra":false,"creatorId":"5KSeEcYNoCWi92N8Y5N4D","isPackging":0,"actualLabel":"Pizza Margherita 18"}]</t>
  </si>
  <si>
    <t>2026-06-08T17:05:28.948+02:00</t>
  </si>
  <si>
    <t>2026-06-08T17:12:54.430+02:00</t>
  </si>
  <si>
    <t>[{"id":"62240247","note":"","size":"Pepsi zero sugar 1l","count":1,"label":"Pepsi zero sugar 1l","posId":"N125","price":5900,"isExtra":false},{"id":"62240202","note":"","size":"Comeback 32cm 🌶️","count":1,"label":"Comeback 32cm 🌶️","posId":"121","price":22900,"isExtra":false},{"id":"62240278","note":"","count":1,"label":"Balné","posId":"K0000","price":1500,"isExtra":true}]</t>
  </si>
  <si>
    <t>2026-06-08T16:55:03.829+02:00</t>
  </si>
  <si>
    <t>2026-06-08T17:50:13.035+02:00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</si>
  <si>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cm","posId":"100","price":28900,"isExtra":false},{"id":"86843148-4e32-4979-bfd6-d7151207f70f","note":"","count":1,"label":"Šunka","posId":"86843148-4e32-4979-bfd6-d7151207f70f","price":4000,"isExtra":true}]</t>
  </si>
  <si>
    <t>2026-06-08T16:25:49.004+02:00</t>
  </si>
  <si>
    <t>2026-06-08T16:31:11.239+02:00</t>
  </si>
  <si>
    <t>[{"id":"62240199","note":"","size":"Margherita 32cm","count":1,"label":"Margherita 32cm","posId":"112","price":18900,"isExtra":false},{"id":"62240278","note":"","count":1,"label":"Balné","posId":"K0000","price":1500,"isExtra":true}]</t>
  </si>
  <si>
    <t>2026-06-08T16:09:49.965+02:00</t>
  </si>
  <si>
    <t>2026-06-08T16:17:47.649+02:00</t>
  </si>
  <si>
    <t>[{"id":"666f5d57-c79d-415f-bd66-38dc47ee4585","count":1,"label":"Pizza Pepperoni 32","posId":"120","price":25900,"isExtra":false,"creatorId":"-sAhD6Z9Asv7U4eLMZuGh","isPackging":0,"actualLabel":"Pizza Pepperoni 32"}]</t>
  </si>
  <si>
    <t>2026-06-08T16:09:23.648+02:00</t>
  </si>
  <si>
    <t>2026-06-08T16:19:07.021+02:00</t>
  </si>
  <si>
    <t>[{"id":"6893484371e1a7827faa282e","count":1,"label":"Comeback 40cm 🌶️","posId":"109","price":23920,"isExtra":false},{"id":"8492ff01857ad344daba3d10","count":1,"label":"Balné","posId":"K0000","price":2000,"isExtra":true},{"id":"d0ae617b1bdb5220029b9a40","count":1,"label":"BBQ základ","posId":"ZRB40","price":0,"isExtra":true}]</t>
  </si>
  <si>
    <t>2026-06-08T15:17:16.616+02:00</t>
  </si>
  <si>
    <t>2026-06-08T15:23:59.401+02:00</t>
  </si>
  <si>
    <t>[{"id":"d9dc13ba-8a93-42eb-a269-2b1686554432","count":1,"label":"Pizza Hot &amp; Spicy 18","posId":"134","price":13900,"isExtra":false,"creatorId":"iobc03Zn02VVSJZYQVjf4","isPackging":0,"actualLabel":"Pizza Hot &amp; Spicy 18"},{"id":"428e1c0b-4234-4b06-b060-02a3a194dbbd","count":1,"label":"Pizza Quattro Formaggi 18","posId":"135","price":13900,"isExtra":false,"creatorId":"RZH1UYV0SqNkXFyLNmdz3","isPackging":0,"actualLabel":"Pizza Quattro Formaggi 18"}]</t>
  </si>
  <si>
    <t>2026-06-08T15:11:02.671+02:00</t>
  </si>
  <si>
    <t>2026-06-08T15:16:55.668+02:00</t>
  </si>
  <si>
    <t>[{"id":"35e045f9-bc36-46e9-8142-6579de78a05b","note":"","count":1,"label":"Comeback 32 cm","posId":"121","price":25900,"isExtra":false},{"id":"169906cc-98ac-4101-a361-79ae530758c3","note":"","count":1,"label":"BEZ -cibule","posId":"169906cc-98ac-4101-a361-79ae530758c3","price":0,"isExtra":true}]</t>
  </si>
  <si>
    <t>2026-06-08T15:06:44.845+02:00</t>
  </si>
  <si>
    <t>2026-06-08T15:23:59.762+02:00</t>
  </si>
  <si>
    <t>[{"id":"8a3717e8-c09b-44af-b143-5fa2b477a914","count":1,"label":"Aquilla neperlivá","posId":"N140","price":3900,"isExtra":false,"creatorId":"NmzB397BrNSibLF3bGPNZ","isPackging":0,"actualLabel":"Aquilla neperlivá"}]</t>
  </si>
  <si>
    <t>2026-06-08T14:58:04.238+02:00</t>
  </si>
  <si>
    <t>2026-06-08T14:58:07.657+02:00</t>
  </si>
  <si>
    <t>[{"id":"88ea58e5-5aed-4c56-80f0-bcc6b35440d3","count":1,"label":"Espresso Lungo","posId":"N156","price":5500,"isExtra":false,"creatorId":"1whqUbSPefJ1Fyq0LmeD9","isPackging":0,"actualLabel":"Espresso Lungo"},{"id":"18c7dc2e-3f8c-4b58-9c90-6a401315d32b","count":1,"label":"Pizza Hawai 32 cm","posId":"114","price":25900,"isExtra":false,"creatorId":"L2hZVwQof5pcNrwaYS5UZ","isPackging":0,"actualLabel":"Pizza Hawai 32 cm"},{"id":"a6d9c7f6-1d57-4c8a-8a9e-3a467bb446ef","count":1,"label":"Normandský jablečný koláč","posId":"Z105","price":6500,"isExtra":false,"creatorId":"2tM0JI7wihNBDZeOi6zLg","isPackging":0,"actualLabel":"Normandský jablečný koláč"}]</t>
  </si>
  <si>
    <t>2026-06-08T13:59:47.093+02:00</t>
  </si>
  <si>
    <t>2026-06-08T14:04:48.942+02:00</t>
  </si>
  <si>
    <t>[{"id":"c547f780-e6f1-4d3b-9918-8b0f0ac6fdac","count":1,"label":"Americano","posId":"N158","price":5500,"isExtra":false,"creatorId":"cEFU2X1I9_aoSIELYnvJP","isPackging":0,"actualLabel":"Americano"}]</t>
  </si>
  <si>
    <t>2026-06-08T13:49:42.652+02:00</t>
  </si>
  <si>
    <t>2026-06-08T13:59:34.504+02:00</t>
  </si>
  <si>
    <t>[{"id":"62240205","note":"","size":"BBQ Meteor 32cm","count":1,"label":"BBQ Meteor 32cm","posId":"118","price":22900,"isExtra":false},{"id":"62240278","note":"","count":1,"label":"Balné","posId":"K0000","price":1500,"isExtra":true},{"id":"62240393","note":"","count":1,"label":"Rajčatový základ","posId":"ZBR32","price":0,"isExtra":true},{"id":"62240200","note":"","size":"Quattro Formaggi 32cm","count":1,"label":"Quattro Formaggi 32cm","posId":"123","price":22900,"isExtra":false},{"id":"62240278","note":"","count":1,"label":"Balné","posId":"K0000","price":1500,"isExtra":true},{"id":"62240297","note":"","count":1,"label":"okraj mozzarella, bylinky","posId":"A121","price":5900,"isExtra":true},{"id":"62240374","note":"","count":1,"label":"Kuře","posId":"B114","price":3000,"KDSTags":["greenhighlight"],"isExtra":true}]</t>
  </si>
  <si>
    <t>2026-06-08T13:38:15.559+02:00</t>
  </si>
  <si>
    <t>2026-06-08T14:04:49.891+02:00</t>
  </si>
  <si>
    <t>[{"id":"de6753a1-e94f-40c8-bbad-ed722dabae53","count":1,"label":"Pizza Quattro Formaggi 40 0,5","posId":"H111","price":16450,"isExtra":false,"creatorId":"rhNUAAMMrX9hwLIKMDi1y","isPackging":0,"actualLabel":"Pizza Quattro Formaggi 40 0,5"},{"id":"2lwz8DLnxAE2XXPjpySDo","count":1,"label":"Bez plněných okrajů","posId":"X1000","price":0,"isExtra":true,"mainItemId":"de6753a1-e94f-40c8-bbad-ed722dabae53"},{"id":"21a4c700-e973-4ca9-b29e-41ef616255d1","count":1,"label":"Pizza Hawai 40 cm 0,5","posId":"H102","price":16450,"isExtra":false,"creatorId":"rAYBXAopHy0CT20IYv8Qf","isPackging":0,"actualLabel":"Pizza Hawai 40 cm 0,5"},{"id":"2lwz8DLnxAE2XXPjpySDo","count":1,"label":"Bez plněných okrajů","posId":"X1000","price":0,"isExtra":true,"mainItemId":"21a4c700-e973-4ca9-b29e-41ef616255d1"}]</t>
  </si>
  <si>
    <t>2026-06-08T13:38:00.047+02:00</t>
  </si>
  <si>
    <t>2026-06-08T13:51:57.972+02:00</t>
  </si>
  <si>
    <t>[{"id":"3b2e046bdfa6a4d3ce9090dd","count":1,"label":"Choco Rolls","posId":"chr100","price":6320,"isExtra":false},{"id":"0cf732abf15d68df108984b2","count":1,"label":"Balné","posId":"K0000","price":1500,"isExtra":true},{"id":"6893484371e1a7827faa2828","count":1,"label":"Margherita 40cm","posId":"100","price":19920,"isExtra":false},{"id":"8492ff01857ad344daba3d10","count":1,"label":"Balné","posId":"K0000","price":2000,"isExtra":true},{"id":"6893484371e1a7827faa2832","count":1,"label":"BBQ Texas 40cm","posId":"107","price":23920,"isExtra":false},{"id":"8492ff01857ad344daba3d10","count":1,"label":"Balné","posId":"K0000","price":2000,"isExtra":true}]</t>
  </si>
  <si>
    <t>2026-06-08T13:02:08.697+02:00</t>
  </si>
  <si>
    <t>2026-06-08T13:23:41.664+02:00</t>
  </si>
  <si>
    <t>[{"id":"123","note":"","count":1,"label":"Quattro Formaggi 32cm","posId":"123","price":22900,"isExtra":false},{"id":"K0000","note":"","count":1,"label":"Balné","posId":"K0000","price":1500,"isExtra":true}]</t>
  </si>
  <si>
    <t>Gurbazar</t>
  </si>
  <si>
    <t>2026-06-08T12:55:48.754+02:00</t>
  </si>
  <si>
    <t>2026-06-08T13:05:16.738+02:00</t>
  </si>
  <si>
    <t>[{"id":"18","note":"","count":1,"label":"Jablečno-skořicové rolls","posId":"18","price":7900,"isExtra":false},{"id":"K0000","note":"","count":1,"label":"Balné","posId":"K0000","price":1500,"isExtra":true},{"id":"118","note":"","count":1,"label":"BBQ Meteor 32cm","posId":"118","price":22900,"isExtra":false},{"id":"K0000","note":"","count":1,"label":"Balné","posId":"K0000","price":1500,"isExtra":true}]</t>
  </si>
  <si>
    <t>2026-06-08T12:34:46.950+02:00</t>
  </si>
  <si>
    <t>2026-06-08T12:40:55.781+02:00</t>
  </si>
  <si>
    <t>[{"id":"8663ca55-0860-4b59-a9b1-d905f473dc0d","count":1,"label":"Pizza BBQ Meteor 32","posId":"118","price":25900,"isExtra":false,"creatorId":"NkaF0M6qe84WFJqSgBdyl","isPackging":0,"actualLabel":"Pizza BBQ Meteor 32"},{"id":"3af5afd5-c65e-46dd-880f-d577aba12185","count":1,"label":"Pilsner Urquell 12","posId":"N20","price":6500,"isExtra":false,"creatorId":"iMuK-AclhZZJeBUx6-9OF","isPackging":0,"actualLabel":"Pilsner Urquell 12"}]</t>
  </si>
  <si>
    <t>2026-06-08T10:55:11.501+02:00</t>
  </si>
  <si>
    <t>2026-06-08T11:16:08.479+02:00</t>
  </si>
  <si>
    <t>[{"id":"38fbf306-1585-4d67-9b87-6d5b39f05c8f","count":1,"label":"Pizza BBQ Texas 32","posId":"119","price":25900,"isExtra":false,"creatorId":"L0lz-ACYDYDTJHso6ules","isPackging":0,"actualLabel":"Pizza BBQ Texas 32"},{"id":"34a0b831-1e92-45b3-8a4a-018d05baf41c","count":1,"label":"Pepsi zero 0,33l","posId":"N171","price":3900,"isExtra":false,"creatorId":"6Z6upjatUnI30ieT6Qphm","isPackging":0,"actualLabel":"Pepsi zero 0,33l"},{"id":"38fbf306-1585-4d67-9b87-6d5b39f05c8f","count":1,"label":"Pizza BBQ Texas 32","posId":"119","price":25900,"isExtra":false,"creatorId":"cUUhXFYWlbHGoPZ1GUA3y","isPackging":0,"actualLabel":"Pizza BBQ Texas 32"},{"id":"18c7dc2e-3f8c-4b58-9c90-6a401315d32b","count":1,"label":"Pizza Hawai 32 cm","posId":"114","price":25900,"isExtra":false,"creatorId":"VwG4xqM8YMnrWEt8G5Iqp","isPackging":0,"actualLabel":"Pizza Hawai 32 cm"}]</t>
  </si>
  <si>
    <t>2026-06-08T10:15:51.694+02:00</t>
  </si>
  <si>
    <t>2026-06-08T10:34:42.496+02:00</t>
  </si>
  <si>
    <t>[{"id":"f4434023-1838-40f3-bb9f-7f4156247330","count":2,"label":"Caffe latte","posId":"N153","price":7500,"isExtra":false,"creatorId":"4dmk_oUi8ZXbEdnl70Iuo","isPackging":0,"actualLabel":"Caffe latte"}]</t>
  </si>
  <si>
    <t>Zličín</t>
  </si>
  <si>
    <t>74 cibule + 3.780 koule</t>
  </si>
  <si>
    <t xml:space="preserve">275 mop + 130 rukavice + 519 výběr dýška </t>
  </si>
  <si>
    <t>Libuš</t>
  </si>
  <si>
    <t>cibule</t>
  </si>
  <si>
    <t xml:space="preserve">230 mop +145 pití akce Letiště + 74 mléko kancl + 314 eurofolie do kanclu </t>
  </si>
  <si>
    <t>Malešice</t>
  </si>
  <si>
    <t>323 lékárna</t>
  </si>
  <si>
    <t>Prosek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</si>
  <si>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</si>
  <si>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</si>
  <si>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</si>
  <si>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</si>
  <si>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</si>
  <si>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</si>
  <si>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</si>
  <si>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</si>
  <si>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</si>
  <si>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</si>
  <si>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</si>
  <si>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</si>
  <si>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</si>
  <si>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</si>
  <si>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</si>
  <si>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</si>
  <si>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</si>
  <si>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</si>
  <si>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</si>
  <si>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</si>
  <si>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</si>
  <si>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</si>
  <si>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</si>
  <si>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</si>
  <si>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</si>
  <si>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</si>
  <si>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</si>
  <si>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</si>
  <si>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Staff pití</t>
  </si>
  <si>
    <t>79 rukavice + 20 sáčky na led + 212 hadry</t>
  </si>
  <si>
    <t>podsedák</t>
  </si>
  <si>
    <t>99 žampiony + 2.120 makro</t>
  </si>
  <si>
    <t>495 staff pití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</si>
  <si>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</si>
  <si>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</si>
  <si>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</si>
  <si>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</si>
  <si>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</si>
  <si>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</si>
  <si>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</si>
  <si>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</si>
  <si>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</si>
  <si>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</si>
  <si>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</si>
  <si>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</si>
  <si>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</si>
  <si>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</si>
  <si>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</si>
  <si>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</si>
  <si>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</si>
  <si>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</si>
  <si>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</si>
  <si>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</si>
  <si>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</si>
  <si>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</si>
  <si>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</si>
  <si>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</si>
  <si>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</si>
  <si>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</si>
  <si>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</si>
  <si>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</si>
  <si>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</si>
  <si>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</si>
  <si>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</si>
  <si>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</si>
  <si>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</si>
  <si>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</si>
  <si>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</si>
  <si>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</si>
  <si>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</si>
  <si>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</si>
  <si>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</si>
  <si>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</si>
  <si>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</si>
  <si>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</si>
  <si>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</si>
  <si>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</si>
  <si>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</si>
  <si>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</si>
  <si>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</si>
  <si>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</si>
  <si>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</si>
  <si>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</si>
  <si>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</si>
  <si>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</si>
  <si>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</si>
  <si>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</si>
  <si>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</si>
  <si>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</si>
  <si>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</si>
  <si>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</si>
  <si>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</si>
  <si>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</si>
  <si>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</si>
  <si>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</si>
  <si>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</si>
  <si>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</si>
  <si>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</si>
  <si>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</si>
  <si>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</si>
  <si>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</si>
  <si>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</si>
  <si>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</si>
  <si>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</si>
  <si>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</si>
  <si>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</si>
  <si>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</si>
  <si>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</si>
  <si>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</si>
  <si>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</si>
  <si>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</si>
  <si>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</si>
  <si>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</si>
  <si>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</si>
  <si>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</si>
  <si>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</si>
  <si>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</si>
  <si>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</si>
  <si>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</si>
  <si>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</si>
  <si>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</si>
  <si>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</si>
  <si>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</si>
  <si>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</si>
  <si>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</si>
  <si>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</si>
  <si>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</si>
  <si>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</si>
  <si>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</si>
  <si>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</si>
  <si>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</si>
  <si>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</si>
  <si>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</si>
  <si>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</si>
  <si>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</si>
  <si>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</si>
  <si>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</si>
  <si>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</si>
  <si>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</si>
  <si>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</si>
  <si>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</si>
  <si>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</si>
  <si>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</si>
  <si>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</si>
  <si>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</si>
  <si>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</si>
  <si>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</si>
  <si>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</si>
  <si>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</si>
  <si>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</si>
  <si>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</si>
  <si>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</si>
  <si>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</si>
  <si>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</si>
  <si>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</si>
  <si>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</si>
  <si>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</si>
  <si>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</si>
  <si>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</si>
  <si>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</si>
  <si>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</si>
  <si>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</si>
  <si>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</si>
  <si>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</si>
  <si>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</si>
  <si>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</si>
  <si>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</si>
  <si>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</si>
  <si>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</si>
  <si>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</si>
  <si>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</si>
  <si>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</si>
  <si>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</si>
  <si>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</si>
  <si>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</si>
  <si>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</si>
  <si>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</si>
  <si>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</si>
  <si>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</si>
  <si>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</si>
  <si>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</si>
  <si>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</si>
  <si>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</si>
  <si>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</si>
  <si>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</si>
  <si>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</si>
  <si>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</si>
  <si>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</si>
  <si>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</si>
  <si>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</si>
  <si>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</si>
  <si>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</si>
  <si>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</si>
  <si>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</si>
  <si>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2.000 nafta + 6.002 tankování Hřebík</t>
  </si>
  <si>
    <t xml:space="preserve">1.194 tankování z dýšek + </t>
  </si>
  <si>
    <t>4.349 tankování Hřebík</t>
  </si>
  <si>
    <t>11.194 Bidfood + 151 cibule</t>
  </si>
  <si>
    <t>výběr z dýšek</t>
  </si>
  <si>
    <t>5.000 tankování hřebík</t>
  </si>
  <si>
    <t>staff pití</t>
  </si>
  <si>
    <t>3.976 Hřebík tankování</t>
  </si>
  <si>
    <t>9.514 Bidfood + 144 špenát</t>
  </si>
  <si>
    <t>450 zámky + 70 mop + 2.000 výběr dýšek</t>
  </si>
  <si>
    <t>Navíc 990 kč a uvidíme co příští týden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</si>
  <si>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</si>
  <si>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</si>
  <si>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</si>
  <si>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</si>
  <si>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</si>
  <si>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</si>
  <si>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</si>
  <si>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</si>
  <si>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</si>
  <si>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</si>
  <si>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</si>
  <si>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</si>
  <si>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</si>
  <si>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</si>
  <si>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</si>
  <si>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</si>
  <si>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</si>
  <si>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</si>
  <si>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</si>
  <si>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</si>
  <si>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</si>
  <si>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</si>
  <si>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</si>
  <si>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</si>
  <si>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</si>
  <si>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</si>
  <si>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</si>
  <si>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</si>
  <si>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</si>
  <si>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</si>
  <si>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</si>
  <si>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</si>
  <si>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</si>
  <si>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</si>
  <si>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</si>
  <si>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</si>
  <si>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</si>
  <si>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</si>
  <si>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</si>
  <si>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</si>
  <si>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</si>
  <si>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</si>
  <si>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</si>
  <si>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</si>
  <si>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</si>
  <si>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</si>
  <si>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</si>
  <si>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</si>
  <si>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</si>
  <si>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</si>
  <si>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</si>
  <si>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</si>
  <si>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</si>
  <si>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</si>
  <si>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</si>
  <si>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</si>
  <si>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</si>
  <si>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</si>
  <si>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</si>
  <si>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</si>
  <si>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</si>
  <si>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</si>
  <si>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</si>
  <si>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</si>
  <si>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</si>
  <si>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</si>
  <si>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minulý týden 400 přebívalo</t>
  </si>
  <si>
    <t>pytle do koše</t>
  </si>
  <si>
    <t xml:space="preserve">33 cibule + 2.646 koule </t>
  </si>
  <si>
    <t>100 savo +  187 stěrka + kabel</t>
  </si>
  <si>
    <t>špenát</t>
  </si>
  <si>
    <t>55 metla + 988 staff pití</t>
  </si>
  <si>
    <t>200 káva staff + 57 metla + 60 fix</t>
  </si>
  <si>
    <t>kuličky</t>
  </si>
  <si>
    <t>120 obálky + 215 lékárna</t>
  </si>
  <si>
    <t>letní směs</t>
  </si>
  <si>
    <t>990 staff pití + 2.000 výběr dýška</t>
  </si>
  <si>
    <t>2026-06-14T23:32:32.423+02:00</t>
  </si>
  <si>
    <t>2026-06-14T23:43:43.461+02:00</t>
  </si>
  <si>
    <t>Pizza Comeback Zličín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</si>
  <si>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</si>
  <si>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2026-06-14T23:17:50.635+02:00</t>
  </si>
  <si>
    <t>2026-06-14T23:28:39.705+02:00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</si>
  <si>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bylinky","posId":"A121","price":5700,"isExtra":true},{"id":"54414863","note":"","count":1,"label":"Ananas","posId":"B100","price":2500,"KDSTags":["greenhighlight"],"isExtra":true}]</t>
  </si>
  <si>
    <t>2026-06-14T23:17:50.382+02:00</t>
  </si>
  <si>
    <t>2026-06-14T23:28:25.927+02:00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</si>
  <si>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</si>
  <si>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2026-06-14T23:13:22.488+02:00</t>
  </si>
  <si>
    <t>2026-06-14T23:26:17.069+02:00</t>
  </si>
  <si>
    <t>Pizza Comeback Zličín new</t>
  </si>
  <si>
    <t>[{"id":"9c95e20af01b393f0a286028","count":1,"label":"Hawai 40cm","posId":"102","price":30900,"isExtra":false},{"id":"1d39bc6ba96569aaaf3ab974","count":1,"label":"Balné","posId":"K0000","price":2000,"isExtra":true}]</t>
  </si>
  <si>
    <t>2026-06-14T23:13:15.494+02:00</t>
  </si>
  <si>
    <t>2026-06-14T23:24:43.168+02:00</t>
  </si>
  <si>
    <t>[{"id":"88378c03c1f4c715f7d83b1b","count":1,"label":"Hawai 32cm","posId":"114","price":19920,"isExtra":false},{"id":"7cdbdba064a9b12ab9c2a9d4","count":1,"label":"Balné","posId":"K0000","price":1500,"isExtra":true}]</t>
  </si>
  <si>
    <t>2026-06-14T22:57:39.595+02:00</t>
  </si>
  <si>
    <t>2026-06-14T23:08:10.102+02:00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</si>
  <si>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základ","posId":"ZRS32","price":0,"isExtra":true},{"id":"8144edf7e863bc0a882b7c49","count":1,"label":"okraj hotdog, bbq omáčka","posId":"A119","price":5700,"isExtra":true}]</t>
  </si>
  <si>
    <t>Mukhiddinjon</t>
  </si>
  <si>
    <t>2026-06-14T22:57:21.775+02:00</t>
  </si>
  <si>
    <t>2026-06-14T23:06:23.777+02:00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</si>
  <si>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</si>
  <si>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2026-06-14T22:37:02.274+02:00</t>
  </si>
  <si>
    <t>2026-06-14T22:42:14.912+02:00</t>
  </si>
  <si>
    <t>2026-06-15T05:59:59.999+02:00</t>
  </si>
  <si>
    <t>Adaptee bridge</t>
  </si>
  <si>
    <t>[{"id":"ee394832-8137-440a-84b7-b9e0df42a9ab","note":"","count":1,"label":"Hawai 32 cm","posId":"114","price":24900,"isExtra":false},{"id":"8b18781f-3bd0-464d-aa33-9f081ecc1a3a","note":"","count":1,"label":"mozzarella","posId":"B113","price":3000,"KDSTags":["greenhighlight"],"isExtra":true},{"id":"007c7303-045c-4866-882d-38e13564ff34","note":"","count":1,"label":"BEZ -ananas","posId":"X100","price":0,"KDSTags":["redhighlight"],"isExtra":true}]</t>
  </si>
  <si>
    <t>2026-06-14T22:34:09.678+02:00</t>
  </si>
  <si>
    <t>2026-06-14T22:40:42.836+02:00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</si>
  <si>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</si>
  <si>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2026-06-14T22:27:02.334+02:00</t>
  </si>
  <si>
    <t>2026-06-14T22:38:51.989+02:00</t>
  </si>
  <si>
    <t>[{"id":"99710cd8-fa1f-4712-84a8-85da37e18dd0","note":"","count":1,"label":"Česnekový chléb","posId":"P104","price":7900,"isExtra":false}]</t>
  </si>
  <si>
    <t>2026-06-14T22:26:47.692+02:00</t>
  </si>
  <si>
    <t>2026-06-14T22:39:32.221+02:00</t>
  </si>
  <si>
    <t>[{"id":"18e86844d1a1e70247e15c14","count":1,"label":"Margherita 40cm","posId":"100","price":26900,"isExtra":false},{"id":"1d39bc6ba96569aaaf3ab974","count":1,"label":"Balné","posId":"K0000","price":2000,"isExtra":true}]</t>
  </si>
  <si>
    <t>2026-06-14T22:07:02.710+02:00</t>
  </si>
  <si>
    <t>2026-06-14T22:13:33.314+02:00</t>
  </si>
  <si>
    <t>[{"id":"c4398ff6690198226cf7c771","count":1,"label":"Comeback 32cm 🌶️","posId":"121","price":19920,"isExtra":false},{"id":"7cdbdba064a9b12ab9c2a9d4","count":1,"label":"Balné","posId":"K0000","price":1500,"isExtra":true}]</t>
  </si>
  <si>
    <t>2026-06-14T22:06:39.808+02:00</t>
  </si>
  <si>
    <t>2026-06-14T22:12:36.237+02:00</t>
  </si>
  <si>
    <t>[{"id":"59610942","note":"","size":"Hawai 32cm","count":1,"label":"Hawai 32cm","posId":"114","price":24900,"isExtra":false},{"id":"54414794","note":"","count":1,"label":"Balné","posId":"K0000","price":1500,"isExtra":true}]</t>
  </si>
  <si>
    <t>Liubov Kormash</t>
  </si>
  <si>
    <t>2026-06-14T22:06:02.483+02:00</t>
  </si>
  <si>
    <t>2026-06-14T22:14:50.642+02:00</t>
  </si>
  <si>
    <t>2026-06-14T22:36:12.644+02:00</t>
  </si>
  <si>
    <t>2026-06-14T22:06:03.702+02:00</t>
  </si>
  <si>
    <t>[{"id":"e525f614-2c06-459a-8d22-623546aa83fc","note":"","count":1,"label":"BBQ Texas 40 cm","posId":"107","price":30900,"isExtra":false}]</t>
  </si>
  <si>
    <t>2026-06-14T22:05:20.311+02:00</t>
  </si>
  <si>
    <t>2026-06-14T22:11:24.334+02:00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</si>
  <si>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</si>
  <si>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2026-06-14T22:03:40.675+02:00</t>
  </si>
  <si>
    <t>2026-06-14T22:11:29.075+02:00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</si>
  <si>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54414808","note":"","count":1,"label":"Jalapeňos","posId":"C102","price":3500,"KDSTags":["greenhighlight"],"isExtra":true},{"id":"54414901","note":"","count":1,"label":"Slanina","posId":"C108","price":4000,"KDSTags":["greenhighlight"],"isExtra":true},{"id":"54414914","note":"","count":1,"label":"Grana padano, pecorino, parmazán","posId":"C130","price":4000,"KDSTags":["greenhighlight"],"isExtra":true}]</t>
  </si>
  <si>
    <t>2026-06-14T22:02:12.715+02:00</t>
  </si>
  <si>
    <t>2026-06-14T22:07:55.030+02:00</t>
  </si>
  <si>
    <t>2026-06-14T21:53:02.068+02:00</t>
  </si>
  <si>
    <t>2026-06-14T22:06:21.528+02:00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</si>
  <si>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bylinky","posId":"A122","price":6500,"isExtra":true}]</t>
  </si>
  <si>
    <t>Camilo Andres</t>
  </si>
  <si>
    <t>2026-06-14T21:52:21.791+02:00</t>
  </si>
  <si>
    <t>2026-06-14T22:03:48.872+02:00</t>
  </si>
  <si>
    <t>[{"id":"118","note":"","count":1,"label":"BBQ Meteor 32cm","posId":"118","price":24900,"isExtra":false},{"id":"K0000","note":"","count":1,"label":"Balné","posId":"K0000","price":1500,"isExtra":true},{"id":"X1000","note":"","count":1,"label":"bez plněných okrajů","posId":"X1000","price":0,"isExtra":true}]</t>
  </si>
  <si>
    <t>2026-06-14T21:50:58.791+02:00</t>
  </si>
  <si>
    <t>2026-06-14T22:02:59.873+02:00</t>
  </si>
  <si>
    <t>[{"id":"8f33a84a8ac91a91cc37bff3","count":1,"label":"Margherita 32cm","posId":"112","price":16720,"isExtra":false},{"id":"7cdbdba064a9b12ab9c2a9d4","count":1,"label":"Balné","posId":"K0000","price":1500,"isExtra":true}]</t>
  </si>
  <si>
    <t>2026-06-14T21:47:52.477+02:00</t>
  </si>
  <si>
    <t>2026-06-14T22:02:39.366+02:00</t>
  </si>
  <si>
    <t>[{"id":"c9c20b2e35a68eac70b36490","count":1,"label":"Masové kuličky","posId":"P102","price":9900,"isExtra":false},{"id":"7cdbdba064a9b12ab9c2a9d4","count":1,"label":"Balné","posId":"K0000","price":1500,"isExtra":true},{"id":"d50b85689ae865c91893d064","count":1,"label":"Hot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</si>
  <si>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2026-06-14T21:41:02.648+02:00</t>
  </si>
  <si>
    <t>2026-06-14T21:45:50.999+02:00</t>
  </si>
  <si>
    <t>2026-06-14T22:10:08.769+02:00</t>
  </si>
  <si>
    <t>2026-06-14T21:41:03.552+02:00</t>
  </si>
  <si>
    <t>[{"id":"1da47ebe-2592-435a-b854-8cbe80b56263","note":"","count":1,"label":"Hawai 32 cm","posId":"138","price":24900,"isExtra":false},{"id":"0d0283d3-7aff-4b76-8938-87a4f5c742a9","note":"","count":1,"label":"Pepsi zero sugar 1l","posId":"N125","price":5900,"isExtra":false}]</t>
  </si>
  <si>
    <t>2026-06-14T21:37:59.278+02:00</t>
  </si>
  <si>
    <t>2026-06-14T21:45:56.233+02:00</t>
  </si>
  <si>
    <t>2026-06-14T21:36:42.581+02:00</t>
  </si>
  <si>
    <t>2026-06-14T21:44:30.132+02:00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</si>
  <si>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57405814","note":"","size":"Pepsi 1l","count":1,"label":"Pepsi 1l","posId":"N124","price":5900,"isExtra":false}]</t>
  </si>
  <si>
    <t>2026-06-14T21:32:01.760+02:00</t>
  </si>
  <si>
    <t>2026-06-14T21:39:04.096+02:00</t>
  </si>
  <si>
    <t>[{"id":"121","note":"","count":1,"label":"Comeback 32cm 🌶️","posId":"121","price":24900,"isExtra":false},{"id":"K0000","note":"","count":1,"label":"Balné","posId":"K0000","price":1500,"isExtra":true},{"id":"B102","note":"","count":1,"label":"Jalapeňos","posId":"B102","price":2500,"KDSTags":["greenhighlight"],"isExtra":true}]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</si>
  <si>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2026-06-14T21:27:03.097+02:00</t>
  </si>
  <si>
    <t>2026-06-14T21:35:28.090+02:00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</si>
  <si>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okrajů","posId":"X1000","price":0,"isExtra":true},{"id":"54414864","note":"","count":1,"label":"Bez cibule","posId":"X103","price":0,"KDSTags":["redhighlight"],"isExtra":true},{"id":"54414907","note":"","count":1,"label":"Kuře","posId":"B114","price":3000,"KDSTags":["greenhighlight"],"isExtra":true}]</t>
  </si>
  <si>
    <t>2026-06-14T21:26:19.790+02:00</t>
  </si>
  <si>
    <t>2026-06-14T21:34:41.185+02:00</t>
  </si>
  <si>
    <t>[{"id":"18","note":"","count":1,"label":"Jablečno-skořicové rolls","posId":"18","price":8900,"isExtra":false},{"id":"K0000","note":"","count":1,"label":"Balné","posId":"K0000","price":1500,"isExtra":true},{"id":"121","note":"","count":1,"label":"Comeback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základ","posId":"ZRB32","price":0,"isExtra":true},{"id":"B105","note":"","count":1,"label":"Žampiony","posId":"B105","price":2500,"KDSTags":["greenhighlight"],"isExtra":true}]</t>
  </si>
  <si>
    <t>2026-06-14T21:22:04.056+02:00</t>
  </si>
  <si>
    <t>2026-06-14T21:31:29.313+02:00</t>
  </si>
  <si>
    <t>[{"id":"e525f614-2c06-459a-8d22-623546aa83fc","note":"","count":1,"label":"BBQ Texas 40 cm","posId":"107","price":30900,"isExtra":false},{"id":"131c6239-e041-4ab5-9f75-400951ef95f4","note":"","count":1,"label":"Dip jalapenos","posId":"P107","price":2000,"isExtra":false}]</t>
  </si>
  <si>
    <t>2026-06-14T21:15:14.271+02:00</t>
  </si>
  <si>
    <t>2026-06-14T21:25:42.718+02:00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</si>
  <si>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</si>
  <si>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2026-06-14T21:13:45.202+02:00</t>
  </si>
  <si>
    <t>2026-06-14T21:29:17.919+02:00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</si>
  <si>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základ","posId":"ZSR32","price":0,"isExtra":true}]</t>
  </si>
  <si>
    <t>2026-06-14T21:07:23.028+02:00</t>
  </si>
  <si>
    <t>2026-06-14T21:13:20.836+02:00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</si>
  <si>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54414901","note":"","count":1,"label":"Slanina","posId":"C108","price":4000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</si>
  <si>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2026-06-14T21:02:06.571+02:00</t>
  </si>
  <si>
    <t>2026-06-14T21:08:43.860+02:00</t>
  </si>
  <si>
    <t>2026-06-14T21:02:02.493+02:00</t>
  </si>
  <si>
    <t>2026-06-14T21:10:26.487+02:00</t>
  </si>
  <si>
    <t>[{"id":"36ea3088-07fd-428f-b871-c4a5ee9cef7b","note":"","count":1,"label":"Comeback 40 cm","posId":"109","price":30900,"isExtra":false}]</t>
  </si>
  <si>
    <t>2026-06-14T21:01:03.706+02:00</t>
  </si>
  <si>
    <t>2026-06-14T21:06:56.916+02:00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</si>
  <si>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</si>
  <si>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2026-06-14T21:00:43.059+02:00</t>
  </si>
  <si>
    <t>2026-06-14T21:05:39.127+02:00</t>
  </si>
  <si>
    <t>[{"id":"d50b85689ae865c91893d064","count":1,"label":"Hot &amp; Spicy 32cm 🌶️🌶️","posId":"122","price":24900,"isExtra":false},{"id":"7cdbdba064a9b12ab9c2a9d4","count":1,"label":"Balné","posId":"K0000","price":1500,"isExtra":true}]</t>
  </si>
  <si>
    <t>2026-06-14T20:56:05.038+02:00</t>
  </si>
  <si>
    <t>2026-06-14T21:03:41.702+02:00</t>
  </si>
  <si>
    <t>[{"id":"b080b506facafc37744a1e2c","count":1,"label":"Capricciosa 32cm","posId":"113","price":24900,"isExtra":false},{"id":"7cdbdba064a9b12ab9c2a9d4","count":1,"label":"Balné","posId":"K0000","price":1500,"isExtra":true},{"id":"6a62c37fcc3049759d225124","count":1,"label":"USA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základ","posId":"ZRS32","price":0,"isExtra":true},{"id":"881556687eab9555bc542d70","count":1,"label":"Bez oliv","posId":"X112","price":0,"KDSTags":["redhighlight"],"isExtra":true},{"id":"d50b85689ae865c91893d064","count":1,"label":"Hot &amp; Spicy 32cm 🌶️🌶️","posId":"122","price":24900,"isExtra":false},{"id":"7cdbdba064a9b12ab9c2a9d4","count":1,"label":"Balné","posId":"K0000","price":1500,"isExtra":true},{"id":"6a62c37fcc3049759d225124","count":1,"label":"USA těsto","posId":"17","price":1000,"isExtra":true},{"id":"474305c867bd0e9b91413aac","count":1,"label":"Quattro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okrajů","posId":"X1000","price":0,"isExtra":true},{"id":"83b6462e9a6167f8597d272b","count":1,"label":"Jalapeňos","posId":"B102","price":2500,"KDSTags":["greenhighlight"],"isExtra":true}]</t>
  </si>
  <si>
    <t>2026-06-14T20:53:04.491+02:00</t>
  </si>
  <si>
    <t>2026-06-14T21:01:56.152+02:00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</si>
  <si>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🌶️","posId":"109","price":30900,"isExtra":false},{"id":"54414789","note":"","count":1,"label":"Balné","posId":"K0000","price":2000,"isExtra":true},{"id":"54414856","note":"","count":1,"label":"okraj hotdog, bbq omáčka","posId":"A120","price":6500,"isExtra":true}]</t>
  </si>
  <si>
    <t>2026-06-14T20:52:37.331+02:00</t>
  </si>
  <si>
    <t>2026-06-14T20:59:51.830+02:00</t>
  </si>
  <si>
    <t>[{"id":"54414744","note":"","size":"Veggie menu Comeback","count":1,"label":"Veggie menu Comeback","posId":"M200","price":34900,"isExtra":false},{"id":"54414877","note":"","count":1,"label":"Hawai","posId":"Y114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</si>
  <si>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2026-06-14T20:42:53.921+02:00</t>
  </si>
  <si>
    <t>2026-06-14T20:55:26.674+02:00</t>
  </si>
  <si>
    <t>[{"id":"54414716","note":"","size":"Hawai 40cm","count":1,"label":"Hawai 40cm","posId":"102","price":30900,"isExtra":false},{"id":"54414789","note":"","count":1,"label":"Balné","posId":"K0000","price":2000,"isExtra":true},{"id":"54414882","note":"","count":1,"label":"Kukuřice","posId":"C115","price":3500,"KDSTags":["greenhighlight"],"isExtra":true},{"id":"66426891","note":"","size":"Pilsner Urquell 12","count":1,"label":"Pilsner Urquell 12","posId":"N20","price":6500,"isExtra":false},{"id":"54414750","note":"","size":"Česnekový dip","count":1,"label":"Česnekový dip","posId":"P106","price":2000,"isExtra":false},{"id":"54414794","note":"","count":1,"label":"Balné","posId":"K0000","price":1500,"isExtra":true},{"id":"59610934","note":"","size":"Margherita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]</t>
  </si>
  <si>
    <t>2026-06-14T20:42:53.734+02:00</t>
  </si>
  <si>
    <t>2026-06-14T20:54:51.085+02:00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</si>
  <si>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32cm","posId":"113","price":24900,"isExtra":false},{"id":"54414794","note":"","count":1,"label":"Balné","posId":"K0000","price":1500,"isExtra":true},{"id":"57405818","note":"","size":"Poděbradská malinovka 0,5l","count":1,"label":"Poděbradská malinovka 0,5l","posId":"N129","price":4900,"isExtra":false}]</t>
  </si>
  <si>
    <t>2026-06-14T20:36:01.463+02:00</t>
  </si>
  <si>
    <t>2026-06-14T20:59:35.574+02:00</t>
  </si>
  <si>
    <t>2026-06-14T21:14:54.634+02:00</t>
  </si>
  <si>
    <t>2026-06-14T20:36:03.055+02:00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</si>
  <si>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česnekový","posId":"P106","price":2000,"isExtra":false},{"id":"d3eb4d53-930f-46c7-bd43-afdbaaac1bcf","note":"","count":2,"label":"Masové kuličky, 10 ks","posId":"P102","price":9900,"isExtra":false},{"id":"e9a6d757-2614-4f8d-a9c4-5f4b6ca57c51","note":"","count":1,"label":"Dip BBQ","posId":"P105","price":2000,"isExtra":false}]</t>
  </si>
  <si>
    <t>2026-06-14T20:32:27.328+02:00</t>
  </si>
  <si>
    <t>2026-06-14T20:40:50.290+02:00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</si>
  <si>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🌶️🌶️","posId":"120","price":24900,"isExtra":false},{"id":"54414794","note":"","count":1,"label":"Balné","posId":"K0000","price":1500,"isExtra":true},{"id":"57405814","note":"","size":"Pepsi 1l","count":1,"label":"Pepsi 1l","posId":"N124","price":5900,"isExtra":false}]</t>
  </si>
  <si>
    <t>2026-06-14T20:32:02.926+02:00</t>
  </si>
  <si>
    <t>2026-06-14T20:50:52.490+02:00</t>
  </si>
  <si>
    <t>2026-06-14T21:08:29.508+02:00</t>
  </si>
  <si>
    <t>2026-06-14T20:32:03.968+02:00</t>
  </si>
  <si>
    <t>2026-06-14T20:23:01.970+02:00</t>
  </si>
  <si>
    <t>2026-06-14T20:47:16.422+02:00</t>
  </si>
  <si>
    <t>[{"id":"1fae666b-4102-4ed0-b317-2a07b21ae279","note":"","count":2,"label":"Hot &amp; Spicy 40 cm","posId":"110","price":30900,"isExtra":false},{"id":"eb426525-9181-4714-9963-380f5c0ae0e5","note":"","count":2,"label":"Okraj mozzarella, bylinky","posId":"A122","price":6500,"isExtra":true},{"id":"d5c01305-5b81-4931-8ef0-14413da22bab","note":"","count":2,"label":"Kukuřice","posId":"C115","price":3500,"KDSTags":["greenhighlight"],"isExtra":true},{"id":"3a8b6a85-3b5c-4ee4-be2d-261ab8731d6e","note":"","count":4,"label":"Dip česnekový","posId":"P106","price":2000,"isExtra":false},{"id":"5b1f2843-926a-4dd1-a5f0-4fddc7b45013","note":"","count":1,"label":"Margherita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bylinky","posId":"A121","price":5700,"isExtra":true},{"id":"824198b2-b88a-4fb6-92af-3365de773ad1","note":"","count":1,"label":"Pepsi 1l","posId":"N124","price":5900,"isExtra":false}]</t>
  </si>
  <si>
    <t>2026-06-14T20:22:29.940+02:00</t>
  </si>
  <si>
    <t>2026-06-14T20:28:23.946+02:00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</si>
  <si>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cibule","posId":"X103","price":0,"KDSTags":["redhighlight"],"isExtra":true},{"id":"8f33a84a8ac91a91cc37bff3","count":1,"label":"Margherita 32cm","posId":"112","price":16720,"isExtra":false},{"id":"7cdbdba064a9b12ab9c2a9d4","count":1,"label":"Balné","posId":"K0000","price":1500,"isExtra":true},{"id":"b9ae076dc1aa10e137c00e4a","count":1,"label":"Kukuřice","posId":"B115","price":2500,"KDSTags":["greenhighlight"],"isExtra":true},{"id":"eed895cf1d033383de28ee4e","count":1,"label":"Pepsi 1l","posId":"N124","price":5900,"isExtra":false}]</t>
  </si>
  <si>
    <t>2026-06-14T20:21:53.234+02:00</t>
  </si>
  <si>
    <t>2026-06-14T20:41:09.632+02:00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</si>
  <si>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okrajů","posId":"X1000","price":0,"isExtra":true},{"id":"59610942","note":"","size":"Hawai 32cm","count":1,"label":"Hawai 32cm","posId":"114","price":24900,"isExtra":false},{"id":"54414794","note":"","count":1,"label":"Balné","posId":"K0000","price":1500,"isExtra":true},{"id":"54414710","note":"","size":"Comeback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🌶️","posId":"109","price":30900,"isExtra":false},{"id":"54414789","note":"","count":1,"label":"Balné","posId":"K0000","price":2000,"isExtra":true},{"id":"54414752","note":"","size":"Jalapenos Rolls","count":1,"label":"Jalapenos Rolls","posId":"jpr200","price":8900,"isExtra":false},{"id":"54414794","note":"","count":1,"label":"Balné","posId":"K0000","price":1500,"isExtra":true},{"id":"54414751","note":"","size":"BBQ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</si>
  <si>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2026-06-14T20:21:17.528+02:00</t>
  </si>
  <si>
    <t>2026-06-14T20:35:04.647+02:00</t>
  </si>
  <si>
    <t>[{"id":"e7b2d28c80de715c466ac5e1","count":2,"label":"Baby Špenát &amp; kuře 32cm","posId":"116","price":24900,"isExtra":false},{"id":"7cdbdba064a9b12ab9c2a9d4","count":2,"label":"Balné","posId":"K0000","price":1500,"isExtra":true},{"id":"c4398ff6690198226cf7c771","count":1,"label":"Comeback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</si>
  <si>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2026-06-14T20:20:05.935+02:00</t>
  </si>
  <si>
    <t>2026-06-14T20:30:12.699+02:00</t>
  </si>
  <si>
    <t>[{"id":"57464196","note":"","size":"Jalapeňos dip","count":1,"label":"Jalapeňos dip","posId":"P107","price":2000,"isExtra":false},{"id":"54414794","note":"","count":1,"label":"Balné","posId":"K0000","price":1500,"isExtra":true},{"id":"59610935","note":"","size":"Quattro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</si>
  <si>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2026-06-14T20:19:02.957+02:00</t>
  </si>
  <si>
    <t>2026-06-14T20:27:47.884+02:00</t>
  </si>
  <si>
    <t>2026-06-14T20:50:53.786+02:00</t>
  </si>
  <si>
    <t>2026-06-14T20:19:03.928+02:00</t>
  </si>
  <si>
    <t>[{"id":"a4efa812-1470-4ea2-a19d-39843abed3be","note":"","count":1,"label":"Comeback 32 cm","posId":"145","price":24900,"isExtra":false},{"id":"6e9ef16b-b5cb-40a1-ad72-f28a9276a0f7","note":"","count":1,"label":"kuře","posId":"B114","price":3000,"KDSTags":["greenhighlight"],"isExtra":true},{"id":"d1e9623b-89c9-4caa-a2ba-cbaafad1a883","note":"","count":1,"label":"slanina","posId":"B108","price":3000,"KDSTags":["greenhighlight"],"isExtra":true}]</t>
  </si>
  <si>
    <t>2026-06-14T20:18:28.845+02:00</t>
  </si>
  <si>
    <t>2026-06-14T20:23:25.024+02:00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</si>
  <si>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</si>
  <si>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2026-06-14T20:17:18.556+02:00</t>
  </si>
  <si>
    <t>2026-06-14T20:21:53.932+02:00</t>
  </si>
  <si>
    <t>[{"id":"bbd3709a-e168-4407-8515-6961f0b006a3","count":1,"label":"Pizza Hawai 32 cm","posId":"114","price":24900,"isExtra":false,"creatorId":"7vjdtE4FkZK7DStq1iBnK","isPackging":0,"actualLabel":"Pizza Hawai 32 cm"}]</t>
  </si>
  <si>
    <t>2026-06-14T20:11:03.722+02:00</t>
  </si>
  <si>
    <t>2026-06-14T20:16:23.548+02:00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</si>
  <si>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</si>
  <si>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2026-06-14T20:10:01.664+02:00</t>
  </si>
  <si>
    <t>2026-06-14T20:16:03.492+02:00</t>
  </si>
  <si>
    <t>2026-06-14T20:31:13.515+02:00</t>
  </si>
  <si>
    <t>2026-06-14T20:10:02.641+02:00</t>
  </si>
  <si>
    <t>[{"id":"36ea3088-07fd-428f-b871-c4a5ee9cef7b","note":"","count":1,"label":"Comeback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</si>
  <si>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2026-06-14T20:01:38.895+02:00</t>
  </si>
  <si>
    <t>2026-06-14T20:09:12.507+02:00</t>
  </si>
  <si>
    <t>[{"id":"54414717","note":"","size":"Capricciosa 40cm","count":1,"label":"Capricciosa 40cm","posId":"101","price":30900,"isExtra":false},{"id":"54414789","note":"","count":1,"label":"Balné","posId":"K0000","price":2000,"isExtra":true},{"id":"59610936","note":"","size":"Hot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54414880","note":"","count":1,"label":"Kukuřice","posId":"B115","price":2500,"KDSTags":["greenhighlight"],"isExtra":true}]</t>
  </si>
  <si>
    <t>2026-06-14T20:01:02.898+02:00</t>
  </si>
  <si>
    <t>2026-06-14T20:14:05.513+02:00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</si>
  <si>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základ","posId":"i129","price":0,"isExtra":true}]</t>
  </si>
  <si>
    <t>2026-06-14T20:00:13.757+02:00</t>
  </si>
  <si>
    <t>2026-06-14T20:07:07.583+02:00</t>
  </si>
  <si>
    <t>[{"id":"8f70c51a720434a06d84f4e5","count":1,"label":"Česnekový dip","posId":"P106","price":2000,"isExtra":false},{"id":"7cdbdba064a9b12ab9c2a9d4","count":1,"label":"Balné","posId":"K0000","price":1500,"isExtra":true},{"id":"ca3163d100534bb8157dd27b","count":1,"label":"Hot &amp; Spicy 40cm 🌶️🌶️","posId":"110","price":30900,"isExtra":false},{"id":"1d39bc6ba96569aaaf3ab974","count":1,"label":"Balné","posId":"K0000","price":2000,"isExtra":true},{"id":"98309a14c27b514488ef0b39","count":1,"label":"Bez jalapenos","posId":"X102","price":0,"KDSTags":["redhighlight"],"isExtra":true},{"id":"d50b85689ae865c91893d064","count":1,"label":"Hot &amp; Spicy 32cm 🌶️🌶️","posId":"122","price":24900,"isExtra":false},{"id":"7cdbdba064a9b12ab9c2a9d4","count":1,"label":"Balné","posId":"K0000","price":1500,"isExtra":true},{"id":"0172555aa3b6fbb53ca44f49","count":1,"label":"Smetanový základ","posId":"ZRS32","price":0,"isExtra":true}]</t>
  </si>
  <si>
    <t>2026-06-14T19:58:02.740+02:00</t>
  </si>
  <si>
    <t>2026-06-14T20:12:50.567+02:00</t>
  </si>
  <si>
    <t>[{"id":"28b3f739-f42a-4ef9-8499-ad66cad79c40","note":"","count":1,"label":"Hot &amp; Spicy 18 cm","posId":"134","price":11900,"isExtra":false},{"id":"169906cc-98ac-4101-a361-79ae530758c3","note":"","count":1,"label":"BEZ -cibule","posId":"X103","price":0,"KDSTags":["redhighlight"],"isExtra":true},{"id":"03ade9ce-5d0f-4499-a6a3-340b58ae4468","note":"","count":1,"label":"Capricciosa 32 cm","posId":"113","price":24900,"isExtra":false},{"id":"7bf5fb6e-17f1-4e62-b7d1-e31d7c483eb9","note":"","count":1,"label":"cibule","posId":"B103","price":2500,"KDSTags":["greenhighlight"],"isExtra":true}]</t>
  </si>
  <si>
    <t>2026-06-14T19:55:46.612+02:00</t>
  </si>
  <si>
    <t>2026-06-14T20:03:58.651+02:00</t>
  </si>
  <si>
    <t>[{"id":"54414716","note":"","size":"Hawai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</si>
  <si>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2026-06-14T19:55:02.184+02:00</t>
  </si>
  <si>
    <t>2026-06-14T20:00:23.476+02:00</t>
  </si>
  <si>
    <t>[{"id":"bf8dc38b-6c8e-42b6-9da3-3170253a57d4","note":"","count":1,"label":"Hot &amp; Spicy 32 cm","posId":"122","price":24900,"isExtra":false}]</t>
  </si>
  <si>
    <t>2026-06-14T19:50:02.515+02:00</t>
  </si>
  <si>
    <t>2026-06-14T20:12:18.615+02:00</t>
  </si>
  <si>
    <t>[{"id":"aef5aaf8-2acf-4f20-91be-c8829f11cd0c","note":"","count":1,"label":"Capricciosa 40 cm","posId":"101","price":30900,"isExtra":false},{"id":"52cffa8b-0a47-4e13-b315-64f9374ef0a7","note":"","count":1,"label":"Okraj Hotdog bez omáčky","posId":"A126","price":6500,"isExtra":true},{"id":"3a8b6a85-3b5c-4ee4-be2d-261ab8731d6e","note":"","count":2,"label":"Dip česnekový","posId":"P106","price":2000,"isExtra":false}]</t>
  </si>
  <si>
    <t>2026-06-14T19:48:48.109+02:00</t>
  </si>
  <si>
    <t>2026-06-14T19:58:55.671+02:00</t>
  </si>
  <si>
    <t>[{"id":"474305c867bd0e9b91413aac","count":1,"label":"Quattro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základ","posId":"ZSR32","price":0,"isExtra":true},{"id":"330e5bd554d905fd6d54cf01","count":1,"label":"bez plněných okrajů","posId":"X1000","price":0,"isExtra":true},{"id":"093a8bf06de7cc29cf98e502","count":1,"label":"Bez gorgonzoly","posId":"X101","price":0,"KDSTags":["redhighlight"],"isExtra":true},{"id":"86121c7e1f699615ac17c325","count":1,"label":"Mirinda 1l","posId":"N126","price":5900,"isExtra":false},{"id":"c6fdaa8e646145bf8694e433","count":1,"label":"Pepsi zero sugar 1l","posId":"N125","price":5900,"isExtra":false},{"id":"e405608123829c668b8933be","count":1,"label":"Pepperoni 40cm 🌶️🌶️","posId":"108","price":30900,"isExtra":false},{"id":"1d39bc6ba96569aaaf3ab974","count":1,"label":"Balné","posId":"K0000","price":2000,"isExtra":true},{"id":"f9599be1d58557f1f60826eb","count":1,"label":"okraj hotdog, bbq omáčka","posId":"A120","price":6500,"isExtra":true}]</t>
  </si>
  <si>
    <t>2026-06-14T19:47:02.101+02:00</t>
  </si>
  <si>
    <t>2026-06-14T19:58:11.257+02:00</t>
  </si>
  <si>
    <t>2026-06-14T20:08:54.172+02:00</t>
  </si>
  <si>
    <t>2026-06-14T19:47:05.007+02:00</t>
  </si>
  <si>
    <t>[{"id":"03dae282-4cd4-4fa2-9169-2178ea3ed325","note":"","count":1,"label":"Quattro Formaggi 40 cm","posId":"111","price":30900,"isExtra":false},{"id":"211d85d0-839e-41d0-89e3-ea177ad7489e","note":"","count":2,"label":"Dip česnekový","posId":"P106","price":2000,"isExtra":false}]</t>
  </si>
  <si>
    <t>2026-06-14T19:46:47.517+02:00</t>
  </si>
  <si>
    <t>2026-06-14T19:55:00.611+02:00</t>
  </si>
  <si>
    <t>[{"id":"59610934","note":"","size":"Margherita 32cm","count":1,"label":"Margherita 32cm","posId":"112","price":20900,"isExtra":false},{"id":"54414794","note":"","count":1,"label":"Balné","posId":"K0000","price":1500,"isExtra":true},{"id":"57278752","note":"","count":1,"label":"BBQ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okrajů","posId":"X1000","price":0,"isExtra":true},{"id":"54414897","note":"","count":1,"label":"Šunka","posId":"B106","price":3000,"KDSTags":["greenhighlight"],"isExtra":true},{"id":"59610937","note":"","size":"Comeback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</si>
  <si>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2026-06-14T19:45:02.458+02:00</t>
  </si>
  <si>
    <t>2026-06-14T21:37:26.786+02:00</t>
  </si>
  <si>
    <t>2026-06-14T21:48:57.626+02:00</t>
  </si>
  <si>
    <t>2026-06-14T20:20:00.952+02:00</t>
  </si>
  <si>
    <t>[{"id":"e525f614-2c06-459a-8d22-623546aa83fc","note":"","count":1,"label":"BBQ Texas 40 cm","posId":"107","price":30900,"isExtra":false},{"id":"e50ff4de-a31a-4748-b60e-66140c46f568","note":"","count":1,"label":"BEZ -paprika","posId":"X111","price":0,"KDSTags":["redhighlight"],"isExtra":true},{"id":"3a8b6a85-3b5c-4ee4-be2d-261ab8731d6e","note":"","count":1,"label":"Dip česnekový","posId":"P106","price":2000,"isExtra":false}]</t>
  </si>
  <si>
    <t>2026-06-14T19:39:34.460+02:00</t>
  </si>
  <si>
    <t>2026-06-14T19:48:37.450+02:00</t>
  </si>
  <si>
    <t>[{"id":"57405816","note":"","size":"Mirinda 1l","count":1,"label":"Mirinda 1l","posId":"N126","price":5900,"isExtra":false},{"id":"59610938","note":"","size":"Pepperoni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</si>
  <si>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Alfréd Dragoun</t>
  </si>
  <si>
    <t>2026-06-14T19:38:02.484+02:00</t>
  </si>
  <si>
    <t>2026-06-14T19:53:23.419+02:00</t>
  </si>
  <si>
    <t>2026-06-14T20:10:14.355+02:00</t>
  </si>
  <si>
    <t>2026-06-14T19:38:03.184+02:00</t>
  </si>
  <si>
    <t>[{"id":"5b1f2843-926a-4dd1-a5f0-4fddc7b45013","note":"","count":1,"label":"Margherita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bylinky","posId":"A121","price":5700,"isExtra":true},{"id":"3a8b6a85-3b5c-4ee4-be2d-261ab8731d6e","note":"","count":3,"label":"Dip česnekový","posId":"P106","price":2000,"isExtra":false},{"id":"35e045f9-bc36-46e9-8142-6579de78a05b","note":"","count":1,"label":"Comeback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</si>
  <si>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2026-06-14T19:32:34.979+02:00</t>
  </si>
  <si>
    <t>2026-06-14T19:40:25.422+02:00</t>
  </si>
  <si>
    <t>[{"id":"0c78aba765fec38ab550bdf8","count":1,"label":"BBQ Texas 40cm","posId":"107","price":30900,"isExtra":false},{"id":"1d39bc6ba96569aaaf3ab974","count":1,"label":"Balné","posId":"K0000","price":2000,"isExtra":true},{"id":"448b5763eafb3bcf4559708b","count":1,"label":"Pečené brambory","posId":"P103","price":6900,"isExtra":false},{"id":"7cdbdba064a9b12ab9c2a9d4","count":1,"label":"Balné","posId":"K0000","price":1500,"isExtra":true},{"id":"8f70c51a720434a06d84f4e5","count":2,"label":"Česnekový dip","posId":"P106","price":2000,"isExtra":false},{"id":"7cdbdba064a9b12ab9c2a9d4","count":2,"label":"Balné","posId":"K0000","price":1500,"isExtra":true}]</t>
  </si>
  <si>
    <t>2026-06-14T19:27:03.125+02:00</t>
  </si>
  <si>
    <t>2026-06-14T19:39:02.356+02:00</t>
  </si>
  <si>
    <t>[{"id":"59610937","note":"","size":"Comeback 32cm 🌶️","count":1,"label":"Comeback 32cm 🌶️","posId":"121","price":24900,"isExtra":false},{"id":"54414794","note":"","count":1,"label":"Balné","posId":"K0000","price":1500,"isExtra":true}]</t>
  </si>
  <si>
    <t>2026-06-14T19:26:50.696+02:00</t>
  </si>
  <si>
    <t>2026-06-14T19:36:39.574+02:00</t>
  </si>
  <si>
    <t>[{"id":"cde1a44f44daafed4b3bd82a","count":1,"label":"Pepperoni 32cm 🌶️🌶️","posId":"120","price":19920,"isExtra":false},{"id":"7cdbdba064a9b12ab9c2a9d4","count":1,"label":"Balné","posId":"K0000","price":1500,"isExtra":true},{"id":"eed895cf1d033383de28ee4e","count":1,"label":"Pepsi 1l","posId":"N124","price":5900,"isExtra":false}]</t>
  </si>
  <si>
    <t>2026-06-14T19:26:02.461+02:00</t>
  </si>
  <si>
    <t>2026-06-14T19:47:27.639+02:00</t>
  </si>
  <si>
    <t>2026-06-14T20:06:55.543+02:00</t>
  </si>
  <si>
    <t>2026-06-14T19:26:08.539+02:00</t>
  </si>
  <si>
    <t>[{"id":"03ade9ce-5d0f-4499-a6a3-340b58ae4468","note":"","count":2,"label":"Capricciosa 32 cm","posId":"113","price":24900,"isExtra":false},{"id":"21fd0686-e8d1-43f1-84c9-d96f5842a3ca","note":"","count":2,"label":"okraj mozzarella, bylinky","posId":"A121","price":5700,"isExtra":true},{"id":"ee394832-8137-440a-84b7-b9e0df42a9ab","note":"","count":2,"label":"Hawai 32 cm","posId":"114","price":24900,"isExtra":false},{"id":"0b867b16-3995-4b4a-9deb-1c0d8cecf8d6","note":"","count":1,"label":"Pepperoni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</si>
  <si>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2026-06-14T19:22:01.800+02:00</t>
  </si>
  <si>
    <t>2026-06-14T19:36:14.270+02:00</t>
  </si>
  <si>
    <t>2026-06-14T19:48:39.226+02:00</t>
  </si>
  <si>
    <t>2026-06-14T19:22:07.715+02:00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</si>
  <si>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salám","posId":"C109","price":4000,"KDSTags":["greenhighlight"],"isExtra":true},{"id":"824198b2-b88a-4fb6-92af-3365de773ad1","note":"","count":2,"label":"Pepsi 1l","posId":"N124","price":5900,"isExtra":false},{"id":"2863cfff-d34c-4eca-8cc1-a94c70c453ab","note":"","count":1,"label":"Mirinda 1l","posId":"N126","price":5900,"isExtra":false}]</t>
  </si>
  <si>
    <t>2026-06-14T19:11:12.421+02:00</t>
  </si>
  <si>
    <t>2026-06-14T19:20:41.324+02:00</t>
  </si>
  <si>
    <t>[{"id":"88378c03c1f4c715f7d83b1b","count":1,"label":"Hawai 32cm","posId":"114","price":19920,"isExtra":false},{"id":"7cdbdba064a9b12ab9c2a9d4","count":1,"label":"Balné","posId":"K0000","price":1500,"isExtra":true},{"id":"c4398ff6690198226cf7c771","count":1,"label":"Comeback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</si>
  <si>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2026-06-14T19:02:53.586+02:00</t>
  </si>
  <si>
    <t>2026-06-14T19:14:14.053+02:00</t>
  </si>
  <si>
    <t>[{"id":"8f70c51a720434a06d84f4e5","count":2,"label":"Česnekový dip","posId":"P106","price":2000,"isExtra":false},{"id":"7cdbdba064a9b12ab9c2a9d4","count":2,"label":"Balné","posId":"K0000","price":1500,"isExtra":true},{"id":"18e86844d1a1e70247e15c14","count":1,"label":"Margherita 40cm","posId":"100","price":26900,"isExtra":false},{"id":"1d39bc6ba96569aaaf3ab974","count":1,"label":"Balné","posId":"K0000","price":2000,"isExtra":true},{"id":"02b3742f94da9f259a89e61f","count":1,"label":"Kukuřice","posId":"C115","price":3500,"KDSTags":["greenhighlight"],"isExtra":true},{"id":"24eda2c97f7117857a8cfc30","count":2,"label":"Mozzarella","posId":"C113","price":4000,"KDSTags":["greenhighlight"],"isExtra":true},{"id":"896f15451e2a05b0e7fa0d31","count":1,"label":"BBQ dip","posId":"P105","price":2000,"isExtra":false},{"id":"7cdbdba064a9b12ab9c2a9d4","count":1,"label":"Balné","posId":"K0000","price":1500,"isExtra":true},{"id":"c347dce78ddca37fc084fb1c","count":1,"label":"Capricciosa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5510bb5725d42643e0879d00","count":1,"label":"Cibule","posId":"C103","price":3500,"KDSTags":["greenhighlight"],"isExtra":true},{"id":"24eda2c97f7117857a8cfc30","count":1,"label":"Mozzarella","posId":"C113","price":4000,"KDSTags":["greenhighlight"],"isExtra":true},{"id":"6d2352cfe7a68a0c82c7c9a0","count":1,"label":"Pepperoni salám","posId":"C109","price":4000,"KDSTags":["greenhighlight"],"isExtra":true},{"id":"8f70c51a720434a06d84f4e5","count":2,"label":"Česnekový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</si>
  <si>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2026-06-14T18:59:00.715+02:00</t>
  </si>
  <si>
    <t>2026-06-14T19:08:15.004+02:00</t>
  </si>
  <si>
    <t>[{"id":"705b4eb8f8752a2831188637","count":1,"label":"Spicy menu Comeback","posId":"M100","price":34900,"isExtra":false},{"id":"ed8ecf45e3efabaa2915f39c","count":1,"label":"Balné","posId":"K0000","price":3000,"isExtra":true},{"id":"0b2eefb52e3148699f4e021e","count":1,"label":"Špenát &amp; kuře","posId":"Y116","price":0,"isExtra":true},{"id":"330e5bd554d905fd6d54cf01","count":1,"label":"bez plněných okrajů","posId":"X1000","price":0,"isExtra":true},{"id":"92f27869862d9ad17597a53e","count":1,"label":"masové kuličky","posId":"P102","price":0,"isExtra":true},{"id":"883b3621f5350639da8fa144","count":1,"label":"Mirinda 1l","posId":"N126","price":0,"isExtra":true}]</t>
  </si>
  <si>
    <t>2026-06-14T18:57:37.517+02:00</t>
  </si>
  <si>
    <t>2026-06-14T19:07:35.592+02:00</t>
  </si>
  <si>
    <t>[{"id":"c4398ff6690198226cf7c771","count":1,"label":"Comeback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</si>
  <si>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2026-06-14T18:56:02.895+02:00</t>
  </si>
  <si>
    <t>2026-06-14T19:09:41.512+02:00</t>
  </si>
  <si>
    <t>2026-06-14T19:17:12.106+02:00</t>
  </si>
  <si>
    <t>2026-06-14T18:56:04.392+02:00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</si>
  <si>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česnekový","posId":"P106","price":2000,"isExtra":false},{"id":"03ade9ce-5d0f-4499-a6a3-340b58ae4468","note":"","count":1,"label":"Capricciosa 32 cm","posId":"113","price":24900,"isExtra":false},{"id":"d3eb4d53-930f-46c7-bd43-afdbaaac1bcf","note":"","count":1,"label":"Masové kuličky, 10 ks","posId":"P102","price":9900,"isExtra":false},{"id":"211d85d0-839e-41d0-89e3-ea177ad7489e","note":"","count":1,"label":"Dip česnekový","posId":"P106","price":2000,"isExtra":false}]</t>
  </si>
  <si>
    <t>2026-06-14T18:55:46.688+02:00</t>
  </si>
  <si>
    <t>2026-06-14T19:01:11.529+02:00</t>
  </si>
  <si>
    <t>2026-06-14T18:55:02.569+02:00</t>
  </si>
  <si>
    <t>2026-06-14T19:06:37.838+02:00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</si>
  <si>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základ","posId":"i105","price":0,"isExtra":true}]</t>
  </si>
  <si>
    <t>2026-06-14T18:33:56.207+02:00</t>
  </si>
  <si>
    <t>2026-06-14T18:40:43.432+02:00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</si>
  <si>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základ","posId":"ZRS32","price":0,"isExtra":true},{"id":"54414854","note":"","count":1,"label":"okraj hotdog, bbq omáčka","posId":"A119","price":5700,"isExtra":true},{"id":"54414750","note":"","size":"Česnekový dip","count":3,"label":"Česnekový dip","posId":"P106","price":2000,"isExtra":false},{"id":"54414794","note":"","count":3,"label":"Balné","posId":"K0000","price":1500,"isExtra":true}]</t>
  </si>
  <si>
    <t>2026-06-14T18:32:38.555+02:00</t>
  </si>
  <si>
    <t>2026-06-14T18:38:32.864+02:00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</si>
  <si>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</si>
  <si>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2026-06-14T18:31:20.296+02:00</t>
  </si>
  <si>
    <t>2026-06-14T18:36:56.038+02:00</t>
  </si>
  <si>
    <t>[{"id":"88378c03c1f4c715f7d83b1b","count":1,"label":"Hawai 32cm","posId":"114","price":19920,"isExtra":false},{"id":"7cdbdba064a9b12ab9c2a9d4","count":1,"label":"Balné","posId":"K0000","price":1500,"isExtra":true},{"id":"330e5bd554d905fd6d54cf01","count":1,"label":"bez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</si>
  <si>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2026-06-14T18:30:02.173+02:00</t>
  </si>
  <si>
    <t>2026-06-14T18:41:46.567+02:00</t>
  </si>
  <si>
    <t>[{"id":"8c704055-e242-493d-b754-bb711e5a6c0b","note":"","count":1,"label":"Hawai 40 cm","posId":"102","price":30900,"isExtra":false},{"id":"131c6239-e041-4ab5-9f75-400951ef95f4","note":"","count":1,"label":"Dip jalapenos","posId":"P107","price":2000,"isExtra":false},{"id":"d63e9120-8ffe-444c-ba51-6c942a13f4fc","note":"","count":1,"label":"Margherita 40 cm","posId":"100","price":26900,"isExtra":false}]</t>
  </si>
  <si>
    <t>2026-06-14T18:27:02.446+02:00</t>
  </si>
  <si>
    <t>2026-06-14T18:51:49.361+02:00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</si>
  <si>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</si>
  <si>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2026-06-14T18:23:09.299+02:00</t>
  </si>
  <si>
    <t>2026-06-14T18:28:05.946+02:00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</si>
  <si>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</si>
  <si>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Daviti</t>
  </si>
  <si>
    <t>2026-06-14T18:18:31.187+02:00</t>
  </si>
  <si>
    <t>2026-06-14T18:31:42.906+02:00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</si>
  <si>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omáčka","posId":"A123","price":5700,"isExtra":true}]</t>
  </si>
  <si>
    <t>2026-06-14T18:12:49.524+02:00</t>
  </si>
  <si>
    <t>2026-06-14T18:27:56.175+02:00</t>
  </si>
  <si>
    <t>[{"id":"35999c816db20808a615a88e","count":1,"label":"Quattro Formaggi 40cm","posId":"111","price":30900,"isExtra":false},{"id":"1d39bc6ba96569aaaf3ab974","count":1,"label":"Balné","posId":"K0000","price":2000,"isExtra":true},{"id":"c4398ff6690198226cf7c771","count":1,"label":"Comeback 32cm 🌶️","posId":"121","price":19920,"isExtra":false},{"id":"7cdbdba064a9b12ab9c2a9d4","count":1,"label":"Balné","posId":"K0000","price":1500,"isExtra":true},{"id":"cde1a44f44daafed4b3bd82a","count":1,"label":"Pepperoni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</si>
  <si>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2026-06-14T18:06:02.146+02:00</t>
  </si>
  <si>
    <t>2026-06-14T18:13:43.292+02:00</t>
  </si>
  <si>
    <t>2026-06-14T18:31:46.684+02:00</t>
  </si>
  <si>
    <t>2026-06-14T18:06:03.461+02:00</t>
  </si>
  <si>
    <t>[{"id":"03dae282-4cd4-4fa2-9169-2178ea3ed325","note":"","count":1,"label":"Quattro Formaggi 40 cm","posId":"111","price":30900,"isExtra":false},{"id":"211d85d0-839e-41d0-89e3-ea177ad7489e","note":"","count":1,"label":"Dip česnekový","posId":"P106","price":2000,"isExtra":false},{"id":"117c830b-d7db-490d-a3b9-365f8c4fa2d3","note":"","count":1,"label":"Zeleninová 32 cm","posId":"115","price":24900,"isExtra":false},{"id":"bd8e2f82-3d11-4ada-88ad-67191c012d18","note":"","count":1,"label":"BEZ -olivy","posId":"X112","price":0,"KDSTags":["redhighlight"],"isExtra":true}]</t>
  </si>
  <si>
    <t>2026-06-14T18:00:02.894+02:00</t>
  </si>
  <si>
    <t>2026-06-14T18:11:01.192+02:00</t>
  </si>
  <si>
    <t>2026-06-14T17:59:38.814+02:00</t>
  </si>
  <si>
    <t>2026-06-14T18:10:33.095+02:00</t>
  </si>
  <si>
    <t>[{"id":"c4398ff6690198226cf7c771","count":1,"label":"Comeback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,{"id":"d04e19e6c56090dca54920e4","count":1,"label":"Cibule","posId":"B103","price":2500,"KDSTags":["greenhighlight"],"isExtra":true},{"id":"b9ae076dc1aa10e137c00e4a","count":1,"label":"Kukuřice","posId":"B115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</si>
  <si>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Piyush</t>
  </si>
  <si>
    <t>2026-06-14T17:59:07.346+02:00</t>
  </si>
  <si>
    <t>2026-06-14T18:08:40.185+02:00</t>
  </si>
  <si>
    <t>[{"id":"110","note":"","count":1,"label":"Hot &amp; Spicy 40cm 🌶️🌶️","posId":"110","price":30900,"isExtra":false},{"id":"K0000","note":"","count":1,"label":"Balné","posId":"K0000","price":2000,"isExtra":true},{"id":"A122","note":"","count":1,"label":"okraj mozzarella, bylinky","posId":"A122","price":6500,"isExtra":true},{"id":"102","note":"","count":1,"label":"Hawai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bylinky","posId":"A122","price":6500,"isExtra":true},{"id":"P106","note":"","count":4,"label":"Česnekový dip","posId":"P106","price":2000,"isExtra":false},{"id":"K0000","note":"","count":4,"label":"Balné","posId":"K0000","price":1500,"isExtra":true}]</t>
  </si>
  <si>
    <t>2026-06-14T17:57:38.356+02:00</t>
  </si>
  <si>
    <t>2026-06-14T18:03:00.841+02:00</t>
  </si>
  <si>
    <t>[{"id":"59610935","note":"","size":"Quattro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</si>
  <si>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2026-06-14T17:46:02.585+02:00</t>
  </si>
  <si>
    <t>2026-06-14T17:57:12.746+02:00</t>
  </si>
  <si>
    <t>2026-06-14T18:07:11.295+02:00</t>
  </si>
  <si>
    <t>2026-06-14T17:46:03.758+02:00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</si>
  <si>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salám","posId":"B109","price":3000,"KDSTags":["greenhighlight"],"isExtra":true},{"id":"3a8b6a85-3b5c-4ee4-be2d-261ab8731d6e","note":"","count":1,"label":"Dip česnekový","posId":"P106","price":2000,"isExtra":false},{"id":"824198b2-b88a-4fb6-92af-3365de773ad1","note":"","count":1,"label":"Pepsi 1l","posId":"N124","price":5900,"isExtra":false},{"id":"c1383a56-9eef-4159-8de6-52ba98917da4","note":"","count":1,"label":"Pepperoni Rolls, 6 ks","posId":"P100","price":8900,"isExtra":false}]</t>
  </si>
  <si>
    <t>2026-06-14T17:45:42.655+02:00</t>
  </si>
  <si>
    <t>2026-06-14T17:57:07.981+02:00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</si>
  <si>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40cm","posId":"101","price":30900,"isExtra":false},{"id":"54414789","note":"","count":1,"label":"Balné","posId":"K0000","price":2000,"isExtra":true},{"id":"54414820","note":"","count":1,"label":"okraj mozzarella, bbq omáčka","posId":"A124","price":6500,"isExtra":true},{"id":"54414830","note":"","count":1,"label":"Žampiony","posId":"C105","price":3500,"KDSTags":["greenhighlight"],"isExtra":true}]</t>
  </si>
  <si>
    <t>2026-06-14T17:34:47.087+02:00</t>
  </si>
  <si>
    <t>2026-06-14T17:40:28.198+02:00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</si>
  <si>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těsto","posId":"17","price":1000,"isExtra":true},{"id":"ee71f6714becbd8248bd3de8","count":1,"label":"Žampiony","posId":"B105","price":2500,"KDSTags":["greenhighlight"],"isExtra":true}]</t>
  </si>
  <si>
    <t>2026-06-14T17:33:42.904+02:00</t>
  </si>
  <si>
    <t>2026-06-14T17:41:10.639+02:00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</si>
  <si>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,{"id":"d02faa7e140e0d42e89607a4","count":1,"label":"Žampiony","posId":"C105","price":3500,"KDSTags":["greenhighlight"],"isExtra":true},{"id":"d89d779ad4079eb126fff378","count":1,"label":"Kuře","posId":"C114","price":4000,"KDSTags":["greenhighlight"],"isExtra":true},{"id":"8f70c51a720434a06d84f4e5","count":1,"label":"Česnekový dip","posId":"P106","price":2000,"isExtra":false},{"id":"7cdbdba064a9b12ab9c2a9d4","count":1,"label":"Balné","posId":"K0000","price":1500,"isExtra":true},{"id":"c9c20b2e35a68eac70b36490","count":1,"label":"Masové kuličky","posId":"P102","price":9900,"isExtra":false},{"id":"7cdbdba064a9b12ab9c2a9d4","count":1,"label":"Balné","posId":"K0000","price":1500,"isExtra":true}]</t>
  </si>
  <si>
    <t>2026-06-14T17:30:02.636+02:00</t>
  </si>
  <si>
    <t>2026-06-14T17:45:01.644+02:00</t>
  </si>
  <si>
    <t>[{"id":"e525f614-2c06-459a-8d22-623546aa83fc","note":"","count":1,"label":"BBQ Texas 40 cm","posId":"107","price":30900,"isExtra":false},{"id":"1fae666b-4102-4ed0-b317-2a07b21ae279","note":"","count":1,"label":"Hot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</si>
  <si>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2026-06-14T17:25:31.852+02:00</t>
  </si>
  <si>
    <t>2026-06-14T17:37:56.276+02:00</t>
  </si>
  <si>
    <t>2026-06-14T17:17:54.970+02:00</t>
  </si>
  <si>
    <t>2026-06-14T17:24:52.446+02:00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</si>
  <si>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</si>
  <si>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2026-06-14T17:16:02.855+02:00</t>
  </si>
  <si>
    <t>2026-06-14T17:22:30.230+02:00</t>
  </si>
  <si>
    <t>[{"id":"8c704055-e242-493d-b754-bb711e5a6c0b","note":"","count":1,"label":"Hawai 40 cm","posId":"102","price":30900,"isExtra":false},{"id":"ad7c292a-48c9-48db-b64c-0f7f8ebced7f","note":"","count":1,"label":"BBQ Meteor 40 cm","posId":"106","price":30900,"isExtra":false}]</t>
  </si>
  <si>
    <t>2026-06-14T17:10:56.108+02:00</t>
  </si>
  <si>
    <t>2026-06-14T17:16:49.573+02:00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</si>
  <si>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54414908","note":"","count":1,"label":"Kuře","posId":"C114","price":4000,"KDSTags":["greenhighlight"],"isExtra":true}]</t>
  </si>
  <si>
    <t>2026-06-14T17:05:01.624+02:00</t>
  </si>
  <si>
    <t>2026-06-14T17:10:31.162+02:00</t>
  </si>
  <si>
    <t>2026-06-14T17:28:44.811+02:00</t>
  </si>
  <si>
    <t>2026-06-14T17:05:02.916+02:00</t>
  </si>
  <si>
    <t>[{"id":"85dc195f-7d7b-4fb5-b41d-eb1c9c76b3a3","note":"","count":1,"label":"Hot &amp; Spicy 32 cm","posId":"146","price":24900,"isExtra":false},{"id":"824198b2-b88a-4fb6-92af-3365de773ad1","note":"","count":1,"label":"Pepsi 1l","posId":"N124","price":5900,"isExtra":false},{"id":"086fcce3-7fb4-4d92-a248-f28db47a4c99","note":"","count":1,"label":"Česká zmrzlina z Opočna vanilková","posId":"D108","price":12900,"isExtra":false}]</t>
  </si>
  <si>
    <t>2026-06-14T17:00:02.392+02:00</t>
  </si>
  <si>
    <t>2026-06-14T17:09:40.585+02:00</t>
  </si>
  <si>
    <t>[{"id":"95f3b6f0-9bb8-444a-b595-e945cadd4e80","note":"","count":1,"label":"Sweet passion 18 cm","posId":"30","price":11900,"isExtra":false},{"id":"d63e9120-8ffe-444c-ba51-6c942a13f4fc","note":"","count":1,"label":"Margherita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5b1f2843-926a-4dd1-a5f0-4fddc7b45013","note":"","count":1,"label":"Margherita 32 cm","posId":"112","price":20900,"isExtra":false},{"id":"cf590a42-3894-4cb1-9be7-6da354b8453d","note":"","count":1,"label":"olivy","posId":"B112","price":2500,"KDSTags":["greenhighlight"],"isExtra":true},{"id":"03dae282-4cd4-4fa2-9169-2178ea3ed325","note":"","count":1,"label":"Quattro Formaggi 40 cm","posId":"111","price":30900,"isExtra":false}]</t>
  </si>
  <si>
    <t>2026-06-14T17:00:02.373+02:00</t>
  </si>
  <si>
    <t>2026-06-14T17:05:31.428+02:00</t>
  </si>
  <si>
    <t>[{"id":"f1315fc0-dfbb-459c-9f31-49d8e60875f4","note":"","count":1,"label":"Pepperoni 40 cm","posId":"108","price":30900,"isExtra":false}]</t>
  </si>
  <si>
    <t>2026-06-14T16:47:30.792+02:00</t>
  </si>
  <si>
    <t>2026-06-14T16:58:42.357+02:00</t>
  </si>
  <si>
    <t>[{"id":"54414707","note":"","size":"Margherita 40cm","count":1,"label":"Margherita 40cm","posId":"100","price":26900,"isExtra":false},{"id":"54414789","note":"","count":1,"label":"Balné","posId":"K0000","price":2000,"isExtra":true}]</t>
  </si>
  <si>
    <t>2026-06-14T16:47:30.532+02:00</t>
  </si>
  <si>
    <t>2026-06-14T16:57:26.579+02:00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</si>
  <si>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okrajů","posId":"X1000","price":0,"isExtra":true},{"id":"54414817","note":"","count":1,"label":"Bez gorgonzoly","posId":"X101","price":0,"KDSTags":["redhighlight"],"isExtra":true}]</t>
  </si>
  <si>
    <t>2026-06-14T16:46:49.191+02:00</t>
  </si>
  <si>
    <t>2026-06-14T16:57:51.308+02:00</t>
  </si>
  <si>
    <t>[{"id":"35999c816db20808a615a88e","count":1,"label":"Quattro Formaggi 40cm","posId":"111","price":30900,"isExtra":false},{"id":"1d39bc6ba96569aaaf3ab974","count":1,"label":"Balné","posId":"K0000","price":2000,"isExtra":true}]</t>
  </si>
  <si>
    <t>2026-06-14T16:27:01.095+02:00</t>
  </si>
  <si>
    <t>2026-06-14T16:33:51.354+02:00</t>
  </si>
  <si>
    <t>2026-06-14T16:24:17.175+02:00</t>
  </si>
  <si>
    <t>2026-06-14T16:32:58.753+02:00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</si>
  <si>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🌶️🌶️","posId":"120","price":24900,"isExtra":false},{"id":"54414794","note":"","count":1,"label":"Balné","posId":"K0000","price":1500,"isExtra":true},{"id":"54414854","note":"","count":1,"label":"okraj hotdog, bbq omáčka","posId":"A119","price":5700,"isExtra":true},{"id":"54414747","note":"","size":"Pečené brambory","count":1,"label":"Pečené brambory","posId":"P103","price":6900,"isExtra":false},{"id":"54414794","note":"","count":1,"label":"Balné","posId":"K0000","price":1500,"isExtra":true}]</t>
  </si>
  <si>
    <t>2026-06-14T16:17:34.944+02:00</t>
  </si>
  <si>
    <t>2026-06-14T16:27:06.701+02:00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</si>
  <si>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🌶️","posId":"121","price":24900,"isExtra":false},{"id":"54414794","note":"","count":1,"label":"Balné","posId":"K0000","price":1500,"isExtra":true},{"id":"54414912","note":"","count":1,"label":"Grana padano, pecorino, parmazán","posId":"B130","price":3000,"KDSTags":["greenhighlight"],"isExtra":true}]</t>
  </si>
  <si>
    <t>2026-06-14T16:15:44.489+02:00</t>
  </si>
  <si>
    <t>2026-06-14T16:26:08.339+02:00</t>
  </si>
  <si>
    <t>[{"id":"54414752","note":"","size":"Jalapenos Rolls","count":1,"label":"Jalapenos Rolls","posId":"jpr200","price":8900,"isExtra":false},{"id":"54414794","note":"","count":1,"label":"Balné","posId":"K0000","price":1500,"isExtra":true},{"id":"54414709","note":"","size":"Hot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základ","posId":"ZRB40","price":0,"isExtra":true},{"id":"54414820","note":"","count":1,"label":"okraj mozzarella, bbq omáčka","posId":"A124","price":6500,"isExtra":true}]</t>
  </si>
  <si>
    <t>2026-06-14T16:15:44.432+02:00</t>
  </si>
  <si>
    <t>2026-06-14T16:24:02.762+02:00</t>
  </si>
  <si>
    <t>[{"id":"54414743","note":"","size":"Spicy menu Comeback","count":1,"label":"Spicy menu Comeback","posId":"M100","price":34900,"isExtra":false},{"id":"54414896","note":"","count":1,"label":"Quattro Formaggi","posId":"Y123","price":0,"isExtra":true},{"id":"54414779","note":"","count":1,"label":"Balné","posId":"K0000","price":3000,"isExtra":true},{"id":"54414782","note":"","count":1,"label":"spicy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</si>
  <si>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2026-06-14T16:09:41.736+02:00</t>
  </si>
  <si>
    <t>2026-06-14T16:18:28.541+02:00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</si>
  <si>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</si>
  <si>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2026-06-14T16:05:01.960+02:00</t>
  </si>
  <si>
    <t>2026-06-14T16:18:16.566+02:00</t>
  </si>
  <si>
    <t>2026-06-14T16:34:45.694+02:00</t>
  </si>
  <si>
    <t>2026-06-14T16:11:59.952+02:00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</si>
  <si>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2f5e6647-81e9-4b87-979a-d1df9153229a","note":"","count":1,"label":"jalapeños","posId":"B102","price":2500,"KDSTags":["greenhighlight"],"isExtra":true},{"id":"e2500e14-36a7-442f-9e4c-8df3f05db108","note":"","count":1,"label":"pepperoni salám","posId":"B109","price":3000,"KDSTags":["greenhighlight"],"isExtra":true},{"id":"8caf43fd-6a2c-427b-858a-17f37d37c439","note":"","count":1,"label":"Spicy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0,5l","posId":"N131","price":0,"isExtra":true}]</t>
  </si>
  <si>
    <t>Jakub Novák</t>
  </si>
  <si>
    <t>2026-06-14T15:59:01.733+02:00</t>
  </si>
  <si>
    <t>2026-06-14T16:16:04.179+02:00</t>
  </si>
  <si>
    <t>2026-06-14T16:28:37.730+02:00</t>
  </si>
  <si>
    <t>2026-06-14T15:59:02.503+02:00</t>
  </si>
  <si>
    <t>[{"id":"bf8dc38b-6c8e-42b6-9da3-3170253a57d4","note":"","count":2,"label":"Hot &amp; Spicy 32 cm","posId":"122","price":24900,"isExtra":false},{"id":"117c830b-d7db-490d-a3b9-365f8c4fa2d3","note":"","count":1,"label":"Zeleninová 32 cm","posId":"115","price":24900,"isExtra":false},{"id":"03ade9ce-5d0f-4499-a6a3-340b58ae4468","note":"","count":1,"label":"Capricciosa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</si>
  <si>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2026-06-14T15:58:02.023+02:00</t>
  </si>
  <si>
    <t>2026-06-14T16:21:31.530+02:00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</si>
  <si>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3a8b6a85-3b5c-4ee4-be2d-261ab8731d6e","note":"","count":2,"label":"Dip česnekový","posId":"P106","price":2000,"isExtra":false},{"id":"2863cfff-d34c-4eca-8cc1-a94c70c453ab","note":"","count":1,"label":"Mirinda 1l","posId":"N126","price":5900,"isExtra":false}]</t>
  </si>
  <si>
    <t>2026-06-14T15:57:00.046+02:00</t>
  </si>
  <si>
    <t>2026-06-14T16:04:44.265+02:00</t>
  </si>
  <si>
    <t>[{"id":"c6fdaa8e646145bf8694e433","count":1,"label":"Pepsi zero sugar 1l","posId":"N125","price":5900,"isExtra":false},{"id":"d50b85689ae865c91893d064","count":1,"label":"Hot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okrajů","posId":"X1000","price":0,"isExtra":true},{"id":"613c639ca9f700844db312cd","count":1,"label":"Olivy","posId":"B112","price":2500,"KDSTags":["greenhighlight"],"isExtra":true}]</t>
  </si>
  <si>
    <t>2026-06-14T15:35:38.596+02:00</t>
  </si>
  <si>
    <t>2026-06-14T15:43:44.718+02:00</t>
  </si>
  <si>
    <t>[{"id":"59610939","note":"","size":"BBQ Texas 32cm","count":1,"label":"BBQ Texas 32cm","posId":"119","price":24900,"isExtra":false},{"id":"54414794","note":"","count":1,"label":"Balné","posId":"K0000","price":1500,"isExtra":true},{"id":"57278749","note":"","count":1,"label":"Rajčatový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</si>
  <si>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2026-06-14T15:31:02.373+02:00</t>
  </si>
  <si>
    <t>2026-06-14T15:41:10.712+02:00</t>
  </si>
  <si>
    <t>[{"id":"1fae666b-4102-4ed0-b317-2a07b21ae279","note":"","count":1,"label":"Hot &amp; Spicy 40 cm","posId":"110","price":30900,"isExtra":false}]</t>
  </si>
  <si>
    <t>2026-06-14T15:30:56.138+02:00</t>
  </si>
  <si>
    <t>2026-06-14T15:41:06.087+02:00</t>
  </si>
  <si>
    <t>[{"id":"474305c867bd0e9b91413aac","count":1,"label":"Quattro Formaggi 32cm","posId":"123","price":24900,"isExtra":false},{"id":"7cdbdba064a9b12ab9c2a9d4","count":1,"label":"Balné","posId":"K0000","price":1500,"isExtra":true},{"id":"21b3b8ca0180cbbd4862d1ed","count":1,"label":"Comeback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základ","posId":"ZRS40","price":0,"isExtra":true},{"id":"8c4681070419cd3583589cac","count":1,"label":"Bez cibule","posId":"X103","price":0,"KDSTags":["redhighlight"],"isExtra":true},{"id":"dc833b410dea4083722d4bc2","count":1,"label":"Gorgonzola","posId":"C101","price":4000,"KDSTags":["greenhighlight"],"isExtra":true},{"id":"18e86844d1a1e70247e15c14","count":1,"label":"Margherita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,{"id":"18e86844d1a1e70247e15c14","count":1,"label":"Margherita 40cm","posId":"100","price":26900,"isExtra":false},{"id":"1d39bc6ba96569aaaf3ab974","count":1,"label":"Balné","posId":"K0000","price":2000,"isExtra":true}]</t>
  </si>
  <si>
    <t>2026-06-14T15:15:22.253+02:00</t>
  </si>
  <si>
    <t>2026-06-14T15:23:55.114+02:00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</si>
  <si>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okrajů","posId":"X1000","price":0,"isExtra":true},{"id":"54414908","note":"","count":1,"label":"Kuře","posId":"C114","price":4000,"KDSTags":["greenhighlight"],"isExtra":true}]</t>
  </si>
  <si>
    <t>2026-06-14T15:11:02.223+02:00</t>
  </si>
  <si>
    <t>2026-06-14T15:21:56.137+02:00</t>
  </si>
  <si>
    <t>[{"id":"4d0fe7ad-c88a-4a73-8015-c60680489cf8","note":"","count":1,"label":"Baby špenát &amp; kuře 32 cm","posId":"116","price":24900,"isExtra":false},{"id":"0b867b16-3995-4b4a-9deb-1c0d8cecf8d6","note":"","count":1,"label":"Pepperoni 32 cm","posId":"120","price":24900,"isExtra":false}]</t>
  </si>
  <si>
    <t>2026-06-14T15:09:17.084+02:00</t>
  </si>
  <si>
    <t>2026-06-14T15:21:05.465+02:00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</si>
  <si>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</si>
  <si>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2026-06-14T14:59:30.062+02:00</t>
  </si>
  <si>
    <t>2026-06-14T15:07:42.362+02:00</t>
  </si>
  <si>
    <t>[{"id":"35999c816db20808a615a88e","count":1,"label":"Quattro Formaggi 40cm","posId":"111","price":30900,"isExtra":false},{"id":"1d39bc6ba96569aaaf3ab974","count":1,"label":"Balné","posId":"K0000","price":2000,"isExtra":true},{"id":"21b3b8ca0180cbbd4862d1ed","count":1,"label":"Comeback 40cm 🌶️","posId":"109","price":30900,"isExtra":false},{"id":"1d39bc6ba96569aaaf3ab974","count":1,"label":"Balné","posId":"K0000","price":2000,"isExtra":true},{"id":"e405608123829c668b8933be","count":1,"label":"Pepperoni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</si>
  <si>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2026-06-14T14:55:02.745+02:00</t>
  </si>
  <si>
    <t>2026-06-14T15:01:27.033+02:00</t>
  </si>
  <si>
    <t>2026-06-14T15:08:25.033+02:00</t>
  </si>
  <si>
    <t>2026-06-14T14:55:03.513+02:00</t>
  </si>
  <si>
    <t>[{"id":"6bbd4662-3c19-4725-919c-71f4c4e91f89","note":"","count":1,"label":"BBQ Meteor 32 cm","posId":"142","price":24900,"isExtra":false},{"id":"21fd0686-e8d1-43f1-84c9-d96f5842a3ca","note":"","count":1,"label":"okraj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0d0283d3-7aff-4b76-8938-87a4f5c742a9","note":"","count":1,"label":"Pepsi zero sugar 1l","posId":"N125","price":5900,"isExtra":false}]</t>
  </si>
  <si>
    <t>2026-06-14T14:51:02.178+02:00</t>
  </si>
  <si>
    <t>2026-06-14T15:02:31.832+02:00</t>
  </si>
  <si>
    <t>2026-06-14T15:16:37.558+02:00</t>
  </si>
  <si>
    <t>2026-06-14T14:51:03.530+02:00</t>
  </si>
  <si>
    <t>[{"id":"0ea52415-fdb3-497f-b216-7fd5802f2e0f","note":"","count":1,"label":"Quattro Formaggi 32 cm","posId":"123","price":24900,"isExtra":false},{"id":"bf8dc38b-6c8e-42b6-9da3-3170253a57d4","note":"","count":1,"label":"Hot &amp; Spicy 32 cm","posId":"122","price":24900,"isExtra":false}]</t>
  </si>
  <si>
    <t>2026-06-14T14:49:15.043+02:00</t>
  </si>
  <si>
    <t>2026-06-14T14:59:15.032+02:00</t>
  </si>
  <si>
    <t>[{"id":"8f33a84a8ac91a91cc37bff3","count":1,"label":"Margherita 32cm","posId":"112","price":16720,"isExtra":false},{"id":"7cdbdba064a9b12ab9c2a9d4","count":1,"label":"Balné","posId":"K0000","price":1500,"isExtra":true},{"id":"d16c2c5a12f73683500b6f35","count":1,"label":"Choco Rolls","posId":"chr100","price":8900,"isExtra":false},{"id":"7cdbdba064a9b12ab9c2a9d4","count":1,"label":"Balné","posId":"K0000","price":1500,"isExtra":true}]</t>
  </si>
  <si>
    <t>2026-06-14T14:28:11.996+02:00</t>
  </si>
  <si>
    <t>2026-06-14T14:36:15.335+02:00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</si>
  <si>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</si>
  <si>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2026-06-14T14:26:17.430+02:00</t>
  </si>
  <si>
    <t>2026-06-14T14:34:57.829+02:00</t>
  </si>
  <si>
    <t>[{"id":"c4398ff6690198226cf7c771","count":1,"label":"Comeback 32cm 🌶️","posId":"121","price":19920,"isExtra":false},{"id":"7cdbdba064a9b12ab9c2a9d4","count":1,"label":"Balné","posId":"K0000","price":1500,"isExtra":true},{"id":"968ea2a9034bec66b941731d","count":1,"label":"Bez slaniny","posId":"X108","price":0,"KDSTags":["redhighlight"],"isExtra":true}]</t>
  </si>
  <si>
    <t>2026-06-14T13:58:03.039+02:00</t>
  </si>
  <si>
    <t>2026-06-14T14:14:05.729+02:00</t>
  </si>
  <si>
    <t>[{"id":"117c830b-d7db-490d-a3b9-365f8c4fa2d3","note":"","count":1,"label":"Zeleninová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bylinky","posId":"A121","price":5700,"isExtra":true},{"id":"d1e9623b-89c9-4caa-a2ba-cbaafad1a883","note":"","count":1,"label":"slanina","posId":"B108","price":3000,"KDSTags":["greenhighlight"],"isExtra":true}]</t>
  </si>
  <si>
    <t>2026-06-14T13:55:37.022+02:00</t>
  </si>
  <si>
    <t>2026-06-14T14:11:02.727+02:00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</si>
  <si>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</si>
  <si>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2026-06-14T13:55:02.622+02:00</t>
  </si>
  <si>
    <t>2026-06-14T14:20:41.491+02:00</t>
  </si>
  <si>
    <t>2026-06-14T14:28:13.592+02:00</t>
  </si>
  <si>
    <t>2026-06-14T13:55:04.826+02:00</t>
  </si>
  <si>
    <t>[{"id":"5b1f2843-926a-4dd1-a5f0-4fddc7b45013","note":"","count":1,"label":"Margherita 32 cm","posId":"112","price":20900,"isExtra":false},{"id":"fcbcf6b6-34c6-4d5f-ac5b-f6ece72e0953","note":"","count":1,"label":"BBQ Meteor 32 cm","posId":"118","price":24900,"isExtra":false},{"id":"4d0fe7ad-c88a-4a73-8015-c60680489cf8","note":"","count":1,"label":"Baby špenát &amp; kuře 32 cm","posId":"116","price":24900,"isExtra":false},{"id":"0005ff76-02c8-47f3-a86e-87443988197a","note":"","count":1,"label":"BBQ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základ","posId":"i105","price":0,"isExtra":true},{"id":"535b9312-93c3-44a2-9448-b49d9d5fa589","note":"","count":1,"label":"špenát s česnekem","posId":"B107","price":2500,"KDSTags":["greenhighlight"],"isExtra":true},{"id":"03ade9ce-5d0f-4499-a6a3-340b58ae4468","note":"","count":1,"label":"Capricciosa 32 cm","posId":"113","price":24900,"isExtra":fals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-olivy","posId":"X112","price":0,"KDSTags":["redhighlight"],"isExtra":true},{"id":"36ea3088-07fd-428f-b871-c4a5ee9cef7b","note":"","count":1,"label":"Comeback 40 cm","posId":"109","price":30900,"isExtra":false}]</t>
  </si>
  <si>
    <t>2026-06-14T13:54:26.429+02:00</t>
  </si>
  <si>
    <t>2026-06-14T14:07:43.870+02:00</t>
  </si>
  <si>
    <t>[{"id":"692d1e3b491e0c6949b850ef","count":1,"label":"Poděbradská malinovka 0,5l","posId":"N129","price":4900,"isExtra":false},{"id":"8f33a84a8ac91a91cc37bff3","count":2,"label":"Margherita 32cm","posId":"112","price":16720,"isExtra":false},{"id":"7cdbdba064a9b12ab9c2a9d4","count":2,"label":"Balné","posId":"K0000","price":1500,"isExtra":true}]</t>
  </si>
  <si>
    <t>2026-06-14T13:52:58.673+02:00</t>
  </si>
  <si>
    <t>2026-06-14T14:04:35.983+02:00</t>
  </si>
  <si>
    <t>[{"id":"59610942","note":"","size":"Hawai 32cm","count":1,"label":"Hawai 32cm","posId":"114","price":24900,"isExtra":false},{"id":"54414794","note":"","count":1,"label":"Balné","posId":"K0000","price":1500,"isExtra":true},{"id":"59610946","note":"","count":1,"label":"USA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bylinky","posId":"A121","price":5700,"isExtra":true},{"id":"54414751","note":"","size":"BBQ dip","count":1,"label":"BBQ dip","posId":"P105","price":2000,"isExtra":false},{"id":"54414794","note":"","count":1,"label":"Balné","posId":"K0000","price":1500,"isExtra":true}]</t>
  </si>
  <si>
    <t>2026-06-14T13:52:58.208+02:00</t>
  </si>
  <si>
    <t>2026-06-14T14:03:12.324+02:00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</si>
  <si>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</si>
  <si>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2026-06-14T13:51:39.827+02:00</t>
  </si>
  <si>
    <t>2026-06-14T14:01:37.680+02:00</t>
  </si>
  <si>
    <t>[{"id":"705b4eb8f8752a2831188637","count":1,"label":"Spicy menu Comeback","posId":"M100","price":34900,"isExtra":false},{"id":"ed8ecf45e3efabaa2915f39c","count":1,"label":"Balné","posId":"K0000","price":3000,"isExtra":true},{"id":"d4a34c7a63511dd4ca734f16","count":1,"label":"BBQ Meteor","posId":"Y118","price":0,"isExtra":true},{"id":"8241669eecc1399a2e3e1c17","count":1,"label":"BBQ základ","posId":"ZRB32","price":0,"isExtra":true},{"id":"e4135f5aeb1860546a727279","count":1,"label":"spicy wings 🌶️","posId":"P101","price":0,"isExtra":true},{"id":"2f5c8dda77c8332f5913bab8","count":1,"label":"Pepsi 1l","posId":"N124","price":0,"isExtra":true}]</t>
  </si>
  <si>
    <t>2026-06-14T13:51:22.549+02:00</t>
  </si>
  <si>
    <t>2026-06-14T14:00:40.425+02:00</t>
  </si>
  <si>
    <t>[{"id":"44a52dba6f56e6ebd7218e23","count":1,"label":"Zeleninová 32cm","posId":"115","price":19920,"isExtra":false},{"id":"7cdbdba064a9b12ab9c2a9d4","count":1,"label":"Balné","posId":"K0000","price":1500,"isExtra":true},{"id":"c4398ff6690198226cf7c771","count":1,"label":"Comeback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🌶️","posId":"121","price":19920,"isExtra":false},{"id":"7cdbdba064a9b12ab9c2a9d4","count":1,"label":"Balné","posId":"K0000","price":1500,"isExtra":true},{"id":"25c761fead49bd9a417c0b84","count":1,"label":"Bez salámu","posId":"X109","price":0,"KDSTags":["redhighlight"],"isExtra":true}]</t>
  </si>
  <si>
    <t>2026-06-14T13:49:02.408+02:00</t>
  </si>
  <si>
    <t>2026-06-14T14:06:36.242+02:00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</si>
  <si>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fcbcf6b6-34c6-4d5f-ac5b-f6ece72e0953","note":"","count":1,"label":"BBQ Meteor 32 cm","posId":"118","price":24900,"isExtra":false},{"id":"57c816b2-3e3f-46c2-b126-b09910d79cb0","note":"","count":1,"label":"změna na Smetanový základ","posId":"i129","price":0,"isExtra":true}]</t>
  </si>
  <si>
    <t>2026-06-14T13:37:19.986+02:00</t>
  </si>
  <si>
    <t>2026-06-14T13:47:14.944+02:00</t>
  </si>
  <si>
    <t>[{"id":"c4398ff6690198226cf7c771","count":1,"label":"Comeback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bylinky","posId":"A121","price":5700,"isExtra":true},{"id":"ee71f6714becbd8248bd3de8","count":1,"label":"Žampiony","posId":"B105","price":2500,"KDSTags":["greenhighlight"],"isExtra":true}]</t>
  </si>
  <si>
    <t>2026-06-14T13:37:16.570+02:00</t>
  </si>
  <si>
    <t>2026-06-14T13:48:58.766+02:00</t>
  </si>
  <si>
    <t>[{"id":"33e2757ecf4fc286465485ce","count":1,"label":"Jalapenos Rolls","posId":"jpr200","price":8900,"isExtra":false},{"id":"7cdbdba064a9b12ab9c2a9d4","count":1,"label":"Balné","posId":"K0000","price":1500,"isExtra":true},{"id":"91221793b65e8e71ec6cf2cc","count":1,"label":"Česnekový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18cm","posId":"P104","price":7900,"isExtra":false},{"id":"7cdbdba064a9b12ab9c2a9d4","count":1,"label":"Balné","posId":"K0000","price":1500,"isExtra":true},{"id":"35999c816db20808a615a88e","count":1,"label":"Quattro Formaggi 40cm","posId":"111","price":30900,"isExtra":false},{"id":"1d39bc6ba96569aaaf3ab974","count":1,"label":"Balné","posId":"K0000","price":2000,"isExtra":true},{"id":"8894e9b5dad901e222d1bf3a","count":1,"label":"Aquilla neperlivá","posId":"N140","price":3900,"isExtra":false}]</t>
  </si>
  <si>
    <t>2026-06-14T13:37:14.764+02:00</t>
  </si>
  <si>
    <t>2026-06-14T13:46:30.606+02:00</t>
  </si>
  <si>
    <t>[{"id":"88378c03c1f4c715f7d83b1b","count":1,"label":"Hawai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bylinky","posId":"A121","price":5700,"isExtra":true},{"id":"a318c7626e6bbe840bdd5543","count":1,"label":"Gorgonzola","posId":"B101","price":3000,"KDSTags":["greenhighlight"],"isExtra":true}]</t>
  </si>
  <si>
    <t>2026-06-14T13:34:08.065+02:00</t>
  </si>
  <si>
    <t>2026-06-14T13:43:49.161+02:00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</si>
  <si>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bylinky","posId":"A121","price":5700,"isExtra":true},{"id":"b9ae076dc1aa10e137c00e4a","count":1,"label":"Kukuřice","posId":"B115","price":2500,"KDSTags":["greenhighlight"],"isExtra":true},{"id":"8f70c51a720434a06d84f4e5","count":1,"label":"Česnekový dip","posId":"P106","price":2000,"isExtra":false},{"id":"7cdbdba064a9b12ab9c2a9d4","count":1,"label":"Balné","posId":"K0000","price":1500,"isExtra":true},{"id":"eed895cf1d033383de28ee4e","count":1,"label":"Pepsi 1l","posId":"N124","price":5900,"isExtra":false}]</t>
  </si>
  <si>
    <t>2026-06-14T13:33:02.295+02:00</t>
  </si>
  <si>
    <t>2026-06-14T13:40:53.675+02:00</t>
  </si>
  <si>
    <t>2026-06-14T13:57:48.459+02:00</t>
  </si>
  <si>
    <t>2026-06-14T13:33:03.068+02:00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</si>
  <si>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cm","posId":"121","price":24900,"isExtra":false}]</t>
  </si>
  <si>
    <t>Mirosla</t>
  </si>
  <si>
    <t>2026-06-14T13:25:35.929+02:00</t>
  </si>
  <si>
    <t>2026-06-14T13:32:57.724+02:00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</si>
  <si>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C102","note":"","count":1,"label":"Jalapeňos","posId":"C102","price":3500,"KDSTags":["greenhighlight"],"isExtra":true},{"id":"C114","note":"","count":1,"label":"Kuře","posId":"C114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</si>
  <si>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2026-06-14T13:18:18.489+02:00</t>
  </si>
  <si>
    <t>2026-06-14T13:26:56.861+02:00</t>
  </si>
  <si>
    <t>[{"id":"c4398ff6690198226cf7c771","count":1,"label":"Comeback 32cm 🌶️","posId":"121","price":19920,"isExtra":false},{"id":"7cdbdba064a9b12ab9c2a9d4","count":1,"label":"Balné","posId":"K0000","price":1500,"isExtra":true},{"id":"cde1a44f44daafed4b3bd82a","count":1,"label":"Pepperoni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</si>
  <si>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2026-06-14T13:16:20.419+02:00</t>
  </si>
  <si>
    <t>2026-06-14T13:31:21.209+02:00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</si>
  <si>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základ","posId":"ZRS40","price":0,"isExtra":true},{"id":"N124","note":"","count":1,"label":"Pepsi 1l","posId":"N124","price":5900,"isExtra":false},{"id":"107","note":"","count":1,"label":"BBQ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</si>
  <si>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2026-06-14T13:16:04.778+02:00</t>
  </si>
  <si>
    <t>2026-06-14T13:23:35.461+02:00</t>
  </si>
  <si>
    <t>[{"id":"88378c03c1f4c715f7d83b1b","count":1,"label":"Hawai 32cm","posId":"114","price":19920,"isExtra":false},{"id":"7cdbdba064a9b12ab9c2a9d4","count":1,"label":"Balné","posId":"K0000","price":1500,"isExtra":true},{"id":"8144edf7e863bc0a882b7c49","count":1,"label":"okraj hotdog, bbq omáčka","posId":"A119","price":5700,"isExtra":true},{"id":"a318c7626e6bbe840bdd5543","count":1,"label":"Gorgonzola","posId":"B101","price":3000,"KDSTags":["greenhighlight"],"isExtra":true},{"id":"896f15451e2a05b0e7fa0d31","count":1,"label":"BBQ dip","posId":"P105","price":2000,"isExtra":false},{"id":"7cdbdba064a9b12ab9c2a9d4","count":1,"label":"Balné","posId":"K0000","price":1500,"isExtra":true}]</t>
  </si>
  <si>
    <t>2026-06-14T13:14:52.955+02:00</t>
  </si>
  <si>
    <t>2026-06-14T13:21:06.393+02:00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</si>
  <si>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okrajů","posId":"X1000","price":0,"isExtra":true},{"id":"54414907","note":"","count":1,"label":"Kuře","posId":"B114","price":3000,"KDSTags":["greenhighlight"],"isExtra":true}]</t>
  </si>
  <si>
    <t>2026-06-14T13:09:29.786+02:00</t>
  </si>
  <si>
    <t>2026-06-14T13:19:21.194+02:00</t>
  </si>
  <si>
    <t>[{"id":"106","note":"","count":1,"label":"BBQ Meteor 40cm","posId":"106","price":30900,"isExtra":false},{"id":"K0000","note":"","count":1,"label":"Balné","posId":"K0000","price":2000,"isExtra":true},{"id":"C105","note":"","count":1,"label":"Žampiony","posId":"C105","price":3500,"KDSTags":["greenhighlight"],"isExtra":true}]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</si>
  <si>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2026-06-14T13:09:03.160+02:00</t>
  </si>
  <si>
    <t>2026-06-14T13:18:34.518+02:00</t>
  </si>
  <si>
    <t>2026-06-14T13:32:32.601+02:00</t>
  </si>
  <si>
    <t>2026-06-14T13:09:03.937+02:00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</si>
  <si>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1e281388-c78a-4b3d-874d-346d699d1a35","note":"","count":1,"label":"Grana padano","posId":"C130","price":4000,"KDSTags":["greenhighlight"],"isExtra":true},{"id":"3a8b6a85-3b5c-4ee4-be2d-261ab8731d6e","note":"","count":1,"label":"Dip česnekový","posId":"P106","price":2000,"isExtra":false},{"id":"824198b2-b88a-4fb6-92af-3365de773ad1","note":"","count":1,"label":"Pepsi 1l","posId":"N124","price":5900,"isExtra":false}]</t>
  </si>
  <si>
    <t>2026-06-14T13:04:55.447+02:00</t>
  </si>
  <si>
    <t>2026-06-14T13:13:25.424+02:00</t>
  </si>
  <si>
    <t>[{"id":"cde1a44f44daafed4b3bd82a","count":1,"label":"Pepperoni 32cm 🌶️🌶️","posId":"120","price":19920,"isExtra":false},{"id":"7cdbdba064a9b12ab9c2a9d4","count":1,"label":"Balné","posId":"K0000","price":1500,"isExtra":true}]</t>
  </si>
  <si>
    <t>2026-06-14T12:52:01.673+02:00</t>
  </si>
  <si>
    <t>2026-06-14T13:02:20.514+02:00</t>
  </si>
  <si>
    <t>[{"id":"fcbcf6b6-34c6-4d5f-ac5b-f6ece72e0953","note":"","count":1,"label":"BBQ Meteor 32 cm","posId":"118","price":24900,"isExtra":false}]</t>
  </si>
  <si>
    <t>2026-06-14T12:49:02.025+02:00</t>
  </si>
  <si>
    <t>2026-06-14T12:56:09.680+02:00</t>
  </si>
  <si>
    <t>[{"id":"e12521cc-9391-4513-be27-f090014536cf","note":"","count":1,"label":"BBQ Texas 32 cm","posId":"143","price":24900,"isExtra":false},{"id":"e50ff4de-a31a-4748-b60e-66140c46f568","note":"","count":1,"label":"BEZ -paprika","posId":"X111","price":0,"KDSTags":["redhighlight"],"isExtra":true}]</t>
  </si>
  <si>
    <t>2026-06-14T12:37:01.620+02:00</t>
  </si>
  <si>
    <t>2026-06-14T12:45:07.447+02:00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</si>
  <si>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základ","posId":"i105","price":0,"isExtra":true}]</t>
  </si>
  <si>
    <t>2026-06-14T12:36:02.529+02:00</t>
  </si>
  <si>
    <t>2026-06-14T12:44:43.221+02:00</t>
  </si>
  <si>
    <t>2026-06-14T13:01:02.007+02:00</t>
  </si>
  <si>
    <t>2026-06-14T12:36:05.170+02:00</t>
  </si>
  <si>
    <t>[{"id":"d63e9120-8ffe-444c-ba51-6c942a13f4fc","note":"","count":1,"label":"Margherita 40 cm","posId":"100","price":26900,"isExtra":false},{"id":"ed9751e1-1886-4b0f-b8dd-d3c6488dfd29","note":"","count":1,"label":"Mozzarella","posId":"C113","price":4000,"KDSTags":["greenhighlight"],"isExtra":true}]</t>
  </si>
  <si>
    <t>2026-06-14T12:29:51.850+02:00</t>
  </si>
  <si>
    <t>2026-06-14T12:37:50.480+02:00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</si>
  <si>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okrajů","posId":"X1000","price":0,"isExtra":true},{"id":"54414880","note":"","count":1,"label":"Kukuřice","posId":"B115","price":2500,"KDSTags":["greenhighlight"],"isExtra":true},{"id":"57405815","note":"","size":"Pepsi zero sugar 1l","count":1,"label":"Pepsi zero sugar 1l","posId":"N125","price":5900,"isExtra":false},{"id":"59610943","note":"","size":"Capricciosa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okrajů","posId":"X1000","price":0,"isExtra":true},{"id":"54414880","note":"","count":1,"label":"Kukuřice","posId":"B115","price":2500,"KDSTags":["greenhighlight"],"isExtra":true},{"id":"54414750","note":"","size":"Česnekový dip","count":3,"label":"Česnekový dip","posId":"P106","price":2000,"isExtra":false},{"id":"54414794","note":"","count":3,"label":"Balné","posId":"K0000","price":1500,"isExtra":true}]</t>
  </si>
  <si>
    <t>Vladislav</t>
  </si>
  <si>
    <t>2026-06-14T12:25:15.668+02:00</t>
  </si>
  <si>
    <t>2026-06-14T12:36:08.208+02:00</t>
  </si>
  <si>
    <t>[{"id":"100","note":"","count":2,"label":"Margherita 40cm","posId":"100","price":26900,"isExtra":false},{"id":"K0000","note":"","count":2,"label":"Balné","posId":"K0000","price":2000,"isExtra":true},{"id":"X1000","note":"","count":2,"label":"bez plněných okrajů","posId":"X1000","price":0,"isExtra":true},{"id":"P103","note":"","count":1,"label":"Pečené brambory","posId":"P103","price":6900,"isExtra":false},{"id":"K0000","note":"","count":1,"label":"Balné","posId":"K0000","price":1500,"isExtra":true}]</t>
  </si>
  <si>
    <t>2026-06-14T12:23:02.335+02:00</t>
  </si>
  <si>
    <t>2026-06-14T12:32:15.300+02:00</t>
  </si>
  <si>
    <t>[{"id":"35e045f9-bc36-46e9-8142-6579de78a05b","note":"","count":1,"label":"Comeback 32 cm","posId":"121","price":24900,"isExtra":false}]</t>
  </si>
  <si>
    <t>2026-06-14T12:20:33.978+02:00</t>
  </si>
  <si>
    <t>2026-06-14T12:31:50.508+02:00</t>
  </si>
  <si>
    <t>[{"id":"59610942","note":"","size":"Hawai 32cm","count":1,"label":"Hawai 32cm","posId":"114","price":24900,"isExtra":false},{"id":"54414794","note":"","count":1,"label":"Balné","posId":"K0000","price":1500,"isExtra":true},{"id":"54414880","note":"","count":1,"label":"Kukuřice","posId":"B115","price":2500,"KDSTags":["greenhighlight"],"isExtra":true},{"id":"59610942","note":"","size":"Hawai 32cm","count":1,"label":"Hawai 32cm","posId":"114","price":24900,"isExtra":false},{"id":"54414794","note":"","count":1,"label":"Balné","posId":"K0000","price":1500,"isExtra":true},{"id":"59610946","note":"","count":1,"label":"USA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bylinky","posId":"A121","price":5700,"isExtra":true},{"id":"54414829","note":"","count":1,"label":"Žampiony","posId":"B105","price":2500,"KDSTags":["greenhighlight"],"isExtra":true}]</t>
  </si>
  <si>
    <t>2026-06-14T12:19:02.096+02:00</t>
  </si>
  <si>
    <t>2026-06-14T12:30:35.006+02:00</t>
  </si>
  <si>
    <t>2026-06-14T12:45:29.883+02:00</t>
  </si>
  <si>
    <t>2026-06-14T12:19:03.037+02:00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</si>
  <si>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BBQ","posId":"A120","price":6500,"isExtra":true},{"id":"211d85d0-839e-41d0-89e3-ea177ad7489e","note":"","count":3,"label":"Dip česnekový","posId":"P106","price":2000,"isExtra":false}]</t>
  </si>
  <si>
    <t>2026-06-14T12:12:20.877+02:00</t>
  </si>
  <si>
    <t>2026-06-14T12:22:13.271+02:00</t>
  </si>
  <si>
    <t>[{"id":"30870ad1f009b0aeec73f13e","count":1,"label":"Jablečno-skořicové rolls","posId":"18","price":8900,"isExtra":false},{"id":"7cdbdba064a9b12ab9c2a9d4","count":1,"label":"Balné","posId":"K0000","price":1500,"isExtra":true},{"id":"88378c03c1f4c715f7d83b1b","count":1,"label":"Hawai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</si>
  <si>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2026-06-14T12:12:02.160+02:00</t>
  </si>
  <si>
    <t>2026-06-14T12:27:41.619+02:00</t>
  </si>
  <si>
    <t>2026-06-14T12:38:30.035+02:00</t>
  </si>
  <si>
    <t>2026-06-14T12:12:03.140+02:00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</si>
  <si>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f315e3ea-4d99-415a-ab21-4d8aa27beec9","note":"","count":1,"label":"Kuře","posId":"C114","price":4000,"KDSTags":["greenhighlight"],"isExtra":true},{"id":"9299f155-5a92-429b-84f6-d394d16b07d0","note":"","count":1,"label":"Párek","posId":"C110","price":4000,"KDSTags":["greenhighlight"],"isExtra":true}]</t>
  </si>
  <si>
    <t>2026-06-14T12:11:23.037+02:00</t>
  </si>
  <si>
    <t>2026-06-14T12:20:24.907+02:00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</si>
  <si>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základ","posId":"ZRB32","price":0,"isExtra":true},{"id":"54414827","note":"","count":1,"label":"okraj mozzarella, bbq omáčka","posId":"A123","price":5700,"isExtra":true},{"id":"54414864","note":"","count":1,"label":"Bez cibule","posId":"X103","price":0,"KDSTags":["redhighlight"],"isExtra":true},{"id":"59610936","note":"","size":"Hot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</si>
  <si>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2026-06-14T12:08:02.667+02:00</t>
  </si>
  <si>
    <t>2026-06-14T12:14:56.194+02:00</t>
  </si>
  <si>
    <t>[{"id":"10a95fda-50ac-4e8b-a092-eba50264ce8d","note":"","count":1,"label":"Comeback 18 cm","posId":"133","price":11900,"isExtra":false}]</t>
  </si>
  <si>
    <t>2026-06-14T12:05:52.968+02:00</t>
  </si>
  <si>
    <t>2026-06-14T12:13:31.226+02:00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</si>
  <si>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613c639ca9f700844db312cd","count":1,"label":"Olivy","posId":"B112","price":2500,"KDSTags":["greenhighlight"],"isExtra":true},{"id":"b9ae076dc1aa10e137c00e4a","count":1,"label":"Kukuřice","posId":"B115","price":2500,"KDSTags":["greenhighlight"],"isExtra":true}]</t>
  </si>
  <si>
    <t>2026-06-14T11:59:02.113+02:00</t>
  </si>
  <si>
    <t>2026-06-14T12:11:36.077+02:00</t>
  </si>
  <si>
    <t>[{"id":"0ea52415-fdb3-497f-b216-7fd5802f2e0f","note":"","count":1,"label":"Quattro Formaggi 32 cm","posId":"123","price":24900,"isExtra":false},{"id":"f2ca88ba-7288-4f05-a925-149da2e2137e","note":"","count":1,"label":"okraj Hotdog, BBQ","posId":"A119","price":5700,"isExtra":true}]</t>
  </si>
  <si>
    <t>2026-06-14T11:57:59.554+02:00</t>
  </si>
  <si>
    <t>2026-06-14T12:09:14.719+02:00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</si>
  <si>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54414894","note":"","count":1,"label":"Šunka","posId":"C106","price":4000,"KDSTags":["greenhighlight"],"isExtra":true},{"id":"54414901","note":"","count":1,"label":"Slanina","posId":"C108","price":4000,"KDSTags":["greenhighlight"],"isExtra":true}]</t>
  </si>
  <si>
    <t>2026-06-14T11:57:04.547+02:00</t>
  </si>
  <si>
    <t>2026-06-14T12:10:45.760+02:00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</si>
  <si>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</si>
  <si>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2026-06-14T11:56:54.909+02:00</t>
  </si>
  <si>
    <t>2026-06-14T12:02:39.622+02:00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</si>
  <si>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54414900","note":"","count":1,"label":"Slanina","posId":"B108","price":3000,"KDSTags":["greenhighlight"],"isExtra":true},{"id":"57405818","note":"","size":"Poděbradská malinovka 0,5l","count":1,"label":"Poděbradská malinovka 0,5l","posId":"N129","price":4900,"isExtra":false}]</t>
  </si>
  <si>
    <t>2026-06-14T11:55:10.704+02:00</t>
  </si>
  <si>
    <t>2026-06-14T12:01:09.351+02:00</t>
  </si>
  <si>
    <t>2026-06-14T11:52:01.403+02:00</t>
  </si>
  <si>
    <t>2026-06-14T12:07:02.885+02:00</t>
  </si>
  <si>
    <t>[{"id":"0c78aba765fec38ab550bdf8","count":1,"label":"BBQ Texas 40cm","posId":"107","price":30900,"isExtra":false},{"id":"1d39bc6ba96569aaaf3ab974","count":1,"label":"Balné","posId":"K0000","price":2000,"isExtra":true},{"id":"ccadfe02861049f21e3344d5","count":1,"label":"BBQ Meteor 40cm","posId":"106","price":30900,"isExtra":false},{"id":"1d39bc6ba96569aaaf3ab974","count":1,"label":"Balné","posId":"K0000","price":2000,"isExtra":true}]</t>
  </si>
  <si>
    <t>2026-06-14T11:51:48.161+02:00</t>
  </si>
  <si>
    <t>2026-06-14T12:00:09.501+02:00</t>
  </si>
  <si>
    <t>[{"id":"35999c816db20808a615a88e","count":1,"label":"Quattro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základ","posId":"ZSR40","price":0,"isExtra":true},{"id":"d89d779ad4079eb126fff378","count":1,"label":"Kuře","posId":"C114","price":4000,"KDSTags":["greenhighlight"],"isExtra":true}]</t>
  </si>
  <si>
    <t>2026-06-14T11:42:16.740+02:00</t>
  </si>
  <si>
    <t>2026-06-14T11:50:51.325+02:00</t>
  </si>
  <si>
    <t>[{"id":"bbd3709a-e168-4407-8515-6961f0b006a3","count":1,"label":"Pizza Hawai 32 cm","posId":"114","price":24900,"isExtra":false,"creatorId":"nc-b6uISZlTlBxMacoW1u","isPackging":0,"actualLabel":"Pizza Hawai 32 cm"},{"id":"f18a3b7f-dd15-4ab8-8eb9-a097164b8360","count":1,"label":"Pizza BBQ Texas 32","posId":"119","price":24900,"isExtra":false,"creatorId":"DfTvnvPQb9j6MNlc8BVqY","isPackging":0,"actualLabel":"Pizza BBQ Texas 32"},{"id":"1bb50bf1-c6f5-4829-a56b-b21cb24355bb","count":1,"label":"Pizza Špenát kuře 32 cm","posId":"116","price":24900,"isExtra":false,"creatorId":"rvG9NBm6kE8HPyvpdaZS9","isPackging":0,"actualLabel":"Pizza Špenát kuře 32 cm"}]</t>
  </si>
  <si>
    <t>2026-06-14T11:33:01.993+02:00</t>
  </si>
  <si>
    <t>2026-06-14T11:45:26.090+02:00</t>
  </si>
  <si>
    <t>2026-06-14T12:06:09.182+02:00</t>
  </si>
  <si>
    <t>2026-06-14T11:33:02.526+02:00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</si>
  <si>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</si>
  <si>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2026-06-14T11:30:31.566+02:00</t>
  </si>
  <si>
    <t>2026-06-14T11:40:28.464+02:00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</si>
  <si>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</si>
  <si>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2026-06-14T11:28:01.647+02:00</t>
  </si>
  <si>
    <t>2026-06-14T11:42:49.073+02:00</t>
  </si>
  <si>
    <t>2026-06-14T11:58:05.723+02:00</t>
  </si>
  <si>
    <t>2026-06-14T11:28:02.969+02:00</t>
  </si>
  <si>
    <t>[{"id":"ee394832-8137-440a-84b7-b9e0df42a9ab","note":"","count":1,"label":"Hawai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,{"id":"0005ff76-02c8-47f3-a86e-87443988197a","note":"","count":1,"label":"BBQ Texas 32 cm","posId":"119","price":24900,"isExtra":false}]</t>
  </si>
  <si>
    <t>2026-06-14T11:27:31.230+02:00</t>
  </si>
  <si>
    <t>2026-06-14T11:36:31.337+02:00</t>
  </si>
  <si>
    <t>[{"id":"54414712","note":"","size":"BBQ Texas 40cm","count":1,"label":"BBQ Texas 40cm","posId":"107","price":30900,"isExtra":false},{"id":"54414789","note":"","count":1,"label":"Balné","posId":"K0000","price":2000,"isExtra":true},{"id":"54414717","note":"","size":"Capricciosa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</si>
  <si>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2026-06-14T11:23:36.869+02:00</t>
  </si>
  <si>
    <t>2026-06-14T11:30:29.259+02:00</t>
  </si>
  <si>
    <t>[{"id":"54414744","note":"","size":"Veggie menu Comeback","count":1,"label":"Veggie menu Comeback","posId":"M200","price":34900,"isExtra":false},{"id":"54414877","note":"","count":1,"label":"Hawai","posId":"Y114","price":0,"isExtra":true},{"id":"54414779","note":"","count":1,"label":"Balné","posId":"K0000","price":3000,"isExtra":true},{"id":"54414854","note":"","count":1,"label":"okraj hotdog, bbq omáčka","posId":"A119","price":5700,"isExtra":true},{"id":"54414799","note":"","count":1,"label":"česnekový chléb","posId":"P104","price":0,"isExtra":true},{"id":"57405827","note":"","count":1,"label":"Pepsi zero sugar 1l","posId":"N125","price":0,"isExtra":true}]</t>
  </si>
  <si>
    <t>Yeuhenii</t>
  </si>
  <si>
    <t>2026-06-14T11:19:37.364+02:00</t>
  </si>
  <si>
    <t>2026-06-14T11:28:13.475+02:00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</si>
  <si>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bylinky","posId":"A122","price":6500,"isExtra":true},{"id":"N125","note":"","count":1,"label":"Pepsi zero sugar 1l","posId":"N125","price":5900,"isExtra":false}]</t>
  </si>
  <si>
    <t>2026-06-14T11:17:01.918+02:00</t>
  </si>
  <si>
    <t>2026-06-14T11:33:34.058+02:00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</si>
  <si>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</si>
  <si>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2026-06-14T11:12:35.233+02:00</t>
  </si>
  <si>
    <t>2026-06-14T11:24:34.354+02:00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</si>
  <si>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okrajů","posId":"X1000","price":0,"isExtra":true},{"id":"54414716","note":"","size":"Hawai 40cm","count":1,"label":"Hawai 40cm","posId":"102","price":30900,"isExtra":false},{"id":"54414789","note":"","count":1,"label":"Balné","posId":"K0000","price":2000,"isExtra":true},{"id":"59555837","note":"","count":1,"label":"BBQ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omáčka","posId":"A120","price":6500,"isExtra":true},{"id":"54414848","note":"","count":1,"label":"Olivy","posId":"C112","price":3500,"KDSTags":["greenhighlight"],"isExtra":true},{"id":"64093372","note":"","size":"Sweet passion 32 cm","count":1,"label":"Sweet passion 32 cm","posId":"29","price":20900,"isExtra":false},{"id":"54414794","note":"","count":1,"label":"Balné","posId":"K0000","price":1500,"isExtra":true},{"id":"54414711","note":"","size":"Pepperoni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</si>
  <si>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2026-06-14T11:10:38.262+02:00</t>
  </si>
  <si>
    <t>2026-06-14T11:17:20.090+02:00</t>
  </si>
  <si>
    <t>[{"id":"54414710","note":"","size":"Comeback 40cm 🌶️","count":1,"label":"Comeback 40cm 🌶️","posId":"109","price":30900,"isExtra":false},{"id":"54414789","note":"","count":1,"label":"Balné","posId":"K0000","price":2000,"isExtra":true}]</t>
  </si>
  <si>
    <t>2026-06-14T00:36:02.226+02:00</t>
  </si>
  <si>
    <t>2026-06-14T00:41:45.404+02:00</t>
  </si>
  <si>
    <t>2026-06-14T05:59:59.999+02:00</t>
  </si>
  <si>
    <t>[{"id":"7bd52058-f7b0-4320-9d6c-79598e7d9b5f","note":"","count":1,"label":"Hawai 18 cm","posId":"126","price":11900,"isExtra":false}]</t>
  </si>
  <si>
    <t>2026-06-14T00:27:02.095+02:00</t>
  </si>
  <si>
    <t>2026-06-14T00:36:18.174+02:00</t>
  </si>
  <si>
    <t>2026-06-14T00:54:25.116+02:00</t>
  </si>
  <si>
    <t>2026-06-14T00:27:04.163+02:00</t>
  </si>
  <si>
    <t>[{"id":"95f3b6f0-9bb8-444a-b595-e945cadd4e80","note":"","count":1,"label":"Sweet passion 18 cm","posId":"30","price":11900,"isExtra":false},{"id":"194f980e-141e-4220-9f1e-0e1e9edc412e","note":"","count":1,"label":"Quattro Formaggi 18 cm","posId":"135","price":11900,"isExtra":false}]</t>
  </si>
  <si>
    <t>2026-06-14T00:21:23.575+02:00</t>
  </si>
  <si>
    <t>2026-06-14T00:31:49.371+02:00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</si>
  <si>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32cm","posId":"112","price":20900,"isExtra":false},{"id":"54414794","note":"","count":1,"label":"Balné","posId":"K0000","price":1500,"isExtra":true},{"id":"59610942","note":"","size":"Hawai 32cm","count":2,"label":"Hawai 32cm","posId":"114","price":24900,"isExtra":false},{"id":"54414794","note":"","count":2,"label":"Balné","posId":"K0000","price":1500,"isExtra":true},{"id":"54414824","note":"","count":2,"label":"Bez ananasu","posId":"X100","price":0,"KDSTags":["redhighlight"],"isExtra":true}]</t>
  </si>
  <si>
    <t>2026-06-14T00:21:02.421+02:00</t>
  </si>
  <si>
    <t>2026-06-14T00:37:58.249+02:00</t>
  </si>
  <si>
    <t>2026-06-14T00:54:26.526+02:00</t>
  </si>
  <si>
    <t>2026-06-14T00:21:03.787+02:00</t>
  </si>
  <si>
    <t>[{"id":"8c704055-e242-493d-b754-bb711e5a6c0b","note":"","count":1,"label":"Hawai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007c7303-045c-4866-882d-38e13564ff34","note":"","count":1,"label":"BEZ -ananas","posId":"X100","price":0,"KDSTags":["redhighlight"],"isExtra":true},{"id":"194f980e-141e-4220-9f1e-0e1e9edc412e","note":"","count":1,"label":"Quattro Formaggi 18 cm","posId":"135","price":11900,"isExtra":false},{"id":"95f3b6f0-9bb8-444a-b595-e945cadd4e80","note":"","count":1,"label":"Sweet passion 18 cm","posId":"30","price":11900,"isExtra":false}]</t>
  </si>
  <si>
    <t>2026-06-14T00:19:09.981+02:00</t>
  </si>
  <si>
    <t>2026-06-14T00:29:14.557+02:00</t>
  </si>
  <si>
    <t>[{"id":"88378c03c1f4c715f7d83b1b","count":1,"label":"Hawai 32cm","posId":"114","price":19920,"isExtra":false},{"id":"7cdbdba064a9b12ab9c2a9d4","count":1,"label":"Balné","posId":"K0000","price":1500,"isExtra":true},{"id":"8241669eecc1399a2e3e1c17","count":1,"label":"BBQ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okrajů","posId":"X1000","price":0,"isExtra":true},{"id":"e247b4690eeede9c45733a76","count":1,"label":"Guarana kiwi a jablko","posId":"N144","price":5500,"isExtra":false}]</t>
  </si>
  <si>
    <t>2026-06-14T00:19:02.481+02:00</t>
  </si>
  <si>
    <t>2026-06-14T00:30:33.294+02:00</t>
  </si>
  <si>
    <t>[{"id":"66426891","note":"","size":"Pilsner Urquell 12","count":3,"label":"Pilsner Urquell 12","posId":"N20","price":6500,"isExtra":false},{"id":"54414710","note":"","size":"Comeback 40cm 🌶️","count":1,"label":"Comeback 40cm 🌶️","posId":"109","price":30900,"isExtra":false},{"id":"54414789","note":"","count":1,"label":"Balné","posId":"K0000","price":2000,"isExtra":true},{"id":"54414745","note":"","size":"Spicy Wings 🌶️","count":1,"label":"Spicy Wings 🌶️","posId":"P101","price":11900,"isExtra":false},{"id":"54414794","note":"","count":1,"label":"Balné","posId":"K0000","price":1500,"isExtra":true},{"id":"54414747","note":"","size":"Pečené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brambory","posId":"P103","price":6900,"isExtra":false},{"id":"54414794","note":"","count":1,"label":"Balné","posId":"K0000","price":1500,"isExtra":true}]</t>
  </si>
  <si>
    <t>2026-06-14T00:18:22.431+02:00</t>
  </si>
  <si>
    <t>2026-06-14T00:28:44.409+02:00</t>
  </si>
  <si>
    <t>[{"id":"59610941","note":"","size":"Zeleninová 32cm","count":1,"label":"Zeleninová 32cm","posId":"115","price":24900,"isExtra":false},{"id":"54414794","note":"","count":1,"label":"Balné","posId":"K0000","price":1500,"isExtra":true},{"id":"59610946","note":"","count":1,"label":"USA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základ","posId":"ZRS32","price":0,"isExtra":true},{"id":"54414854","note":"","count":1,"label":"okraj hotdog, bbq omáčka","posId":"A119","price":5700,"isExtra":true},{"id":"54414868","note":"","count":1,"label":"Bez oliv","posId":"X112","price":0,"KDSTags":["redhighlight"],"isExtra":true},{"id":"54414917","note":"","count":1,"label":"Párek","posId":"B110","price":3000,"KDSTags":["greenhighlight"],"isExtra":true}]</t>
  </si>
  <si>
    <t>2026-06-14T00:17:03.074+02:00</t>
  </si>
  <si>
    <t>2026-06-14T00:24:23.006+02:00</t>
  </si>
  <si>
    <t>[{"id":"03ade9ce-5d0f-4499-a6a3-340b58ae4468","note":"","count":1,"label":"Capricciosa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</si>
  <si>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2026-06-14T00:16:02.317+02:00</t>
  </si>
  <si>
    <t>2026-06-14T00:24:05.272+02:00</t>
  </si>
  <si>
    <t>[{"id":"e525f614-2c06-459a-8d22-623546aa83fc","note":"","count":1,"label":"BBQ Texas 40 cm","posId":"107","price":30900,"isExtra":false},{"id":"3a8b6a85-3b5c-4ee4-be2d-261ab8731d6e","note":"","count":1,"label":"Dip česnekový","posId":"P106","price":2000,"isExtra":false}]</t>
  </si>
  <si>
    <t>2026-06-14T00:12:22.484+02:00</t>
  </si>
  <si>
    <t>2026-06-14T00:18:41.113+02:00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</si>
  <si>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</si>
  <si>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2026-06-13T23:58:34.991+02:00</t>
  </si>
  <si>
    <t>2026-06-14T00:03:51.268+02:00</t>
  </si>
  <si>
    <t>2026-06-13T23:43:18.002+02:00</t>
  </si>
  <si>
    <t>2026-06-13T23:51:27.414+02:00</t>
  </si>
  <si>
    <t>2026-06-13T23:41:33.704+02:00</t>
  </si>
  <si>
    <t>2026-06-13T23:54:19.140+02:00</t>
  </si>
  <si>
    <t>[{"id":"ccadfe02861049f21e3344d5","count":1,"label":"BBQ Meteor 40cm","posId":"106","price":30900,"isExtra":false},{"id":"1d39bc6ba96569aaaf3ab974","count":1,"label":"Balné","posId":"K0000","price":2000,"isExtra":true},{"id":"8f70c51a720434a06d84f4e5","count":1,"label":"Česnekový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Rolls","posId":"chr100","price":8900,"isExtra":false},{"id":"7cdbdba064a9b12ab9c2a9d4","count":1,"label":"Balné","posId":"K0000","price":1500,"isExtra":true},{"id":"692d1e3b491e0c6949b850ef","count":1,"label":"Poděbradská malinovka 0,5l","posId":"N129","price":4900,"isExtra":false},{"id":"cd63a7ae5c08b08cdbb73ac1","count":1,"label":"BIRGO grapefruit 0,5l","posId":"N131","price":4900,"isExtra":false}]</t>
  </si>
  <si>
    <t>2026-06-13T23:37:49.136+02:00</t>
  </si>
  <si>
    <t>2026-06-13T23:50:30.391+02:00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</si>
  <si>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</si>
  <si>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2026-06-13T23:37:10.033+02:00</t>
  </si>
  <si>
    <t>2026-06-13T23:46:55.480+02:00</t>
  </si>
  <si>
    <t>2026-06-13T23:29:18.317+02:00</t>
  </si>
  <si>
    <t>2026-06-13T23:48:33.118+02:00</t>
  </si>
  <si>
    <t>[{"id":"c4398ff6690198226cf7c771","count":1,"label":"Comeback 32cm 🌶️","posId":"121","price":19920,"isExtra":false},{"id":"7cdbdba064a9b12ab9c2a9d4","count":1,"label":"Balné","posId":"K0000","price":1500,"isExtra":true},{"id":"ccadfe02861049f21e3344d5","count":1,"label":"BBQ Meteor 40cm","posId":"106","price":30900,"isExtra":false},{"id":"1d39bc6ba96569aaaf3ab974","count":1,"label":"Balné","posId":"K0000","price":2000,"isExtra":true}]</t>
  </si>
  <si>
    <t>2026-06-13T23:28:55.016+02:00</t>
  </si>
  <si>
    <t>2026-06-13T23:40:32.120+02:00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</si>
  <si>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</si>
  <si>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2026-06-13T23:28:37.358+02:00</t>
  </si>
  <si>
    <t>2026-06-13T23:41:02.720+02:00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</si>
  <si>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základ","posId":"ZBR40","price":0,"isExtra":true},{"id":"54414820","note":"","count":1,"label":"okraj mozzarella, bbq omáčka","posId":"A124","price":6500,"isExtra":true}]</t>
  </si>
  <si>
    <t>2026-06-13T23:27:16.214+02:00</t>
  </si>
  <si>
    <t>2026-06-13T23:35:44.041+02:00</t>
  </si>
  <si>
    <t>[{"id":"c347dce78ddca37fc084fb1c","count":1,"label":"Capricciosa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</si>
  <si>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2026-06-13T23:26:57.766+02:00</t>
  </si>
  <si>
    <t>2026-06-13T23:42:53.612+02:00</t>
  </si>
  <si>
    <t>[{"id":"cde1a44f44daafed4b3bd82a","count":3,"label":"Pepperoni 32cm 🌶️🌶️","posId":"120","price":19920,"isExtra":false},{"id":"7cdbdba064a9b12ab9c2a9d4","count":3,"label":"Balné","posId":"K0000","price":1500,"isExtra":true},{"id":"8f33a84a8ac91a91cc37bff3","count":1,"label":"Margherita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🌶️","posId":"P101","price":9520,"isExtra":false},{"id":"7cdbdba064a9b12ab9c2a9d4","count":1,"label":"Balné","posId":"K0000","price":1500,"isExtra":true}]</t>
  </si>
  <si>
    <t>2026-06-13T23:26:19.450+02:00</t>
  </si>
  <si>
    <t>2026-06-13T23:34:43.205+02:00</t>
  </si>
  <si>
    <t>[{"id":"57405815","note":"","size":"Pepsi zero sugar 1l","count":1,"label":"Pepsi zero sugar 1l","posId":"N125","price":5900,"isExtra":false},{"id":"54414717","note":"","size":"Capricciosa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základ","posId":"ZRS40","price":0,"isExtra":true},{"id":"54414856","note":"","count":1,"label":"okraj hotdog, bbq omáčka","posId":"A120","price":6500,"isExtra":true},{"id":"54414830","note":"","count":1,"label":"Žampiony","posId":"C105","price":3500,"KDSTags":["greenhighlight"],"isExtra":true}]</t>
  </si>
  <si>
    <t>2026-06-13T23:25:13.202+02:00</t>
  </si>
  <si>
    <t>2026-06-13T23:31:13.165+02:00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</si>
  <si>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83b6462e9a6167f8597d272b","count":1,"label":"Jalapeňos","posId":"B102","price":2500,"KDSTags":["greenhighlight"],"isExtra":true},{"id":"d04e19e6c56090dca54920e4","count":1,"label":"Cibule","posId":"B103","price":2500,"KDSTags":["greenhighlight"],"isExtra":true},{"id":"e5cbaf1a248c787cf25ca22a","count":1,"label":"Slanina","posId":"B108","price":3000,"KDSTags":["greenhighlight"],"isExtra":true}]</t>
  </si>
  <si>
    <t>2026-06-13T23:23:41.280+02:00</t>
  </si>
  <si>
    <t>2026-06-13T23:29:49.008+02:00</t>
  </si>
  <si>
    <t>[{"id":"c347dce78ddca37fc084fb1c","count":1,"label":"Capricciosa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okrajů","posId":"X1000","price":0,"isExtra":true},{"id":"c22d0136bb13cf3a9a73d35a","count":1,"label":"Bez žampionů","posId":"X105","price":0,"KDSTags":["redhighlight"],"isExtra":true},{"id":"881556687eab9555bc542d70","count":1,"label":"Bez oliv","posId":"X112","price":0,"KDSTags":["redhighlight"],"isExtra":true}]</t>
  </si>
  <si>
    <t>2026-06-13T23:02:14.683+02:00</t>
  </si>
  <si>
    <t>2026-06-13T23:14:11.628+02:00</t>
  </si>
  <si>
    <t>[{"id":"474305c867bd0e9b91413aac","count":1,"label":"Quattro Formaggi 32cm","posId":"123","price":24900,"isExtra":false},{"id":"7cdbdba064a9b12ab9c2a9d4","count":1,"label":"Balné","posId":"K0000","price":1500,"isExtra":true}]</t>
  </si>
  <si>
    <t>2026-06-13T22:50:28.700+02:00</t>
  </si>
  <si>
    <t>2026-06-13T22:54:53.329+02:00</t>
  </si>
  <si>
    <t>2026-06-13T22:43:02.057+02:00</t>
  </si>
  <si>
    <t>2026-06-13T22:52:07.967+02:00</t>
  </si>
  <si>
    <t>2026-06-13T23:22:02.202+02:00</t>
  </si>
  <si>
    <t>2026-06-13T22:43:03.598+02:00</t>
  </si>
  <si>
    <t>[{"id":"7bd52058-f7b0-4320-9d6c-79598e7d9b5f","note":"","count":1,"label":"Hawai 18 cm","posId":"126","price":11900,"isExtra":false},{"id":"6463d074-457d-4955-9cf5-43bdb5619e32","note":"","count":1,"label":"Jablečno-skořicové rolls, 8ks","posId":"18","price":8900,"isExtra":false},{"id":"10a95fda-50ac-4e8b-a092-eba50264ce8d","note":"","count":1,"label":"Comeback 18 cm","posId":"133","price":11900,"isExtra":false},{"id":"3a8b6a85-3b5c-4ee4-be2d-261ab8731d6e","note":"","count":1,"label":"Dip česnekový","posId":"P106","price":2000,"isExtra":false},{"id":"194f980e-141e-4220-9f1e-0e1e9edc412e","note":"","count":1,"label":"Quattro Formaggi 18 cm","posId":"135","price":11900,"isExtra":false},{"id":"211d85d0-839e-41d0-89e3-ea177ad7489e","note":"","count":1,"label":"Dip česnekový","posId":"P106","price":2000,"isExtra":false}]</t>
  </si>
  <si>
    <t>2026-06-13T22:38:40.773+02:00</t>
  </si>
  <si>
    <t>2026-06-13T22:44:34.041+02:00</t>
  </si>
  <si>
    <t>2026-06-13T22:35:02.290+02:00</t>
  </si>
  <si>
    <t>2026-06-13T22:44:15.845+02:00</t>
  </si>
  <si>
    <t>2026-06-13T23:07:32.067+02:00</t>
  </si>
  <si>
    <t>2026-06-13T22:35:04.954+02:00</t>
  </si>
  <si>
    <t>[{"id":"0ea52415-fdb3-497f-b216-7fd5802f2e0f","note":"","count":1,"label":"Quattro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</si>
  <si>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2026-06-13T22:35:02.257+02:00</t>
  </si>
  <si>
    <t>2026-06-13T22:56:08.863+02:00</t>
  </si>
  <si>
    <t>[{"id":"c1383a56-9eef-4159-8de6-52ba98917da4","note":"","count":2,"label":"Pepperoni Rolls, 6 ks","posId":"P100","price":8900,"isExtra":false}]</t>
  </si>
  <si>
    <t>2026-06-13T22:28:12.177+02:00</t>
  </si>
  <si>
    <t>2026-06-13T22:40:24.155+02:00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</si>
  <si>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</si>
  <si>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2026-06-13T22:28:05.891+02:00</t>
  </si>
  <si>
    <t>2026-06-13T22:38:29.072+02:00</t>
  </si>
  <si>
    <t>[{"id":"c347dce78ddca37fc084fb1c","count":1,"label":"Capricciosa 40cm","posId":"101","price":30900,"isExtra":false},{"id":"1d39bc6ba96569aaaf3ab974","count":1,"label":"Balné","posId":"K0000","price":2000,"isExtra":true}]</t>
  </si>
  <si>
    <t>2026-06-13T22:25:20.313+02:00</t>
  </si>
  <si>
    <t>2026-06-13T22:36:40.593+02:00</t>
  </si>
  <si>
    <t>[{"id":"3e7c4f88318c0a79018b3cc5","count":1,"label":"Veggieballs 40cm 🌶️🌶️","posId":"105","price":30900,"isExtra":false},{"id":"1d39bc6ba96569aaaf3ab974","count":1,"label":"Balné","posId":"K0000","price":2000,"isExtra":true},{"id":"ff3cf1236dec1adecad0155d","count":1,"label":"Smetanový základ","posId":"ZRS40","price":0,"isExtra":true},{"id":"d7387df4ba2fc0052110f961","count":1,"label":"Jalapeňos dip","posId":"P107","price":2000,"isExtra":false},{"id":"7cdbdba064a9b12ab9c2a9d4","count":1,"label":"Balné","posId":"K0000","price":1500,"isExtra":true},{"id":"896f15451e2a05b0e7fa0d31","count":1,"label":"BBQ dip","posId":"P105","price":2000,"isExtra":false},{"id":"7cdbdba064a9b12ab9c2a9d4","count":1,"label":"Balné","posId":"K0000","price":1500,"isExtra":true}]</t>
  </si>
  <si>
    <t>2026-06-13T22:23:13.074+02:00</t>
  </si>
  <si>
    <t>2026-06-13T22:33:32.280+02:00</t>
  </si>
  <si>
    <t>[{"id":"59610934","note":"","size":"Margherita 32cm","count":1,"label":"Margherita 32cm","posId":"112","price":20900,"isExtra":false},{"id":"54414794","note":"","count":1,"label":"Balné","posId":"K0000","price":1500,"isExtra":true}]</t>
  </si>
  <si>
    <t>2026-06-13T22:19:32.525+02:00</t>
  </si>
  <si>
    <t>2026-06-13T22:32:31.850+02:00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</si>
  <si>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bylinky","posId":"A122","price":6500,"isExtra":true},{"id":"57405814","note":"","size":"Pepsi 1l","count":1,"label":"Pepsi 1l","posId":"N124","price":5900,"isExtra":false}]</t>
  </si>
  <si>
    <t>2026-06-13T22:18:05.320+02:00</t>
  </si>
  <si>
    <t>2026-06-13T22:29:20.322+02:00</t>
  </si>
  <si>
    <t>[{"id":"cde1a44f44daafed4b3bd82a","count":1,"label":"Pepperoni 32cm 🌶️🌶️","posId":"120","price":19920,"isExtra":false},{"id":"7cdbdba064a9b12ab9c2a9d4","count":1,"label":"Balné","posId":"K0000","price":1500,"isExtra":true},{"id":"812a5723adbe7d9399c88294","count":1,"label":"Pepperoni salám","posId":"B109","price":3000,"KDSTags":["greenhighlight"],"isExtra":true}]</t>
  </si>
  <si>
    <t>2026-06-13T22:13:59.044+02:00</t>
  </si>
  <si>
    <t>2026-06-13T22:27:11.084+02:00</t>
  </si>
  <si>
    <t>Karyna</t>
  </si>
  <si>
    <t>2026-06-13T22:04:18.118+02:00</t>
  </si>
  <si>
    <t>2026-06-13T22:10:51.528+02:00</t>
  </si>
  <si>
    <t>2026-06-13T22:01:22.561+02:00</t>
  </si>
  <si>
    <t>2026-06-13T22:08:46.985+02:00</t>
  </si>
  <si>
    <t>[{"id":"9c95e20af01b393f0a286028","count":1,"label":"Hawai 40cm","posId":"102","price":30900,"isExtra":false},{"id":"1d39bc6ba96569aaaf3ab974","count":1,"label":"Balné","posId":"K0000","price":2000,"isExtra":true},{"id":"474305c867bd0e9b91413aac","count":1,"label":"Quattro Formaggi 32cm","posId":"123","price":24900,"isExtra":false},{"id":"7cdbdba064a9b12ab9c2a9d4","count":1,"label":"Balné","posId":"K0000","price":1500,"isExtra":true}]</t>
  </si>
  <si>
    <t>2026-06-13T21:53:31.709+02:00</t>
  </si>
  <si>
    <t>2026-06-13T22:01:42.945+02:00</t>
  </si>
  <si>
    <t>[{"id":"54414713","note":"","size":"BBQ Meteor 40cm","count":1,"label":"BBQ Meteor 40cm","posId":"106","price":30900,"isExtra":false},{"id":"54414789","note":"","count":1,"label":"Balné","posId":"K0000","price":2000,"isExtra":true},{"id":"54414708","note":"","size":"Quattro Formaggi 40cm","count":1,"label":"Quattro Formaggi 40cm","posId":"111","price":30900,"isExtra":false},{"id":"54414789","note":"","count":1,"label":"Balné","posId":"K0000","price":2000,"isExtra":true}]</t>
  </si>
  <si>
    <t>2026-06-13T21:53:19.333+02:00</t>
  </si>
  <si>
    <t>2026-06-13T21:59:25.847+02:00</t>
  </si>
  <si>
    <t>[{"id":"474305c867bd0e9b91413aac","count":1,"label":"Quattro Formaggi 32cm","posId":"123","price":24900,"isExtra":false},{"id":"7cdbdba064a9b12ab9c2a9d4","count":1,"label":"Balné","posId":"K0000","price":1500,"isExtra":true},{"id":"812a5723adbe7d9399c88294","count":1,"label":"Pepperoni salám","posId":"B109","price":3000,"KDSTags":["greenhighlight"],"isExtra":true}]</t>
  </si>
  <si>
    <t>2026-06-13T21:52:02.308+02:00</t>
  </si>
  <si>
    <t>2026-06-13T21:58:40.106+02:00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</si>
  <si>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2f5e6647-81e9-4b87-979a-d1df9153229a","note":"","count":1,"label":"jalapeños","posId":"B102","price":2500,"KDSTags":["greenhighlight"],"isExtra":true},{"id":"bd8e2f82-3d11-4ada-88ad-67191c012d18","note":"","count":1,"label":"BEZ -olivy","posId":"X112","price":0,"KDSTags":["redhighlight"],"isExtra":true}]</t>
  </si>
  <si>
    <t>2026-06-13T21:51:02.767+02:00</t>
  </si>
  <si>
    <t>2026-06-13T22:31:00.899+02:00</t>
  </si>
  <si>
    <t>[{"id":"03dae282-4cd4-4fa2-9169-2178ea3ed325","note":"","count":1,"label":"Quattro Formaggi 40 cm","posId":"111","price":30900,"isExtra":false},{"id":"3f15a32f-4d5b-4afb-ae1b-12f68224d029","note":"","count":1,"label":"Olivy","posId":"C112","price":3500,"KDSTags":["greenhighlight"],"isExtra":true},{"id":"fb12cb64-5c55-4a3e-9351-4c75cdb0fc47","note":"","count":1,"label":"Špenát s česnekem","posId":"C107","price":3500,"KDSTags":["greenhighlight"],"isExtra":true}]</t>
  </si>
  <si>
    <t>2026-06-13T21:48:55.926+02:00</t>
  </si>
  <si>
    <t>2026-06-13T21:56:01.495+02:00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</si>
  <si>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okrajů","posId":"X1000","price":0,"isExtra":true},{"id":"093a8bf06de7cc29cf98e502","count":1,"label":"Bez gorgonzoly","posId":"X101","price":0,"KDSTags":["redhighlight"],"isExtra":true},{"id":"88378c03c1f4c715f7d83b1b","count":1,"label":"Hawai 32cm","posId":"114","price":19920,"isExtra":false},{"id":"7cdbdba064a9b12ab9c2a9d4","count":1,"label":"Balné","posId":"K0000","price":1500,"isExtra":true},{"id":"330e5bd554d905fd6d54cf01","count":1,"label":"bez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</si>
  <si>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2026-06-13T21:41:43.266+02:00</t>
  </si>
  <si>
    <t>2026-06-13T21:50:18.944+02:00</t>
  </si>
  <si>
    <t>Cristian Camilo</t>
  </si>
  <si>
    <t>2026-06-13T21:40:54.128+02:00</t>
  </si>
  <si>
    <t>2026-06-13T21:46:31.737+02:00</t>
  </si>
  <si>
    <t>2026-06-13T21:40:10.303+02:00</t>
  </si>
  <si>
    <t>2026-06-13T21:53:40.199+02:00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</si>
  <si>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🌶️","posId":"P101","price":11900,"isExtra":false},{"id":"54414794","note":"","count":1,"label":"Balné","posId":"K0000","price":1500,"isExtra":true},{"id":"61817983","note":"","size":"Guarana classic","count":1,"label":"Guarana classic","posId":"N142","price":5500,"isExtra":false},{"id":"57405815","note":"","size":"Pepsi zero sugar 1l","count":2,"label":"Pepsi zero sugar 1l","posId":"N125","price":5900,"isExtra":false},{"id":"59610938","note":"","size":"Pepperoni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těsto","posId":"17","price":1000,"isExtra":true},{"id":"54414850","note":"","count":1,"label":"okraj hotdog, hořčice","posId":"A117","price":5700,"isExtra":true},{"id":"54414911","note":"","count":1,"label":"Pepperoni salám","posId":"B109","price":3000,"KDSTags":["greenhighlight"],"isExtra":true}]</t>
  </si>
  <si>
    <t>2026-06-13T21:32:02.051+02:00</t>
  </si>
  <si>
    <t>2026-06-13T21:49:30.979+02:00</t>
  </si>
  <si>
    <t>[{"id":"e525f614-2c06-459a-8d22-623546aa83fc","note":"","count":1,"label":"BBQ Texas 40 cm","posId":"107","price":30900,"isExtra":false},{"id":"f1315fc0-dfbb-459c-9f31-49d8e60875f4","note":"","count":1,"label":"Pepperoni 40 cm","posId":"108","price":30900,"isExtra":false},{"id":"78a6e98d-57cb-4e2c-9a3c-9d40f7b79583","note":"","count":1,"label":"Gorgonzola","posId":"C101","price":4000,"KDSTags":["greenhighlight"],"isExtra":true},{"id":"1e281388-c78a-4b3d-874d-346d699d1a35","note":"","count":1,"label":"Grana padano","posId":"C130","price":4000,"KDSTags":["greenhighlight"],"isExtra":true}]</t>
  </si>
  <si>
    <t>Pankaj</t>
  </si>
  <si>
    <t>2026-06-13T21:31:48.164+02:00</t>
  </si>
  <si>
    <t>2026-06-13T21:46:02.909+02:00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</si>
  <si>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okrajů","posId":"X1000","price":0,"isExtra":true},{"id":"C114","note":"","count":1,"label":"Kuře","posId":"C114","price":4000,"KDSTags":["greenhighlight"],"isExtra":true}]</t>
  </si>
  <si>
    <t>2026-06-13T21:24:02.366+02:00</t>
  </si>
  <si>
    <t>2026-06-13T21:27:28.652+02:00</t>
  </si>
  <si>
    <t>2026-06-13T21:22:01.654+02:00</t>
  </si>
  <si>
    <t>2026-06-13T21:30:17.726+02:00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</si>
  <si>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,{"id":"614269dd-2dbe-47e4-81f8-670c7ef03e2f","note":"","count":1,"label":"Pepperoni salám","posId":"C109","price":4000,"KDSTags":["greenhighlight"],"isExtra":true},{"id":"1e281388-c78a-4b3d-874d-346d699d1a35","note":"","count":1,"label":"Grana padano","posId":"C130","price":4000,"KDSTags":["greenhighlight"],"isExtra":true}]</t>
  </si>
  <si>
    <t>2026-06-13T21:21:48.791+02:00</t>
  </si>
  <si>
    <t>2026-06-13T21:28:47.814+02:00</t>
  </si>
  <si>
    <t>2026-06-13T21:20:02.391+02:00</t>
  </si>
  <si>
    <t>2026-06-13T21:30:34.845+02:00</t>
  </si>
  <si>
    <t>[{"id":"f1315fc0-dfbb-459c-9f31-49d8e60875f4","note":"","count":1,"label":"Pepperoni 40 cm","posId":"108","price":30900,"isExtra":false},{"id":"5b1f2843-926a-4dd1-a5f0-4fddc7b45013","note":"","count":1,"label":"Margherita 32 cm","posId":"112","price":20900,"isExtra":false},{"id":"68d93a2c-5ce2-44a5-857b-6d579cd1f445","note":"","count":1,"label":"žampiony","posId":"B105","price":2500,"KDSTags":["greenhighlight"],"isExtra":true}]</t>
  </si>
  <si>
    <t>2026-06-13T21:16:00.752+02:00</t>
  </si>
  <si>
    <t>2026-06-13T21:22:20.727+02:00</t>
  </si>
  <si>
    <t>[{"id":"54414712","note":"Lehce pálivé","size":"BBQ Texas 40cm","count":1,"label":"BBQ Texas 40cm","posId":"107","price":30900,"isExtra":false},{"id":"54414789","note":"","count":1,"label":"Balné","posId":"K0000","price":2000,"isExtra":true},{"id":"54414808","note":"","count":1,"label":"Jalapeňos","posId":"C102","price":3500,"KDSTags":["greenhighlight"],"isExtra":true}]</t>
  </si>
  <si>
    <t>2026-06-13T21:13:29.967+02:00</t>
  </si>
  <si>
    <t>2026-06-13T21:20:29.307+02:00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</si>
  <si>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těsto","posId":"17","price":1000,"isExtra":true}]</t>
  </si>
  <si>
    <t>2026-06-13T21:10:02.616+02:00</t>
  </si>
  <si>
    <t>2026-06-13T21:16:24.818+02:00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</si>
  <si>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česnekový","posId":"P106","price":2000,"isExtra":false},{"id":"131c6239-e041-4ab5-9f75-400951ef95f4","note":"","count":1,"label":"Dip jalapenos","posId":"P107","price":2000,"isExtra":false}]</t>
  </si>
  <si>
    <t>2026-06-13T21:01:08.528+02:00</t>
  </si>
  <si>
    <t>2026-06-13T21:09:27.595+02:00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</si>
  <si>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</si>
  <si>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2026-06-13T20:50:42.925+02:00</t>
  </si>
  <si>
    <t>2026-06-13T21:05:56.159+02:00</t>
  </si>
  <si>
    <t>[{"id":"57464196","note":"","size":"Jalapeňos dip","count":1,"label":"Jalapeňos dip","posId":"P107","price":2000,"isExtra":false},{"id":"54414794","note":"","count":1,"label":"Balné","posId":"K0000","price":1500,"isExtra":true},{"id":"59610942","note":"","size":"Hawai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</si>
  <si>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2026-06-13T20:37:54.698+02:00</t>
  </si>
  <si>
    <t>2026-06-13T20:44:59.831+02:00</t>
  </si>
  <si>
    <t>[{"id":"448b5763eafb3bcf4559708b","count":1,"label":"Pečené brambory","posId":"P103","price":6900,"isExtra":false},{"id":"7cdbdba064a9b12ab9c2a9d4","count":1,"label":"Balné","posId":"K0000","price":1500,"isExtra":true},{"id":"5afa93923a7eacffee85991d","count":1,"label":"Aquilla černý čaj a broskev 0,5l","posId":"N120","price":4900,"isExtra":false},{"id":"8f70c51a720434a06d84f4e5","count":1,"label":"Česnekový dip","posId":"P106","price":2000,"isExtra":false},{"id":"7cdbdba064a9b12ab9c2a9d4","count":1,"label":"Balné","posId":"K0000","price":1500,"isExtra":true},{"id":"ae3108fe3f2725e35f42a96c","count":1,"label":"Veggieballs 32cm 🌶️🌶️","posId":"117","price":24900,"isExtra":false},{"id":"7cdbdba064a9b12ab9c2a9d4","count":1,"label":"Balné","posId":"K0000","price":1500,"isExtra":true},{"id":"a31d909ebaf0897036923711","count":1,"label":"Bez jalapenos","posId":"X102","price":0,"KDSTags":["redhighlight"],"isExtra":true}]</t>
  </si>
  <si>
    <t>2026-06-13T20:36:34.719+02:00</t>
  </si>
  <si>
    <t>2026-06-13T20:42:57.611+02:00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</si>
  <si>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🌶️🌶️","posId":"110","price":30900,"isExtra":false},{"id":"54414789","note":"","count":1,"label":"Balné","posId":"K0000","price":2000,"isExtra":true}]</t>
  </si>
  <si>
    <t>2026-06-13T20:29:29.028+02:00</t>
  </si>
  <si>
    <t>2026-06-13T20:36:07.593+02:00</t>
  </si>
  <si>
    <t>[{"id":"b080b506facafc37744a1e2c","count":1,"label":"Capricciosa 32cm","posId":"113","price":24900,"isExtra":false},{"id":"7cdbdba064a9b12ab9c2a9d4","count":1,"label":"Balné","posId":"K0000","price":1500,"isExtra":true},{"id":"8f70c51a720434a06d84f4e5","count":1,"label":"Česnekový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</si>
  <si>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2026-06-13T20:27:31.372+02:00</t>
  </si>
  <si>
    <t>2026-06-13T20:34:59.739+02:00</t>
  </si>
  <si>
    <t>2026-06-13T20:20:02.601+02:00</t>
  </si>
  <si>
    <t>2026-06-13T20:30:28.639+02:00</t>
  </si>
  <si>
    <t>2026-06-13T20:52:19.132+02:00</t>
  </si>
  <si>
    <t>2026-06-13T20:20:03.775+02:00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</si>
  <si>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kuličky","posId":"P102","price":0,"isExtra":true},{"id":"09284538-623e-44fe-a20e-248d39eb68fc","note":"","count":1,"label":"Pepsi 1l","posId":"N124","price":0,"isExtra":true},{"id":"0ea52415-fdb3-497f-b216-7fd5802f2e0f","note":"","count":1,"label":"Quattro Formaggi 32 cm","posId":"123","price":24900,"isExtra":false},{"id":"8b18781f-3bd0-464d-aa33-9f081ecc1a3a","note":"","count":1,"label":"mozzarella","posId":"B113","price":3000,"KDSTags":["greenhighlight"],"isExtra":true},{"id":"dba0d6ed-9e38-4f33-8ec2-cc6e2ff8f1a9","note":"","count":1,"label":"gorgonzola","posId":"B101","price":3000,"KDSTags":["greenhighlight"],"isExtra":true},{"id":"117c830b-d7db-490d-a3b9-365f8c4fa2d3","note":"","count":1,"label":"Zeleninová 32 cm","posId":"115","price":24900,"isExtra":false},{"id":"8b18781f-3bd0-464d-aa33-9f081ecc1a3a","note":"","count":1,"label":"mozzarella","posId":"B113","price":3000,"KDSTags":["greenhighlight"],"isExtra":true}]</t>
  </si>
  <si>
    <t>2026-06-13T20:18:02.362+02:00</t>
  </si>
  <si>
    <t>2026-06-13T20:27:14.280+02:00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</si>
  <si>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</si>
  <si>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2026-06-13T20:11:18.324+02:00</t>
  </si>
  <si>
    <t>2026-06-13T20:16:35.156+02:00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</si>
  <si>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oliv","posId":"X112","price":0,"KDSTags":["redhighlight"],"isExtra":true},{"id":"54414878","note":"","count":1,"label":"Cibule","posId":"C103","price":3500,"KDSTags":["greenhighlight"],"isExtra":true}]</t>
  </si>
  <si>
    <t>2026-06-13T20:06:49.848+02:00</t>
  </si>
  <si>
    <t>2026-06-13T20:13:53.486+02:00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</si>
  <si>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🌶️🌶️","posId":"122","price":24900,"isExtra":false},{"id":"54414794","note":"","count":1,"label":"Balné","posId":"K0000","price":1500,"isExtra":true},{"id":"59610946","note":"","count":1,"label":"USA těsto","posId":"17","price":1000,"isExtra":true}]</t>
  </si>
  <si>
    <t>2026-06-13T20:05:02.370+02:00</t>
  </si>
  <si>
    <t>2026-06-13T20:23:59.379+02:00</t>
  </si>
  <si>
    <t>2026-06-13T20:43:25.879+02:00</t>
  </si>
  <si>
    <t>2026-06-13T20:05:03.635+02:00</t>
  </si>
  <si>
    <t>[{"id":"bf8dc38b-6c8e-42b6-9da3-3170253a57d4","note":"","count":1,"label":"Hot &amp; Spicy 32 cm","posId":"122","price":24900,"isExtra":false},{"id":"0d0283d3-7aff-4b76-8938-87a4f5c742a9","note":"","count":1,"label":"Pepsi zero sugar 1l","posId":"N125","price":5900,"isExtra":false},{"id":"1fae666b-4102-4ed0-b317-2a07b21ae279","note":"","count":1,"label":"Hot &amp; Spicy 40 cm","posId":"110","price":30900,"isExtra":false}]</t>
  </si>
  <si>
    <t>2026-06-13T19:56:02.727+02:00</t>
  </si>
  <si>
    <t>2026-06-13T20:02:31.371+02:00</t>
  </si>
  <si>
    <t>2026-06-13T20:22:59.152+02:00</t>
  </si>
  <si>
    <t>2026-06-13T19:56:04.333+02:00</t>
  </si>
  <si>
    <t>2026-06-13T19:54:02.761+02:00</t>
  </si>
  <si>
    <t>2026-06-13T21:08:48.810+02:00</t>
  </si>
  <si>
    <t>2026-06-13T21:32:11.361+02:00</t>
  </si>
  <si>
    <t>2026-06-13T21:11:14.611+02:00</t>
  </si>
  <si>
    <t>[{"id":"ea8ba6dd-c20a-4bae-a731-5344afc761eb","note":"","count":1,"label":"Capricciosa 18 cm","posId":"125","price":11900,"isExtra":false},{"id":"85dc195f-7d7b-4fb5-b41d-eb1c9c76b3a3","note":"","count":1,"label":"Hot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základ","posId":"i105","price":0,"isExtra":true}]</t>
  </si>
  <si>
    <t>2026-06-13T19:53:01.997+02:00</t>
  </si>
  <si>
    <t>2026-06-13T19:58:00.247+02:00</t>
  </si>
  <si>
    <t>[{"id":"b3008ec8-24a5-4d30-bf46-9133028be7e4","note":"","count":1,"label":"Margherita 32 cm","posId":"136","price":20900,"isExtra":false}]</t>
  </si>
  <si>
    <t>2026-06-13T19:46:02.237+02:00</t>
  </si>
  <si>
    <t>2026-06-13T19:57:25.500+02:00</t>
  </si>
  <si>
    <t>2026-06-13T20:13:00.164+02:00</t>
  </si>
  <si>
    <t>2026-06-13T19:46:04.231+02:00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</si>
  <si>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</si>
  <si>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2026-06-13T19:45:52.194+02:00</t>
  </si>
  <si>
    <t>2026-06-13T19:55:04.379+02:00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</si>
  <si>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</si>
  <si>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2026-06-13T19:45:51.566+02:00</t>
  </si>
  <si>
    <t>2026-06-13T19:55:32.605+02:00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</si>
  <si>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</si>
  <si>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2026-06-13T19:43:45.367+02:00</t>
  </si>
  <si>
    <t>2026-06-13T19:49:40.908+02:00</t>
  </si>
  <si>
    <t>[{"id":"54414712","note":"","size":"BBQ Texas 40cm","count":1,"label":"BBQ Texas 40cm","posId":"107","price":30900,"isExtra":false},{"id":"54414789","note":"","count":1,"label":"Balné","posId":"K0000","price":2000,"isExtra":true},{"id":"54414808","note":"","count":1,"label":"Jalapeňos","posId":"C102","price":3500,"KDSTags":["greenhighlight"],"isExtra":true}]</t>
  </si>
  <si>
    <t>2026-06-13T19:40:51.997+02:00</t>
  </si>
  <si>
    <t>2026-06-13T19:47:04.857+02:00</t>
  </si>
  <si>
    <t>[{"id":"cde1a44f44daafed4b3bd82a","count":1,"label":"Pepperoni 32cm 🌶️🌶️","posId":"120","price":19920,"isExtra":false},{"id":"7cdbdba064a9b12ab9c2a9d4","count":1,"label":"Balné","posId":"K0000","price":1500,"isExtra":true},{"id":"8f70c51a720434a06d84f4e5","count":1,"label":"Česnekový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</si>
  <si>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2026-06-13T19:29:14.998+02:00</t>
  </si>
  <si>
    <t>2026-06-13T19:36:48.526+02:00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</si>
  <si>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🌶️","posId":"109","price":30900,"isExtra":false},{"id":"54414789","note":"","count":1,"label":"Balné","posId":"K0000","price":2000,"isExtra":true},{"id":"54414820","note":"","count":1,"label":"okraj mozzarella, bbq omáčka","posId":"A124","price":6500,"isExtra":true}]</t>
  </si>
  <si>
    <t>2026-06-13T19:29:14.847+02:00</t>
  </si>
  <si>
    <t>2026-06-13T19:39:31.781+02:00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</si>
  <si>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</si>
  <si>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2026-06-13T19:28:02.908+02:00</t>
  </si>
  <si>
    <t>2026-06-13T19:41:53.391+02:00</t>
  </si>
  <si>
    <t>2026-06-13T19:54:13.693+02:00</t>
  </si>
  <si>
    <t>2026-06-13T19:28:10.422+02:00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</si>
  <si>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</si>
  <si>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2026-06-13T19:27:02.199+02:00</t>
  </si>
  <si>
    <t>2026-06-13T19:37:51.743+02:00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</si>
  <si>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bylinky","posId":"A122","price":6500,"isExtra":true},{"id":"131c6239-e041-4ab5-9f75-400951ef95f4","note":"","count":1,"label":"Dip jalapenos","posId":"P107","price":2000,"isExtra":false}]</t>
  </si>
  <si>
    <t>2026-06-13T19:20:02.406+02:00</t>
  </si>
  <si>
    <t>2026-06-13T19:29:57.770+02:00</t>
  </si>
  <si>
    <t>[{"id":"36ea3088-07fd-428f-b871-c4a5ee9cef7b","note":"","count":1,"label":"Comeback 40 cm","posId":"109","price":30900,"isExtra":false},{"id":"211d85d0-839e-41d0-89e3-ea177ad7489e","note":"","count":1,"label":"Dip česnekový","posId":"P106","price":2000,"isExtra":false}]</t>
  </si>
  <si>
    <t>2026-06-13T19:20:02.381+02:00</t>
  </si>
  <si>
    <t>2026-06-13T19:30:18.666+02:00</t>
  </si>
  <si>
    <t>[{"id":"4d0fe7ad-c88a-4a73-8015-c60680489cf8","note":"","count":1,"label":"Baby špenát &amp; kuře 32 cm","posId":"116","price":24900,"isExtra":false}]</t>
  </si>
  <si>
    <t>2026-06-13T19:19:30.680+02:00</t>
  </si>
  <si>
    <t>2026-06-13T19:29:54.166+02:00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</si>
  <si>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základ","posId":"ZRB32","price":0,"isExtra":true},{"id":"54414850","note":"","count":1,"label":"okraj hotdog, hořčice","posId":"A117","price":5700,"isExtra":true}]</t>
  </si>
  <si>
    <t>2026-06-13T19:19:02.287+02:00</t>
  </si>
  <si>
    <t>2026-06-13T19:34:01.166+02:00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</si>
  <si>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cm","posId":"113","price":24900,"isExtra":false},{"id":"35e045f9-bc36-46e9-8142-6579de78a05b","note":"","count":1,"label":"Comeback 32 cm","posId":"121","price":24900,"isExtra":false}]</t>
  </si>
  <si>
    <t>2026-06-13T19:16:55.381+02:00</t>
  </si>
  <si>
    <t>2026-06-13T19:29:42.519+02:00</t>
  </si>
  <si>
    <t>2026-06-13T19:14:00.814+02:00</t>
  </si>
  <si>
    <t>2026-06-13T19:29:27.907+02:00</t>
  </si>
  <si>
    <t>[{"id":"0c78aba765fec38ab550bdf8","count":1,"label":"BBQ Texas 40cm","posId":"107","price":30900,"isExtra":false},{"id":"1d39bc6ba96569aaaf3ab974","count":1,"label":"Balné","posId":"K0000","price":2000,"isExtra":true},{"id":"91221793b65e8e71ec6cf2cc","count":1,"label":"Česnekový chléb 18cm","posId":"P104","price":7900,"isExtra":false},{"id":"7cdbdba064a9b12ab9c2a9d4","count":1,"label":"Balné","posId":"K0000","price":1500,"isExtra":true},{"id":"1dfb2e52d581e594a14c99e4","count":1,"label":"Spicy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</si>
  <si>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2026-06-13T19:10:29.494+02:00</t>
  </si>
  <si>
    <t>2026-06-13T19:25:43.461+02:00</t>
  </si>
  <si>
    <t>[{"id":"59610943","note":"","size":"Capricciosa 32cm","count":1,"label":"Capricciosa 32cm","posId":"113","price":24900,"isExtra":false},{"id":"54414794","note":"","count":1,"label":"Balné","posId":"K0000","price":1500,"isExtra":true}]</t>
  </si>
  <si>
    <t>2026-06-13T19:06:02.142+02:00</t>
  </si>
  <si>
    <t>2026-06-13T19:20:42.798+02:00</t>
  </si>
  <si>
    <t>[{"id":"36ea3088-07fd-428f-b871-c4a5ee9cef7b","note":"","count":1,"label":"Comeback 40 cm","posId":"109","price":30900,"isExtra":false},{"id":"d63e9120-8ffe-444c-ba51-6c942a13f4fc","note":"","count":1,"label":"Margherita 40 cm","posId":"100","price":26900,"isExtra":false}]</t>
  </si>
  <si>
    <t>2026-06-13T19:02:55.797+02:00</t>
  </si>
  <si>
    <t>2026-06-13T19:12:30.325+02:00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</si>
  <si>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🌶️","posId":"109","price":30900,"isExtra":false},{"id":"54414789","note":"","count":1,"label":"Balné","posId":"K0000","price":2000,"isExtra":true},{"id":"54414714","note":"","size":"Baby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</si>
  <si>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2026-06-13T18:58:46.405+02:00</t>
  </si>
  <si>
    <t>2026-06-13T19:05:33.181+02:00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</si>
  <si>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</si>
  <si>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2026-06-13T18:58:02.810+02:00</t>
  </si>
  <si>
    <t>2026-06-13T19:06:53.312+02:00</t>
  </si>
  <si>
    <t>[{"id":"35e045f9-bc36-46e9-8142-6579de78a05b","note":"","count":1,"label":"Comeback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,{"id":"10a95fda-50ac-4e8b-a092-eba50264ce8d","note":"","count":1,"label":"Comeback 18 cm","posId":"133","price":11900,"isExtra":false},{"id":"c5b474e6-18c7-4e68-bfba-30417cf8de0f","note":"","count":1,"label":"Kukuřice.","posId":"A115","price":1500,"isExtra":true}]</t>
  </si>
  <si>
    <t>2026-06-13T18:46:19.524+02:00</t>
  </si>
  <si>
    <t>2026-06-13T18:51:46.613+02:00</t>
  </si>
  <si>
    <t>2026-06-13T19:16:55.161+02:00</t>
  </si>
  <si>
    <t>2026-06-13T18:46:20.576+02:00</t>
  </si>
  <si>
    <t>[{"id":"cc156dc9-e0f8-4747-a43c-aabfdf952563","count":1,"label":"Pizza Comeback 40","posId":"109","price":30900,"isExtra":false,"creatorId":"c1RHFulp7OUPT0AmObyhi","isPackging":0,"actualLabel":"Pizza Comeback 40"}]</t>
  </si>
  <si>
    <t>2026-06-13T18:43:01.948+02:00</t>
  </si>
  <si>
    <t>2026-06-13T18:50:39.893+02:00</t>
  </si>
  <si>
    <t>2026-06-13T19:23:59.824+02:00</t>
  </si>
  <si>
    <t>2026-06-13T18:43:03.014+02:00</t>
  </si>
  <si>
    <t>[{"id":"85dc195f-7d7b-4fb5-b41d-eb1c9c76b3a3","note":"","count":1,"label":"Hot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cm","posId":"147","price":24900,"isExtra":false}]</t>
  </si>
  <si>
    <t>2026-06-13T18:38:20.139+02:00</t>
  </si>
  <si>
    <t>2026-06-13T18:48:20.342+02:00</t>
  </si>
  <si>
    <t>[{"id":"59610942","note":"","size":"Hawai 32cm","count":2,"label":"Hawai 32cm","posId":"114","price":24900,"isExtra":false},{"id":"54414794","note":"","count":2,"label":"Balné","posId":"K0000","price":1500,"isExtra":true},{"id":"54414818","note":"","count":2,"label":"okraj mozzarella, bylinky","posId":"A121","price":5700,"isExtra":true},{"id":"59610940","note":"","size":"BBQ Meteor 32cm","count":1,"label":"BBQ Meteor 32cm","posId":"118","price":24900,"isExtra":false},{"id":"54414794","note":"","count":1,"label":"Balné","posId":"K0000","price":1500,"isExtra":true},{"id":"54414818","note":"","count":1,"label":"okraj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</si>
  <si>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2026-06-13T18:33:23.255+02:00</t>
  </si>
  <si>
    <t>2026-06-13T18:40:52.651+02:00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</si>
  <si>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,{"id":"54414905","note":"","count":1,"label":"Gorgonzola","posId":"C101","price":4000,"KDSTags":["greenhighlight"],"isExtra":true},{"id":"57405815","note":"","size":"Pepsi zero sugar 1l","count":1,"label":"Pepsi zero sugar 1l","posId":"N125","price":5900,"isExtra":false}]</t>
  </si>
  <si>
    <t>2026-06-13T18:31:01.631+02:00</t>
  </si>
  <si>
    <t>2026-06-13T18:37:11.596+02:00</t>
  </si>
  <si>
    <t>2026-06-13T18:53:37.499+02:00</t>
  </si>
  <si>
    <t>2026-06-13T18:31:02.361+02:00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</si>
  <si>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3a8b6a85-3b5c-4ee4-be2d-261ab8731d6e","note":"","count":2,"label":"Dip česnekový","posId":"P106","price":2000,"isExtra":false},{"id":"824198b2-b88a-4fb6-92af-3365de773ad1","note":"","count":1,"label":"Pepsi 1l","posId":"N124","price":5900,"isExtra":false}]</t>
  </si>
  <si>
    <t>2026-06-13T18:24:34.592+02:00</t>
  </si>
  <si>
    <t>2026-06-13T18:35:49.442+02:00</t>
  </si>
  <si>
    <t>[{"id":"88378c03c1f4c715f7d83b1b","count":1,"label":"Hawai 32cm","posId":"114","price":19920,"isExtra":false},{"id":"7cdbdba064a9b12ab9c2a9d4","count":1,"label":"Balné","posId":"K0000","price":1500,"isExtra":true},{"id":"9c95e20af01b393f0a286028","count":1,"label":"Hawai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</si>
  <si>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2026-06-13T18:23:02.646+02:00</t>
  </si>
  <si>
    <t>2026-06-13T18:32:38.797+02:00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</si>
  <si>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</si>
  <si>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2026-06-13T18:20:02.264+02:00</t>
  </si>
  <si>
    <t>2026-06-13T18:27:02.460+02:00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</si>
  <si>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28b3f739-f42a-4ef9-8499-ad66cad79c40","note":"","count":1,"label":"Hot &amp; Spicy 18 cm","posId":"134","price":11900,"isExtra":false}]</t>
  </si>
  <si>
    <t>2026-06-13T18:19:21.605+02:00</t>
  </si>
  <si>
    <t>2026-06-13T18:30:28.658+02:00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</si>
  <si>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54414800","note":"","count":1,"label":"Jalapeňos","posId":"B102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základ","posId":"ZRS32","price":0,"isExtra":true},{"id":"59610935","note":"","size":"Quattro Formaggi 32cm","count":1,"label":"Quattro Formaggi 32cm","posId":"123","price":24900,"isExtra":false},{"id":"54414794","note":"","count":1,"label":"Balné","posId":"K0000","price":1500,"isExtra":true},{"id":"54414897","note":"","count":1,"label":"Šunka","posId":"B106","price":3000,"KDSTags":["greenhighlight"],"isExtra":true}]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</si>
  <si>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2026-06-13T18:19:06.706+02:00</t>
  </si>
  <si>
    <t>2026-06-13T18:25:42.770+02:00</t>
  </si>
  <si>
    <t>[{"id":"59610940","note":"","size":"BBQ Meteor 32cm","count":1,"label":"BBQ Meteor 32cm","posId":"118","price":24900,"isExtra":false},{"id":"54414794","note":"","count":1,"label":"Balné","posId":"K0000","price":1500,"isExtra":true}]</t>
  </si>
  <si>
    <t>2026-06-13T18:11:02.052+02:00</t>
  </si>
  <si>
    <t>2026-06-13T18:19:58.484+02:00</t>
  </si>
  <si>
    <t>[{"id":"d63e9120-8ffe-444c-ba51-6c942a13f4fc","note":"","count":1,"label":"Margherita 40 cm","posId":"100","price":26900,"isExtra":false},{"id":"a3d62a5d-2e1d-48db-874e-d64becff7059","note":"","count":1,"label":"změna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BBQ","posId":"A120","price":6500,"isExtra":true}]</t>
  </si>
  <si>
    <t>2026-06-13T18:07:02.923+02:00</t>
  </si>
  <si>
    <t>2026-06-13T18:13:22.320+02:00</t>
  </si>
  <si>
    <t>2026-06-13T18:29:51.318+02:00</t>
  </si>
  <si>
    <t>2026-06-13T18:07:04.626+02:00</t>
  </si>
  <si>
    <t>2026-06-13T18:06:01.864+02:00</t>
  </si>
  <si>
    <t>2026-06-13T18:12:27.450+02:00</t>
  </si>
  <si>
    <t>2026-06-13T18:22:50.581+02:00</t>
  </si>
  <si>
    <t>2026-06-13T18:06:03.046+02:00</t>
  </si>
  <si>
    <t>[{"id":"aef5aaf8-2acf-4f20-91be-c8829f11cd0c","note":"","count":1,"label":"Capricciosa 40 cm","posId":"101","price":30900,"isExtra":false}]</t>
  </si>
  <si>
    <t>2026-06-13T17:48:02.457+02:00</t>
  </si>
  <si>
    <t>2026-06-13T18:04:27.555+02:00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</si>
  <si>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,{"id":"9299f155-5a92-429b-84f6-d394d16b07d0","note":"","count":1,"label":"Párek","posId":"C110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padano","posId":"C130","price":4000,"KDSTags":["greenhighlight"],"isExtra":true},{"id":"3a8b6a85-3b5c-4ee4-be2d-261ab8731d6e","note":"","count":3,"label":"Dip česnekový","posId":"P106","price":2000,"isExtra":false},{"id":"211d85d0-839e-41d0-89e3-ea177ad7489e","note":"","count":1,"label":"Dip česnekový","posId":"P106","price":2000,"isExtra":false},{"id":"99710cd8-fa1f-4712-84a8-85da37e18dd0","note":"","count":1,"label":"Česnekový chléb","posId":"P104","price":7900,"isExtra":false}]</t>
  </si>
  <si>
    <t>2026-06-13T17:47:32.722+02:00</t>
  </si>
  <si>
    <t>2026-06-13T17:53:25.079+02:00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</si>
  <si>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</si>
  <si>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2026-06-13T17:46:02.318+02:00</t>
  </si>
  <si>
    <t>2026-06-13T17:56:09.586+02:00</t>
  </si>
  <si>
    <t>2026-06-13T18:07:01.731+02:00</t>
  </si>
  <si>
    <t>2026-06-13T17:46:03.530+02:00</t>
  </si>
  <si>
    <t>[{"id":"ad7c292a-48c9-48db-b64c-0f7f8ebced7f","note":"","count":1,"label":"BBQ Meteor 40 cm","posId":"106","price":30900,"isExtra":false}]</t>
  </si>
  <si>
    <t>2026-06-13T17:37:36.519+02:00</t>
  </si>
  <si>
    <t>2026-06-13T17:43:56.988+02:00</t>
  </si>
  <si>
    <t>[{"id":"59610934","note":"","size":"Margherita 32cm","count":2,"label":"Margherita 32cm","posId":"112","price":20900,"isExtra":false},{"id":"54414794","note":"","count":2,"label":"Balné","posId":"K0000","price":1500,"isExtra":true}]</t>
  </si>
  <si>
    <t>2026-06-13T17:34:34.976+02:00</t>
  </si>
  <si>
    <t>2026-06-13T17:42:20.871+02:00</t>
  </si>
  <si>
    <t>[{"id":"57464196","note":"","size":"Jalapeňos dip","count":1,"label":"Jalapeňos dip","posId":"P107","price":2000,"isExtra":false},{"id":"54414794","note":"","count":1,"label":"Balné","posId":"K0000","price":1500,"isExtra":true},{"id":"54414751","note":"","size":"BBQ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🌶️🌶️","posId":"122","price":24900,"isExtra":false},{"id":"54414794","note":"","count":1,"label":"Balné","posId":"K0000","price":1500,"isExtra":true},{"id":"54414842","note":"","count":1,"label":"Bez cibule","posId":"X103","price":0,"KDSTags":["redhighlight"],"isExtra":true},{"id":"54414891","note":"","count":1,"label":"Mozzarella","posId":"B113","price":3000,"KDSTags":["greenhighlight"],"isExtra":true},{"id":"54414912","note":"","count":1,"label":"Grana padano, pecorino, parmazán","posId":"B130","price":3000,"KDSTags":["greenhighlight"],"isExtra":true},{"id":"59610935","note":"","size":"Quattro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54414891","note":"","count":1,"label":"Mozzarella","posId":"B113","price":3000,"KDSTags":["greenhighlight"],"isExtra":true},{"id":"54414904","note":"","count":1,"label":"Gorgonzola","posId":"B101","price":3000,"KDSTags":["greenhighlight"],"isExtra":true},{"id":"54414912","note":"","count":1,"label":"Grana padano, pecorino, parmazán","posId":"B130","price":3000,"KDSTags":["greenhighlight"],"isExtra":true}]</t>
  </si>
  <si>
    <t>Anatoli</t>
  </si>
  <si>
    <t>2026-06-13T17:27:24.967+02:00</t>
  </si>
  <si>
    <t>2026-06-13T17:37:54.001+02:00</t>
  </si>
  <si>
    <t>[{"id":"118","note":"","count":1,"label":"BBQ Meteor 32cm","posId":"118","price":24900,"isExtra":false},{"id":"K0000","note":"","count":1,"label":"Balné","posId":"K0000","price":1500,"isExtra":true},{"id":"120","note":"","count":1,"label":"Pepperoni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</si>
  <si>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2026-06-13T17:19:51.565+02:00</t>
  </si>
  <si>
    <t>2026-06-13T17:24:56.426+02:00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</si>
  <si>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</si>
  <si>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2026-06-13T17:11:09.498+02:00</t>
  </si>
  <si>
    <t>2026-06-13T17:23:53.828+02:00</t>
  </si>
  <si>
    <t>[{"id":"54414748","note":"","size":"Česnekový chléb 18cm","count":1,"label":"Česnekový chléb 18cm","posId":"P104","price":7900,"isExtra":false},{"id":"54414794","note":"","count":1,"label":"Balné","posId":"K0000","price":1500,"isExtra":true},{"id":"59809293","note":"","size":"Jablečno-skořicové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rolls","posId":"18","price":8900,"isExtra":false},{"id":"54414794","note":"","count":1,"label":"Balné","posId":"K0000","price":1500,"isExtra":true},{"id":"64093372","note":"","size":"Sweet passion 32 cm","count":1,"label":"Sweet passion 32 cm","posId":"29","price":20900,"isExtra":false},{"id":"54414794","note":"","count":1,"label":"Balné","posId":"K0000","price":1500,"isExtra":true},{"id":"59610935","note":"","size":"Quattro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</si>
  <si>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2026-06-13T17:11:01.952+02:00</t>
  </si>
  <si>
    <t>2026-06-13T17:17:28.429+02:00</t>
  </si>
  <si>
    <t>2026-06-13T17:23:46.721+02:00</t>
  </si>
  <si>
    <t>2026-06-13T17:11:02.917+02:00</t>
  </si>
  <si>
    <t>[{"id":"e525f614-2c06-459a-8d22-623546aa83fc","note":"","count":1,"label":"BBQ Texas 40 cm","posId":"107","price":30900,"isExtra":false},{"id":"1fae666b-4102-4ed0-b317-2a07b21ae279","note":"","count":1,"label":"Hot &amp; Spicy 40 cm","posId":"110","price":30900,"isExtra":false},{"id":"3a8b6a85-3b5c-4ee4-be2d-261ab8731d6e","note":"","count":2,"label":"Dip česnekový","posId":"P106","price":2000,"isExtra":false}]</t>
  </si>
  <si>
    <t>2026-06-13T17:10:09.887+02:00</t>
  </si>
  <si>
    <t>2026-06-13T17:11:27.442+02:00</t>
  </si>
  <si>
    <t>[{"id":"59610941","note":"","size":"Zeleninová 32cm","count":1,"label":"Zeleninová 32cm","posId":"115","price":24900,"isExtra":false},{"id":"54414794","note":"","count":1,"label":"Balné","posId":"K0000","price":1500,"isExtra":true},{"id":"54414855","note":"","count":1,"label":"Bez žampionů","posId":"X105","price":0,"KDSTags":["redhighlight"],"isExtra":true},{"id":"57405818","note":"","size":"Poděbradská malinovka 0,5l","count":1,"label":"Poděbradská malinovka 0,5l","posId":"N129","price":4900,"isExtra":false}]</t>
  </si>
  <si>
    <t>2026-06-13T17:06:02.025+02:00</t>
  </si>
  <si>
    <t>2026-06-13T17:39:29.666+02:00</t>
  </si>
  <si>
    <t>2026-06-13T17:50:22.921+02:00</t>
  </si>
  <si>
    <t>2026-06-13T17:06:02.796+02:00</t>
  </si>
  <si>
    <t>[{"id":"aef5aaf8-2acf-4f20-91be-c8829f11cd0c","note":"","count":1,"label":"Capricciosa 40 cm","posId":"101","price":30900,"isExtra":false},{"id":"194f980e-141e-4220-9f1e-0e1e9edc412e","note":"","count":1,"label":"Quattro Formaggi 18 cm","posId":"135","price":11900,"isExtra":false}]</t>
  </si>
  <si>
    <t>2026-06-13T16:55:01.836+02:00</t>
  </si>
  <si>
    <t>2026-06-13T17:11:22.489+02:00</t>
  </si>
  <si>
    <t>2026-06-13T16:48:16.964+02:00</t>
  </si>
  <si>
    <t>2026-06-13T16:53:48.743+02:00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</si>
  <si>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🌶️🌶️","posId":"122","price":24900,"isExtra":false},{"id":"7cdbdba064a9b12ab9c2a9d4","count":1,"label":"Balné","posId":"K0000","price":1500,"isExtra":true},{"id":"98309a14c27b514488ef0b39","count":1,"label":"Bez jalapenos","posId":"X102","price":0,"KDSTags":["redhighlight"],"isExtra":true}]</t>
  </si>
  <si>
    <t>2026-06-13T16:44:02.479+02:00</t>
  </si>
  <si>
    <t>2026-06-13T16:49:45.155+02:00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</si>
  <si>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</si>
  <si>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2026-06-13T16:37:02.487+02:00</t>
  </si>
  <si>
    <t>2026-06-13T16:43:40.115+02:00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</si>
  <si>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</si>
  <si>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2026-06-13T16:27:07.240+02:00</t>
  </si>
  <si>
    <t>2026-06-13T16:36:28.210+02:00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</si>
  <si>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🌶️🌶️","posId":"120","price":24900,"isExtra":false},{"id":"54414794","note":"","count":1,"label":"Balné","posId":"K0000","price":1500,"isExtra":true},{"id":"57405816","note":"","size":"Mirinda 1l","count":1,"label":"Mirinda 1l","posId":"N126","price":5900,"isExtra":false},{"id":"59610935","note":"","size":"Quattro Formaggi 32cm","count":1,"label":"Quattro Formaggi 32cm","posId":"123","price":24900,"isExtra":false},{"id":"54414794","note":"","count":1,"label":"Balné","posId":"K0000","price":1500,"isExtra":true},{"id":"59610943","note":"","size":"Capricciosa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bylinky","posId":"A121","price":5700,"isExtra":true},{"id":"54414841","note":"","count":1,"label":"Bez oliv","posId":"X112","price":0,"KDSTags":["redhighlight"],"isExtra":true},{"id":"54414900","note":"","count":1,"label":"Slanina","posId":"B108","price":3000,"KDSTags":["greenhighlight"],"isExtra":true}]</t>
  </si>
  <si>
    <t>2026-06-13T16:13:02.224+02:00</t>
  </si>
  <si>
    <t>2026-06-13T16:37:28.635+02:00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</si>
  <si>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</si>
  <si>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2026-06-13T16:05:01.398+02:00</t>
  </si>
  <si>
    <t>2026-06-13T16:11:35.120+02:00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</si>
  <si>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,{"id":"3a8b6a85-3b5c-4ee4-be2d-261ab8731d6e","note":"","count":2,"label":"Dip česnekový","posId":"P106","price":2000,"isExtra":false}]</t>
  </si>
  <si>
    <t>2026-06-13T15:56:37.807+02:00</t>
  </si>
  <si>
    <t>2026-06-13T16:03:04.046+02:00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</si>
  <si>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</si>
  <si>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2026-06-13T15:54:39.327+02:00</t>
  </si>
  <si>
    <t>2026-06-13T16:00:39.274+02:00</t>
  </si>
  <si>
    <t>[{"id":"21b3b8ca0180cbbd4862d1ed","count":1,"label":"Comeback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</si>
  <si>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2026-06-13T15:48:42.123+02:00</t>
  </si>
  <si>
    <t>2026-06-13T15:56:59.997+02:00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</si>
  <si>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</si>
  <si>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2026-06-13T15:32:34.680+02:00</t>
  </si>
  <si>
    <t>2026-06-13T15:40:50.136+02:00</t>
  </si>
  <si>
    <t>2026-06-13T15:31:12.881+02:00</t>
  </si>
  <si>
    <t>2026-06-13T15:40:45.044+02:00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</si>
  <si>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🌶️🌶️","posId":"110","price":30900,"isExtra":false},{"id":"54414789","note":"","count":1,"label":"Balné","posId":"K0000","price":2000,"isExtra":true},{"id":"54414820","note":"","count":1,"label":"okraj mozzarella, bbq omáčka","posId":"A124","price":6500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54414717","note":"","size":"Capricciosa 40cm","count":1,"label":"Capricciosa 40cm","posId":"101","price":30900,"isExtra":false},{"id":"54414789","note":"","count":1,"label":"Balné","posId":"K0000","price":2000,"isExtra":true},{"id":"54414820","note":"","count":1,"label":"okraj mozzarella, bbq omáčka","posId":"A124","price":6500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54414901","note":"","count":1,"label":"Slanina","posId":"C108","price":4000,"KDSTags":["greenhighlight"],"isExtra":true}]</t>
  </si>
  <si>
    <t>2026-06-13T15:23:42.797+02:00</t>
  </si>
  <si>
    <t>2026-06-13T15:31:22.985+02:00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</si>
  <si>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</si>
  <si>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2026-06-13T15:18:29.541+02:00</t>
  </si>
  <si>
    <t>2026-06-13T15:28:33.105+02:00</t>
  </si>
  <si>
    <t>[{"id":"0c78aba765fec38ab550bdf8","count":1,"label":"BBQ Texas 40cm","posId":"107","price":30900,"isExtra":false},{"id":"1d39bc6ba96569aaaf3ab974","count":1,"label":"Balné","posId":"K0000","price":2000,"isExtra":true},{"id":"88378c03c1f4c715f7d83b1b","count":1,"label":"Hawai 32cm","posId":"114","price":19920,"isExtra":false},{"id":"7cdbdba064a9b12ab9c2a9d4","count":1,"label":"Balné","posId":"K0000","price":1500,"isExtra":true},{"id":"1dfb2e52d581e594a14c99e4","count":1,"label":"Spicy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brambory","posId":"P103","price":6900,"isExtra":false},{"id":"7cdbdba064a9b12ab9c2a9d4","count":1,"label":"Balné","posId":"K0000","price":1500,"isExtra":true}]</t>
  </si>
  <si>
    <t>2026-06-13T15:03:50.518+02:00</t>
  </si>
  <si>
    <t>2026-06-13T15:09:55.825+02:00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</si>
  <si>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</si>
  <si>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2026-06-13T15:02:08.647+02:00</t>
  </si>
  <si>
    <t>2026-06-13T15:02:32.832+02:00</t>
  </si>
  <si>
    <t>[{"id":"9a540762-1e40-43f4-867c-412cc6f22ca0","count":1,"label":"Guarana kiwi a jablko","posId":"N144","price":5500,"isExtra":false,"creatorId":"_EXjn-JPZh5cuKXHhjDjx","isPackging":0,"actualLabel":"Guarana kiwi a jablko"}]</t>
  </si>
  <si>
    <t>2026-06-13T14:56:37.420+02:00</t>
  </si>
  <si>
    <t>2026-06-13T15:04:26.935+02:00</t>
  </si>
  <si>
    <t>[{"id":"44a52dba6f56e6ebd7218e23","count":1,"label":"Zeleninová 32cm","posId":"115","price":19920,"isExtra":false},{"id":"7cdbdba064a9b12ab9c2a9d4","count":1,"label":"Balné","posId":"K0000","price":1500,"isExtra":true}]</t>
  </si>
  <si>
    <t>2026-06-13T14:52:40.796+02:00</t>
  </si>
  <si>
    <t>2026-06-13T15:00:20.131+02:00</t>
  </si>
  <si>
    <t>[{"id":"c4398ff6690198226cf7c771","count":2,"label":"Comeback 32cm 🌶️","posId":"121","price":19920,"isExtra":false},{"id":"7cdbdba064a9b12ab9c2a9d4","count":2,"label":"Balné","posId":"K0000","price":1500,"isExtra":true},{"id":"6a62c37fcc3049759d225124","count":2,"label":"USA těsto","posId":"17","price":1000,"isExtra":true}]</t>
  </si>
  <si>
    <t>2026-06-13T14:51:02.175+02:00</t>
  </si>
  <si>
    <t>2026-06-13T15:02:02.846+02:00</t>
  </si>
  <si>
    <t>2026-06-13T15:18:08.924+02:00</t>
  </si>
  <si>
    <t>2026-06-13T14:51:03.291+02:00</t>
  </si>
  <si>
    <t>[{"id":"f1315fc0-dfbb-459c-9f31-49d8e60875f4","note":"","count":1,"label":"Pepperoni 40 cm","posId":"108","price":30900,"isExtra":false},{"id":"0d0283d3-7aff-4b76-8938-87a4f5c742a9","note":"","count":1,"label":"Pepsi zero sugar 1l","posId":"N125","price":5900,"isExtra":false}]</t>
  </si>
  <si>
    <t>2026-06-13T14:41:02.042+02:00</t>
  </si>
  <si>
    <t>2026-06-13T14:48:23.810+02:00</t>
  </si>
  <si>
    <t>[{"id":"fcbcf6b6-34c6-4d5f-ac5b-f6ece72e0953","note":"","count":1,"label":"BBQ Meteor 32 cm","posId":"118","price":24900,"isExtra":false},{"id":"adb25a98-2836-4da5-82f5-82c3fc24d621","note":"","count":1,"label":"grana padano","posId":"B130","price":3000,"KDSTags":["greenhighlight"],"isExtra":true}]</t>
  </si>
  <si>
    <t>2026-06-13T14:39:30.432+02:00</t>
  </si>
  <si>
    <t>2026-06-13T14:48:11.854+02:00</t>
  </si>
  <si>
    <t>[{"id":"88378c03c1f4c715f7d83b1b","count":1,"label":"Hawai 32cm","posId":"114","price":19920,"isExtra":false},{"id":"7cdbdba064a9b12ab9c2a9d4","count":1,"label":"Balné","posId":"K0000","price":1500,"isExtra":true},{"id":"cde1a44f44daafed4b3bd82a","count":1,"label":"Pepperoni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🌶️","posId":"P101","price":9520,"isExtra":false},{"id":"7cdbdba064a9b12ab9c2a9d4","count":1,"label":"Balné","posId":"K0000","price":1500,"isExtra":true},{"id":"692d1e3b491e0c6949b850ef","count":1,"label":"Poděbradská malinovka 0,5l","posId":"N129","price":4900,"isExtra":false}]</t>
  </si>
  <si>
    <t>2026-06-13T14:33:23.921+02:00</t>
  </si>
  <si>
    <t>2026-06-13T14:41:46.105+02:00</t>
  </si>
  <si>
    <t>2026-06-13T14:32:32.473+02:00</t>
  </si>
  <si>
    <t>2026-06-13T14:41:05.789+02:00</t>
  </si>
  <si>
    <t>[{"id":"474305c867bd0e9b91413aac","count":1,"label":"Quattro Formaggi 32cm","posId":"123","price":24900,"isExtra":false},{"id":"7cdbdba064a9b12ab9c2a9d4","count":1,"label":"Balné","posId":"K0000","price":1500,"isExtra":true},{"id":"88378c03c1f4c715f7d83b1b","count":1,"label":"Hawai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</si>
  <si>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2026-06-13T14:28:10.682+02:00</t>
  </si>
  <si>
    <t>2026-06-13T14:37:07.974+02:00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</si>
  <si>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40cm","posId":"103","price":30900,"isExtra":false},{"id":"54414789","note":"","count":1,"label":"Balné","posId":"K0000","price":2000,"isExtra":true},{"id":"54414777","note":"","count":1,"label":"bez plněných okrajů","posId":"X1000","price":0,"isExtra":true},{"id":"59610944","note":"","size":"Baby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</si>
  <si>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2026-06-13T14:24:02.051+02:00</t>
  </si>
  <si>
    <t>2026-06-13T14:31:46.795+02:00</t>
  </si>
  <si>
    <t>2026-06-13T14:58:52.078+02:00</t>
  </si>
  <si>
    <t>2026-06-13T14:24:03.840+02:00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</si>
  <si>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bylinky","posId":"A121","price":5700,"isExtra":true}]</t>
  </si>
  <si>
    <t>2026-06-13T13:30:42.816+02:00</t>
  </si>
  <si>
    <t>2026-06-13T13:35:40.813+02:00</t>
  </si>
  <si>
    <t>[{"id":"88378c03c1f4c715f7d83b1b","count":1,"label":"Hawai 32cm","posId":"114","price":19920,"isExtra":false},{"id":"7cdbdba064a9b12ab9c2a9d4","count":1,"label":"Balné","posId":"K0000","price":1500,"isExtra":true},{"id":"cde1a44f44daafed4b3bd82a","count":1,"label":"Pepperoni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</si>
  <si>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2026-06-13T13:19:52.017+02:00</t>
  </si>
  <si>
    <t>2026-06-13T13:28:00.710+02:00</t>
  </si>
  <si>
    <t>[{"id":"e405608123829c668b8933be","count":1,"label":"Pepperoni 40cm 🌶️🌶️","posId":"108","price":30900,"isExtra":false},{"id":"1d39bc6ba96569aaaf3ab974","count":1,"label":"Balné","posId":"K0000","price":2000,"isExtra":true},{"id":"ca3163d100534bb8157dd27b","count":1,"label":"Hot &amp; Spicy 40cm 🌶️🌶️","posId":"110","price":30900,"isExtra":false},{"id":"1d39bc6ba96569aaaf3ab974","count":1,"label":"Balné","posId":"K0000","price":2000,"isExtra":true},{"id":"98309a14c27b514488ef0b39","count":1,"label":"Bez jalapenos","posId":"X102","price":0,"KDSTags":["redhighlight"],"isExtra":true},{"id":"d02faa7e140e0d42e89607a4","count":1,"label":"Žampiony","posId":"C105","price":3500,"KDSTags":["greenhighlight"],"isExtra":true},{"id":"02b3742f94da9f259a89e61f","count":1,"label":"Kukuřice","posId":"C115","price":3500,"KDSTags":["greenhighlight"],"isExtra":true}]</t>
  </si>
  <si>
    <t>2026-06-13T13:16:24.610+02:00</t>
  </si>
  <si>
    <t>2026-06-13T13:24:29.661+02:00</t>
  </si>
  <si>
    <t>[{"id":"35999c816db20808a615a88e","count":1,"label":"Quattro Formaggi 40cm","posId":"111","price":30900,"isExtra":false},{"id":"1d39bc6ba96569aaaf3ab974","count":1,"label":"Balné","posId":"K0000","price":2000,"isExtra":true},{"id":"f3201593dd33cec06ca49f61","count":1,"label":"Slanina","posId":"C108","price":4000,"KDSTags":["greenhighlight"],"isExtra":true},{"id":"d89d779ad4079eb126fff378","count":1,"label":"Kuře","posId":"C114","price":4000,"KDSTags":["greenhighlight"],"isExtra":true}]</t>
  </si>
  <si>
    <t>2026-06-13T13:14:02.867+02:00</t>
  </si>
  <si>
    <t>2026-06-13T13:23:05.324+02:00</t>
  </si>
  <si>
    <t>2026-06-13T13:39:12.812+02:00</t>
  </si>
  <si>
    <t>2026-06-13T13:15:13.508+02:00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</si>
  <si>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základ","posId":"i128","price":0,"isExtra":true},{"id":"eae0baf6-2c0e-4081-8ab5-5266bc363ee5","note":"","count":1,"label":"Okraj mozzarella, BBQ omáčka","posId":"A124","price":6500,"isExtra":true}]</t>
  </si>
  <si>
    <t>2026-06-13T13:12:03.167+02:00</t>
  </si>
  <si>
    <t>2026-06-13T13:18:00.376+02:00</t>
  </si>
  <si>
    <t>2026-06-13T13:34:22.408+02:00</t>
  </si>
  <si>
    <t>2026-06-13T13:12:05.340+02:00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</si>
  <si>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</si>
  <si>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2026-06-13T13:06:50.091+02:00</t>
  </si>
  <si>
    <t>2026-06-13T13:15:11.611+02:00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</si>
  <si>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</si>
  <si>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Jana Lowe</t>
  </si>
  <si>
    <t>2026-06-13T13:03:02.382+02:00</t>
  </si>
  <si>
    <t>2026-06-13T13:10:31.297+02:00</t>
  </si>
  <si>
    <t>2026-06-13T13:21:13.821+02:00</t>
  </si>
  <si>
    <t>2026-06-13T13:03:03.411+02:00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</si>
  <si>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</si>
  <si>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2026-06-13T12:58:32.185+02:00</t>
  </si>
  <si>
    <t>2026-06-13T13:06:25.283+02:00</t>
  </si>
  <si>
    <t>[{"id":"a3770f60-a823-4268-bed4-4dfb0f8bf695","count":1,"label":"Pizza Quattro Formaggi 18","posId":"135","price":11900,"isExtra":false,"creatorId":"Av4g4DiIz4nwNRQMXBFRv","isPackging":0,"actualLabel":"Pizza Quattro Formaggi 18"},{"id":"d188d00f-18ee-4b1d-bbb4-11ef49fc81b5","count":1,"label":"Pizza Comeback 18","posId":"133","price":11900,"isExtra":false,"creatorId":"1FaKw4iXYCsXFu5BQv_CQ","isPackging":0,"actualLabel":"Pizza Comeback 18"}]</t>
  </si>
  <si>
    <t>2026-06-13T12:58:02.738+02:00</t>
  </si>
  <si>
    <t>2026-06-13T13:04:56.380+02:00</t>
  </si>
  <si>
    <t>2026-06-13T13:22:53.665+02:00</t>
  </si>
  <si>
    <t>2026-06-13T12:58:03.964+02:00</t>
  </si>
  <si>
    <t>[{"id":"aef5aaf8-2acf-4f20-91be-c8829f11cd0c","note":"","count":1,"label":"Capricciosa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,{"id":"74b60a0c-fcbc-4171-95e9-291adbfbe523","note":"","count":1,"label":"Cibule","posId":"C103","price":3500,"KDSTags":["greenhighlight"],"isExtra":true},{"id":"3f15a32f-4d5b-4afb-ae1b-12f68224d029","note":"","count":1,"label":"Olivy","posId":"C112","price":3500,"KDSTags":["greenhighlight"],"isExtra":true}]</t>
  </si>
  <si>
    <t>2026-06-13T12:54:02.888+02:00</t>
  </si>
  <si>
    <t>2026-06-13T13:02:43.910+02:00</t>
  </si>
  <si>
    <t>[{"id":"54414743","note":"","size":"Spicy menu Comeback","count":1,"label":"Spicy menu Comeback","posId":"M100","price":34900,"isExtra":false},{"id":"54414772","note":"","count":1,"label":"Hot &amp; Spicy","posId":"Y122","price":0,"isExtra":true},{"id":"54414779","note":"","count":1,"label":"Balné","posId":"K0000","price":3000,"isExtra":true},{"id":"54414783","note":"","count":1,"label":"bez plněných okrajů","posId":"X1000","price":0,"isExtra":true},{"id":"54414782","note":"","count":1,"label":"spicy wings 🌶️","posId":"P101","price":0,"isExtra":true},{"id":"61748727","note":"","count":1,"label":"Guarana kiwi a jablko","posId":"N144","price":0,"isExtra":true},{"id":"59610934","note":"","size":"Margherita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okrajů","posId":"X1000","price":0,"isExtra":true}]</t>
  </si>
  <si>
    <t>2026-06-13T12:52:03.597+02:00</t>
  </si>
  <si>
    <t>2026-06-13T13:02:22.741+02:00</t>
  </si>
  <si>
    <t>[{"id":"ae3108fe3f2725e35f42a96c","count":1,"label":"Veggieballs 32cm 🌶️🌶️","posId":"117","price":24900,"isExtra":false},{"id":"7cdbdba064a9b12ab9c2a9d4","count":1,"label":"Balné","posId":"K0000","price":1500,"isExtra":true},{"id":"8241669eecc1399a2e3e1c17","count":1,"label":"BBQ základ","posId":"ZRB32","price":0,"isExtra":true},{"id":"2746ac567fdfbbfb4df4d2d1","count":1,"label":"okraj mozzarella, bbq omáčka","posId":"A123","price":5700,"isExtra":true},{"id":"a646e304b460c5ca4de3ed0a","count":1,"label":"Bez papriky","posId":"X111","price":0,"KDSTags":["redhighlight"],"isExtra":true},{"id":"487a5a8b68829775b46d2c1a","count":1,"label":"Mozzarella","posId":"B113","price":3000,"KDSTags":["greenhighlight"],"isExtra":true},{"id":"812a5723adbe7d9399c88294","count":1,"label":"Pepperoni salám","posId":"B109","price":3000,"KDSTags":["greenhighlight"],"isExtra":true}]</t>
  </si>
  <si>
    <t>Dušan</t>
  </si>
  <si>
    <t>2026-06-13T12:29:43.408+02:00</t>
  </si>
  <si>
    <t>2026-06-13T12:37:07.721+02:00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</si>
  <si>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základ","posId":"ZBR40","price":0,"isExtra":true},{"id":"X109","note":"","count":1,"label":"Bez salámu","posId":"X109","price":0,"KDSTags":["redhighlight"],"isExtra":true}]</t>
  </si>
  <si>
    <t>2026-06-13T12:29:18.650+02:00</t>
  </si>
  <si>
    <t>2026-06-13T12:33:50.468+02:00</t>
  </si>
  <si>
    <t>[{"id":"cde1a44f44daafed4b3bd82a","count":1,"label":"Pepperoni 32cm 🌶️🌶️","posId":"120","price":19920,"isExtra":false},{"id":"7cdbdba064a9b12ab9c2a9d4","count":1,"label":"Balné","posId":"K0000","price":1500,"isExtra":true},{"id":"06b715b8c9c49e5ec4f3e60b","count":1,"label":"Grana padano, pecorino, parmazán","posId":"B130","price":3000,"KDSTags":["greenhighlight"],"isExtra":true}]</t>
  </si>
  <si>
    <t>2026-06-13T12:29:01.961+02:00</t>
  </si>
  <si>
    <t>2026-06-13T12:39:04.267+02:00</t>
  </si>
  <si>
    <t>[{"id":"ee394832-8137-440a-84b7-b9e0df42a9ab","note":"","count":1,"label":"Hawai 32 cm","posId":"114","price":24900,"isExtra":false}]</t>
  </si>
  <si>
    <t>2026-06-13T12:22:50.465+02:00</t>
  </si>
  <si>
    <t>2026-06-13T12:31:26.243+02:00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</si>
  <si>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1l","posId":"N125","price":5900,"isExtra":false}]</t>
  </si>
  <si>
    <t>2026-06-13T12:21:57.818+02:00</t>
  </si>
  <si>
    <t>2026-06-13T12:28:11.529+02:00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</si>
  <si>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</si>
  <si>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2026-06-13T12:20:53.202+02:00</t>
  </si>
  <si>
    <t>2026-06-13T12:28:21.600+02:00</t>
  </si>
  <si>
    <t>[{"id":"c347dce78ddca37fc084fb1c","count":1,"label":"Capricciosa 40cm","posId":"101","price":30900,"isExtra":false},{"id":"1d39bc6ba96569aaaf3ab974","count":1,"label":"Balné","posId":"K0000","price":2000,"isExtra":true},{"id":"35999c816db20808a615a88e","count":1,"label":"Quattro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40cm","posId":"111","price":30900,"isExtra":false},{"id":"1d39bc6ba96569aaaf3ab974","count":1,"label":"Balné","posId":"K0000","price":2000,"isExtra":true},{"id":"8f33a84a8ac91a91cc37bff3","count":1,"label":"Margherita 32cm","posId":"112","price":16720,"isExtra":false},{"id":"7cdbdba064a9b12ab9c2a9d4","count":1,"label":"Balné","posId":"K0000","price":1500,"isExtra":true}]</t>
  </si>
  <si>
    <t>2026-06-13T12:19:02.839+02:00</t>
  </si>
  <si>
    <t>2026-06-13T12:24:05.786+02:00</t>
  </si>
  <si>
    <t>2026-06-13T12:47:10.013+02:00</t>
  </si>
  <si>
    <t>2026-06-13T12:19:03.730+02:00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</si>
  <si>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</si>
  <si>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2026-06-13T12:13:02.831+02:00</t>
  </si>
  <si>
    <t>2026-06-13T12:21:32.552+02:00</t>
  </si>
  <si>
    <t>2026-06-13T12:34:30.171+02:00</t>
  </si>
  <si>
    <t>2026-06-13T12:13:03.915+02:00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</si>
  <si>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</si>
  <si>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2026-06-13T12:12:33.546+02:00</t>
  </si>
  <si>
    <t>2026-06-13T12:20:43.361+02:00</t>
  </si>
  <si>
    <t>[{"id":"59610941","note":"","size":"Zeleninová 32cm","count":1,"label":"Zeleninová 32cm","posId":"115","price":24900,"isExtra":false},{"id":"54414794","note":"","count":1,"label":"Balné","posId":"K0000","price":1500,"isExtra":true},{"id":"59610942","note":"","size":"Hawai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</si>
  <si>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2026-06-13T12:12:02.594+02:00</t>
  </si>
  <si>
    <t>2026-06-13T12:22:14.349+02:00</t>
  </si>
  <si>
    <t>2026-06-13T12:33:54.901+02:00</t>
  </si>
  <si>
    <t>2026-06-13T12:12:04.242+02:00</t>
  </si>
  <si>
    <t>2026-06-13T12:08:33.990+02:00</t>
  </si>
  <si>
    <t>2026-06-13T12:17:11.588+02:00</t>
  </si>
  <si>
    <t>[{"id":"54414707","note":"","size":"Margherita 40cm","count":1,"label":"Margherita 40cm","posId":"100","price":26900,"isExtra":false},{"id":"54414789","note":"","count":1,"label":"Balné","posId":"K0000","price":2000,"isExtra":true},{"id":"54414894","note":"","count":1,"label":"Šunka","posId":"C106","price":4000,"KDSTags":["greenhighlight"],"isExtra":true},{"id":"54414708","note":"","size":"Quattro Formaggi 40cm","count":1,"label":"Quattro Formaggi 40cm","posId":"111","price":30900,"isExtra":false},{"id":"54414789","note":"","count":1,"label":"Balné","posId":"K0000","price":2000,"isExtra":true},{"id":"59610937","note":"","size":"Comeback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</si>
  <si>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Serhii</t>
  </si>
  <si>
    <t>2026-06-13T12:03:27.272+02:00</t>
  </si>
  <si>
    <t>2026-06-13T12:11:30.463+02:00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</si>
  <si>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bylinky","posId":"A121","price":5700,"isExtra":true},{"id":"X103","note":"","count":1,"label":"Bez cibule","posId":"X103","price":0,"KDSTags":["redhighlight"],"isExtra":true}]</t>
  </si>
  <si>
    <t>2026-06-13T12:02:23.586+02:00</t>
  </si>
  <si>
    <t>2026-06-13T12:15:04.038+02:00</t>
  </si>
  <si>
    <t>[{"id":"59610942","note":"","size":"Hawai 32cm","count":2,"label":"Hawai 32cm","posId":"114","price":24900,"isExtra":false},{"id":"54414794","note":"","count":2,"label":"Balné","posId":"K0000","price":1500,"isExtra":true},{"id":"59610943","note":"","size":"Capricciosa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</si>
  <si>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2026-06-13T11:51:02.731+02:00</t>
  </si>
  <si>
    <t>2026-06-13T12:01:00.553+02:00</t>
  </si>
  <si>
    <t>2026-06-13T11:49:06.919+02:00</t>
  </si>
  <si>
    <t>2026-06-13T11:55:37.371+02:00</t>
  </si>
  <si>
    <t>[{"id":"ef7ddf1be3580f55c4d22b43","count":1,"label":"Veggie menu Comeback","posId":"M200","price":34900,"isExtra":false},{"id":"ed8ecf45e3efabaa2915f39c","count":1,"label":"Balné","posId":"K0000","price":3000,"isExtra":true},{"id":"1c37c61ba0cec34b4df74124","count":1,"label":"Veggieballs","posId":"Y117","price":0,"isExtra":true},{"id":"c53963ce28e9a8bf387aa757","count":1,"label":"okraj mozzarella, bylinky","posId":"A121","price":5700,"isExtra":true},{"id":"f4835e6fa8e2cb71fd6bd8f7","count":1,"label":"pečené brambory","posId":"P103","price":0,"isExtra":true},{"id":"2f5c8dda77c8332f5913bab8","count":1,"label":"Pepsi 1l","posId":"N124","price":0,"isExtra":true},{"id":"8f70c51a720434a06d84f4e5","count":1,"label":"Česnekový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</si>
  <si>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2026-06-13T11:45:01.986+02:00</t>
  </si>
  <si>
    <t>2026-06-13T11:50:47.823+02:00</t>
  </si>
  <si>
    <t>2026-06-13T11:38:33.257+02:00</t>
  </si>
  <si>
    <t>2026-06-13T11:45:23.755+02:00</t>
  </si>
  <si>
    <t>2026-06-13T11:35:03.177+02:00</t>
  </si>
  <si>
    <t>2026-06-13T11:42:26.185+02:00</t>
  </si>
  <si>
    <t>2026-06-13T12:02:32.647+02:00</t>
  </si>
  <si>
    <t>2026-06-13T11:35:04.741+02:00</t>
  </si>
  <si>
    <t>[{"id":"35e045f9-bc36-46e9-8142-6579de78a05b","note":"","count":1,"label":"Comeback 32 cm","posId":"121","price":24900,"isExtra":false},{"id":"211d85d0-839e-41d0-89e3-ea177ad7489e","note":"","count":1,"label":"Dip česnekový","posId":"P106","price":2000,"isExtra":false},{"id":"1da47ebe-2592-435a-b854-8cbe80b56263","note":"","count":1,"label":"Hawai 32 cm","posId":"138","price":24900,"isExtra":false},{"id":"21fd0686-e8d1-43f1-84c9-d96f5842a3ca","note":"","count":1,"label":"okraj mozzarella, bylinky","posId":"A121","price":5700,"isExtra":true}]</t>
  </si>
  <si>
    <t>2026-06-13T11:34:00.612+02:00</t>
  </si>
  <si>
    <t>2026-06-13T11:38:55.809+02:00</t>
  </si>
  <si>
    <t>[{"id":"40d9cbbb-8f1e-4bb1-8779-b8a901a5b016","count":1,"label":"Pizza Quattro Formaggi 32","posId":"123","price":24900,"isExtra":false,"creatorId":"hPL8Pe9fA3sQr-YQENzfF","isPackging":0,"actualLabel":"Pizza Quattro Formaggi 32"}]</t>
  </si>
  <si>
    <t>2026-06-13T11:23:01.935+02:00</t>
  </si>
  <si>
    <t>2026-06-13T11:36:48.139+02:00</t>
  </si>
  <si>
    <t>2026-06-13T11:47:21.926+02:00</t>
  </si>
  <si>
    <t>2026-06-13T11:23:02.910+02:00</t>
  </si>
  <si>
    <t>2026-06-13T11:22:20.969+02:00</t>
  </si>
  <si>
    <t>2026-06-13T11:34:39.455+02:00</t>
  </si>
  <si>
    <t>[{"id":"66426891","note":"","size":"Pilsner Urquell 12","count":1,"label":"Pilsner Urquell 12","posId":"N20","price":6500,"isExtra":false},{"id":"54414749","note":"","size":"Pepperoni Rolls 🌶️","count":1,"label":"Pepperoni Rolls 🌶️","posId":"P100","price":8900,"isExtra":false},{"id":"54414794","note":"","count":1,"label":"Balné","posId":"K0000","price":1500,"isExtra":true},{"id":"59610934","note":"","size":"Margherita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</si>
  <si>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2026-06-13T10:58:09.333+02:00</t>
  </si>
  <si>
    <t>2026-06-13T11:17:14.609+02:00</t>
  </si>
  <si>
    <t>[{"id":"59610943","note":"","size":"Capricciosa 32cm","count":2,"label":"Capricciosa 32cm","posId":"113","price":24900,"isExtra":false},{"id":"54414794","note":"","count":2,"label":"Balné","posId":"K0000","price":1500,"isExtra":true},{"id":"54414841","note":"","count":2,"label":"Bez oliv","posId":"X112","price":0,"KDSTags":["redhighlight"],"isExtra":true},{"id":"59610938","note":"","size":"Pepperoni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🌶️🌶️","posId":"120","price":24900,"isExtra":false},{"id":"54414794","note":"","count":1,"label":"Balné","posId":"K0000","price":1500,"isExtra":true},{"id":"59610937","note":"","size":"Comeback 32cm 🌶️","count":2,"label":"Comeback 32cm 🌶️","posId":"121","price":24900,"isExtra":false},{"id":"54414794","note":"","count":2,"label":"Balné","posId":"K0000","price":1500,"isExtra":true},{"id":"54414783","note":"","count":2,"label":"bez plněných okrajů","posId":"X1000","price":0,"isExtra":true},{"id":"59610936","note":"","size":"Hot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</si>
  <si>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2026-06-13T10:21:01.722+02:00</t>
  </si>
  <si>
    <t>2026-06-13T11:20:19.105+02:00</t>
  </si>
  <si>
    <t>2026-06-13T11:28:24.413+02:00</t>
  </si>
  <si>
    <t>2026-06-13T10:21:02.626+02:00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</si>
  <si>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cm","posId":"123","price":24900,"isExtra":false}]</t>
  </si>
  <si>
    <t>2026-06-13T10:19:02.035+02:00</t>
  </si>
  <si>
    <t>2026-06-13T11:47:28.198+02:00</t>
  </si>
  <si>
    <t>[{"id":"a4efa812-1470-4ea2-a19d-39843abed3be","note":"","count":1,"label":"Comeback 32 cm","posId":"145","price":24900,"isExtra":false},{"id":"f4d7b9ad-ce62-498d-a90b-8016ab1e3604","note":"","count":1,"label":"Quattro Formaggi 32 cm","posId":"147","price":24900,"isExtra":false}]</t>
  </si>
  <si>
    <t>2026-06-13T00:07:54.087+02:00</t>
  </si>
  <si>
    <t>2026-06-13T00:13:45.749+02:00</t>
  </si>
  <si>
    <t>[{"id":"c4398ff6690198226cf7c771","count":1,"label":"Comeback 32cm 🌶️","posId":"121","price":19920,"isExtra":false},{"id":"7cdbdba064a9b12ab9c2a9d4","count":1,"label":"Balné","posId":"K0000","price":1500,"isExtra":true},{"id":"25c761fead49bd9a417c0b84","count":1,"label":"Bez salámu","posId":"X109","price":0,"KDSTags":["redhighlight"],"isExtra":true}]</t>
  </si>
  <si>
    <t>2026-06-13T00:02:35.895+02:00</t>
  </si>
  <si>
    <t>2026-06-13T00:07:02.538+02:00</t>
  </si>
  <si>
    <t>[{"id":"40d9cbbb-8f1e-4bb1-8779-b8a901a5b016","count":1,"label":"Pizza Quattro Formaggi 32","posId":"123","price":24900,"isExtra":false,"creatorId":"f0X4jylSQaaobcybHbTsm","isPackging":0,"actualLabel":"Pizza Quattro Formaggi 32"}]</t>
  </si>
  <si>
    <t>2026-06-13T00:00:02.897+02:00</t>
  </si>
  <si>
    <t>2026-06-13T00:06:03.042+02:00</t>
  </si>
  <si>
    <t>[{"id":"a4efa812-1470-4ea2-a19d-39843abed3be","note":"","count":1,"label":"Comeback 32 cm","posId":"145","price":24900,"isExtra":false},{"id":"3a8b6a85-3b5c-4ee4-be2d-261ab8731d6e","note":"","count":1,"label":"Dip česnekový","posId":"P106","price":2000,"isExtra":false}]</t>
  </si>
  <si>
    <t>2026-06-12T23:58:30.954+02:00</t>
  </si>
  <si>
    <t>2026-06-13T00:04:16.355+02:00</t>
  </si>
  <si>
    <t>[{"id":"8f33a84a8ac91a91cc37bff3","count":1,"label":"Margherita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bylinky","posId":"A121","price":5700,"isExtra":true},{"id":"613c639ca9f700844db312cd","count":1,"label":"Olivy","posId":"B112","price":2500,"KDSTags":["greenhighlight"],"isExtra":true}]</t>
  </si>
  <si>
    <t>2026-06-12T23:56:42.012+02:00</t>
  </si>
  <si>
    <t>2026-06-13T00:02:13.438+02:00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</si>
  <si>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základ","posId":"ZRS40","price":0,"isExtra":true}]</t>
  </si>
  <si>
    <t>2026-06-12T23:52:47.449+02:00</t>
  </si>
  <si>
    <t>2026-06-12T23:59:13.447+02:00</t>
  </si>
  <si>
    <t>[{"id":"54414750","note":"","size":"Česnekový dip","count":1,"label":"Česnekový dip","posId":"P106","price":2000,"isExtra":false},{"id":"54414794","note":"","count":1,"label":"Balné","posId":"K0000","price":1500,"isExtra":true},{"id":"54414716","note":"","size":"Hawai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</si>
  <si>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2026-06-12T23:49:07.934+02:00</t>
  </si>
  <si>
    <t>2026-06-12T23:59:38.383+02:00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</si>
  <si>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</si>
  <si>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2026-06-12T23:43:27.756+02:00</t>
  </si>
  <si>
    <t>2026-06-12T23:50:11.231+02:00</t>
  </si>
  <si>
    <t>2026-06-12T23:40:07.378+02:00</t>
  </si>
  <si>
    <t>2026-06-12T23:46:38.052+02:00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</si>
  <si>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</si>
  <si>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2026-06-12T23:34:04.057+02:00</t>
  </si>
  <si>
    <t>2026-06-12T23:40:07.188+02:00</t>
  </si>
  <si>
    <t>2026-06-12T23:30:02.553+02:00</t>
  </si>
  <si>
    <t>2026-06-12T23:36:08.053+02:00</t>
  </si>
  <si>
    <t>[{"id":"5b1f2843-926a-4dd1-a5f0-4fddc7b45013","note":"","count":1,"label":"Margherita 32 cm","posId":"112","price":20900,"isExtra":false},{"id":"35e045f9-bc36-46e9-8142-6579de78a05b","note":"","count":1,"label":"Comeback 32 cm","posId":"121","price":24900,"isExtra":false}]</t>
  </si>
  <si>
    <t>2026-06-12T23:25:30.486+02:00</t>
  </si>
  <si>
    <t>2026-06-12T23:34:13.148+02:00</t>
  </si>
  <si>
    <t>[{"id":"88378c03c1f4c715f7d83b1b","count":1,"label":"Hawai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</si>
  <si>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2026-06-12T23:24:59.808+02:00</t>
  </si>
  <si>
    <t>2026-06-12T23:32:28.248+02:00</t>
  </si>
  <si>
    <t>[{"id":"cde1a44f44daafed4b3bd82a","count":1,"label":"Pepperoni 32cm 🌶️🌶️","posId":"120","price":19920,"isExtra":false},{"id":"7cdbdba064a9b12ab9c2a9d4","count":1,"label":"Balné","posId":"K0000","price":1500,"isExtra":true},{"id":"d7387df4ba2fc0052110f961","count":1,"label":"Jalapeňos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</si>
  <si>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2026-06-12T23:23:53.035+02:00</t>
  </si>
  <si>
    <t>2026-06-12T23:31:42.083+02:00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</si>
  <si>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</si>
  <si>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2026-06-12T23:17:01.863+02:00</t>
  </si>
  <si>
    <t>2026-06-12T23:30:06.031+02:00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</si>
  <si>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54414878","note":"","count":1,"label":"Cibule","posId":"C103","price":3500,"KDSTags":["greenhighlight"],"isExtra":true},{"id":"54414752","note":"","size":"Jalapenos Rolls","count":1,"label":"Jalapenos Rolls","posId":"jpr200","price":8900,"isExtra":false},{"id":"54414794","note":"","count":1,"label":"Balné","posId":"K0000","price":1500,"isExtra":true},{"id":"54414747","note":"","size":"Pečené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brambory","posId":"P103","price":6900,"isExtra":false},{"id":"54414794","note":"","count":1,"label":"Balné","posId":"K0000","price":1500,"isExtra":true},{"id":"54414745","note":"","size":"Spicy Wings 🌶️","count":2,"label":"Spicy Wings 🌶️","posId":"P101","price":11900,"isExtra":false},{"id":"54414794","note":"","count":2,"label":"Balné","posId":"K0000","price":1500,"isExtra":true}]</t>
  </si>
  <si>
    <t>2026-06-12T23:16:30.518+02:00</t>
  </si>
  <si>
    <t>2026-06-12T23:26:44.249+02:00</t>
  </si>
  <si>
    <t>[{"id":"88378c03c1f4c715f7d83b1b","count":1,"label":"Hawai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bylinky","posId":"A121","price":5700,"isExtra":true},{"id":"c6fdaa8e646145bf8694e433","count":1,"label":"Pepsi zero sugar 1l","posId":"N125","price":5900,"isExtra":false}]</t>
  </si>
  <si>
    <t>2026-06-12T23:16:08.433+02:00</t>
  </si>
  <si>
    <t>2026-06-12T23:53:58.280+02:00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</si>
  <si>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</si>
  <si>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2026-06-12T23:13:01.822+02:00</t>
  </si>
  <si>
    <t>2026-06-12T23:26:34.391+02:00</t>
  </si>
  <si>
    <t>[{"id":"59610940","note":"","size":"BBQ Meteor 32cm","count":1,"label":"BBQ Meteor 32cm","posId":"118","price":24900,"isExtra":false},{"id":"54414794","note":"","count":1,"label":"Balné","posId":"K0000","price":1500,"isExtra":true},{"id":"59610942","note":"","size":"Hawai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</si>
  <si>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2026-06-12T23:12:55.290+02:00</t>
  </si>
  <si>
    <t>2026-06-12T23:14:08.088+02:00</t>
  </si>
  <si>
    <t>[{"id":"5ec3712e-de4a-4379-a9b7-8a4c6f37526e","count":1,"label":"BIRGO grapefruit 0,5l","posId":"N131","price":4900,"isExtra":false,"creatorId":"3pFS6PhGqelPuhPNaSgcv","isPackging":0,"actualLabel":"BIRGO grapefruit 0,5l"}]</t>
  </si>
  <si>
    <t>2026-06-12T23:04:20.531+02:00</t>
  </si>
  <si>
    <t>2026-06-12T23:22:13.015+02:00</t>
  </si>
  <si>
    <t>[{"id":"59610939","note":"","size":"BBQ Texas 32cm","count":1,"label":"BBQ Texas 32cm","posId":"119","price":24900,"isExtra":false},{"id":"54414794","note":"","count":1,"label":"Balné","posId":"K0000","price":1500,"isExtra":true},{"id":"57278741","note":"","count":1,"label":"Smetanový základ","posId":"ZBS32","price":0,"isExtra":true},{"id":"54414783","note":"","count":1,"label":"bez plněných okrajů","posId":"X1000","price":0,"isExtra":true},{"id":"54414849","note":"","count":1,"label":"Bez papriky","posId":"X111","price":0,"KDSTags":["redhighlight"],"isExtra":true},{"id":"54414880","note":"","count":1,"label":"Kukuřice","posId":"B115","price":2500,"KDSTags":["greenhighlight"],"isExtra":true},{"id":"54414907","note":"","count":1,"label":"Kuře","posId":"B114","price":3000,"KDSTags":["greenhighlight"],"isExtra":true},{"id":"54414745","note":"","size":"Spicy Wings 🌶️","count":1,"label":"Spicy Wings 🌶️","posId":"P101","price":11900,"isExtra":false},{"id":"54414794","note":"","count":1,"label":"Balné","posId":"K0000","price":1500,"isExtra":true},{"id":"54414747","note":"","size":"Pečené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brambory","posId":"P103","price":6900,"isExtra":false},{"id":"54414794","note":"","count":1,"label":"Balné","posId":"K0000","price":1500,"isExtra":true},{"id":"54683561","note":"","size":"Choco Rolls","count":1,"label":"Choco Rolls","posId":"chr100","price":8900,"isExtra":false},{"id":"54414794","note":"","count":1,"label":"Balné","posId":"K0000","price":1500,"isExtra":true},{"id":"54414750","note":"","size":"Česnekový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</si>
  <si>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2026-06-12T23:02:20.915+02:00</t>
  </si>
  <si>
    <t>2026-06-12T23:17:02.122+02:00</t>
  </si>
  <si>
    <t>[{"id":"b080b506facafc37744a1e2c","count":1,"label":"Capricciosa 32cm","posId":"113","price":24900,"isExtra":false},{"id":"7cdbdba064a9b12ab9c2a9d4","count":1,"label":"Balné","posId":"K0000","price":1500,"isExtra":true},{"id":"c4398ff6690198226cf7c771","count":1,"label":"Comeback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</si>
  <si>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2026-06-12T22:55:04.887+02:00</t>
  </si>
  <si>
    <t>2026-06-12T23:12:52.470+02:00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</si>
  <si>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těsto","posId":"17","price":1000,"isExtra":true},{"id":"8f33a84a8ac91a91cc37bff3","count":1,"label":"Margherita 32cm","posId":"112","price":16720,"isExtra":false},{"id":"7cdbdba064a9b12ab9c2a9d4","count":1,"label":"Balné","posId":"K0000","price":1500,"isExtra":true},{"id":"0172555aa3b6fbb53ca44f49","count":1,"label":"Smetanový základ","posId":"ZRS32","price":0,"isExtra":true},{"id":"a318c7626e6bbe840bdd5543","count":1,"label":"Gorgonzola","posId":"B101","price":3000,"KDSTags":["greenhighlight"],"isExtra":true}]</t>
  </si>
  <si>
    <t>2026-06-12T22:54:50.334+02:00</t>
  </si>
  <si>
    <t>2026-06-12T23:13:50.348+02:00</t>
  </si>
  <si>
    <t>[{"id":"54414707","note":"","size":"Margherita 40cm","count":1,"label":"Margherita 40cm","posId":"100","price":26900,"isExtra":false},{"id":"54414789","note":"","count":1,"label":"Balné","posId":"K0000","price":2000,"isExtra":true},{"id":"54414894","note":"","count":1,"label":"Šunka","posId":"C106","price":4000,"KDSTags":["greenhighlight"],"isExtra":true},{"id":"54414707","note":"","size":"Margherita 40cm","count":1,"label":"Margherita 40cm","posId":"100","price":26900,"isExtra":false},{"id":"54414789","note":"","count":1,"label":"Balné","posId":"K0000","price":2000,"isExtra":true},{"id":"54414882","note":"","count":1,"label":"Kukuřice","posId":"C115","price":3500,"KDSTags":["greenhighlight"],"isExtra":true}]</t>
  </si>
  <si>
    <t>2026-06-12T22:54:32.411+02:00</t>
  </si>
  <si>
    <t>2026-06-12T23:09:56.339+02:00</t>
  </si>
  <si>
    <t>[{"id":"21b3b8ca0180cbbd4862d1ed","count":1,"label":"Comeback 40cm 🌶️","posId":"109","price":30900,"isExtra":false},{"id":"1d39bc6ba96569aaaf3ab974","count":1,"label":"Balné","posId":"K0000","price":2000,"isExtra":true},{"id":"d02faa7e140e0d42e89607a4","count":1,"label":"Žampiony","posId":"C105","price":3500,"KDSTags":["greenhighlight"],"isExtra":true}]</t>
  </si>
  <si>
    <t>2026-06-12T22:49:00.161+02:00</t>
  </si>
  <si>
    <t>2026-06-12T23:06:43.145+02:00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</si>
  <si>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</si>
  <si>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2026-06-12T22:48:50.605+02:00</t>
  </si>
  <si>
    <t>2026-06-12T23:05:17.079+02:00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</si>
  <si>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102","note":"","count":1,"label":"Jalapeňos","posId":"C102","price":3500,"KDSTags":["greenhighlight"],"isExtra":true},{"id":"C103","note":"","count":1,"label":"Cibule","posId":"C103","price":3500,"KDSTags":["greenhighlight"],"isExtra":true},{"id":"C130","note":"","count":1,"label":"Grana padano, pecorino, parmazán","posId":"C130","price":4000,"KDSTags":["greenhighlight"],"isExtra":true},{"id":"111","note":"","count":1,"label":"Quattro Formaggi 40cm","posId":"111","price":30900,"isExtra":false},{"id":"K0000","note":"","count":1,"label":"Balné","posId":"K0000","price":2000,"isExtra":true},{"id":"P107","note":"","count":1,"label":"Jalapeňos dip","posId":"P107","price":2000,"isExtra":false},{"id":"K0000","note":"","count":1,"label":"Balné","posId":"K0000","price":1500,"isExtra":true},{"id":"D12","note":"","count":1,"label":"Buchtičky se šodó","posId":"D12","price":7900,"isExtra":false},{"id":"K0000","note":"","count":1,"label":"Balné","posId":"K0000","price":1500,"isExtra":true},{"id":"N124","note":"","count":1,"label":"Pepsi 1l","posId":"N124","price":5900,"isExtra":false},{"id":"109","note":"","count":1,"label":"Comeback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</si>
  <si>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2026-06-12T22:33:03.990+02:00</t>
  </si>
  <si>
    <t>2026-06-12T22:45:02.311+02:00</t>
  </si>
  <si>
    <t>[{"id":"e555127f7f8c0762e25ad3d8","count":1,"label":"Baby špenát &amp; kuře 40cm","posId":"104","price":30900,"isExtra":false},{"id":"1d39bc6ba96569aaaf3ab974","count":1,"label":"Balné","posId":"K0000","price":2000,"isExtra":true},{"id":"ccadfe02861049f21e3344d5","count":1,"label":"BBQ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okrajů","posId":"X1000","price":0,"isExtra":true}]</t>
  </si>
  <si>
    <t>2026-06-12T22:32:30.965+02:00</t>
  </si>
  <si>
    <t>2026-06-12T22:39:57.053+02:00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</si>
  <si>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bylinky","posId":"A122","price":6500,"isExtra":true}]</t>
  </si>
  <si>
    <t>Michal Čerešňák</t>
  </si>
  <si>
    <t>2026-06-12T22:30:23.966+02:00</t>
  </si>
  <si>
    <t>2026-06-12T22:47:03.117+02:00</t>
  </si>
  <si>
    <t>2026-06-12T22:57:18.225+02:00</t>
  </si>
  <si>
    <t>2026-06-12T22:30:24.586+02:00</t>
  </si>
  <si>
    <t>[{"id":"cc156dc9-e0f8-4747-a43c-aabfdf952563","count":1,"label":"Pizza Comeback 40","posId":"109","price":30900,"isExtra":false,"creatorId":"0WzK8Kxv5TuD4bMnG63Pk","isPackging":0,"actualLabel":"Pizza Comeback 40"},{"id":"extra_20230331101812_96","count":1,"label":"Kukuřice","posId":"C115","price":3500,"KDSTags":["greenhighlight"],"isExtra":true,"mainItemId":"cc156dc9-e0f8-4747-a43c-aabfdf952563"},{"id":"extra_20230331101812_102","count":1,"label":"Kuře","posId":"C114","price":4000,"KDSTags":["greenhighlight"],"isExtra":true,"mainItemId":"cc156dc9-e0f8-4747-a43c-aabfdf952563"},{"id":"3fbd17b1-044d-441d-95e8-c2ea0cecc4cd","count":1,"label":"Dip česnekový","posId":"P106","price":2000,"isExtra":false,"creatorId":"EfFJxBta7j0a4Cc0_qGBZ","isPackging":0,"actualLabel":"Dip česnekový"},{"id":"3fbd17b1-044d-441d-95e8-c2ea0cecc4cd","count":1,"label":"Dip česnekový","posId":"P106","price":2000,"isExtra":false,"creatorId":"0qbyekeTYoXoiovvV4MQY","isPackging":0,"actualLabel":"Dip česnekový"},{"id":"3fbd17b1-044d-441d-95e8-c2ea0cecc4cd","count":1,"label":"Dip česnekový","posId":"P106","price":2000,"isExtra":false,"creatorId":"ilF5TIWO8BcXdwrNl7hwg","isPackging":0,"actualLabel":"Dip česnekový"},{"id":"3fbd17b1-044d-441d-95e8-c2ea0cecc4cd","count":1,"label":"Dip česnekový","posId":"P106","price":2000,"isExtra":false,"creatorId":"2U-1dIPk_U8-xzcQj8czP","isPackging":0,"actualLabel":"Dip česnekový"},{"id":"3fbd17b1-044d-441d-95e8-c2ea0cecc4cd","count":1,"label":"Dip česnekový","posId":"P106","price":2000,"isExtra":false,"creatorId":"UCXl_yPjYAIA4Xkc_DZoQ","isPackging":0,"actualLabel":"Dip česnekový"},{"id":"3fbd17b1-044d-441d-95e8-c2ea0cecc4cd","count":1,"label":"Dip česnekový","posId":"P106","price":2000,"isExtra":false,"creatorId":"TglUfYIlGcJq-TsUmZFOD","isPackging":0,"actualLabel":"Dip česnekový"},{"id":"3fbd17b1-044d-441d-95e8-c2ea0cecc4cd","count":1,"label":"Dip česnekový","posId":"P106","price":2000,"isExtra":false,"creatorId":"1GmYXmdpz0Fh7W4tWF6DK","isPackging":0,"actualLabel":"Dip česnekový"}]</t>
  </si>
  <si>
    <t>2026-06-12T22:30:18.472+02:00</t>
  </si>
  <si>
    <t>2026-06-12T22:37:42.234+02:00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</si>
  <si>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základ","posId":"ZRS40","price":0,"isExtra":true},{"id":"C115","note":"","count":1,"label":"Kukuřice","posId":"C115","price":3500,"KDSTags":["greenhighlight"],"isExtra":true}]</t>
  </si>
  <si>
    <t>2026-06-12T22:29:03.299+02:00</t>
  </si>
  <si>
    <t>2026-06-12T22:36:08.300+02:00</t>
  </si>
  <si>
    <t>2026-06-12T22:28:50.497+02:00</t>
  </si>
  <si>
    <t>2026-06-12T22:42:56.654+02:00</t>
  </si>
  <si>
    <t>2026-06-12T22:25:10.109+02:00</t>
  </si>
  <si>
    <t>2026-06-12T22:33:53.101+02:00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</si>
  <si>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bylinky","posId":"A121","price":5700,"isExtra":true},{"id":"54414912","note":"","count":1,"label":"Grana padano, pecorino, parmazán","posId":"B130","price":3000,"KDSTags":["greenhighlight"],"isExtra":true}]</t>
  </si>
  <si>
    <t>2026-06-12T22:23:09.154+02:00</t>
  </si>
  <si>
    <t>2026-06-12T22:32:25.045+02:00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</si>
  <si>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54414882","note":"","count":1,"label":"Kukuřice","posId":"C115","price":3500,"KDSTags":["greenhighlight"],"isExtra":true},{"id":"54414909","note":"","count":1,"label":"Pepperoni salám","posId":"C109","price":4000,"KDSTags":["greenhighlight"],"isExtra":true}]</t>
  </si>
  <si>
    <t>2026-06-12T22:21:08.285+02:00</t>
  </si>
  <si>
    <t>2026-06-12T22:26:45.342+02:00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</si>
  <si>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</si>
  <si>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2026-06-12T22:18:01.949+02:00</t>
  </si>
  <si>
    <t>2026-06-12T22:24:03.183+02:00</t>
  </si>
  <si>
    <t>2026-06-12T22:39:01.882+02:00</t>
  </si>
  <si>
    <t>2026-06-12T22:18:03.306+02:00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</si>
  <si>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</si>
  <si>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2026-06-12T22:11:12.260+02:00</t>
  </si>
  <si>
    <t>2026-06-12T22:21:14.989+02:00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</si>
  <si>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</si>
  <si>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2026-06-12T22:10:01.423+02:00</t>
  </si>
  <si>
    <t>2026-06-12T22:21:27.864+02:00</t>
  </si>
  <si>
    <t>2026-06-12T22:34:33.339+02:00</t>
  </si>
  <si>
    <t>2026-06-12T22:10:02.226+02:00</t>
  </si>
  <si>
    <t>[{"id":"ee394832-8137-440a-84b7-b9e0df42a9ab","note":"","count":1,"label":"Hawai 32 cm","posId":"114","price":24900,"isExtra":false},{"id":"da695499-0d17-4c58-9da8-946326e8bf83","note":"","count":1,"label":"Buchtičky se šodó","posId":"D12","price":7900,"isExtra":false}]</t>
  </si>
  <si>
    <t>2026-06-12T22:05:56.164+02:00</t>
  </si>
  <si>
    <t>2026-06-12T22:16:23.409+02:00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</si>
  <si>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okrajů","posId":"X1000","price":0,"isExtra":true},{"id":"487a5a8b68829775b46d2c1a","count":1,"label":"Mozzarella","posId":"B113","price":3000,"KDSTags":["greenhighlight"],"isExtra":true},{"id":"88378c03c1f4c715f7d83b1b","count":1,"label":"Hawai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</si>
  <si>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2026-06-12T22:05:24.490+02:00</t>
  </si>
  <si>
    <t>2026-06-12T22:12:56.259+02:00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</si>
  <si>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103","note":"","count":1,"label":"Cibule","posId":"C103","price":3500,"KDSTags":["greenhighlight"],"isExtra":true},{"id":"C114","note":"","count":1,"label":"Kuře","posId":"C114","price":4000,"KDSTags":["greenhighlight"],"isExtra":true}]</t>
  </si>
  <si>
    <t>2026-06-12T21:43:58.350+02:00</t>
  </si>
  <si>
    <t>2026-06-12T21:52:02.321+02:00</t>
  </si>
  <si>
    <t>2026-06-12T21:43:01.459+02:00</t>
  </si>
  <si>
    <t>2026-06-12T21:51:00.236+02:00</t>
  </si>
  <si>
    <t>[{"id":"44a52dba6f56e6ebd7218e23","count":1,"label":"Zeleninová 32cm","posId":"115","price":19920,"isExtra":false},{"id":"7cdbdba064a9b12ab9c2a9d4","count":1,"label":"Balné","posId":"K0000","price":1500,"isExtra":true},{"id":"adc6b21d98c1330ffb929bc9","count":1,"label":"Bez oliv","posId":"X112","price":0,"KDSTags":["redhighlight"],"isExtra":true},{"id":"072ee84005da4e8cba54f990","count":1,"label":"Ananas","posId":"B100","price":2500,"KDSTags":["greenhighlight"],"isExtra":true},{"id":"e5cbaf1a248c787cf25ca22a","count":1,"label":"Slanina","posId":"B108","price":3000,"KDSTags":["greenhighlight"],"isExtra":true},{"id":"e247b4690eeede9c45733a76","count":2,"label":"Guarana kiwi a jablko","posId":"N144","price":5500,"isExtra":false}]</t>
  </si>
  <si>
    <t>2026-06-12T21:41:01.557+02:00</t>
  </si>
  <si>
    <t>2026-06-12T21:49:10.132+02:00</t>
  </si>
  <si>
    <t>2026-06-12T22:01:11.794+02:00</t>
  </si>
  <si>
    <t>2026-06-12T21:41:03.335+02:00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</si>
  <si>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</si>
  <si>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2026-06-12T21:38:46.977+02:00</t>
  </si>
  <si>
    <t>2026-06-12T21:47:49.536+02:00</t>
  </si>
  <si>
    <t>[{"id":"0c78aba765fec38ab550bdf8","count":1,"label":"BBQ Texas 40cm","posId":"107","price":30900,"isExtra":false},{"id":"1d39bc6ba96569aaaf3ab974","count":1,"label":"Balné","posId":"K0000","price":2000,"isExtra":true},{"id":"893aed81a83a807fc642e4d1","count":1,"label":"okraj mozzarella, bbq omáčka","posId":"A124","price":6500,"isExtra":true},{"id":"424a5fd9f8e7c8ae6a9fef7d","count":1,"label":"Bez slaniny","posId":"X108","price":0,"KDSTags":["redhighlight"],"isExtra":true},{"id":"b080b506facafc37744a1e2c","count":1,"label":"Capricciosa 32cm","posId":"113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487a5a8b68829775b46d2c1a","count":1,"label":"Mozzarella","posId":"B113","price":3000,"KDSTags":["greenhighlight"],"isExtra":true},{"id":"eed895cf1d033383de28ee4e","count":1,"label":"Pepsi 1l","posId":"N124","price":5900,"isExtra":false}]</t>
  </si>
  <si>
    <t>2026-06-12T21:37:03.078+02:00</t>
  </si>
  <si>
    <t>2026-06-12T21:44:34.236+02:00</t>
  </si>
  <si>
    <t>2026-06-12T22:54:05.916+02:00</t>
  </si>
  <si>
    <t>2026-06-12T21:41:57.280+02:00</t>
  </si>
  <si>
    <t>[{"id":"36ea3088-07fd-428f-b871-c4a5ee9cef7b","note":"","count":1,"label":"Comeback 40 cm","posId":"109","price":30900,"isExtra":fals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]</t>
  </si>
  <si>
    <t>2026-06-12T21:33:57.689+02:00</t>
  </si>
  <si>
    <t>2026-06-12T21:41:50.258+02:00</t>
  </si>
  <si>
    <t>[{"id":"21b3b8ca0180cbbd4862d1ed","count":1,"label":"Comeback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</si>
  <si>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2026-06-12T21:27:02.286+02:00</t>
  </si>
  <si>
    <t>2026-06-12T21:34:53.766+02:00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</si>
  <si>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</si>
  <si>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2026-06-12T21:26:21.585+02:00</t>
  </si>
  <si>
    <t>2026-06-12T21:34:36.626+02:00</t>
  </si>
  <si>
    <t>[{"id":"ccadfe02861049f21e3344d5","count":1,"label":"BBQ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základ","posId":"ZBR40","price":0,"isExtra":true},{"id":"fb8c45104be3e2ec287156ec","count":1,"label":"okraj mozzarella, bylinky","posId":"A122","price":6500,"isExtra":true}]</t>
  </si>
  <si>
    <t>2026-06-12T21:23:02.583+02:00</t>
  </si>
  <si>
    <t>2026-06-12T21:30:13.046+02:00</t>
  </si>
  <si>
    <t>2026-06-12T21:40:33.425+02:00</t>
  </si>
  <si>
    <t>2026-06-12T21:23:05.102+02:00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</si>
  <si>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omáčka","posId":"A123","price":5700,"isExtra":true},{"id":"3a8b6a85-3b5c-4ee4-be2d-261ab8731d6e","note":"","count":3,"label":"Dip česnekový","posId":"P106","price":2000,"isExtra":false}]</t>
  </si>
  <si>
    <t>2026-06-12T21:19:38.780+02:00</t>
  </si>
  <si>
    <t>2026-06-12T21:24:50.995+02:00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</si>
  <si>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cibule","posId":"X103","price":0,"KDSTags":["redhighlight"],"isExtra":true},{"id":"B108","note":"","count":1,"label":"Slanina","posId":"B108","price":3000,"KDSTags":["greenhighlight"],"isExtra":true}]</t>
  </si>
  <si>
    <t>2026-06-12T21:15:58.419+02:00</t>
  </si>
  <si>
    <t>2026-06-12T21:23:20.033+02:00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</si>
  <si>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základ","posId":"ZRS40","price":0,"isExtra":true},{"id":"54414864","note":"","count":1,"label":"Bez cibule","posId":"X103","price":0,"KDSTags":["redhighlight"],"isExtra":true},{"id":"54414882","note":"","count":1,"label":"Kukuřice","posId":"C115","price":3500,"KDSTags":["greenhighlight"],"isExtra":true},{"id":"54414894","note":"","count":1,"label":"Šunka","posId":"C106","price":4000,"KDSTags":["greenhighlight"],"isExtra":true},{"id":"54414908","note":"","count":1,"label":"Kuře","posId":"C114","price":4000,"KDSTags":["greenhighlight"],"isExtra":true}]</t>
  </si>
  <si>
    <t>2026-06-12T21:01:02.089+02:00</t>
  </si>
  <si>
    <t>2026-06-12T21:10:37.945+02:00</t>
  </si>
  <si>
    <t>2026-06-12T21:24:30.682+02:00</t>
  </si>
  <si>
    <t>2026-06-12T21:01:03.390+02:00</t>
  </si>
  <si>
    <t>[{"id":"944ada84-4b76-4cec-9248-ebcd083131da","note":"","count":1,"label":"Baby špenát &amp; kuře 32 cm","posId":"140","price":24900,"isExtra":false},{"id":"ee394832-8137-440a-84b7-b9e0df42a9ab","note":"","count":1,"label":"Hawai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cm","posId":"114","price":24900,"isExtra":false},{"id":"d1e9623b-89c9-4caa-a2ba-cbaafad1a883","note":"","count":1,"label":"slanina","posId":"B108","price":3000,"KDSTags":["greenhighlight"],"isExtra":true}]</t>
  </si>
  <si>
    <t>2026-06-12T20:57:58.704+02:00</t>
  </si>
  <si>
    <t>2026-06-12T21:07:23.314+02:00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</si>
  <si>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okrajů","posId":"X1000","price":0,"isExtra":true}]</t>
  </si>
  <si>
    <t>2026-06-12T20:47:02.291+02:00</t>
  </si>
  <si>
    <t>2026-06-12T20:53:41.108+02:00</t>
  </si>
  <si>
    <t>2026-06-12T20:45:59.019+02:00</t>
  </si>
  <si>
    <t>2026-06-12T20:51:52.340+02:00</t>
  </si>
  <si>
    <t>[{"id":"54414716","note":"","size":"Hawai 40cm","count":1,"label":"Hawai 40cm","posId":"102","price":30900,"isExtra":false},{"id":"54414789","note":"","count":1,"label":"Balné","posId":"K0000","price":2000,"isExtra":true}]</t>
  </si>
  <si>
    <t>2026-06-12T20:39:02.655+02:00</t>
  </si>
  <si>
    <t>2026-06-12T20:54:51.556+02:00</t>
  </si>
  <si>
    <t>2026-06-12T21:10:53.859+02:00</t>
  </si>
  <si>
    <t>2026-06-12T20:39:03.865+02:00</t>
  </si>
  <si>
    <t>[{"id":"5b1f2843-926a-4dd1-a5f0-4fddc7b45013","note":"","count":1,"label":"Margherita 32 cm","posId":"112","price":20900,"isExtra":false},{"id":"0005ff76-02c8-47f3-a86e-87443988197a","note":"","count":1,"label":"BBQ Texas 32 cm","posId":"119","price":24900,"isExtra":false}]</t>
  </si>
  <si>
    <t>2026-06-12T20:35:57.449+02:00</t>
  </si>
  <si>
    <t>2026-06-12T20:41:13.983+02:00</t>
  </si>
  <si>
    <t>[{"id":"59610942","note":"","size":"Hawai 32cm","count":1,"label":"Hawai 32cm","posId":"114","price":24900,"isExtra":false},{"id":"54414794","note":"","count":1,"label":"Balné","posId":"K0000","price":1500,"isExtra":true},{"id":"57278742","note":"","count":1,"label":"Smetanový základ","posId":"ZRS32","price":0,"isExtra":true},{"id":"54414767","note":"","count":1,"label":"Bez mozzarelly","posId":"X113","price":0,"KDSTags":["redhighlight"],"isExtra":true}]</t>
  </si>
  <si>
    <t>2026-06-12T20:35:56.915+02:00</t>
  </si>
  <si>
    <t>2026-06-12T20:43:25.224+02:00</t>
  </si>
  <si>
    <t>[{"id":"c347dce78ddca37fc084fb1c","count":1,"label":"Capricciosa 40cm","posId":"101","price":30900,"isExtra":false},{"id":"1d39bc6ba96569aaaf3ab974","count":1,"label":"Balné","posId":"K0000","price":2000,"isExtra":true},{"id":"8f70c51a720434a06d84f4e5","count":1,"label":"Česnekový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1l","posId":"N125","price":5900,"isExtra":false}]</t>
  </si>
  <si>
    <t>2026-06-12T20:21:58.105+02:00</t>
  </si>
  <si>
    <t>2026-06-12T20:38:18.071+02:00</t>
  </si>
  <si>
    <t>[{"id":"8f70c51a720434a06d84f4e5","count":2,"label":"Česnekový dip","posId":"P106","price":2000,"isExtra":false},{"id":"7cdbdba064a9b12ab9c2a9d4","count":2,"label":"Balné","posId":"K0000","price":1500,"isExtra":true},{"id":"9c95e20af01b393f0a286028","count":1,"label":"Hawai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02b3742f94da9f259a89e61f","count":1,"label":"Kukuřice","posId":"C115","price":3500,"KDSTags":["greenhighlight"],"isExtra":true},{"id":"bc4c30f4776f4f04b1f3a0d6","count":1,"label":"Masové kuličky","posId":"C116","price":8900,"KDSTags":["greenhighlight"],"isExtra":true}]</t>
  </si>
  <si>
    <t>2026-06-12T20:19:02.164+02:00</t>
  </si>
  <si>
    <t>2026-06-12T20:34:34.878+02:00</t>
  </si>
  <si>
    <t>2026-06-12T20:57:34.200+02:00</t>
  </si>
  <si>
    <t>2026-06-12T20:19:03.743+02:00</t>
  </si>
  <si>
    <t>2026-06-12T20:18:23.478+02:00</t>
  </si>
  <si>
    <t>2026-06-12T20:37:33.580+02:00</t>
  </si>
  <si>
    <t>[{"id":"40d9cbbb-8f1e-4bb1-8779-b8a901a5b016","count":1,"label":"Pizza Quattro Formaggi 32","posId":"123","price":24900,"isExtra":false,"creatorId":"QDorAAgQjBjzM13CKMk1A","isPackging":0,"actualLabel":"Pizza Quattro Formaggi 32"},{"id":"40d9cbbb-8f1e-4bb1-8779-b8a901a5b016","count":1,"label":"Pizza Quattro Formaggi 32","posId":"123","price":24900,"isExtra":false,"creatorId":"T-cEbPSfxt0OCN2ULqyJ8","isPackging":0,"actualLabel":"Pizza Quattro Formaggi 32"},{"id":"40d9cbbb-8f1e-4bb1-8779-b8a901a5b016","count":1,"label":"Pizza Quattro Formaggi 32","posId":"123","price":24900,"isExtra":false,"creatorId":"otKvPy8Pp8FOeqGTX5XTK","isPackging":0,"actualLabel":"Pizza Quattro Formaggi 32"}]</t>
  </si>
  <si>
    <t>2026-06-12T20:18:02.591+02:00</t>
  </si>
  <si>
    <t>2026-06-12T20:34:09.876+02:00</t>
  </si>
  <si>
    <t>2026-06-12T20:43:17.414+02:00</t>
  </si>
  <si>
    <t>2026-06-12T20:18:06.008+02:00</t>
  </si>
  <si>
    <t>[{"id":"35e045f9-bc36-46e9-8142-6579de78a05b","note":"","count":1,"label":"Comeback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</si>
  <si>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2026-06-12T20:16:49.379+02:00</t>
  </si>
  <si>
    <t>2026-06-12T20:18:44.448+02:00</t>
  </si>
  <si>
    <t>[{"id":"073b139c-2b4b-4660-bac4-44c384e58f57","count":1,"label":"Pepsi 1l","posId":"N124","price":5900,"isExtra":false,"creatorId":"BP0-em2doihugqkGiJikC","isPackging":0,"actualLabel":"Pepsi 1l"},{"id":"073b139c-2b4b-4660-bac4-44c384e58f57","count":1,"label":"Pepsi 1l","posId":"N124","price":5900,"isExtra":false,"creatorId":"CytTWo75y5hOlRwXFYSJR","isPackging":0,"actualLabel":"Pepsi 1l"},{"id":"073b139c-2b4b-4660-bac4-44c384e58f57","count":1,"label":"Pepsi 1l","posId":"N124","price":5900,"isExtra":false,"creatorId":"WGoe2qLwVbwn4mxumhA0h","isPackging":0,"actualLabel":"Pepsi 1l"}]</t>
  </si>
  <si>
    <t>2026-06-12T20:14:27.033+02:00</t>
  </si>
  <si>
    <t>2026-06-12T20:32:17.774+02:00</t>
  </si>
  <si>
    <t>[{"id":"59610942","note":"","size":"Hawai 32cm","count":1,"label":"Hawai 32cm","posId":"114","price":24900,"isExtra":false},{"id":"54414794","note":"","count":1,"label":"Balné","posId":"K0000","price":1500,"isExtra":true},{"id":"54414850","note":"","count":1,"label":"okraj hotdog, hořčice","posId":"A117","price":5700,"isExtra":true},{"id":"64093372","note":"","size":"Sweet passion 32 cm","count":1,"label":"Sweet passion 32 cm","posId":"29","price":20900,"isExtra":false},{"id":"54414794","note":"","count":1,"label":"Balné","posId":"K0000","price":1500,"isExtra":true},{"id":"59610937","note":"","size":"Comeback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dip","posId":"P106","price":2000,"isExtra":false},{"id":"54414794","note":"","count":1,"label":"Balné","posId":"K0000","price":1500,"isExtra":true},{"id":"66691116","note":"","size":"Vanilkový dip","count":1,"label":"Vanilkový dip","posId":"vanila","price":2000,"isExtra":false},{"id":"54414794","note":"","count":1,"label":"Balné","posId":"K0000","price":1500,"isExtra":true}]</t>
  </si>
  <si>
    <t>2026-06-12T20:11:44.321+02:00</t>
  </si>
  <si>
    <t>2026-06-12T20:21:05.080+02:00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</si>
  <si>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okrajů","posId":"X1000","price":0,"isExtra":true},{"id":"N124","note":"","count":2,"label":"Pepsi 1l","posId":"N124","price":5900,"isExtra":false}]</t>
  </si>
  <si>
    <t>2026-06-12T20:11:08.211+02:00</t>
  </si>
  <si>
    <t>2026-06-12T20:23:04.596+02:00</t>
  </si>
  <si>
    <t>[{"id":"54414712","note":"","size":"BBQ Texas 40cm","count":1,"label":"BBQ Texas 40cm","posId":"107","price":30900,"isExtra":false},{"id":"54414789","note":"","count":1,"label":"Balné","posId":"K0000","price":2000,"isExtra":true},{"id":"54414749","note":"","size":"Pepperoni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</si>
  <si>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2026-06-12T20:10:02.818+02:00</t>
  </si>
  <si>
    <t>2026-06-12T20:26:28.555+02:00</t>
  </si>
  <si>
    <t>[{"id":"0ea52415-fdb3-497f-b216-7fd5802f2e0f","note":"","count":1,"label":"Quattro Formaggi 32 cm","posId":"123","price":24900,"isExtra":false},{"id":"5b1f2843-926a-4dd1-a5f0-4fddc7b45013","note":"","count":1,"label":"Margherita 32 cm","posId":"112","price":20900,"isExtra":false}]</t>
  </si>
  <si>
    <t>2026-06-12T20:07:12.303+02:00</t>
  </si>
  <si>
    <t>2026-06-12T20:25:23.162+02:00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</si>
  <si>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,{"id":"104","note":"","count":1,"label":"Baby špenát &amp; kuře 40cm","posId":"104","price":30900,"isExtra":false},{"id":"K0000","note":"","count":1,"label":"Balné","posId":"K0000","price":2000,"isExtra":true},{"id":"A124","note":"","count":1,"label":"okraj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</si>
  <si>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2026-06-12T20:05:04.222+02:00</t>
  </si>
  <si>
    <t>2026-06-12T20:18:23.347+02:00</t>
  </si>
  <si>
    <t>[{"id":"21b3b8ca0180cbbd4862d1ed","count":1,"label":"Comeback 40cm 🌶️","posId":"109","price":30900,"isExtra":false},{"id":"1d39bc6ba96569aaaf3ab974","count":1,"label":"Balné","posId":"K0000","price":2000,"isExtra":true},{"id":"24eda2c97f7117857a8cfc30","count":1,"label":"Mozzarella","posId":"C113","price":4000,"KDSTags":["greenhighlight"],"isExtra":true},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</si>
  <si>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2026-06-12T20:02:03.049+02:00</t>
  </si>
  <si>
    <t>2026-06-12T20:08:14.589+02:00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</si>
  <si>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</si>
  <si>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2026-06-12T20:01:38.955+02:00</t>
  </si>
  <si>
    <t>2026-06-12T20:13:11.602+02:00</t>
  </si>
  <si>
    <t>[{"id":"44a52dba6f56e6ebd7218e23","count":1,"label":"Zeleninová 32cm","posId":"115","price":19920,"isExtra":false},{"id":"7cdbdba064a9b12ab9c2a9d4","count":1,"label":"Balné","posId":"K0000","price":1500,"isExtra":true},{"id":"330e5bd554d905fd6d54cf01","count":1,"label":"bez plněných okrajů","posId":"X1000","price":0,"isExtra":true},{"id":"a5655828a788eaca72f42099","count":1,"label":"Bez cibule","posId":"X103","price":0,"KDSTags":["redhighlight"],"isExtra":true},{"id":"8169706956aeaa7deb533072","count":1,"label":"Bez žampionů","posId":"X105","price":0,"KDSTags":["redhighlight"],"isExtra":true},{"id":"cde1a44f44daafed4b3bd82a","count":1,"label":"Pepperoni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</si>
  <si>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2026-06-12T20:00:25.875+02:00</t>
  </si>
  <si>
    <t>2026-06-12T20:12:14.767+02:00</t>
  </si>
  <si>
    <t>[{"id":"474305c867bd0e9b91413aac","count":1,"label":"Quattro Formaggi 32cm","posId":"123","price":24900,"isExtra":false},{"id":"7cdbdba064a9b12ab9c2a9d4","count":1,"label":"Balné","posId":"K0000","price":1500,"isExtra":true},{"id":"093a8bf06de7cc29cf98e502","count":1,"label":"Bez gorgonzoly","posId":"X101","price":0,"KDSTags":["redhighlight"],"isExtra":true},{"id":"35d587305c9131d5b70ebea8","count":1,"label":"Bez  grana padano/pecorino/parmazán","posId":"X130","price":0,"KDSTags":["redhighlight"],"isExtra":true}]</t>
  </si>
  <si>
    <t>2026-06-12T19:59:41.139+02:00</t>
  </si>
  <si>
    <t>2026-06-12T20:18:02.640+02:00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</si>
  <si>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parmazán","posId":"C130","price":4000,"KDSTags":["greenhighlight"],"isExtra":true},{"id":"57405815","note":"","size":"Pepsi zero sugar 1l","count":1,"label":"Pepsi zero sugar 1l","posId":"N125","price":5900,"isExtra":false},{"id":"54414749","note":"","size":"Pepperoni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</si>
  <si>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2026-06-12T19:57:02.684+02:00</t>
  </si>
  <si>
    <t>2026-06-12T20:27:41.521+02:00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</si>
  <si>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základ","posId":"i129","price":0,"isExtra":true},{"id":"007c7303-045c-4866-882d-38e13564ff34","note":"","count":1,"label":"BEZ -ananas","posId":"X100","price":0,"KDSTags":["redhighlight"],"isExtra":true}]</t>
  </si>
  <si>
    <t>2026-06-12T19:55:22.861+02:00</t>
  </si>
  <si>
    <t>2026-06-12T20:02:11.328+02:00</t>
  </si>
  <si>
    <t>[{"id":"58cf89a4-50c8-48e6-bd32-aab1209cf134","count":1,"label":"Spicy Menu Comeback","posId":"M100","price":34900,"isExtra":false,"creatorId":"mOGP6WvMSGCgCdsXLWiwh","isPackging":3000,"actualLabel":"Spicy Menu Comeback"},{"id":"extra_20230331101812_16","count":1,"label":"BBQ Meteor","posId":"Y118","price":0,"isExtra":true,"mainItemId":"58cf89a4-50c8-48e6-bd32-aab1209cf134"},{"id":"aEhGN0F1eP1ffk52R-6IM","count":1,"label":"okraj mozzarella, bylinky","posId":"A121","price":5700,"isExtra":true,"mainItemId":"58cf89a4-50c8-48e6-bd32-aab1209cf134"},{"id":"extra_20230331101812_44","count":1,"label":"masové kuličky","posId":"P102","price":0,"isExtra":true,"mainItemId":"58cf89a4-50c8-48e6-bd32-aab1209cf134"},{"id":"a5kmzNOxYsEsFVfhZJUad","count":1,"label":"Pepsi 1l","posId":"N124","price":0,"isExtra":true,"mainItemId":"58cf89a4-50c8-48e6-bd32-aab1209cf134"},{"id":"ef527d02-3e54-4eae-b5ca-91f29f1a6e90","count":1,"label":"Jablečno-skořicové rolls","posId":"18","price":8900,"isExtra":false,"creatorId":"lbA5GF-FuUL33V5s4mXtY","isPackging":0,"actualLabel":"Jablečno-skořicové rolls"}]</t>
  </si>
  <si>
    <t>2026-06-12T19:55:02.161+02:00</t>
  </si>
  <si>
    <t>2026-06-12T20:07:21.332+02:00</t>
  </si>
  <si>
    <t>2026-06-12T20:18:56.312+02:00</t>
  </si>
  <si>
    <t>2026-06-12T19:57:02.192+02:00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</si>
  <si>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</si>
  <si>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2026-06-12T19:54:39.004+02:00</t>
  </si>
  <si>
    <t>2026-06-12T20:11:59.410+02:00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</si>
  <si>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32cm","posId":"113","price":24900,"isExtra":false},{"id":"54414794","note":"","count":1,"label":"Balné","posId":"K0000","price":1500,"isExtra":true},{"id":"54414822","note":"","count":1,"label":"Bez žampionů","posId":"X105","price":0,"KDSTags":["redhighlight"],"isExtra":true},{"id":"54414841","note":"","count":1,"label":"Bez oliv","posId":"X112","price":0,"KDSTags":["redhighlight"],"isExtra":true},{"id":"59610942","note":"","size":"Hawai 32cm","count":1,"label":"Hawai 32cm","posId":"114","price":24900,"isExtra":false},{"id":"54414794","note":"","count":1,"label":"Balné","posId":"K0000","price":1500,"isExtra":true},{"id":"59610934","note":"","size":"Margherita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</si>
  <si>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2026-06-12T19:50:46.681+02:00</t>
  </si>
  <si>
    <t>2026-06-12T20:03:38.263+02:00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</si>
  <si>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</si>
  <si>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2026-06-12T19:50:02.479+02:00</t>
  </si>
  <si>
    <t>2026-06-12T20:03:15.508+02:00</t>
  </si>
  <si>
    <t>2026-06-12T20:18:49.883+02:00</t>
  </si>
  <si>
    <t>2026-06-12T19:50:03.708+02:00</t>
  </si>
  <si>
    <t>[{"id":"b6658da4-b777-42a2-94b6-5ce20ff49587","note":"","count":1,"label":"Pepperoni 32 cm","posId":"144","price":24900,"isExtra":false},{"id":"8b18781f-3bd0-464d-aa33-9f081ecc1a3a","note":"","count":1,"label":"mozzarella","posId":"B113","price":3000,"KDSTags":["greenhighlight"],"isExtra":true},{"id":"e2500e14-36a7-442f-9e4c-8df3f05db108","note":"","count":1,"label":"pepperoni salám","posId":"B109","price":3000,"KDSTags":["greenhighlight"],"isExtra":true},{"id":"d3eb4d53-930f-46c7-bd43-afdbaaac1bcf","note":"","count":2,"label":"Masové kuličky, 10 ks","posId":"P102","price":9900,"isExtra":false}]</t>
  </si>
  <si>
    <t>2026-06-12T19:48:02.662+02:00</t>
  </si>
  <si>
    <t>2026-06-12T19:57:40.820+02:00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</si>
  <si>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211d85d0-839e-41d0-89e3-ea177ad7489e","note":"","count":1,"label":"Dip česnekový","posId":"P106","price":2000,"isExtra":false},{"id":"2863cfff-d34c-4eca-8cc1-a94c70c453ab","note":"","count":1,"label":"Mirinda 1l","posId":"N126","price":5900,"isExtra":false}]</t>
  </si>
  <si>
    <t>2026-06-12T19:47:45.629+02:00</t>
  </si>
  <si>
    <t>2026-06-12T19:54:57.715+02:00</t>
  </si>
  <si>
    <t>[{"id":"e405608123829c668b8933be","count":1,"label":"Pepperoni 40cm 🌶️🌶️","posId":"108","price":30900,"isExtra":false},{"id":"1d39bc6ba96569aaaf3ab974","count":1,"label":"Balné","posId":"K0000","price":2000,"isExtra":true},{"id":"bf481bf2b9288bda12d15c0f","count":1,"label":"Olivy","posId":"C112","price":3500,"KDSTags":["greenhighlight"],"isExtra":true},{"id":"02b3742f94da9f259a89e61f","count":1,"label":"Kukuřice","posId":"C115","price":3500,"KDSTags":["greenhighlight"],"isExtra":true}]</t>
  </si>
  <si>
    <t>2026-06-12T19:46:44.048+02:00</t>
  </si>
  <si>
    <t>2026-06-12T19:53:31.643+02:00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</si>
  <si>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těsto","posId":"17","price":1000,"isExtra":true}]</t>
  </si>
  <si>
    <t>2026-06-12T19:37:17.402+02:00</t>
  </si>
  <si>
    <t>2026-06-12T19:43:11.750+02:00</t>
  </si>
  <si>
    <t>2026-06-12T19:28:36.187+02:00</t>
  </si>
  <si>
    <t>2026-06-12T19:42:22.594+02:00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</si>
  <si>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</si>
  <si>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2026-06-12T19:28:15.758+02:00</t>
  </si>
  <si>
    <t>2026-06-12T19:37:06.393+02:00</t>
  </si>
  <si>
    <t>[{"id":"8f33a84a8ac91a91cc37bff3","count":1,"label":"Margherita 32cm","posId":"112","price":16720,"isExtra":false},{"id":"7cdbdba064a9b12ab9c2a9d4","count":1,"label":"Balné","posId":"K0000","price":1500,"isExtra":true},{"id":"6a62c37fcc3049759d225124","count":1,"label":"USA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bylinky","posId":"A121","price":5700,"isExtra":true},{"id":"f141e24c9f17c3296888fd0f","count":1,"label":"Šunka","posId":"B106","price":3000,"KDSTags":["greenhighlight"],"isExtra":true}]</t>
  </si>
  <si>
    <t>2026-06-12T19:25:03.009+02:00</t>
  </si>
  <si>
    <t>2026-06-12T19:39:38.455+02:00</t>
  </si>
  <si>
    <t>[{"id":"36ea3088-07fd-428f-b871-c4a5ee9cef7b","note":"","count":1,"label":"Comeback 40 cm","posId":"109","price":30900,"isExtra":false},{"id":"1fae666b-4102-4ed0-b317-2a07b21ae279","note":"","count":1,"label":"Hot &amp; Spicy 40 cm","posId":"110","price":30900,"isExtra":false}]</t>
  </si>
  <si>
    <t>2026-06-12T19:23:42.094+02:00</t>
  </si>
  <si>
    <t>2026-06-12T19:35:22.830+02:00</t>
  </si>
  <si>
    <t>[{"id":"e555127f7f8c0762e25ad3d8","count":1,"label":"Baby špenát &amp; kuře 40cm","posId":"104","price":30900,"isExtra":false},{"id":"1d39bc6ba96569aaaf3ab974","count":1,"label":"Balné","posId":"K0000","price":2000,"isExtra":true}]</t>
  </si>
  <si>
    <t>2026-06-12T19:22:16.925+02:00</t>
  </si>
  <si>
    <t>2026-06-12T19:34:02.122+02:00</t>
  </si>
  <si>
    <t>[{"id":"59610941","note":"","size":"Zeleninová 32cm","count":1,"label":"Zeleninová 32cm","posId":"115","price":24900,"isExtra":false},{"id":"54414794","note":"","count":1,"label":"Balné","posId":"K0000","price":1500,"isExtra":true},{"id":"54414783","note":"","count":1,"label":"bez plněných okrajů","posId":"X1000","price":0,"isExtra":true},{"id":"54414868","note":"","count":1,"label":"Bez oliv","posId":"X112","price":0,"KDSTags":["redhighlight"],"isExtra":true},{"id":"54414829","note":"","count":1,"label":"Žampiony","posId":"B105","price":2500,"KDSTags":["greenhighlight"],"isExtra":true},{"id":"59610937","note":"","size":"Comeback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</si>
  <si>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2026-06-12T19:17:02.303+02:00</t>
  </si>
  <si>
    <t>2026-06-12T19:33:15.257+02:00</t>
  </si>
  <si>
    <t>[{"id":"ad7c292a-48c9-48db-b64c-0f7f8ebced7f","note":"","count":1,"label":"BBQ Meteor 40 cm","posId":"106","price":30900,"isExtra":false},{"id":"0ea52415-fdb3-497f-b216-7fd5802f2e0f","note":"","count":1,"label":"Quattro Formaggi 32 cm","posId":"123","price":24900,"isExtra":false},{"id":"03ade9ce-5d0f-4499-a6a3-340b58ae4468","note":"","count":1,"label":"Capricciosa 32 cm","posId":"113","price":24900,"isExtra":false}]</t>
  </si>
  <si>
    <t>2026-06-12T19:12:02.250+02:00</t>
  </si>
  <si>
    <t>2026-06-12T19:32:53.653+02:00</t>
  </si>
  <si>
    <t>2026-06-12T19:47:43.379+02:00</t>
  </si>
  <si>
    <t>2026-06-12T19:12:05.421+02:00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</si>
  <si>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cd609a07-df60-45aa-80ee-74409e6c9fa9","note":"","count":1,"label":"Ananas","posId":"C100","price":3500,"KDSTags":["greenhighlight"],"isExtra":true},{"id":"b3008ec8-24a5-4d30-bf46-9133028be7e4","note":"","count":1,"label":"Margherita 32 cm","posId":"136","price":20900,"isExtra":false},{"id":"cf590a42-3894-4cb1-9be7-6da354b8453d","note":"","count":1,"label":"olivy","posId":"B112","price":2500,"KDSTags":["greenhighlight"],"isExtra":true},{"id":"adb25a98-2836-4da5-82f5-82c3fc24d621","note":"","count":1,"label":"grana padano","posId":"B130","price":3000,"KDSTags":["greenhighlight"],"isExtra":true},{"id":"131c6239-e041-4ab5-9f75-400951ef95f4","note":"","count":1,"label":"Dip jalapenos","posId":"P107","price":2000,"isExtra":false}]</t>
  </si>
  <si>
    <t>2026-06-12T19:11:40.970+02:00</t>
  </si>
  <si>
    <t>2026-06-12T19:32:48.774+02:00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</si>
  <si>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</si>
  <si>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2026-06-12T19:11:15.889+02:00</t>
  </si>
  <si>
    <t>2026-06-12T19:31:53.747+02:00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</si>
  <si>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🌶️🌶️","posId":"110","price":30900,"isExtra":false},{"id":"1d39bc6ba96569aaaf3ab974","count":1,"label":"Balné","posId":"K0000","price":2000,"isExtra":true},{"id":"ff3cf1236dec1adecad0155d","count":1,"label":"Smetanový základ","posId":"ZRS40","price":0,"isExtra":true},{"id":"d02faa7e140e0d42e89607a4","count":1,"label":"Žampiony","posId":"C105","price":3500,"KDSTags":["greenhighlight"],"isExtra":true},{"id":"ccadfe02861049f21e3344d5","count":1,"label":"BBQ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základ","posId":"ZBR40","price":0,"isExtra":true}]</t>
  </si>
  <si>
    <t>2026-06-12T19:09:02.205+02:00</t>
  </si>
  <si>
    <t>2026-06-12T19:30:11.619+02:00</t>
  </si>
  <si>
    <t>2026-06-12T19:43:06.044+02:00</t>
  </si>
  <si>
    <t>2026-06-12T19:09:03.851+02:00</t>
  </si>
  <si>
    <t>2026-06-12T18:59:57.174+02:00</t>
  </si>
  <si>
    <t>2026-06-12T19:25:13.872+02:00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</si>
  <si>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1l","posId":"N126","price":0,"isExtra":true},{"id":"54414783","note":"","count":1,"label":"bez plněných okrajů","posId":"X1000","price":0,"isExtra":true},{"id":"54414743","note":"","size":"Spicy menu Comeback","count":1,"label":"Spicy menu Comeback","posId":"M100","price":34900,"isExtra":false},{"id":"54414896","note":"","count":1,"label":"Quattro Formaggi","posId":"Y123","price":0,"isExtra":true},{"id":"54414779","note":"","count":1,"label":"Balné","posId":"K0000","price":3000,"isExtra":true},{"id":"54414782","note":"","count":1,"label":"spicy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1l","posId":"N124","price":0,"isExtra":true},{"id":"54414867","note":"","count":1,"label":"okraj hotdog, bez omáčky","posId":"A125","price":5700,"isExtra":true}]</t>
  </si>
  <si>
    <t>2026-06-12T18:58:14.223+02:00</t>
  </si>
  <si>
    <t>2026-06-12T19:14:41.120+02:00</t>
  </si>
  <si>
    <t>[{"id":"57464196","note":"","size":"Jalapeňos dip","count":1,"label":"Jalapeňos dip","posId":"P107","price":2000,"isExtra":false},{"id":"54414794","note":"","count":1,"label":"Balné","posId":"K0000","price":1500,"isExtra":true},{"id":"54414717","note":"","size":"Capricciosa 40cm","count":1,"label":"Capricciosa 40cm","posId":"101","price":30900,"isExtra":false},{"id":"54414789","note":"","count":1,"label":"Balné","posId":"K0000","price":2000,"isExtra":true},{"id":"54414873","note":"","count":1,"label":"okraj hotdog, bez omáčky","posId":"A126","price":6500,"isExtra":true},{"id":"57405815","note":"","size":"Pepsi zero sugar 1l","count":1,"label":"Pepsi zero sugar 1l","posId":"N125","price":5900,"isExtra":false},{"id":"54414711","note":"","size":"Pepperoni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</si>
  <si>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2026-06-12T18:55:01.868+02:00</t>
  </si>
  <si>
    <t>2026-06-12T19:09:32.894+02:00</t>
  </si>
  <si>
    <t>2026-06-12T19:29:24.144+02:00</t>
  </si>
  <si>
    <t>2026-06-12T18:58:36.958+02:00</t>
  </si>
  <si>
    <t>2026-06-12T18:53:02.761+02:00</t>
  </si>
  <si>
    <t>2026-06-12T19:50:38.095+02:00</t>
  </si>
  <si>
    <t>[{"id":"4d0fe7ad-c88a-4a73-8015-c60680489cf8","note":"","count":1,"label":"Baby špenát &amp; kuře 32 cm","posId":"116","price":24900,"isExtra":false},{"id":"3a8b6a85-3b5c-4ee4-be2d-261ab8731d6e","note":"","count":1,"label":"Dip česnekový","posId":"P106","price":2000,"isExtra":false}]</t>
  </si>
  <si>
    <t>2026-06-12T18:52:01.842+02:00</t>
  </si>
  <si>
    <t>2026-06-12T18:59:11.643+02:00</t>
  </si>
  <si>
    <t>2026-06-12T19:18:35.959+02:00</t>
  </si>
  <si>
    <t>2026-06-12T18:52:04.764+02:00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</si>
  <si>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omáčky","posId":"A126","price":6500,"isExtra":true},{"id":"03ade9ce-5d0f-4499-a6a3-340b58ae4468","note":"","count":1,"label":"Capricciosa 32 cm","posId":"113","price":24900,"isExtra":false}]</t>
  </si>
  <si>
    <t>Kostiantyn</t>
  </si>
  <si>
    <t>2026-06-12T18:48:25.772+02:00</t>
  </si>
  <si>
    <t>2026-06-12T18:56:34.087+02:00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</si>
  <si>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</si>
  <si>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2026-06-12T18:47:07.576+02:00</t>
  </si>
  <si>
    <t>2026-06-12T19:01:48.575+02:00</t>
  </si>
  <si>
    <t>[{"id":"21b3b8ca0180cbbd4862d1ed","count":1,"label":"Comeback 40cm 🌶️","posId":"109","price":30900,"isExtra":false},{"id":"1d39bc6ba96569aaaf3ab974","count":1,"label":"Balné","posId":"K0000","price":2000,"isExtra":true},{"id":"893aed81a83a807fc642e4d1","count":1,"label":"okraj mozzarella, bbq omáčka","posId":"A124","price":6500,"isExtra":true},{"id":"30870ad1f009b0aeec73f13e","count":1,"label":"Jablečno-skořicové rolls","posId":"18","price":8900,"isExtra":false},{"id":"7cdbdba064a9b12ab9c2a9d4","count":1,"label":"Balné","posId":"K0000","price":1500,"isExtra":true},{"id":"705b4eb8f8752a2831188637","count":1,"label":"Spicy menu Comeback","posId":"M100","price":34900,"isExtra":false},{"id":"ed8ecf45e3efabaa2915f39c","count":1,"label":"Balné","posId":"K0000","price":3000,"isExtra":true},{"id":"067890bffa2ca3ffc85d60a8","count":1,"label":"Hawai","posId":"Y114","price":0,"isExtra":true},{"id":"c53963ce28e9a8bf387aa757","count":1,"label":"okraj mozzarella, bylinky","posId":"A121","price":5700,"isExtra":true},{"id":"e4135f5aeb1860546a727279","count":1,"label":"spicy wings 🌶️","posId":"P101","price":0,"isExtra":true},{"id":"2f5c8dda77c8332f5913bab8","count":1,"label":"Pepsi 1l","posId":"N124","price":0,"isExtra":true},{"id":"8f33a84a8ac91a91cc37bff3","count":1,"label":"Margherita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</si>
  <si>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2026-06-12T18:45:02.474+02:00</t>
  </si>
  <si>
    <t>2026-06-12T18:54:23.653+02:00</t>
  </si>
  <si>
    <t>2026-06-12T19:10:55.045+02:00</t>
  </si>
  <si>
    <t>2026-06-12T18:45:04.380+02:00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</si>
  <si>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cm","posId":"145","price":24900,"isExtra":false},{"id":"ff8bc446-e047-44f1-bae5-423b565e0123","note":"","count":1,"label":"Capricciosa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-olivy","posId":"X112","price":0,"KDSTags":["redhighlight"],"isExtra":true}]</t>
  </si>
  <si>
    <t>2026-06-12T18:45:02.461+02:00</t>
  </si>
  <si>
    <t>2026-06-12T18:51:30.735+02:00</t>
  </si>
  <si>
    <t>2026-06-12T19:05:12.380+02:00</t>
  </si>
  <si>
    <t>2026-06-12T18:45:03.787+02:00</t>
  </si>
  <si>
    <t>[{"id":"aef5aaf8-2acf-4f20-91be-c8829f11cd0c","note":"","count":1,"label":"Capricciosa 40 cm","posId":"101","price":30900,"isExtra":false},{"id":"211d85d0-839e-41d0-89e3-ea177ad7489e","note":"","count":1,"label":"Dip česnekový","posId":"P106","price":2000,"isExtra":false}]</t>
  </si>
  <si>
    <t>2026-06-12T18:44:34.139+02:00</t>
  </si>
  <si>
    <t>2026-06-12T18:50:41.981+02:00</t>
  </si>
  <si>
    <t>2026-06-12T18:42:33.024+02:00</t>
  </si>
  <si>
    <t>2026-06-12T18:44:26.549+02:00</t>
  </si>
  <si>
    <t>[{"id":"b1e65399-3f31-4fef-9c27-540ef60c6692","count":1,"label":"Aquilla neperlivá","posId":"N140","price":3900,"isExtra":false,"creatorId":"BG7reK2daD_z-KeD9dhYO","isPackging":0,"actualLabel":"Aquilla neperlivá"}]</t>
  </si>
  <si>
    <t>2026-06-12T18:33:02.228+02:00</t>
  </si>
  <si>
    <t>2026-06-12T18:44:16.881+02:00</t>
  </si>
  <si>
    <t>2026-06-12T19:18:07.367+02:00</t>
  </si>
  <si>
    <t>2026-06-12T18:33:04.867+02:00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</si>
  <si>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salám","posId":"B109","price":3000,"KDSTags":["greenhighlight"],"isExtra":true}]</t>
  </si>
  <si>
    <t>2026-06-12T18:32:55.040+02:00</t>
  </si>
  <si>
    <t>2026-06-12T18:51:08.863+02:00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</si>
  <si>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okrajů","posId":"X1000","price":0,"isExtra":true},{"id":"54414880","note":"","count":1,"label":"Kukuřice","posId":"B115","price":2500,"KDSTags":["greenhighlight"],"isExtra":true},{"id":"59610941","note":"","size":"Zeleninová 32cm","count":1,"label":"Zeleninová 32cm","posId":"115","price":24900,"isExtra":false},{"id":"54414794","note":"","count":1,"label":"Balné","posId":"K0000","price":1500,"isExtra":true},{"id":"57278742","note":"","count":1,"label":"Smetanový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okrajů","posId":"X1000","price":0,"isExtra":true},{"id":"54414911","note":"","count":1,"label":"Pepperoni salám","posId":"B109","price":3000,"KDSTags":["greenhighlight"],"isExtra":true},{"id":"57405816","note":"","size":"Mirinda 1l","count":1,"label":"Mirinda 1l","posId":"N126","price":5900,"isExtra":false}]</t>
  </si>
  <si>
    <t>2026-06-12T18:28:02.420+02:00</t>
  </si>
  <si>
    <t>2026-06-12T18:33:39.366+02:00</t>
  </si>
  <si>
    <t>[{"id":"35e045f9-bc36-46e9-8142-6579de78a05b","note":"","count":1,"label":"Comeback 32 cm","posId":"121","price":24900,"isExtra":false},{"id":"68d93a2c-5ce2-44a5-857b-6d579cd1f445","note":"","count":1,"label":"žampiony","posId":"B105","price":2500,"KDSTags":["greenhighlight"],"isExtra":true},{"id":"211d85d0-839e-41d0-89e3-ea177ad7489e","note":"","count":1,"label":"Dip česnekový","posId":"P106","price":2000,"isExtra":false}]</t>
  </si>
  <si>
    <t>2026-06-12T18:27:01.900+02:00</t>
  </si>
  <si>
    <t>2026-06-12T18:34:14.723+02:00</t>
  </si>
  <si>
    <t>2026-06-12T18:42:31.203+02:00</t>
  </si>
  <si>
    <t>2026-06-12T18:27:04.119+02:00</t>
  </si>
  <si>
    <t>[{"id":"1da47ebe-2592-435a-b854-8cbe80b56263","note":"","count":1,"label":"Hawai 32 cm","posId":"138","price":24900,"isExtra":false},{"id":"3a8b6a85-3b5c-4ee4-be2d-261ab8731d6e","note":"","count":1,"label":"Dip česnekový","posId":"P106","price":2000,"isExtra":false}]</t>
  </si>
  <si>
    <t>2026-06-12T18:27:01.873+02:00</t>
  </si>
  <si>
    <t>2026-06-12T18:47:09.824+02:00</t>
  </si>
  <si>
    <t>[{"id":"f1315fc0-dfbb-459c-9f31-49d8e60875f4","note":"","count":1,"label":"Pepperoni 40 cm","posId":"108","price":30900,"isExtra":false},{"id":"86843148-4e32-4979-bfd6-d7151207f70f","note":"","count":1,"label":"Šunka","posId":"C106","price":4000,"KDSTags":["greenhighlight"],"isExtra":true},{"id":"36ea3088-07fd-428f-b871-c4a5ee9cef7b","note":"","count":1,"label":"Comeback 40 cm","posId":"109","price":30900,"isExtra":false}]</t>
  </si>
  <si>
    <t>2026-06-12T18:25:16.670+02:00</t>
  </si>
  <si>
    <t>2026-06-12T18:32:58.353+02:00</t>
  </si>
  <si>
    <t>[{"id":"88378c03c1f4c715f7d83b1b","count":1,"label":"Hawai 32cm","posId":"114","price":19920,"isExtra":false},{"id":"7cdbdba064a9b12ab9c2a9d4","count":1,"label":"Balné","posId":"K0000","price":1500,"isExtra":true},{"id":"8f70c51a720434a06d84f4e5","count":1,"label":"Česnekový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</si>
  <si>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2026-06-12T18:20:04.490+02:00</t>
  </si>
  <si>
    <t>2026-06-12T18:31:36.787+02:00</t>
  </si>
  <si>
    <t>[{"id":"59610934","note":"","size":"Margherita 32cm","count":1,"label":"Margherita 32cm","posId":"112","price":20900,"isExtra":false},{"id":"54414794","note":"","count":1,"label":"Balné","posId":"K0000","price":1500,"isExtra":true},{"id":"54414711","note":"","size":"Pepperoni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</si>
  <si>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2026-06-12T18:20:02.865+02:00</t>
  </si>
  <si>
    <t>2026-06-12T18:39:17.431+02:00</t>
  </si>
  <si>
    <t>2026-06-12T19:08:21.338+02:00</t>
  </si>
  <si>
    <t>2026-06-12T18:20:03.701+02:00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</si>
  <si>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,{"id":"bf8dc38b-6c8e-42b6-9da3-3170253a57d4","note":"","count":1,"label":"Hot &amp; Spicy 32 cm","posId":"122","price":24900,"isExtra":false},{"id":"adb25a98-2836-4da5-82f5-82c3fc24d621","note":"","count":1,"label":"grana padano","posId":"B130","price":3000,"KDSTags":["greenhighlight"],"isExtra":true},{"id":"169906cc-98ac-4101-a361-79ae530758c3","note":"","count":1,"label":"BEZ -cibule","posId":"X103","price":0,"KDSTags":["redhighlight"],"isExtra":true}]</t>
  </si>
  <si>
    <t>2026-06-12T18:19:02.474+02:00</t>
  </si>
  <si>
    <t>2026-06-12T18:41:35.909+02:00</t>
  </si>
  <si>
    <t>2026-06-12T18:58:08.171+02:00</t>
  </si>
  <si>
    <t>2026-06-12T18:19:08.711+02:00</t>
  </si>
  <si>
    <t>[{"id":"ad7c292a-48c9-48db-b64c-0f7f8ebced7f","note":"","count":1,"label":"BBQ Meteor 40 cm","posId":"106","price":30900,"isExtra":false},{"id":"932d1eab-8f45-4992-b460-cc5099f91e14","note":"","count":1,"label":"Okraj Hotdog, BBQ","posId":"A120","price":6500,"isExtra":true},{"id":"3a8b6a85-3b5c-4ee4-be2d-261ab8731d6e","note":"","count":2,"label":"Dip česnekový","posId":"P106","price":2000,"isExtra":false},{"id":"aef5aaf8-2acf-4f20-91be-c8829f11cd0c","note":"","count":1,"label":"Capricciosa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bylinky","posId":"A122","price":6500,"isExtra":true},{"id":"a62e938c-9a71-490f-818d-7d681b9da334","note":"","count":1,"label":"BEZ -žampiony","posId":"X105","price":0,"KDSTags":["redhighlight"],"isExtra":true},{"id":"99710cd8-fa1f-4712-84a8-85da37e18dd0","note":"","count":1,"label":"Česnekový chléb","posId":"P104","price":7900,"isExtra":false},{"id":"211d85d0-839e-41d0-89e3-ea177ad7489e","note":"","count":1,"label":"Dip česnekový","posId":"P106","price":2000,"isExtra":false}]</t>
  </si>
  <si>
    <t>2026-06-12T18:19:02.452+02:00</t>
  </si>
  <si>
    <t>2026-06-12T18:26:58.633+02:00</t>
  </si>
  <si>
    <t>[{"id":"1fae666b-4102-4ed0-b317-2a07b21ae279","note":"","count":1,"label":"Hot &amp; Spicy 40 cm","posId":"110","price":30900,"isExtra":false},{"id":"36ea3088-07fd-428f-b871-c4a5ee9cef7b","note":"","count":1,"label":"Comeback 40 cm","posId":"109","price":30900,"isExtra":false}]</t>
  </si>
  <si>
    <t>2026-06-12T18:19:02.431+02:00</t>
  </si>
  <si>
    <t>2026-06-12T18:31:45.643+02:00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</si>
  <si>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10b1ebcf-eda6-410e-81f0-6a9182a548db","note":"","count":1,"label":"Slanina","posId":"C108","price":4000,"KDSTags":["greenhighlight"],"isExtra":true},{"id":"0f32557d-3b00-4445-b026-75e05c963906","note":"","count":1,"label":"Jalapeños","posId":"C102","price":3500,"KDSTags":["greenhighlight"],"isExtra":true},{"id":"131c6239-e041-4ab5-9f75-400951ef95f4","note":"","count":1,"label":"Dip jalapenos","posId":"P107","price":2000,"isExtra":false}]</t>
  </si>
  <si>
    <t>2026-06-12T18:17:43.647+02:00</t>
  </si>
  <si>
    <t>2026-06-12T18:29:26.857+02:00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</si>
  <si>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omáčka","posId":"A120","price":6500,"isExtra":true},{"id":"57405815","note":"","size":"Pepsi zero sugar 1l","count":1,"label":"Pepsi zero sugar 1l","posId":"N125","price":5900,"isExtra":false},{"id":"57405816","note":"","size":"Mirinda 1l","count":1,"label":"Mirinda 1l","posId":"N126","price":5900,"isExtra":false}]</t>
  </si>
  <si>
    <t>2026-06-12T18:16:55.043+02:00</t>
  </si>
  <si>
    <t>2026-06-12T18:24:03.843+02:00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</si>
  <si>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okrajů","posId":"X1000","price":0,"isExtra":true},{"id":"54414880","note":"","count":1,"label":"Kukuřice","posId":"B115","price":2500,"KDSTags":["greenhighlight"],"isExtra":true},{"id":"54414750","note":"","size":"Česnekový dip","count":2,"label":"Česnekový dip","posId":"P106","price":2000,"isExtra":false},{"id":"59610935","note":"","size":"Quattro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okrajů","posId":"X1000","price":0,"isExtra":true},{"id":"54683561","note":"","size":"Choco Rolls","count":1,"label":"Choco Rolls","posId":"chr100","price":8900,"isExtra":false},{"id":"54414794","note":"","count":1,"label":"Balné","posId":"K0000","price":1500,"isExtra":true}]</t>
  </si>
  <si>
    <t>2026-06-12T18:13:01.689+02:00</t>
  </si>
  <si>
    <t>2026-06-12T18:19:17.947+02:00</t>
  </si>
  <si>
    <t>[{"id":"474305c867bd0e9b91413aac","count":1,"label":"Quattro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</si>
  <si>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2026-06-12T18:09:43.724+02:00</t>
  </si>
  <si>
    <t>2026-06-12T18:14:57.228+02:00</t>
  </si>
  <si>
    <t>[{"id":"d98ec6be-4601-4566-82ac-62cba7863210","count":1,"label":"Pizza Hawai 40 cm","posId":"102","price":30900,"isExtra":false,"creatorId":"DJYmH_KAqJn2WE3croxlx","isPackging":0,"actualLabel":"Pizza Hawai 40 cm"}]</t>
  </si>
  <si>
    <t>2026-06-12T18:07:09.296+02:00</t>
  </si>
  <si>
    <t>2026-06-12T18:12:29.403+02:00</t>
  </si>
  <si>
    <t>[{"id":"54414717","note":"","size":"Capricciosa 40cm","count":1,"label":"Capricciosa 40cm","posId":"101","price":30900,"isExtra":false},{"id":"54414789","note":"","count":1,"label":"Balné","posId":"K0000","price":2000,"isExtra":true}]</t>
  </si>
  <si>
    <t>2026-06-12T18:07:09.139+02:00</t>
  </si>
  <si>
    <t>2026-06-12T18:14:07.197+02:00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</si>
  <si>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bylinky","posId":"A121","price":5700,"isExtra":true},{"id":"54414829","note":"","count":1,"label":"Žampiony","posId":"B105","price":2500,"KDSTags":["greenhighlight"],"isExtra":true},{"id":"57405814","note":"","size":"Pepsi 1l","count":1,"label":"Pepsi 1l","posId":"N124","price":5900,"isExtra":false},{"id":"66426891","note":"","size":"Pilsner Urquell 12","count":2,"label":"Pilsner Urquell 12","posId":"N20","price":6500,"isExtra":false}]</t>
  </si>
  <si>
    <t>2026-06-12T18:05:03.351+02:00</t>
  </si>
  <si>
    <t>2026-06-12T18:12:41.864+02:00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</si>
  <si>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a318c7626e6bbe840bdd5543","count":1,"label":"Gorgonzola","posId":"B101","price":3000,"KDSTags":["greenhighlight"],"isExtra":true},{"id":"eed895cf1d033383de28ee4e","count":1,"label":"Pepsi 1l","posId":"N124","price":5900,"isExtra":false}]</t>
  </si>
  <si>
    <t>2026-06-12T18:04:43.650+02:00</t>
  </si>
  <si>
    <t>2026-06-12T18:08:57.577+02:00</t>
  </si>
  <si>
    <t>[{"id":"272cd130-2932-4537-ac06-674dcc0d9489","count":1,"label":"Pizza Capricciosa 32","posId":"113","price":24900,"isExtra":false,"creatorId":"P5LMI1SwfX72Nc7ICTUUk","isPackging":0,"actualLabel":"Pizza Capricciosa 32"}]</t>
  </si>
  <si>
    <t>2026-06-12T18:02:02.204+02:00</t>
  </si>
  <si>
    <t>2026-06-12T18:09:10.645+02:00</t>
  </si>
  <si>
    <t>[{"id":"b6658da4-b777-42a2-94b6-5ce20ff49587","note":"","count":1,"label":"Pepperoni 32 cm","posId":"144","price":24900,"isExtra":false},{"id":"7bf5fb6e-17f1-4e62-b7d1-e31d7c483eb9","note":"","count":1,"label":"cibule","posId":"B103","price":2500,"KDSTags":["greenhighlight"],"isExtra":true},{"id":"9d44d022-9287-4739-add5-71776d187058","note":"","count":1,"label":"paprika","posId":"B111","price":2500,"KDSTags":["greenhighlight"],"isExtra":true},{"id":"68d93a2c-5ce2-44a5-857b-6d579cd1f445","note":"","count":1,"label":"žampiony","posId":"B105","price":2500,"KDSTags":["greenhighlight"],"isExtra":true},{"id":"03ade9ce-5d0f-4499-a6a3-340b58ae4468","note":"","count":1,"label":"Capricciosa 32 cm","posId":"113","price":24900,"isExtra":false},{"id":"92786627-aa7f-470b-9a46-ca4d5978f1b3","note":"","count":1,"label":"ananas","posId":"B100","price":2500,"KDSTags":["greenhighlight"],"isExtra":true},{"id":"a62e938c-9a71-490f-818d-7d681b9da334","note":"","count":1,"label":"BEZ -žampiony","posId":"X105","price":0,"KDSTags":["redhighlight"],"isExtra":true},{"id":"3a8b6a85-3b5c-4ee4-be2d-261ab8731d6e","note":"","count":1,"label":"Dip česnekový","posId":"P106","price":2000,"isExtra":false}]</t>
  </si>
  <si>
    <t>2026-06-12T18:00:08.259+02:00</t>
  </si>
  <si>
    <t>2026-06-12T18:04:57.858+02:00</t>
  </si>
  <si>
    <t>Jaroslav</t>
  </si>
  <si>
    <t>2026-06-12T17:54:33.583+02:00</t>
  </si>
  <si>
    <t>2026-06-12T18:02:58.011+02:00</t>
  </si>
  <si>
    <t>[{"id":"121","note":"","count":1,"label":"Comeback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🌶️","posId":"121","price":24900,"isExtra":false},{"id":"K0000","note":"","count":1,"label":"Balné","posId":"K0000","price":1500,"isExtra":true},{"id":"B112","note":"","count":1,"label":"Olivy","posId":"B112","price":2500,"KDSTags":["greenhighlight"],"isExtra":true}]</t>
  </si>
  <si>
    <t>2026-06-12T17:53:02.463+02:00</t>
  </si>
  <si>
    <t>2026-06-12T19:07:46.002+02:00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</si>
  <si>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f1315fc0-dfbb-459c-9f31-49d8e60875f4","note":"","count":1,"label":"Pepperoni 40 cm","posId":"108","price":30900,"isExtra":false},{"id":"eae0baf6-2c0e-4081-8ab5-5266bc363ee5","note":"","count":1,"label":"Okraj mozzarella, BBQ omáčka","posId":"A124","price":6500,"isExtra":true},{"id":"3a8b6a85-3b5c-4ee4-be2d-261ab8731d6e","note":"","count":1,"label":"Dip česnekový","posId":"P106","price":2000,"isExtra":false},{"id":"131c6239-e041-4ab5-9f75-400951ef95f4","note":"","count":1,"label":"Dip jalapenos","posId":"P107","price":2000,"isExtra":false},{"id":"e525f614-2c06-459a-8d22-623546aa83fc","note":"","count":1,"label":"BBQ Texas 40 cm","posId":"107","price":30900,"isExtra":false},{"id":"eae0baf6-2c0e-4081-8ab5-5266bc363ee5","note":"","count":1,"label":"Okraj mozzarella, BBQ omáčka","posId":"A124","price":6500,"isExtra":true},{"id":"169906cc-98ac-4101-a361-79ae530758c3","note":"","count":1,"label":"BEZ -cibule","posId":"X103","price":0,"KDSTags":["redhighlight"],"isExtra":true},{"id":"e50ff4de-a31a-4748-b60e-66140c46f568","note":"","count":1,"label":"BEZ -paprika","posId":"X111","price":0,"KDSTags":["redhighlight"],"isExtra":true},{"id":"de56def4-8429-46ca-bf08-8c8eba684591","note":"","count":1,"label":"Dip BBQ","posId":"P105","price":2000,"isExtra":false}]</t>
  </si>
  <si>
    <t>2026-06-12T17:50:01.594+02:00</t>
  </si>
  <si>
    <t>2026-06-12T17:55:33.706+02:00</t>
  </si>
  <si>
    <t>2026-06-12T17:47:45.801+02:00</t>
  </si>
  <si>
    <t>2026-06-12T17:55:28.793+02:00</t>
  </si>
  <si>
    <t>2026-06-12T17:44:02.633+02:00</t>
  </si>
  <si>
    <t>2026-06-12T18:16:20.543+02:00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</si>
  <si>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cm","posId":"120","price":24900,"isExtra":false},{"id":"7bf5fb6e-17f1-4e62-b7d1-e31d7c483eb9","note":"","count":1,"label":"cibule","posId":"B103","price":2500,"KDSTags":["greenhighlight"],"isExtra":true}]</t>
  </si>
  <si>
    <t>2026-06-12T17:40:01.527+02:00</t>
  </si>
  <si>
    <t>2026-06-12T17:49:04.517+02:00</t>
  </si>
  <si>
    <t>[{"id":"6bbd4662-3c19-4725-919c-71f4c4e91f89","note":"","count":1,"label":"BBQ Meteor 32 cm","posId":"142","price":24900,"isExtra":false},{"id":"c8019f80-065c-4f09-9e80-65b85dae2ae1","note":"","count":1,"label":"kukuřice","posId":"B115","price":2500,"KDSTags":["greenhighlight"],"isExtra":true},{"id":"ff8bc446-e047-44f1-bae5-423b565e0123","note":"","count":1,"label":"Capricciosa 32 cm","posId":"137","price":24900,"isExtra":false},{"id":"e8f571e6-dd36-42d7-8826-52c90315986b","note":"","count":1,"label":"Baby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cm","posId":"104","price":30900,"isExtra":false},{"id":"d5c01305-5b81-4931-8ef0-14413da22bab","note":"","count":1,"label":"Kukuřice","posId":"C115","price":3500,"KDSTags":["greenhighlight"],"isExtra":true}]</t>
  </si>
  <si>
    <t>2026-06-12T17:39:01.823+02:00</t>
  </si>
  <si>
    <t>2026-06-12T17:47:00.593+02:00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</si>
  <si>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česnekový","posId":"P106","price":2000,"isExtra":false}]</t>
  </si>
  <si>
    <t>2026-06-12T17:39:01.758+02:00</t>
  </si>
  <si>
    <t>2026-06-12T17:52:40.583+02:00</t>
  </si>
  <si>
    <t>2026-06-12T18:11:33.677+02:00</t>
  </si>
  <si>
    <t>2026-06-12T17:39:03.204+02:00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</si>
  <si>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-cibule","posId":"X103","price":0,"KDSTags":["redhighlight"],"isExtra":true},{"id":"2863cfff-d34c-4eca-8cc1-a94c70c453ab","note":"","count":1,"label":"Mirinda 1l","posId":"N126","price":5900,"isExtra":false}]</t>
  </si>
  <si>
    <t>2026-06-12T17:38:01.577+02:00</t>
  </si>
  <si>
    <t>2026-06-12T17:51:55.786+02:00</t>
  </si>
  <si>
    <t>2026-06-12T18:01:24.106+02:00</t>
  </si>
  <si>
    <t>2026-06-12T17:38:02.691+02:00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</si>
  <si>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-olivy","posId":"X112","price":0,"KDSTags":["redhighlight"],"isExtra":true},{"id":"f4d7b9ad-ce62-498d-a90b-8016ab1e3604","note":"","count":1,"label":"Quattro Formaggi 32 cm","posId":"147","price":24900,"isExtra":false}]</t>
  </si>
  <si>
    <t>2026-06-12T17:35:01.932+02:00</t>
  </si>
  <si>
    <t>2026-06-12T17:53:50.297+02:00</t>
  </si>
  <si>
    <t>2026-06-12T18:06:11.280+02:00</t>
  </si>
  <si>
    <t>2026-06-12T17:35:02.867+02:00</t>
  </si>
  <si>
    <t>[{"id":"1da47ebe-2592-435a-b854-8cbe80b56263","note":"","count":1,"label":"Hawai 32 cm","posId":"138","price":24900,"isExtra":false},{"id":"c8019f80-065c-4f09-9e80-65b85dae2ae1","note":"","count":1,"label":"kukuřice","posId":"B115","price":2500,"KDSTags":["greenhighlight"],"isExtra":tru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</si>
  <si>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2026-06-12T17:30:01.572+02:00</t>
  </si>
  <si>
    <t>2026-06-12T17:40:48.356+02:00</t>
  </si>
  <si>
    <t>[{"id":"c1383a56-9eef-4159-8de6-52ba98917da4","note":"","count":2,"label":"Pepperoni Rolls, 6 ks","posId":"P100","price":8900,"isExtra":false},{"id":"99710cd8-fa1f-4712-84a8-85da37e18dd0","note":"","count":1,"label":"Česnekový chléb","posId":"P104","price":7900,"isExtra":false}]</t>
  </si>
  <si>
    <t>2026-06-12T17:30:01.546+02:00</t>
  </si>
  <si>
    <t>2026-06-12T17:46:43.449+02:00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</si>
  <si>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-olivy","posId":"X112","price":0,"KDSTags":["redhighlight"],"isExtra":true},{"id":"1da47ebe-2592-435a-b854-8cbe80b56263","note":"","count":2,"label":"Hawai 32 cm","posId":"138","price":24900,"isExtra":false},{"id":"b3008ec8-24a5-4d30-bf46-9133028be7e4","note":"","count":1,"label":"Margherita 32 cm","posId":"136","price":20900,"isExtra":false},{"id":"f59b90ea-5e33-470c-9864-9b5a80873c77","note":"","count":1,"label":"Zeleninová 32 cm","posId":"139","price":24900,"isExtra":false}]</t>
  </si>
  <si>
    <t>2026-06-12T17:25:11.902+02:00</t>
  </si>
  <si>
    <t>2026-06-12T17:33:22.494+02:00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</si>
  <si>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32cm","posId":"123","price":24900,"isExtra":false},{"id":"54414794","note":"","count":1,"label":"Balné","posId":"K0000","price":1500,"isExtra":true},{"id":"66691117","note":"","size":"Buchtičky se šodó","count":1,"label":"Buchtičky se šodó","posId":"D12","price":7900,"isExtra":false},{"id":"54414794","note":"","count":1,"label":"Balné","posId":"K0000","price":1500,"isExtra":true}]</t>
  </si>
  <si>
    <t>2026-06-12T17:21:02.058+02:00</t>
  </si>
  <si>
    <t>2026-06-12T17:29:51.272+02:00</t>
  </si>
  <si>
    <t>2026-06-12T17:46:49.529+02:00</t>
  </si>
  <si>
    <t>2026-06-12T17:21:03.180+02:00</t>
  </si>
  <si>
    <t>2026-06-12T17:20:19.695+02:00</t>
  </si>
  <si>
    <t>2026-06-12T17:30:57.543+02:00</t>
  </si>
  <si>
    <t>[{"id":"cde1a44f44daafed4b3bd82a","count":2,"label":"Pepperoni 32cm 🌶️🌶️","posId":"120","price":19920,"isExtra":false},{"id":"7cdbdba064a9b12ab9c2a9d4","count":2,"label":"Balné","posId":"K0000","price":1500,"isExtra":true}]</t>
  </si>
  <si>
    <t>2026-06-12T17:16:48.799+02:00</t>
  </si>
  <si>
    <t>2026-06-12T17:26:32.127+02:00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</si>
  <si>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</si>
  <si>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2026-06-12T17:10:02.318+02:00</t>
  </si>
  <si>
    <t>2026-06-12T17:21:36.745+02:00</t>
  </si>
  <si>
    <t>2026-06-12T17:40:52.164+02:00</t>
  </si>
  <si>
    <t>2026-06-12T17:10:04.013+02:00</t>
  </si>
  <si>
    <t>[{"id":"f1315fc0-dfbb-459c-9f31-49d8e60875f4","note":"","count":1,"label":"Pepperoni 40 cm","posId":"108","price":30900,"isExtra":false},{"id":"0005ff76-02c8-47f3-a86e-87443988197a","note":"","count":1,"label":"BBQ Texas 32 cm","posId":"119","price":24900,"isExtra":false}]</t>
  </si>
  <si>
    <t>2026-06-12T17:09:53.006+02:00</t>
  </si>
  <si>
    <t>2026-06-12T17:19:27.651+02:00</t>
  </si>
  <si>
    <t>[{"id":"d7387df4ba2fc0052110f961","count":1,"label":"Jalapeňos dip","posId":"P107","price":2000,"isExtra":false},{"id":"7cdbdba064a9b12ab9c2a9d4","count":1,"label":"Balné","posId":"K0000","price":1500,"isExtra":true},{"id":"e405608123829c668b8933be","count":1,"label":"Pepperoni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</si>
  <si>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2026-06-12T17:05:11.573+02:00</t>
  </si>
  <si>
    <t>2026-06-12T17:06:09.363+02:00</t>
  </si>
  <si>
    <t>[{"id":"9a540762-1e40-43f4-867c-412cc6f22ca0","count":1,"label":"Guarana kiwi a jablko","posId":"N144","price":5500,"isExtra":false,"creatorId":"5xt2uqDa2t2hBiThaDcMh","isPackging":0,"actualLabel":"Guarana kiwi a jablko"}]</t>
  </si>
  <si>
    <t>Abdulaziz</t>
  </si>
  <si>
    <t>2026-06-12T17:04:43.518+02:00</t>
  </si>
  <si>
    <t>2026-06-12T17:18:15.656+02:00</t>
  </si>
  <si>
    <t>[{"id":"P101","note":"","count":1,"label":"Spicy Wings 🌶️","posId":"P101","price":11900,"isExtra":false},{"id":"K0000","note":"","count":1,"label":"Balné","posId":"K0000","price":1500,"isExtra":true},{"id":"P100","note":"","count":1,"label":"Pepperoni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</si>
  <si>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2026-06-12T17:04:42.199+02:00</t>
  </si>
  <si>
    <t>2026-06-12T17:18:00.971+02:00</t>
  </si>
  <si>
    <t>[{"id":"33e2757ecf4fc286465485ce","count":1,"label":"Jalapenos Rolls","posId":"jpr200","price":8900,"isExtra":false},{"id":"7cdbdba064a9b12ab9c2a9d4","count":1,"label":"Balné","posId":"K0000","price":1500,"isExtra":true},{"id":"d50b85689ae865c91893d064","count":2,"label":"Hot &amp; Spicy 32cm 🌶️🌶️","posId":"122","price":24900,"isExtra":false},{"id":"7cdbdba064a9b12ab9c2a9d4","count":2,"label":"Balné","posId":"K0000","price":1500,"isExtra":true},{"id":"330e5bd554d905fd6d54cf01","count":2,"label":"bez plněných okrajů","posId":"X1000","price":0,"isExtra":true},{"id":"e24d8921de7c8ceca4e17286","count":2,"label":"Bez cibule","posId":"X103","price":0,"KDSTags":["redhighlight"],"isExtra":true}]</t>
  </si>
  <si>
    <t>2026-06-12T16:43:02.060+02:00</t>
  </si>
  <si>
    <t>2026-06-12T16:50:55.188+02:00</t>
  </si>
  <si>
    <t>[{"id":"b6658da4-b777-42a2-94b6-5ce20ff49587","note":"","count":1,"label":"Pepperoni 32 cm","posId":"144","price":24900,"isExtra":false},{"id":"35e045f9-bc36-46e9-8142-6579de78a05b","note":"","count":1,"label":"Comeback 32 cm","posId":"121","price":24900,"isExtra":false},{"id":"f4d7b9ad-ce62-498d-a90b-8016ab1e3604","note":"","count":1,"label":"Quattro Formaggi 32 cm","posId":"147","price":24900,"isExtra":false},{"id":"a4efa812-1470-4ea2-a19d-39843abed3be","note":"","count":1,"label":"Comeback 32 cm","posId":"145","price":24900,"isExtra":false},{"id":"57c816b2-3e3f-46c2-b126-b09910d79cb0","note":"","count":1,"label":"změna na Smetanový základ","posId":"i129","price":0,"isExtra":true}]</t>
  </si>
  <si>
    <t>2026-06-12T16:35:01.759+02:00</t>
  </si>
  <si>
    <t>2026-06-12T16:46:48.101+02:00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</si>
  <si>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</si>
  <si>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2026-06-12T16:35:01.746+02:00</t>
  </si>
  <si>
    <t>2026-06-12T16:47:01.690+02:00</t>
  </si>
  <si>
    <t>2026-06-12T16:53:01.404+02:00</t>
  </si>
  <si>
    <t>2026-06-12T16:35:04.737+02:00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</si>
  <si>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</si>
  <si>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2026-06-12T16:25:29.249+02:00</t>
  </si>
  <si>
    <t>2026-06-12T16:33:29.426+02:00</t>
  </si>
  <si>
    <t>[{"id":"109","note":"","count":2,"label":"Comeback 40cm 🌶️","posId":"109","price":30900,"isExtra":false},{"id":"K0000","note":"","count":2,"label":"Balné","posId":"K0000","price":2000,"isExtra":true},{"id":"X1000","note":"","count":2,"label":"bez plněných okrajů","posId":"X1000","price":0,"isExtra":true}]</t>
  </si>
  <si>
    <t>2026-06-12T16:15:02.091+02:00</t>
  </si>
  <si>
    <t>2026-06-12T16:23:19.026+02:00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</si>
  <si>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</si>
  <si>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2026-06-12T16:12:05.324+02:00</t>
  </si>
  <si>
    <t>2026-06-12T16:22:54.360+02:00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</si>
  <si>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32cm","posId":"116","price":24900,"isExtra":false},{"id":"54414794","note":"","count":1,"label":"Balné","posId":"K0000","price":1500,"isExtra":true},{"id":"54414834","note":"","count":1,"label":"Bez špenátu s česnekem","posId":"X107","price":0,"KDSTags":["redhighlight"],"isExtra":true},{"id":"54414829","note":"","count":1,"label":"Žampiony","posId":"B105","price":2500,"KDSTags":["greenhighlight"],"isExtra":true},{"id":"57405815","note":"","size":"Pepsi zero sugar 1l","count":1,"label":"Pepsi zero sugar 1l","posId":"N125","price":5900,"isExtra":false},{"id":"59610942","note":"","size":"Hawai 32cm","count":1,"label":"Hawai 32cm","posId":"114","price":24900,"isExtra":false},{"id":"54414794","note":"","count":1,"label":"Balné","posId":"K0000","price":1500,"isExtra":true},{"id":"54414863","note":"","count":1,"label":"Ananas","posId":"B100","price":2500,"KDSTags":["greenhighlight"],"isExtra":true},{"id":"54414891","note":"","count":1,"label":"Mozzarella","posId":"B113","price":3000,"KDSTags":["greenhighlight"],"isExtra":true}]</t>
  </si>
  <si>
    <t>2026-06-12T16:12:03.261+02:00</t>
  </si>
  <si>
    <t>2026-06-12T16:20:21.631+02:00</t>
  </si>
  <si>
    <t>2026-06-12T16:55:40.193+02:00</t>
  </si>
  <si>
    <t>2026-06-12T16:12:58.334+02:00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</si>
  <si>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cm","posId":"145","price":24900,"isExtra":false},{"id":"2be8bd8d-b8cf-456a-a9f3-1ae18c5726f9","note":"","count":1,"label":"okraj mozzarella, BBQ omáčka","posId":"A123","price":5700,"isExtra":true}]</t>
  </si>
  <si>
    <t>2026-06-12T16:07:01.559+02:00</t>
  </si>
  <si>
    <t>2026-06-12T16:15:32.168+02:00</t>
  </si>
  <si>
    <t>[{"id":"f1315fc0-dfbb-459c-9f31-49d8e60875f4","note":"","count":1,"label":"Pepperoni 40 cm","posId":"108","price":30900,"isExtra":false},{"id":"1e281388-c78a-4b3d-874d-346d699d1a35","note":"","count":1,"label":"Grana padano","posId":"C130","price":4000,"KDSTags":["greenhighlight"],"isExtra":true},{"id":"99710cd8-fa1f-4712-84a8-85da37e18dd0","note":"","count":1,"label":"Česnekový chléb","posId":"P104","price":7900,"isExtra":false}]</t>
  </si>
  <si>
    <t>2026-06-12T16:06:01.597+02:00</t>
  </si>
  <si>
    <t>2026-06-12T16:14:34.287+02:00</t>
  </si>
  <si>
    <t>2026-06-12T16:27:42.651+02:00</t>
  </si>
  <si>
    <t>2026-06-12T16:06:03.207+02:00</t>
  </si>
  <si>
    <t>2026-06-12T15:20:02.151+02:00</t>
  </si>
  <si>
    <t>2026-06-12T15:30:29.795+02:00</t>
  </si>
  <si>
    <t>2026-06-12T15:44:05.113+02:00</t>
  </si>
  <si>
    <t>2026-06-12T15:20:04.543+02:00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</si>
  <si>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</si>
  <si>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2026-06-12T15:19:01.808+02:00</t>
  </si>
  <si>
    <t>2026-06-12T15:28:22.760+02:00</t>
  </si>
  <si>
    <t>[{"id":"0b867b16-3995-4b4a-9deb-1c0d8cecf8d6","note":"","count":1,"label":"Pepperoni 32 cm","posId":"120","price":24900,"isExtra":false},{"id":"b3008ec8-24a5-4d30-bf46-9133028be7e4","note":"","count":1,"label":"Margherita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</si>
  <si>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Abror</t>
  </si>
  <si>
    <t>2026-06-12T15:12:26.855+02:00</t>
  </si>
  <si>
    <t>2026-06-12T15:21:18.441+02:00</t>
  </si>
  <si>
    <t>[{"id":"112","note":"","count":1,"label":"Margherita 32cm","posId":"112","price":20900,"isExtra":false},{"id":"K0000","note":"","count":1,"label":"Balné","posId":"K0000","price":1500,"isExtra":true},{"id":"B112","note":"","count":1,"label":"Olivy","posId":"B112","price":2500,"KDSTags":["greenhighlight"],"isExtra":true},{"id":"101","note":"","count":1,"label":"Capricciosa 40cm","posId":"101","price":30900,"isExtra":false},{"id":"K0000","note":"","count":1,"label":"Balné","posId":"K0000","price":2000,"isExtra":true}]</t>
  </si>
  <si>
    <t>2026-06-12T15:07:01.927+02:00</t>
  </si>
  <si>
    <t>2026-06-12T15:14:54.008+02:00</t>
  </si>
  <si>
    <t>[{"id":"0b867b16-3995-4b4a-9deb-1c0d8cecf8d6","note":"","count":1,"label":"Pepperoni 32 cm","posId":"120","price":24900,"isExtra":false}]</t>
  </si>
  <si>
    <t>2026-06-12T15:00:47.118+02:00</t>
  </si>
  <si>
    <t>2026-06-12T15:08:55.315+02:00</t>
  </si>
  <si>
    <t>2026-06-12T14:59:00.634+02:00</t>
  </si>
  <si>
    <t>2026-06-12T15:05:15.514+02:00</t>
  </si>
  <si>
    <t>[{"id":"8f33a84a8ac91a91cc37bff3","count":1,"label":"Margherita 32cm","posId":"112","price":16720,"isExtra":false},{"id":"7cdbdba064a9b12ab9c2a9d4","count":1,"label":"Balné","posId":"K0000","price":1500,"isExtra":true},{"id":"8f70c51a720434a06d84f4e5","count":2,"label":"Česnekový dip","posId":"P106","price":2000,"isExtra":false},{"id":"7cdbdba064a9b12ab9c2a9d4","count":2,"label":"Balné","posId":"K0000","price":1500,"isExtra":true}]</t>
  </si>
  <si>
    <t>2026-06-12T14:58:01.984+02:00</t>
  </si>
  <si>
    <t>2026-06-12T15:16:28.144+02:00</t>
  </si>
  <si>
    <t>2026-06-12T14:32:03.438+02:00</t>
  </si>
  <si>
    <t>2026-06-12T14:39:37.132+02:00</t>
  </si>
  <si>
    <t>[{"id":"f1315fc0-dfbb-459c-9f31-49d8e60875f4","note":"","count":1,"label":"Pepperoni 40 cm","posId":"108","price":30900,"isExtra":false},{"id":"7fdd6df3-b4af-470d-955c-d1de47ab00a5","note":"","count":1,"label":"Žampiony","posId":"C105","price":3500,"KDSTags":["greenhighlight"],"isExtra":true}]</t>
  </si>
  <si>
    <t>2026-06-12T14:31:33.157+02:00</t>
  </si>
  <si>
    <t>2026-06-12T14:38:49.182+02:00</t>
  </si>
  <si>
    <t>[{"id":"54414712","note":"","size":"BBQ Texas 40cm","count":1,"label":"BBQ Texas 40cm","posId":"107","price":30900,"isExtra":false},{"id":"54414789","note":"","count":1,"label":"Balné","posId":"K0000","price":2000,"isExtra":true}]</t>
  </si>
  <si>
    <t>2026-06-12T14:26:02.265+02:00</t>
  </si>
  <si>
    <t>2026-06-12T14:33:07.225+02:00</t>
  </si>
  <si>
    <t>2026-06-12T14:40:17.332+02:00</t>
  </si>
  <si>
    <t>2026-06-12T14:26:04.168+02:00</t>
  </si>
  <si>
    <t>2026-06-12T14:26:02.252+02:00</t>
  </si>
  <si>
    <t>2026-06-12T14:34:35.700+02:00</t>
  </si>
  <si>
    <t>2026-06-12T14:45:22.038+02:00</t>
  </si>
  <si>
    <t>2026-06-12T14:26:04.049+02:00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</si>
  <si>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padano","posId":"B130","price":3000,"KDSTags":["greenhighlight"],"isExtra":true},{"id":"169906cc-98ac-4101-a361-79ae530758c3","note":"","count":1,"label":"BEZ -cibule","posId":"X103","price":0,"KDSTags":["redhighlight"],"isExtra":true},{"id":"99710cd8-fa1f-4712-84a8-85da37e18dd0","note":"","count":1,"label":"Česnekový chléb","posId":"P104","price":7900,"isExtra":false}]</t>
  </si>
  <si>
    <t>2026-06-12T14:23:54.473+02:00</t>
  </si>
  <si>
    <t>2026-06-12T14:31:08.419+02:00</t>
  </si>
  <si>
    <t>2026-06-12T14:13:59.403+02:00</t>
  </si>
  <si>
    <t>2026-06-12T14:23:02.861+02:00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</si>
  <si>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bylinky","posId":"A121","price":5700,"isExtra":true},{"id":"54414880","note":"","count":1,"label":"Kukuřice","posId":"B115","price":2500,"KDSTags":["greenhighlight"],"isExtra":true},{"id":"57405814","note":"","size":"Pepsi 1l","count":1,"label":"Pepsi 1l","posId":"N124","price":5900,"isExtra":false}]</t>
  </si>
  <si>
    <t>2026-06-12T14:13:59.051+02:00</t>
  </si>
  <si>
    <t>2026-06-12T14:19:36.797+02:00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</si>
  <si>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32cm","posId":"123","price":24900,"isExtra":false},{"id":"54414794","note":"","count":1,"label":"Balné","posId":"K0000","price":1500,"isExtra":true},{"id":"54414817","note":"","count":1,"label":"Bez gorgonzoly","posId":"X101","price":0,"KDSTags":["redhighlight"],"isExtra":true},{"id":"59610934","note":"","size":"Margherita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okrajů","posId":"X1000","price":0,"isExtra":true}]</t>
  </si>
  <si>
    <t>2026-06-12T14:10:29.585+02:00</t>
  </si>
  <si>
    <t>2026-06-12T14:17:50.234+02:00</t>
  </si>
  <si>
    <t>[{"id":"88378c03c1f4c715f7d83b1b","count":1,"label":"Hawai 32cm","posId":"114","price":19920,"isExtra":false},{"id":"7cdbdba064a9b12ab9c2a9d4","count":1,"label":"Balné","posId":"K0000","price":1500,"isExtra":true},{"id":"0172555aa3b6fbb53ca44f49","count":1,"label":"Smetanový základ","posId":"ZRS32","price":0,"isExtra":true},{"id":"67ee8ea824979e19c050c126","count":1,"label":"Bez ananasu","posId":"X100","price":0,"KDSTags":["redhighlight"],"isExtra":true},{"id":"a4a6c1230cf00bbe522a65fe","count":1,"label":"Špenát s česnekem","posId":"B107","price":2500,"KDSTags":["greenhighlight"],"isExtra":true},{"id":"c4398ff6690198226cf7c771","count":1,"label":"Comeback 32cm 🌶️","posId":"121","price":19920,"isExtra":false},{"id":"7cdbdba064a9b12ab9c2a9d4","count":1,"label":"Balné","posId":"K0000","price":1500,"isExtra":true}]</t>
  </si>
  <si>
    <t>2026-06-12T14:02:23.056+02:00</t>
  </si>
  <si>
    <t>2026-06-12T14:11:06.907+02:00</t>
  </si>
  <si>
    <t>2026-06-12T13:50:02.610+02:00</t>
  </si>
  <si>
    <t>2026-06-12T13:59:44.002+02:00</t>
  </si>
  <si>
    <t>2026-06-12T14:11:19.813+02:00</t>
  </si>
  <si>
    <t>2026-06-12T13:50:03.833+02:00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</si>
  <si>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bylinky","posId":"A121","price":5700,"isExtra":true},{"id":"f917a1e8-52b4-4621-aa24-89b06c89e060","note":"","count":1,"label":"BEZ -slanina","posId":"X108","price":0,"KDSTags":["redhighlight"],"isExtra":true}]</t>
  </si>
  <si>
    <t>2026-06-12T13:41:47.645+02:00</t>
  </si>
  <si>
    <t>2026-06-12T13:48:32.901+02:00</t>
  </si>
  <si>
    <t>[{"id":"88378c03c1f4c715f7d83b1b","count":1,"label":"Hawai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těsto","posId":"17","price":1000,"isExtra":true}]</t>
  </si>
  <si>
    <t>2026-06-12T13:40:03.494+02:00</t>
  </si>
  <si>
    <t>2026-06-12T13:47:27.416+02:00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</si>
  <si>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</si>
  <si>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2026-06-12T13:37:02.364+02:00</t>
  </si>
  <si>
    <t>2026-06-12T13:45:30.474+02:00</t>
  </si>
  <si>
    <t>2026-06-12T13:54:33.993+02:00</t>
  </si>
  <si>
    <t>2026-06-12T13:37:03.035+02:00</t>
  </si>
  <si>
    <t>2026-06-12T13:33:02.451+02:00</t>
  </si>
  <si>
    <t>2026-06-12T13:43:57.895+02:00</t>
  </si>
  <si>
    <t>[{"id":"03ade9ce-5d0f-4499-a6a3-340b58ae4468","note":"","count":1,"label":"Capricciosa 32 cm","posId":"113","price":24900,"isExtra":false},{"id":"2f5e6647-81e9-4b87-979a-d1df9153229a","note":"","count":1,"label":"jalapeños","posId":"B102","price":2500,"KDSTags":["greenhighlight"],"isExtra":true}]</t>
  </si>
  <si>
    <t>2026-06-12T13:25:02.385+02:00</t>
  </si>
  <si>
    <t>2026-06-12T13:30:05.642+02:00</t>
  </si>
  <si>
    <t>[{"id":"076ed74a-9e28-4a30-9b7c-06e6adbd9e27","note":"","count":1,"label":"Margherita 18 cm","posId":"124","price":11900,"isExtra":false}]</t>
  </si>
  <si>
    <t>2026-06-12T13:09:02.657+02:00</t>
  </si>
  <si>
    <t>2026-06-12T13:16:43.518+02:00</t>
  </si>
  <si>
    <t>2026-06-12T13:25:04.477+02:00</t>
  </si>
  <si>
    <t>2026-06-12T13:09:03.732+02:00</t>
  </si>
  <si>
    <t>[{"id":"aef5aaf8-2acf-4f20-91be-c8829f11cd0c","note":"","count":1,"label":"Capricciosa 40 cm","posId":"101","price":30900,"isExtra":false},{"id":"c1383a56-9eef-4159-8de6-52ba98917da4","note":"","count":1,"label":"Pepperoni Rolls, 6 ks","posId":"P100","price":8900,"isExtra":false}]</t>
  </si>
  <si>
    <t>2026-06-12T13:03:32.827+02:00</t>
  </si>
  <si>
    <t>2026-06-12T13:12:30.698+02:00</t>
  </si>
  <si>
    <t>2026-06-12T13:03:27.275+02:00</t>
  </si>
  <si>
    <t>2026-06-12T13:07:56.396+02:00</t>
  </si>
  <si>
    <t>2026-06-12T13:00:02.508+02:00</t>
  </si>
  <si>
    <t>2026-06-12T13:07:51.615+02:00</t>
  </si>
  <si>
    <t>2026-06-12T12:57:02.311+02:00</t>
  </si>
  <si>
    <t>2026-06-12T13:04:28.766+02:00</t>
  </si>
  <si>
    <t>[{"id":"e12521cc-9391-4513-be27-f090014536cf","note":"","count":1,"label":"BBQ Texas 32 cm","posId":"143","price":24900,"isExtra":false}]</t>
  </si>
  <si>
    <t>2026-06-12T12:23:03.078+02:00</t>
  </si>
  <si>
    <t>2026-06-12T12:33:51.088+02:00</t>
  </si>
  <si>
    <t>2026-06-12T12:51:57.802+02:00</t>
  </si>
  <si>
    <t>2026-06-12T12:23:04.516+02:00</t>
  </si>
  <si>
    <t>[{"id":"5b1f2843-926a-4dd1-a5f0-4fddc7b45013","note":"","count":1,"label":"Margherita 32 cm","posId":"112","price":20900,"isExtra":false},{"id":"aef5aaf8-2acf-4f20-91be-c8829f11cd0c","note":"","count":1,"label":"Capricciosa 40 cm","posId":"101","price":30900,"isExtra":fals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salám","posId":"C109","price":4000,"KDSTags":["greenhighlight"],"isExtra":true}]</t>
  </si>
  <si>
    <t>2026-06-12T12:10:36.509+02:00</t>
  </si>
  <si>
    <t>2026-06-12T12:19:17.941+02:00</t>
  </si>
  <si>
    <t>[{"id":"88378c03c1f4c715f7d83b1b","count":1,"label":"Hawai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základ","posId":"ZRS32","price":0,"isExtra":true},{"id":"2746ac567fdfbbfb4df4d2d1","count":1,"label":"okraj mozzarella, bbq omáčka","posId":"A123","price":5700,"isExtra":true}]</t>
  </si>
  <si>
    <t>2026-06-12T12:05:25.981+02:00</t>
  </si>
  <si>
    <t>2026-06-12T12:08:51.186+02:00</t>
  </si>
  <si>
    <t>[{"id":"242dae36-44a8-4735-8b4f-89394248d612","count":1,"label":"Pizza Hot &amp; Spicy 40","posId":"110","price":30900,"isExtra":false,"creatorId":"uOQq2yukKQJrwhnTf8kME","isPackging":0,"actualLabel":"Pizza Hot &amp; Spicy 40"}]</t>
  </si>
  <si>
    <t>2026-06-12T11:59:02.053+02:00</t>
  </si>
  <si>
    <t>2026-06-12T12:07:44.563+02:00</t>
  </si>
  <si>
    <t>[{"id":"a4efa812-1470-4ea2-a19d-39843abed3be","note":"","count":1,"label":"Comeback 32 cm","posId":"145","price":24900,"isExtra":fals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cm","posId":"145","price":24900,"isExtra":false},{"id":"3a8b6a85-3b5c-4ee4-be2d-261ab8731d6e","note":"","count":1,"label":"Dip česnekový","posId":"P106","price":2000,"isExtra":false}]</t>
  </si>
  <si>
    <t>2026-06-12T11:58:04.361+02:00</t>
  </si>
  <si>
    <t>2026-06-12T12:04:31.961+02:00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</si>
  <si>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54414800","note":"","count":1,"label":"Jalapeňos","posId":"B102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</si>
  <si>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2026-06-12T11:50:01.009+02:00</t>
  </si>
  <si>
    <t>2026-06-12T11:58:55.215+02:00</t>
  </si>
  <si>
    <t>[{"id":"54414716","note":"","size":"Hawai 40cm","count":1,"label":"Hawai 40cm","posId":"102","price":30900,"isExtra":false},{"id":"54414789","note":"","count":1,"label":"Balné","posId":"K0000","price":2000,"isExtra":true},{"id":"54414715","note":"","size":"Zeleninová 40cm","count":1,"label":"Zeleninová 40cm","posId":"103","price":30900,"isExtra":false},{"id":"54414789","note":"","count":1,"label":"Balné","posId":"K0000","price":2000,"isExtra":true}]</t>
  </si>
  <si>
    <t>2026-06-12T11:48:02.811+02:00</t>
  </si>
  <si>
    <t>2026-06-12T12:38:30.407+02:00</t>
  </si>
  <si>
    <t>2026-06-12T13:02:32.771+02:00</t>
  </si>
  <si>
    <t>2026-06-12T11:48:03.956+02:00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</si>
  <si>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bylinky","posId":"A122","price":6500,"isExtra":true},{"id":"3f15a32f-4d5b-4afb-ae1b-12f68224d029","note":"","count":1,"label":"Olivy","posId":"C112","price":3500,"KDSTags":["greenhighlight"],"isExtra":true}]</t>
  </si>
  <si>
    <t>2026-06-12T11:38:21.507+02:00</t>
  </si>
  <si>
    <t>2026-06-12T11:49:12.177+02:00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</si>
  <si>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okrajů","posId":"X1000","price":0,"isExtra":true},{"id":"613c639ca9f700844db312cd","count":1,"label":"Olivy","posId":"B112","price":2500,"KDSTags":["greenhighlight"],"isExtra":true}]</t>
  </si>
  <si>
    <t>2026-06-12T11:31:15.298+02:00</t>
  </si>
  <si>
    <t>2026-06-12T11:37:48.304+02:00</t>
  </si>
  <si>
    <t>[{"id":"705b4eb8f8752a2831188637","count":1,"label":"Spicy menu Comeback","posId":"M100","price":34900,"isExtra":false},{"id":"ed8ecf45e3efabaa2915f39c","count":1,"label":"Balné","posId":"K0000","price":3000,"isExtra":true},{"id":"482b244ad2026b64b4a1385c","count":1,"label":"Hot &amp; Spicy","posId":"Y122","price":0,"isExtra":true},{"id":"330e5bd554d905fd6d54cf01","count":1,"label":"bez plněných okrajů","posId":"X1000","price":0,"isExtra":true},{"id":"e4135f5aeb1860546a727279","count":1,"label":"spicy wings 🌶️","posId":"P101","price":0,"isExtra":true},{"id":"357336b2b778d638b33b8e6f","count":1,"label":"Guarana classic","posId":"N142","price":0,"isExtra":true}]</t>
  </si>
  <si>
    <t>2026-06-12T11:20:02.414+02:00</t>
  </si>
  <si>
    <t>2026-06-12T11:28:46.274+02:00</t>
  </si>
  <si>
    <t>[{"id":"0005ff76-02c8-47f3-a86e-87443988197a","note":"","count":1,"label":"BBQ Texas 32 cm","posId":"119","price":24900,"isExtra":false}]</t>
  </si>
  <si>
    <t>2026-06-12T11:18:15.429+02:00</t>
  </si>
  <si>
    <t>2026-06-12T11:26:57.251+02:00</t>
  </si>
  <si>
    <t>2026-06-12T11:14:16.443+02:00</t>
  </si>
  <si>
    <t>2026-06-12T11:25:25.088+02:00</t>
  </si>
  <si>
    <t>[{"id":"59610942","note":"","size":"Hawai 32cm","count":1,"label":"Hawai 32cm","posId":"114","price":24900,"isExtra":false},{"id":"54414794","note":"","count":1,"label":"Balné","posId":"K0000","price":1500,"isExtra":true},{"id":"54414710","note":"Můžete prosím dát bokem do misky čistou zakysanou smetanu místo dipu? Pokud máte.. :) Předem děkuju!","size":"Comeback 40cm 🌶️","count":1,"label":"Comeback 40cm 🌶️","posId":"109","price":30900,"isExtra":false},{"id":"54414789","note":"","count":1,"label":"Balné","posId":"K0000","price":2000,"isExtra":true}]</t>
  </si>
  <si>
    <t>2026-06-12T11:14:02.314+02:00</t>
  </si>
  <si>
    <t>2026-06-12T11:33:08.491+02:00</t>
  </si>
  <si>
    <t>2026-06-12T11:10:01.815+02:00</t>
  </si>
  <si>
    <t>2026-06-12T11:17:08.345+02:00</t>
  </si>
  <si>
    <t>2026-06-12T11:39:19.791+02:00</t>
  </si>
  <si>
    <t>2026-06-12T11:11:02.248+02:00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</si>
  <si>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-cibule","posId":"X103","price":0,"KDSTags":["redhighlight"],"isExtra":true},{"id":"ee394832-8137-440a-84b7-b9e0df42a9ab","note":"","count":1,"label":"Hawai 32 cm","posId":"114","price":24900,"isExtra":false}]</t>
  </si>
  <si>
    <t>2026-06-12T11:10:01.801+02:00</t>
  </si>
  <si>
    <t>2026-06-12T11:30:51.661+02:00</t>
  </si>
  <si>
    <t>2026-06-12T11:09:02.198+02:00</t>
  </si>
  <si>
    <t>2026-06-12T11:22:26.034+02:00</t>
  </si>
  <si>
    <t>2026-06-12T11:46:09.203+02:00</t>
  </si>
  <si>
    <t>2026-06-12T11:09:03.392+02:00</t>
  </si>
  <si>
    <t>[{"id":"03ade9ce-5d0f-4499-a6a3-340b58ae4468","note":"","count":1,"label":"Capricciosa 32 cm","posId":"113","price":24900,"isExtra":false}]</t>
  </si>
  <si>
    <t>2026-06-12T11:06:02.092+02:00</t>
  </si>
  <si>
    <t>2026-06-12T11:19:38.065+02:00</t>
  </si>
  <si>
    <t>2026-06-12T11:44:25.541+02:00</t>
  </si>
  <si>
    <t>2026-06-12T11:06:03.463+02:00</t>
  </si>
  <si>
    <t>2026-06-12T10:57:02.546+02:00</t>
  </si>
  <si>
    <t>2026-06-12T11:21:32.868+02:00</t>
  </si>
  <si>
    <t>2026-06-12T11:49:20.827+02:00</t>
  </si>
  <si>
    <t>2026-06-12T10:57:03.296+02:00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</si>
  <si>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</si>
  <si>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2026-06-12T10:53:02.313+02:00</t>
  </si>
  <si>
    <t>2026-06-12T11:06:57.426+02:00</t>
  </si>
  <si>
    <t>2026-06-12T11:22:35.345+02:00</t>
  </si>
  <si>
    <t>2026-06-12T10:53:03.215+02:00</t>
  </si>
  <si>
    <t>[{"id":"6bbd4662-3c19-4725-919c-71f4c4e91f89","note":"","count":1,"label":"BBQ Meteor 32 cm","posId":"142","price":24900,"isExtra":false},{"id":"57c816b2-3e3f-46c2-b126-b09910d79cb0","note":"","count":1,"label":"změna na Smetanový základ","posId":"i129","price":0,"isExtra":true},{"id":"f2ca88ba-7288-4f05-a925-149da2e2137e","note":"","count":1,"label":"okraj Hotdog, BBQ","posId":"A119","price":5700,"isExtra":true},{"id":"adb25a98-2836-4da5-82f5-82c3fc24d621","note":"","count":1,"label":"grana padano","posId":"B130","price":3000,"KDSTags":["greenhighlight"],"isExtra":true},{"id":"3a8b6a85-3b5c-4ee4-be2d-261ab8731d6e","note":"","count":1,"label":"Dip česnekový","posId":"P106","price":2000,"isExtra":false}]</t>
  </si>
  <si>
    <t>2026-06-12T10:49:01.843+02:00</t>
  </si>
  <si>
    <t>2026-06-12T11:09:36.528+02:00</t>
  </si>
  <si>
    <t>2026-06-12T11:19:32.437+02:00</t>
  </si>
  <si>
    <t>2026-06-12T10:49:03.588+02:00</t>
  </si>
  <si>
    <t>2026-06-12T10:49:01.822+02:00</t>
  </si>
  <si>
    <t>2026-06-12T11:09:32.017+02:00</t>
  </si>
  <si>
    <t>2026-06-12T11:22:38.958+02:00</t>
  </si>
  <si>
    <t>2026-06-12T10:49:03.647+02:00</t>
  </si>
  <si>
    <t>[{"id":"6bbd4662-3c19-4725-919c-71f4c4e91f89","note":"","count":1,"label":"BBQ Meteor 32 cm","posId":"142","price":24900,"isExtra":false},{"id":"f2ca88ba-7288-4f05-a925-149da2e2137e","note":"","count":1,"label":"okraj Hotdog, BBQ","posId":"A119","price":5700,"isExtra":true},{"id":"adb25a98-2836-4da5-82f5-82c3fc24d621","note":"","count":1,"label":"grana padano","posId":"B130","price":3000,"KDSTags":["greenhighlight"],"isExtra":true},{"id":"211d85d0-839e-41d0-89e3-ea177ad7489e","note":"","count":1,"label":"Dip česnekový","posId":"P106","price":2000,"isExtra":false}]</t>
  </si>
  <si>
    <t>2026-06-12T08:24:03.021+02:00</t>
  </si>
  <si>
    <t>2026-06-12T11:06:08.260+02:00</t>
  </si>
  <si>
    <t>2026-06-12T11:28:11.787+02:00</t>
  </si>
  <si>
    <t>2026-06-12T09:45:01.098+02:00</t>
  </si>
  <si>
    <t>[{"id":"0005ff76-02c8-47f3-a86e-87443988197a","note":"","count":1,"label":"BBQ Texas 32 cm","posId":"119","price":24900,"isExtra":false},{"id":"0ea52415-fdb3-497f-b216-7fd5802f2e0f","note":"","count":1,"label":"Quattro Formaggi 32 cm","posId":"123","price":24900,"isExtra":false},{"id":"35e045f9-bc36-46e9-8142-6579de78a05b","note":"","count":1,"label":"Comeback 32 cm","posId":"121","price":24900,"isExtra":false}]</t>
  </si>
  <si>
    <t>2026-06-11T23:34:55.023+02:00</t>
  </si>
  <si>
    <t>2026-06-11T23:43:02.610+02:00</t>
  </si>
  <si>
    <t>[{"id":"101","note":"","count":1,"label":"Capricciosa 40cm","posId":"101","price":30900,"isExtra":false},{"id":"K0000","note":"","count":1,"label":"Balné","posId":"K0000","price":2000,"isExtra":true},{"id":"C113","note":"","count":1,"label":"Mozzarella","posId":"C113","price":4000,"KDSTags":["greenhighlight"],"isExtra":true}]</t>
  </si>
  <si>
    <t>2026-06-11T23:15:03.417+02:00</t>
  </si>
  <si>
    <t>2026-06-11T23:25:40.262+02:00</t>
  </si>
  <si>
    <t>[{"id":"e7b2d28c80de715c466ac5e1","count":1,"label":"Baby Špenát &amp; kuře 32cm","posId":"116","price":24900,"isExtra":false},{"id":"7cdbdba064a9b12ab9c2a9d4","count":1,"label":"Balné","posId":"K0000","price":1500,"isExtra":true},{"id":"330e5bd554d905fd6d54cf01","count":1,"label":"bez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</si>
  <si>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2026-06-11T22:54:08.494+02:00</t>
  </si>
  <si>
    <t>2026-06-11T23:01:43.259+02:00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</si>
  <si>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okrajů","posId":"X1000","price":0,"isExtra":true},{"id":"54414796","note":"","count":1,"label":"Bez šunky","posId":"X106","price":0,"KDSTags":["redhighlight"],"isExtra":true}]</t>
  </si>
  <si>
    <t>2026-06-11T22:46:19.983+02:00</t>
  </si>
  <si>
    <t>2026-06-11T22:52:11.001+02:00</t>
  </si>
  <si>
    <t>[{"id":"88378c03c1f4c715f7d83b1b","count":1,"label":"Hawai 32cm","posId":"114","price":19920,"isExtra":false},{"id":"7cdbdba064a9b12ab9c2a9d4","count":1,"label":"Balné","posId":"K0000","price":1500,"isExtra":true},{"id":"c4398ff6690198226cf7c771","count":1,"label":"Comeback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🌶️","posId":"121","price":19920,"isExtra":false},{"id":"7cdbdba064a9b12ab9c2a9d4","count":1,"label":"Balné","posId":"K0000","price":1500,"isExtra":true},{"id":"eed895cf1d033383de28ee4e","count":1,"label":"Pepsi 1l","posId":"N124","price":5900,"isExtra":false}]</t>
  </si>
  <si>
    <t>2026-06-11T22:45:04.256+02:00</t>
  </si>
  <si>
    <t>2026-06-11T22:55:10.123+02:00</t>
  </si>
  <si>
    <t>2026-06-11T22:37:17.424+02:00</t>
  </si>
  <si>
    <t>2026-06-11T22:49:30.438+02:00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</si>
  <si>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</si>
  <si>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2026-06-11T22:36:16.739+02:00</t>
  </si>
  <si>
    <t>2026-06-11T22:47:40.313+02:00</t>
  </si>
  <si>
    <t>[{"id":"59610942","note":"Prosím jednu polovinu pizzy bez šunky a druhou se šunkou.","size":"Hawai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</si>
  <si>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2026-06-11T22:36:16.719+02:00</t>
  </si>
  <si>
    <t>2026-06-11T22:42:58.463+02:00</t>
  </si>
  <si>
    <t>[{"id":"54414708","note":"","size":"Quattro Formaggi 40cm","count":1,"label":"Quattro Formaggi 40cm","posId":"111","price":30900,"isExtra":false},{"id":"54414789","note":"","count":1,"label":"Balné","posId":"K0000","price":2000,"isExtra":true}]</t>
  </si>
  <si>
    <t>2026-06-11T22:34:25.177+02:00</t>
  </si>
  <si>
    <t>2026-06-11T22:41:07.032+02:00</t>
  </si>
  <si>
    <t>[{"id":"88378c03c1f4c715f7d83b1b","count":1,"label":"Hawai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bylinky","posId":"A121","price":5700,"isExtra":true},{"id":"487a5a8b68829775b46d2c1a","count":1,"label":"Mozzarella","posId":"B113","price":3000,"KDSTags":["greenhighlight"],"isExtra":true}]</t>
  </si>
  <si>
    <t>Blanka</t>
  </si>
  <si>
    <t>2026-06-11T22:20:12.604+02:00</t>
  </si>
  <si>
    <t>2026-06-11T22:33:52.214+02:00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</si>
  <si>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</si>
  <si>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2026-06-11T22:18:02.686+02:00</t>
  </si>
  <si>
    <t>2026-06-11T22:33:47.877+02:00</t>
  </si>
  <si>
    <t>2026-06-11T22:45:01.553+02:00</t>
  </si>
  <si>
    <t>2026-06-11T22:18:04.370+02:00</t>
  </si>
  <si>
    <t>[{"id":"d63e9120-8ffe-444c-ba51-6c942a13f4fc","note":"","count":1,"label":"Margherita 40 cm","posId":"100","price":26900,"isExtra":false}]</t>
  </si>
  <si>
    <t>2026-06-11T22:04:56.260+02:00</t>
  </si>
  <si>
    <t>2026-06-11T22:09:55.967+02:00</t>
  </si>
  <si>
    <t>2026-06-11T22:04:02.827+02:00</t>
  </si>
  <si>
    <t>2026-06-11T22:14:25.314+02:00</t>
  </si>
  <si>
    <t>[{"id":"ad7c292a-48c9-48db-b64c-0f7f8ebced7f","note":"","count":1,"label":"BBQ Meteor 40 cm","posId":"106","price":30900,"isExtra":false},{"id":"d5c01305-5b81-4931-8ef0-14413da22bab","note":"","count":1,"label":"Kukuřice","posId":"C115","price":3500,"KDSTags":["greenhighlight"],"isExtra":true}]</t>
  </si>
  <si>
    <t>2026-06-11T22:01:35.761+02:00</t>
  </si>
  <si>
    <t>2026-06-11T22:13:51.191+02:00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</si>
  <si>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okrajů","posId":"X1000","price":0,"isExtra":true},{"id":"54414835","note":"","count":1,"label":"Bez kuřete","posId":"X114","price":0,"KDSTags":["redhighlight"]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54414909","note":"","count":1,"label":"Pepperoni salám","posId":"C109","price":4000,"KDSTags":["greenhighlight"],"isExtra":true},{"id":"61817985","note":"","size":"Guarana kiwi a jablko","count":1,"label":"Guarana kiwi a jablko","posId":"N144","price":5500,"isExtra":false},{"id":"54683561","note":"","size":"Choco Rolls","count":1,"label":"Choco Rolls","posId":"chr100","price":8900,"isExtra":false},{"id":"54414794","note":"","count":1,"label":"Balné","posId":"K0000","price":1500,"isExtra":true}]</t>
  </si>
  <si>
    <t>2026-06-11T21:58:21.162+02:00</t>
  </si>
  <si>
    <t>2026-06-11T22:07:23.088+02:00</t>
  </si>
  <si>
    <t>[{"id":"44a52dba6f56e6ebd7218e23","count":1,"label":"Zeleninová 32cm","posId":"115","price":19920,"isExtra":false},{"id":"7cdbdba064a9b12ab9c2a9d4","count":1,"label":"Balné","posId":"K0000","price":1500,"isExtra":true},{"id":"1dfb2e52d581e594a14c99e4","count":1,"label":"Spicy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</si>
  <si>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2026-06-11T21:58:14.816+02:00</t>
  </si>
  <si>
    <t>2026-06-11T22:09:11.984+02:00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</si>
  <si>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těsto","posId":"17","price":1000,"isExtra":true},{"id":"54414718","note":"Šlo by prosím zaměnit tu papriku za olivy?","size":"Veggieballs 40cm 🌶️🌶️","count":1,"label":"Veggieballs 40cm 🌶️🌶️","posId":"105","price":30900,"isExtra":false},{"id":"54414789","note":"","count":1,"label":"Balné","posId":"K0000","price":2000,"isExtra":true},{"id":"54414838","note":"","count":1,"label":"Bez papriky","posId":"X111","price":0,"KDSTags":["redhighlight"],"isExtra":true}]</t>
  </si>
  <si>
    <t>2026-06-11T21:55:46.330+02:00</t>
  </si>
  <si>
    <t>2026-06-11T22:02:06.139+02:00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</si>
  <si>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</si>
  <si>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2026-06-11T21:52:53.834+02:00</t>
  </si>
  <si>
    <t>2026-06-11T22:02:13.209+02:00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</si>
  <si>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🌶️🌶️","posId":"122","price":24900,"isExtra":false},{"id":"54414794","note":"","count":1,"label":"Balné","posId":"K0000","price":1500,"isExtra":true},{"id":"59610934","note":"","size":"Margherita 32cm","count":2,"label":"Margherita 32cm","posId":"112","price":20900,"isExtra":false},{"id":"54414794","note":"","count":2,"label":"Balné","posId":"K0000","price":1500,"isExtra":true}]</t>
  </si>
  <si>
    <t>2026-06-11T21:51:07.784+02:00</t>
  </si>
  <si>
    <t>2026-06-11T22:00:32.061+02:00</t>
  </si>
  <si>
    <t>[{"id":"2552d6840dedc368fe4a8a41","count":1,"label":"BBQ Texas 32cm","posId":"119","price":24900,"isExtra":false},{"id":"7cdbdba064a9b12ab9c2a9d4","count":1,"label":"Balné","posId":"K0000","price":1500,"isExtra":true},{"id":"b3315228bf334aed3317a89f","count":1,"label":"Smetanový základ","posId":"ZBS32","price":0,"isExtra":true},{"id":"5de9dfc2a429f52ac2bc0e61","count":1,"label":"okraj hotdog, hořčice","posId":"A117","price":5700,"isExtra":true}]</t>
  </si>
  <si>
    <t>2026-06-11T21:48:28.505+02:00</t>
  </si>
  <si>
    <t>2026-06-11T21:56:40.063+02:00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</si>
  <si>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</si>
  <si>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2026-06-11T21:43:20.658+02:00</t>
  </si>
  <si>
    <t>2026-06-11T21:51:07.220+02:00</t>
  </si>
  <si>
    <t>[{"id":"cde1a44f44daafed4b3bd82a","count":1,"label":"Pepperoni 32cm 🌶️🌶️","posId":"120","price":19920,"isExtra":false},{"id":"7cdbdba064a9b12ab9c2a9d4","count":1,"label":"Balné","posId":"K0000","price":1500,"isExtra":true},{"id":"b9ae076dc1aa10e137c00e4a","count":1,"label":"Kukuřice","posId":"B115","price":2500,"KDSTags":["greenhighlight"]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</si>
  <si>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2026-06-11T21:33:34.738+02:00</t>
  </si>
  <si>
    <t>2026-06-11T21:38:32.790+02:00</t>
  </si>
  <si>
    <t>2026-06-11T21:31:31.934+02:00</t>
  </si>
  <si>
    <t>2026-06-11T21:36:18.487+02:00</t>
  </si>
  <si>
    <t>2026-06-11T21:26:32.559+02:00</t>
  </si>
  <si>
    <t>2026-06-11T21:34:44.708+02:00</t>
  </si>
  <si>
    <t>[{"id":"cde1a44f44daafed4b3bd82a","count":1,"label":"Pepperoni 32cm 🌶️🌶️","posId":"120","price":19920,"isExtra":false},{"id":"7cdbdba064a9b12ab9c2a9d4","count":1,"label":"Balné","posId":"K0000","price":1500,"isExtra":true},{"id":"c53963ce28e9a8bf387aa757","count":1,"label":"okraj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bylinky","posId":"A121","price":5700,"isExtra":true},{"id":"83b6462e9a6167f8597d272b","count":1,"label":"Jalapeňos","posId":"B102","price":2500,"KDSTags":["greenhighlight"],"isExtra":true}]</t>
  </si>
  <si>
    <t>2026-06-11T21:25:38.682+02:00</t>
  </si>
  <si>
    <t>2026-06-11T21:33:20.544+02:00</t>
  </si>
  <si>
    <t>[{"id":"e405608123829c668b8933be","count":1,"label":"Pepperoni 40cm 🌶️🌶️","posId":"108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eed895cf1d033383de28ee4e","count":1,"label":"Pepsi 1l","posId":"N124","price":5900,"isExtra":false}]</t>
  </si>
  <si>
    <t>2026-06-11T21:22:02.375+02:00</t>
  </si>
  <si>
    <t>2026-06-11T21:28:58.404+02:00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</si>
  <si>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</si>
  <si>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2026-06-11T21:14:37.844+02:00</t>
  </si>
  <si>
    <t>2026-06-11T21:21:06.926+02:00</t>
  </si>
  <si>
    <t>2026-06-11T21:06:41.013+02:00</t>
  </si>
  <si>
    <t>2026-06-11T21:17:15.628+02:00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</si>
  <si>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</si>
  <si>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2026-06-11T21:06:02.700+02:00</t>
  </si>
  <si>
    <t>2026-06-11T21:19:33.269+02:00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</si>
  <si>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cm","posId":"123","price":24900,"isExtra":false},{"id":"2f5e6647-81e9-4b87-979a-d1df9153229a","note":"","count":1,"label":"jalapeños","posId":"B102","price":2500,"KDSTags":["greenhighlight"],"isExtra":true}]</t>
  </si>
  <si>
    <t>2026-06-11T21:03:08.992+02:00</t>
  </si>
  <si>
    <t>2026-06-11T21:15:46.594+02:00</t>
  </si>
  <si>
    <t>[{"id":"35999c816db20808a615a88e","count":1,"label":"Quattro Formaggi 40cm","posId":"111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6d2352cfe7a68a0c82c7c9a0","count":1,"label":"Pepperoni salám","posId":"C109","price":4000,"KDSTags":["greenhighlight"],"isExtra":true}]</t>
  </si>
  <si>
    <t>2026-06-11T21:01:30.820+02:00</t>
  </si>
  <si>
    <t>2026-06-11T21:13:52.807+02:00</t>
  </si>
  <si>
    <t>2026-06-11T20:58:09.101+02:00</t>
  </si>
  <si>
    <t>2026-06-11T21:13:40.680+02:00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</si>
  <si>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</si>
  <si>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2026-06-11T20:56:36.249+02:00</t>
  </si>
  <si>
    <t>2026-06-11T21:08:47.553+02:00</t>
  </si>
  <si>
    <t>2026-06-11T20:56:04.841+02:00</t>
  </si>
  <si>
    <t>2026-06-11T21:07:42.760+02:00</t>
  </si>
  <si>
    <t>2026-06-11T20:54:16.186+02:00</t>
  </si>
  <si>
    <t>2026-06-11T21:08:08.912+02:00</t>
  </si>
  <si>
    <t>2026-06-11T20:48:02.934+02:00</t>
  </si>
  <si>
    <t>2026-06-11T21:03:08.442+02:00</t>
  </si>
  <si>
    <t>2026-06-11T21:20:08.196+02:00</t>
  </si>
  <si>
    <t>2026-06-11T20:52:07.032+02:00</t>
  </si>
  <si>
    <t>2026-06-11T20:42:30.918+02:00</t>
  </si>
  <si>
    <t>2026-06-11T20:51:52.417+02:00</t>
  </si>
  <si>
    <t>[{"id":"54414743","note":"","size":"Spicy menu Comeback","count":1,"label":"Spicy menu Comeback","posId":"M100","price":34900,"isExtra":false},{"id":"54414871","note":"","count":1,"label":"BBQ Meteor","posId":"Y118","price":0,"isExtra":true},{"id":"54414779","note":"","count":1,"label":"Balné","posId":"K0000","price":3000,"isExtra":true},{"id":"57278752","note":"","count":1,"label":"BBQ základ","posId":"ZRB32","price":0,"isExtra":true},{"id":"54414782","note":"","count":1,"label":"spicy wings 🌶️","posId":"P101","price":0,"isExtra":true},{"id":"57405828","note":"","count":1,"label":"Mirinda 1l","posId":"N126","price":0,"isExtra":true}]</t>
  </si>
  <si>
    <t>2026-06-11T20:42:02.003+02:00</t>
  </si>
  <si>
    <t>2026-06-11T21:04:54.535+02:00</t>
  </si>
  <si>
    <t>2026-06-11T20:41:48.564+02:00</t>
  </si>
  <si>
    <t>2026-06-11T20:54:33.734+02:00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</si>
  <si>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</si>
  <si>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2026-06-11T20:37:51.032+02:00</t>
  </si>
  <si>
    <t>2026-06-11T20:51:18.544+02:00</t>
  </si>
  <si>
    <t>[{"id":"59610942","note":"","size":"Hawai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</si>
  <si>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2026-06-11T20:37:34.497+02:00</t>
  </si>
  <si>
    <t>2026-06-11T20:46:41.574+02:00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</si>
  <si>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</si>
  <si>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2026-06-11T20:30:58.035+02:00</t>
  </si>
  <si>
    <t>2026-06-11T20:45:58.517+02:00</t>
  </si>
  <si>
    <t>2026-06-11T20:29:32.572+02:00</t>
  </si>
  <si>
    <t>2026-06-11T20:38:34.354+02:00</t>
  </si>
  <si>
    <t>[{"id":"9c95e20af01b393f0a286028","count":1,"label":"Hawai 40cm","posId":"102","price":30900,"isExtra":false},{"id":"1d39bc6ba96569aaaf3ab974","count":1,"label":"Balné","posId":"K0000","price":2000,"isExtra":true},{"id":"e97c473331e663ddc690894a","count":1,"label":"BBQ základ","posId":"ZRB40","price":0,"isExtra":true},{"id":"8f70c51a720434a06d84f4e5","count":2,"label":"Česnekový dip","posId":"P106","price":2000,"isExtra":false},{"id":"7cdbdba064a9b12ab9c2a9d4","count":2,"label":"Balné","posId":"K0000","price":1500,"isExtra":true}]</t>
  </si>
  <si>
    <t>2026-06-11T20:25:51.305+02:00</t>
  </si>
  <si>
    <t>2026-06-11T20:43:20.868+02:00</t>
  </si>
  <si>
    <t>[{"id":"59610939","note":"","size":"BBQ Texas 32cm","count":1,"label":"BBQ Texas 32cm","posId":"119","price":24900,"isExtra":false},{"id":"54414794","note":"","count":1,"label":"Balné","posId":"K0000","price":1500,"isExtra":true},{"id":"57278749","note":"","count":1,"label":"Rajčatový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</si>
  <si>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2026-06-11T20:23:02.327+02:00</t>
  </si>
  <si>
    <t>2026-06-11T20:41:02.105+02:00</t>
  </si>
  <si>
    <t>2026-06-11T20:55:49.669+02:00</t>
  </si>
  <si>
    <t>2026-06-11T20:25:13.405+02:00</t>
  </si>
  <si>
    <t>2026-06-11T20:23:02.307+02:00</t>
  </si>
  <si>
    <t>2026-06-11T20:35:00.302+02:00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</si>
  <si>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</si>
  <si>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2026-06-11T20:22:46.890+02:00</t>
  </si>
  <si>
    <t>2026-06-11T20:31:25.460+02:00</t>
  </si>
  <si>
    <t>[{"id":"21b3b8ca0180cbbd4862d1ed","count":1,"label":"Comeback 40cm 🌶️","posId":"109","price":30900,"isExtra":false},{"id":"1d39bc6ba96569aaaf3ab974","count":1,"label":"Balné","posId":"K0000","price":2000,"isExtra":true},{"id":"1dfb2e52d581e594a14c99e4","count":1,"label":"Spicy Wings 🌶️","posId":"P101","price":9520,"isExtra":false},{"id":"7cdbdba064a9b12ab9c2a9d4","count":1,"label":"Balné","posId":"K0000","price":1500,"isExtra":true}]</t>
  </si>
  <si>
    <t>2026-06-11T20:21:02.684+02:00</t>
  </si>
  <si>
    <t>2026-06-11T20:33:26.254+02:00</t>
  </si>
  <si>
    <t>[{"id":"a4efa812-1470-4ea2-a19d-39843abed3be","note":"","count":1,"label":"Comeback 32 cm","posId":"145","price":24900,"isExtra":false}]</t>
  </si>
  <si>
    <t>2026-06-11T20:20:46.511+02:00</t>
  </si>
  <si>
    <t>2026-06-11T20:28:09.522+02:00</t>
  </si>
  <si>
    <t>[{"id":"35f7f33e3762d86bd2de4b33","count":1,"label":"BBQ Meteor 32cm","posId":"118","price":24900,"isExtra":false},{"id":"7cdbdba064a9b12ab9c2a9d4","count":1,"label":"Balné","posId":"K0000","price":1500,"isExtra":true}]</t>
  </si>
  <si>
    <t>2026-06-11T20:11:09.619+02:00</t>
  </si>
  <si>
    <t>2026-06-11T20:19:38.443+02:00</t>
  </si>
  <si>
    <t>2026-06-11T20:11:02.659+02:00</t>
  </si>
  <si>
    <t>2026-06-11T20:20:27.934+02:00</t>
  </si>
  <si>
    <t>2026-06-11T20:43:36.011+02:00</t>
  </si>
  <si>
    <t>2026-06-11T20:11:03.524+02:00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</si>
  <si>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bylinky","posId":"A121","price":5700,"isExtra":true},{"id":"9d4a0928-5003-481d-81e0-f3a050a663da","note":"","count":1,"label":"Guarana Kiwi a jablko 0,5l","posId":"N144","price":5500,"isExtra":false}]</t>
  </si>
  <si>
    <t>2026-06-11T20:06:28.018+02:00</t>
  </si>
  <si>
    <t>2026-06-11T20:14:40.649+02:00</t>
  </si>
  <si>
    <t>[{"id":"705b4eb8f8752a2831188637","count":1,"label":"Spicy menu Comeback","posId":"M100","price":34900,"isExtra":false},{"id":"ed8ecf45e3efabaa2915f39c","count":1,"label":"Balné","posId":"K0000","price":3000,"isExtra":true},{"id":"99a94cc331ca16b43aa7d858","count":1,"label":"Comeback","posId":"Y121","price":0,"isExtra":true},{"id":"330e5bd554d905fd6d54cf01","count":1,"label":"bez plněných okrajů","posId":"X1000","price":0,"isExtra":true},{"id":"92f27869862d9ad17597a53e","count":1,"label":"masové kuličky","posId":"P102","price":0,"isExtra":true},{"id":"2f5c8dda77c8332f5913bab8","count":1,"label":"Pepsi 1l","posId":"N124","price":0,"isExtra":true}]</t>
  </si>
  <si>
    <t>2026-06-11T20:06:02.347+02:00</t>
  </si>
  <si>
    <t>2026-06-11T20:14:59.269+02:00</t>
  </si>
  <si>
    <t>2026-06-11T20:40:14.731+02:00</t>
  </si>
  <si>
    <t>2026-06-11T20:17:20.289+02:00</t>
  </si>
  <si>
    <t>2026-06-11T20:05:03.005+02:00</t>
  </si>
  <si>
    <t>2026-06-11T20:23:34.201+02:00</t>
  </si>
  <si>
    <t>2026-06-11T20:35:12.660+02:00</t>
  </si>
  <si>
    <t>2026-06-11T20:05:04.093+02:00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</si>
  <si>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</si>
  <si>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2026-06-11T20:02:24.700+02:00</t>
  </si>
  <si>
    <t>2026-06-11T20:11:45.859+02:00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</si>
  <si>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</si>
  <si>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2026-06-11T20:01:01.767+02:00</t>
  </si>
  <si>
    <t>2026-06-11T20:09:29.307+02:00</t>
  </si>
  <si>
    <t>[{"id":"8c704055-e242-493d-b754-bb711e5a6c0b","note":"","count":1,"label":"Hawai 40 cm","posId":"102","price":30900,"isExtra":false}]</t>
  </si>
  <si>
    <t>2026-06-11T20:00:02.702+02:00</t>
  </si>
  <si>
    <t>2026-06-11T20:09:17.159+02:00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</si>
  <si>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</si>
  <si>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2026-06-11T19:56:32.412+02:00</t>
  </si>
  <si>
    <t>2026-06-11T20:07:28.086+02:00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</si>
  <si>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základ","posId":"ZRB32","price":0,"isExtra":true},{"id":"88378c03c1f4c715f7d83b1b","count":1,"label":"Hawai 32cm","posId":"114","price":19920,"isExtra":false},{"id":"7cdbdba064a9b12ab9c2a9d4","count":1,"label":"Balné","posId":"K0000","price":1500,"isExtra":true}]</t>
  </si>
  <si>
    <t>2026-06-11T19:56:18.079+02:00</t>
  </si>
  <si>
    <t>2026-06-11T20:04:19.856+02:00</t>
  </si>
  <si>
    <t>2026-06-11T19:53:02.296+02:00</t>
  </si>
  <si>
    <t>2026-06-11T20:23:10.871+02:00</t>
  </si>
  <si>
    <t>2026-06-11T20:43:51.337+02:00</t>
  </si>
  <si>
    <t>2026-06-11T20:16:53.949+02:00</t>
  </si>
  <si>
    <t>2026-06-11T19:43:45.349+02:00</t>
  </si>
  <si>
    <t>2026-06-11T19:57:23.179+02:00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</si>
  <si>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🌶️🌶️","posId":"122","price":24900,"isExtra":false},{"id":"7cdbdba064a9b12ab9c2a9d4","count":1,"label":"Balné","posId":"K0000","price":1500,"isExtra":true},{"id":"c53963ce28e9a8bf387aa757","count":1,"label":"okraj mozzarella, bylinky","posId":"A121","price":5700,"isExtra":true},{"id":"ef7ddf1be3580f55c4d22b43","count":1,"label":"Veggie menu Comeback","posId":"M200","price":34900,"isExtra":false},{"id":"ed8ecf45e3efabaa2915f39c","count":1,"label":"Balné","posId":"K0000","price":3000,"isExtra":true},{"id":"6f6f33cd92df966e84fc4b3c","count":1,"label":"Quattro Formaggi","posId":"Y123","price":0,"isExtra":true},{"id":"0172555aa3b6fbb53ca44f49","count":1,"label":"Smetanový základ","posId":"ZRS32","price":0,"isExtra":true},{"id":"c53963ce28e9a8bf387aa757","count":1,"label":"okraj mozzarella, bylinky","posId":"A121","price":5700,"isExtra":true},{"id":"319ff3a8cb90fbbb7a81c32e","count":1,"label":"česnekový chléb","posId":"P104","price":0,"isExtra":true},{"id":"883b3621f5350639da8fa144","count":1,"label":"Mirinda 1l","posId":"N126","price":0,"isExtra":true}]</t>
  </si>
  <si>
    <t>2026-06-11T19:42:50.980+02:00</t>
  </si>
  <si>
    <t>2026-06-11T19:48:08.283+02:00</t>
  </si>
  <si>
    <t>[{"id":"21b3b8ca0180cbbd4862d1ed","count":1,"label":"Comeback 40cm 🌶️","posId":"109","price":30900,"isExtra":false},{"id":"1d39bc6ba96569aaaf3ab974","count":1,"label":"Balné","posId":"K0000","price":2000,"isExtra":true},{"id":"d7387df4ba2fc0052110f961","count":1,"label":"Jalapeňos dip","posId":"P107","price":2000,"isExtra":false},{"id":"7cdbdba064a9b12ab9c2a9d4","count":1,"label":"Balné","posId":"K0000","price":1500,"isExtra":true},{"id":"8f70c51a720434a06d84f4e5","count":1,"label":"Česnekový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</si>
  <si>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2026-06-11T19:39:10.395+02:00</t>
  </si>
  <si>
    <t>2026-06-11T19:53:54.220+02:00</t>
  </si>
  <si>
    <t>[{"id":"0c78aba765fec38ab550bdf8","count":1,"label":"BBQ Texas 40cm","posId":"107","price":30900,"isExtra":false},{"id":"1d39bc6ba96569aaaf3ab974","count":1,"label":"Balné","posId":"K0000","price":2000,"isExtra":true},{"id":"893aed81a83a807fc642e4d1","count":1,"label":"okraj mozzarella, bbq omáčka","posId":"A124","price":6500,"isExtra":true},{"id":"7e4b5a7186f166fe8d586428","count":1,"label":"Bez papriky","posId":"X111","price":0,"KDSTags":["redhighlight"],"isExtra":true},{"id":"02b3742f94da9f259a89e61f","count":1,"label":"Kukuřice","posId":"C115","price":3500,"KDSTags":["greenhighlight"],"isExtra":true},{"id":"0c78aba765fec38ab550bdf8","count":1,"label":"BBQ Texas 40cm","posId":"107","price":30900,"isExtra":false},{"id":"1d39bc6ba96569aaaf3ab974","count":1,"label":"Balné","posId":"K0000","price":2000,"isExtra":true},{"id":"fb8c45104be3e2ec287156ec","count":1,"label":"okraj mozzarella, bylinky","posId":"A122","price":6500,"isExtra":true},{"id":"7e4b5a7186f166fe8d586428","count":1,"label":"Bez papriky","posId":"X111","price":0,"KDSTags":["redhighlight"],"isExtra":true},{"id":"02b3742f94da9f259a89e61f","count":1,"label":"Kukuřice","posId":"C115","price":3500,"KDSTags":["greenhighlight"],"isExtra":true},{"id":"377b80c66a22aaed8ced30db","count":1,"label":"Pepperoni Rolls 🌶️","posId":"P100","price":8900,"isExtra":false},{"id":"7cdbdba064a9b12ab9c2a9d4","count":1,"label":"Balné","posId":"K0000","price":1500,"isExtra":true},{"id":"91221793b65e8e71ec6cf2cc","count":1,"label":"Česnekový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18cm","posId":"P104","price":7900,"isExtra":false},{"id":"7cdbdba064a9b12ab9c2a9d4","count":1,"label":"Balné","posId":"K0000","price":1500,"isExtra":true}]</t>
  </si>
  <si>
    <t>2026-06-11T19:36:20.612+02:00</t>
  </si>
  <si>
    <t>2026-06-11T19:47:53.468+02:00</t>
  </si>
  <si>
    <t>2026-06-11T19:23:55.538+02:00</t>
  </si>
  <si>
    <t>2026-06-11T19:39:02.521+02:00</t>
  </si>
  <si>
    <t>[{"id":"8f33a84a8ac91a91cc37bff3","count":1,"label":"Margherita 32cm","posId":"112","price":16720,"isExtra":false},{"id":"7cdbdba064a9b12ab9c2a9d4","count":1,"label":"Balné","posId":"K0000","price":1500,"isExtra":true},{"id":"6a62c37fcc3049759d225124","count":1,"label":"USA těsto","posId":"17","price":1000,"isExtra":true},{"id":"f141e24c9f17c3296888fd0f","count":1,"label":"Šunka","posId":"B106","price":3000,"KDSTags":["greenhighlight"],"isExtra":true},{"id":"cde1a44f44daafed4b3bd82a","count":1,"label":"Pepperoni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</si>
  <si>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2026-06-11T19:23:44.099+02:00</t>
  </si>
  <si>
    <t>2026-06-11T19:45:52.152+02:00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</si>
  <si>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bylinky","posId":"A121","price":5700,"isExtra":true},{"id":"B115","note":"","count":1,"label":"Kukuřice","posId":"B115","price":2500,"KDSTags":["greenhighlight"],"isExtra":true},{"id":"B107","note":"","count":1,"label":"Špenát s česnekem","posId":"B107","price":2500,"KDSTags":["greenhighlight"],"isExtra":true},{"id":"P106","note":"","count":1,"label":"Česnekový dip","posId":"P106","price":2000,"isExtra":false},{"id":"K0000","note":"","count":1,"label":"Balné","posId":"K0000","price":1500,"isExtra":true},{"id":"118","note":"","count":1,"label":"BBQ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bylinky","posId":"A121","price":5700,"isExtra":true},{"id":"N20","note":"","count":1,"label":"Pilsner Urquell 12","posId":"N20","price":6500,"isExtra":false}]</t>
  </si>
  <si>
    <t>2026-06-11T19:22:49.235+02:00</t>
  </si>
  <si>
    <t>2026-06-11T19:43:28.253+02:00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</si>
  <si>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</si>
  <si>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2026-06-11T19:20:29.548+02:00</t>
  </si>
  <si>
    <t>2026-06-11T19:35:15.706+02:00</t>
  </si>
  <si>
    <t>2026-06-11T19:20:29.193+02:00</t>
  </si>
  <si>
    <t>2026-06-11T19:33:50.942+02:00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</si>
  <si>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</si>
  <si>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2026-06-11T19:18:05.065+02:00</t>
  </si>
  <si>
    <t>2026-06-11T19:31:32.649+02:00</t>
  </si>
  <si>
    <t>2026-06-11T19:13:45.966+02:00</t>
  </si>
  <si>
    <t>2026-06-11T19:32:04.173+02:00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</si>
  <si>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</si>
  <si>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2026-06-11T19:10:03.291+02:00</t>
  </si>
  <si>
    <t>2026-06-11T19:31:22.798+02:00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</si>
  <si>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</si>
  <si>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2026-06-11T19:10:03.262+02:00</t>
  </si>
  <si>
    <t>2026-06-11T19:31:19.011+02:00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</si>
  <si>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</si>
  <si>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2026-06-11T19:01:46.323+02:00</t>
  </si>
  <si>
    <t>2026-06-11T19:15:45.815+02:00</t>
  </si>
  <si>
    <t>[{"id":"cde1a44f44daafed4b3bd82a","count":1,"label":"Pepperoni 32cm 🌶️🌶️","posId":"120","price":19920,"isExtra":false},{"id":"7cdbdba064a9b12ab9c2a9d4","count":1,"label":"Balné","posId":"K0000","price":1500,"isExtra":true},{"id":"c4398ff6690198226cf7c771","count":1,"label":"Comeback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</si>
  <si>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2026-06-11T19:00:02.382+02:00</t>
  </si>
  <si>
    <t>2026-06-11T19:22:31.175+02:00</t>
  </si>
  <si>
    <t>[{"id":"d63e9120-8ffe-444c-ba51-6c942a13f4fc","note":"","count":2,"label":"Margherita 40 cm","posId":"100","price":26900,"isExtra":false},{"id":"8c704055-e242-493d-b754-bb711e5a6c0b","note":"","count":1,"label":"Hawai 40 cm","posId":"102","price":30900,"isExtra":false},{"id":"ad7c292a-48c9-48db-b64c-0f7f8ebced7f","note":"","count":1,"label":"BBQ Meteor 40 cm","posId":"106","price":30900,"isExtra":false},{"id":"0ea52415-fdb3-497f-b216-7fd5802f2e0f","note":"","count":1,"label":"Quattro Formaggi 32 cm","posId":"123","price":24900,"isExtra":false}]</t>
  </si>
  <si>
    <t>2026-06-11T18:56:26.803+02:00</t>
  </si>
  <si>
    <t>2026-06-11T19:29:00.057+02:00</t>
  </si>
  <si>
    <t>[{"id":"1bb50bf1-c6f5-4829-a56b-b21cb24355bb","count":1,"label":"Pizza Špenát kuře 32 cm","posId":"116","price":24900,"isExtra":false,"creatorId":"NxlZMJCJS1sN_GqWgbUGK","isPackging":0,"actualLabel":"Pizza Špenát kuře 32 cm"},{"id":"ea7d3a41-00ad-430f-b792-9a2d9ed490e1","count":1,"label":"Pizza Hot &amp; Spicy 18","posId":"134","price":11900,"isExtra":false,"creatorId":"_vgCWQmWfIGIJHIH3NnX6","isPackging":0,"actualLabel":"Pizza Hot &amp; Spicy 18"}]</t>
  </si>
  <si>
    <t>2026-06-11T18:55:02.579+02:00</t>
  </si>
  <si>
    <t>2026-06-11T19:09:54.846+02:00</t>
  </si>
  <si>
    <t>2026-06-11T19:36:22.562+02:00</t>
  </si>
  <si>
    <t>2026-06-11T19:00:12.402+02:00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</si>
  <si>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</si>
  <si>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2026-06-11T18:55:02.556+02:00</t>
  </si>
  <si>
    <t>2026-06-11T19:06:58.048+02:00</t>
  </si>
  <si>
    <t>2026-06-11T18:52:25.191+02:00</t>
  </si>
  <si>
    <t>2026-06-11T19:12:30.927+02:00</t>
  </si>
  <si>
    <t>[{"id":"cc156dc9-e0f8-4747-a43c-aabfdf952563","count":1,"label":"Pizza Comeback 40","posId":"109","price":30900,"isExtra":false,"creatorId":"aaVdOkbN98JES66Culr48","isPackging":0,"actualLabel":"Pizza Comeback 40"},{"id":"extra_20230331101812_90","count":1,"label":"Jalapeňos","posId":"C102","price":3500,"KDSTags":["greenhighlight"],"isExtra":true,"mainItemId":"cc156dc9-e0f8-4747-a43c-aabfdf952563"},{"id":"extra_20230331101812_94","count":1,"label":"Paprika","posId":"C111","price":3500,"KDSTags":["greenhighlight"],"isExtra":true,"mainItemId":"cc156dc9-e0f8-4747-a43c-aabfdf952563"},{"id":"3fbd17b1-044d-441d-95e8-c2ea0cecc4cd","count":1,"label":"Dip česnekový","posId":"P106","price":2000,"isExtra":false,"creatorId":"6XVYXCcMZsi6LfHX2XLtt","isPackging":0,"actualLabel":"Dip česnekový"},{"id":"3fbd17b1-044d-441d-95e8-c2ea0cecc4cd","count":1,"label":"Dip česnekový","posId":"P106","price":2000,"isExtra":false,"creatorId":"-jwvu7Zab1hDpTTBzFxpa","isPackging":0,"actualLabel":"Dip česnekový"},{"id":"09befa66-82ac-4965-9b33-54d966e97933","count":1,"label":"Dip jalapenos","posId":"P107","price":2000,"isExtra":false,"creatorId":"W1_ycsnoXrbkRLo8OS75g","isPackging":0,"actualLabel":"Dip jalapenos"}]</t>
  </si>
  <si>
    <t>2026-06-11T18:50:00.439+02:00</t>
  </si>
  <si>
    <t>2026-06-11T19:04:44.449+02:00</t>
  </si>
  <si>
    <t>2026-06-11T18:49:31.200+02:00</t>
  </si>
  <si>
    <t>2026-06-11T19:02:39.289+02:00</t>
  </si>
  <si>
    <t>2026-06-11T18:46:27.123+02:00</t>
  </si>
  <si>
    <t>2026-06-11T19:02:35.378+02:00</t>
  </si>
  <si>
    <t>2026-06-11T18:39:37.772+02:00</t>
  </si>
  <si>
    <t>2026-06-11T18:57:34.948+02:00</t>
  </si>
  <si>
    <t>[{"id":"c4398ff6690198226cf7c771","count":1,"label":"Comeback 32cm 🌶️","posId":"121","price":19920,"isExtra":false},{"id":"7cdbdba064a9b12ab9c2a9d4","count":1,"label":"Balné","posId":"K0000","price":1500,"isExtra":true},{"id":"5afa93923a7eacffee85991d","count":1,"label":"Aquilla černý čaj a broskev 0,5l","posId":"N120","price":4900,"isExtra":false}]</t>
  </si>
  <si>
    <t>2026-06-11T18:37:04.445+02:00</t>
  </si>
  <si>
    <t>2026-06-11T18:57:31.515+02:00</t>
  </si>
  <si>
    <t>2026-06-11T18:35:18.998+02:00</t>
  </si>
  <si>
    <t>2026-06-11T18:51:15.927+02:00</t>
  </si>
  <si>
    <t>[{"id":"59610942","note":"","size":"Hawai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bylinky","posId":"A121","price":5700,"isExtra":true},{"id":"54414863","note":"","count":1,"label":"Ananas","posId":"B100","price":2500,"KDSTags":["greenhighlight"],"isExtra":true}]</t>
  </si>
  <si>
    <t>2026-06-11T18:35:00.403+02:00</t>
  </si>
  <si>
    <t>2026-06-11T19:01:15.059+02:00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</si>
  <si>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40cm","posId":"111","price":30900,"isExtra":false},{"id":"54414789","note":"","count":1,"label":"Balné","posId":"K0000","price":2000,"isExtra":true},{"id":"59610934","note":"","size":"Margherita 32cm","count":1,"label":"Margherita 32cm","posId":"112","price":20900,"isExtra":false},{"id":"54414794","note":"","count":1,"label":"Balné","posId":"K0000","price":1500,"isExtra":true},{"id":"57405815","note":"","size":"Pepsi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</si>
  <si>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2026-06-11T18:33:02.647+02:00</t>
  </si>
  <si>
    <t>2026-06-11T18:46:33.376+02:00</t>
  </si>
  <si>
    <t>2026-06-11T19:01:08.884+02:00</t>
  </si>
  <si>
    <t>2026-06-11T18:33:04.339+02:00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</si>
  <si>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</si>
  <si>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2026-06-11T18:30:37.425+02:00</t>
  </si>
  <si>
    <t>2026-06-11T18:54:52.042+02:00</t>
  </si>
  <si>
    <t>[{"id":"8f70c51a720434a06d84f4e5","count":2,"label":"Česnekový dip","posId":"P106","price":2000,"isExtra":false},{"id":"7cdbdba064a9b12ab9c2a9d4","count":2,"label":"Balné","posId":"K0000","price":1500,"isExtra":true},{"id":"91221793b65e8e71ec6cf2cc","count":1,"label":"Česnekový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18cm","posId":"P104","price":7900,"isExtra":false},{"id":"7cdbdba064a9b12ab9c2a9d4","count":1,"label":"Balné","posId":"K0000","price":1500,"isExtra":true},{"id":"e405608123829c668b8933be","count":1,"label":"Pepperoni 40cm 🌶️🌶️","posId":"108","price":30900,"isExtra":false},{"id":"1d39bc6ba96569aaaf3ab974","count":1,"label":"Balné","posId":"K0000","price":2000,"isExtra":true},{"id":"893aed81a83a807fc642e4d1","count":1,"label":"okraj mozzarella, bbq omáčka","posId":"A124","price":6500,"isExtra":true},{"id":"4e2cd70072e23710fe00e741","count":1,"label":"Paprika","posId":"C111","price":3500,"KDSTags":["greenhighlight"],"isExtra":true}]</t>
  </si>
  <si>
    <t>2026-06-11T18:26:01.698+02:00</t>
  </si>
  <si>
    <t>2026-06-11T18:37:50.104+02:00</t>
  </si>
  <si>
    <t>[{"id":"f1315fc0-dfbb-459c-9f31-49d8e60875f4","note":"","count":1,"label":"Pepperoni 40 cm","posId":"108","price":30900,"isExtra":false},{"id":"86843148-4e32-4979-bfd6-d7151207f70f","note":"","count":1,"label":"Šunka","posId":"C106","price":4000,"KDSTags":["greenhighlight"],"isExtra":true}]</t>
  </si>
  <si>
    <t>2026-06-11T18:24:56.004+02:00</t>
  </si>
  <si>
    <t>2026-06-11T18:35:26.975+02:00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</si>
  <si>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</si>
  <si>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2026-06-11T18:22:02.250+02:00</t>
  </si>
  <si>
    <t>2026-06-11T18:43:52.102+02:00</t>
  </si>
  <si>
    <t>2026-06-11T18:52:08.978+02:00</t>
  </si>
  <si>
    <t>2026-06-11T18:28:42.344+02:00</t>
  </si>
  <si>
    <t>[{"id":"9461c599-e1f4-4267-8dd8-c1eea66839a3","note":"","count":1,"label":"Choco Rolls, 6 ks","posId":"chr100","price":8900,"isExtra":false},{"id":"6463d074-457d-4955-9cf5-43bdb5619e32","note":"","count":1,"label":"Jablečno-skořicové rolls, 8ks","posId":"18","price":8900,"isExtra":false},{"id":"85dc195f-7d7b-4fb5-b41d-eb1c9c76b3a3","note":"","count":1,"label":"Hot &amp; Spicy 32 cm","posId":"146","price":24900,"isExtra":false},{"id":"57c816b2-3e3f-46c2-b126-b09910d79cb0","note":"","count":1,"label":"změna na Smetanový základ","posId":"i129","price":0,"isExtra":true},{"id":"2585f58b-88a9-4cf3-bee9-d0f178b1877c","note":"","count":1,"label":"okraj Hotdog bez omáčky","posId":"A125","price":5700,"isExtra":true},{"id":"e2500e14-36a7-442f-9e4c-8df3f05db108","note":"","count":1,"label":"pepperoni salám","posId":"B109","price":3000,"KDSTags":["greenhighlight"],"isExtra":true},{"id":"a4efa812-1470-4ea2-a19d-39843abed3be","note":"","count":1,"label":"Comeback 32 cm","posId":"145","price":24900,"isExtra":false},{"id":"57c816b2-3e3f-46c2-b126-b09910d79cb0","note":"","count":1,"label":"změna na Smetanový základ","posId":"i129","price":0,"isExtra":true}]</t>
  </si>
  <si>
    <t>2026-06-11T18:21:24.814+02:00</t>
  </si>
  <si>
    <t>2026-06-11T18:39:54.929+02:00</t>
  </si>
  <si>
    <t>[{"id":"d98ec6be-4601-4566-82ac-62cba7863210","count":1,"label":"Pizza Hawai 40 cm","posId":"102","price":30900,"isExtra":false,"creatorId":"Q4MFJ702J0Of6lt_TuXWm","isPackging":0,"actualLabel":"Pizza Hawai 40 cm"},{"id":"RjnzJvFGQ7bViwxWS8fAW","count":1,"label":"Bez ananasu","posId":"X100","price":0,"KDSTags":["redhighlight"],"isExtra":true,"mainItemId":"d98ec6be-4601-4566-82ac-62cba7863210"}]</t>
  </si>
  <si>
    <t>2026-06-11T18:20:01.990+02:00</t>
  </si>
  <si>
    <t>2026-06-11T18:46:31.196+02:00</t>
  </si>
  <si>
    <t>2026-06-11T18:48:17.252+02:00</t>
  </si>
  <si>
    <t>2026-06-11T18:20:03.213+02:00</t>
  </si>
  <si>
    <t>[{"id":"35e045f9-bc36-46e9-8142-6579de78a05b","note":"","count":1,"label":"Comeback 32 cm","posId":"121","price":24900,"isExtra":false},{"id":"5b1f2843-926a-4dd1-a5f0-4fddc7b45013","note":"","count":1,"label":"Margherita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</si>
  <si>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2026-06-11T18:14:42.401+02:00</t>
  </si>
  <si>
    <t>2026-06-11T18:31:00.813+02:00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</si>
  <si>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</si>
  <si>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2026-06-11T18:14:20.489+02:00</t>
  </si>
  <si>
    <t>2026-06-11T18:18:24.065+02:00</t>
  </si>
  <si>
    <t>2026-06-11T18:12:01.589+02:00</t>
  </si>
  <si>
    <t>2026-06-11T18:37:02.227+02:00</t>
  </si>
  <si>
    <t>2026-06-11T18:11:37.898+02:00</t>
  </si>
  <si>
    <t>2026-06-11T18:30:55.068+02:00</t>
  </si>
  <si>
    <t>2026-06-11T18:11:02.564+02:00</t>
  </si>
  <si>
    <t>2026-06-11T18:18:34.965+02:00</t>
  </si>
  <si>
    <t>2026-06-11T18:32:47.508+02:00</t>
  </si>
  <si>
    <t>2026-06-11T18:11:37.873+02:00</t>
  </si>
  <si>
    <t>[{"id":"e8f571e6-dd36-42d7-8826-52c90315986b","note":"","count":1,"label":"Baby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]</t>
  </si>
  <si>
    <t>2026-06-11T18:05:02.638+02:00</t>
  </si>
  <si>
    <t>2026-06-11T18:16:56.855+02:00</t>
  </si>
  <si>
    <t>2026-06-11T18:29:43.561+02:00</t>
  </si>
  <si>
    <t>2026-06-11T18:06:19.093+02:00</t>
  </si>
  <si>
    <t>[{"id":"b6658da4-b777-42a2-94b6-5ce20ff49587","note":"","count":1,"label":"Pepperoni 32 cm","posId":"144","price":24900,"isExtra":false},{"id":"f2ca88ba-7288-4f05-a925-149da2e2137e","note":"","count":1,"label":"okraj Hotdog, BBQ","posId":"A119","price":5700,"isExtra":true},{"id":"b6658da4-b777-42a2-94b6-5ce20ff49587","note":"","count":1,"label":"Pepperoni 32 cm","posId":"144","price":24900,"isExtra":false},{"id":"3a8b6a85-3b5c-4ee4-be2d-261ab8731d6e","note":"","count":1,"label":"Dip česnekový","posId":"P106","price":2000,"isExtra":false}]</t>
  </si>
  <si>
    <t>2026-06-11T18:04:51.838+02:00</t>
  </si>
  <si>
    <t>2026-06-11T18:14:20.093+02:00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</si>
  <si>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</si>
  <si>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2026-06-11T17:58:01.926+02:00</t>
  </si>
  <si>
    <t>2026-06-11T18:49:40.848+02:00</t>
  </si>
  <si>
    <t>2026-06-11T19:10:16.106+02:00</t>
  </si>
  <si>
    <t>2026-06-11T18:28:37.536+02:00</t>
  </si>
  <si>
    <t>[{"id":"10a95fda-50ac-4e8b-a092-eba50264ce8d","note":"","count":1,"label":"Comeback 18 cm","posId":"133","price":11900,"isExtra":false},{"id":"076ed74a-9e28-4a30-9b7c-06e6adbd9e27","note":"","count":1,"label":"Margherita 18 cm","posId":"124","price":11900,"isExtra":false},{"id":"211d85d0-839e-41d0-89e3-ea177ad7489e","note":"","count":1,"label":"Dip česnekový","posId":"P106","price":2000,"isExtra":false}]</t>
  </si>
  <si>
    <t>2026-06-11T17:55:03.301+02:00</t>
  </si>
  <si>
    <t>2026-06-11T18:23:44.789+02:00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</si>
  <si>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česnekový","posId":"P106","price":2000,"isExtra":false},{"id":"b3008ec8-24a5-4d30-bf46-9133028be7e4","note":"","count":1,"label":"Margherita 32 cm","posId":"136","price":20900,"isExtra":false},{"id":"131c6239-e041-4ab5-9f75-400951ef95f4","note":"","count":3,"label":"Dip jalapenos","posId":"P107","price":2000,"isExtra":false}]</t>
  </si>
  <si>
    <t>2026-06-11T17:49:54.225+02:00</t>
  </si>
  <si>
    <t>2026-06-11T18:08:19.742+02:00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</si>
  <si>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</si>
  <si>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2026-06-11T17:46:57.082+02:00</t>
  </si>
  <si>
    <t>2026-06-11T17:59:39.897+02:00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</si>
  <si>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salám","posId":"B109","price":3000,"KDSTags":["greenhighlight"],"isExtra":true},{"id":"57405814","note":"","size":"Pepsi 1l","count":1,"label":"Pepsi 1l","posId":"N124","price":5900,"isExtra":false},{"id":"54683561","note":"","size":"Choco Rolls","count":1,"label":"Choco Rolls","posId":"chr100","price":8900,"isExtra":false},{"id":"54414794","note":"","count":1,"label":"Balné","posId":"K0000","price":1500,"isExtra":true}]</t>
  </si>
  <si>
    <t>2026-06-11T17:46:02.288+02:00</t>
  </si>
  <si>
    <t>2026-06-11T18:05:10.394+02:00</t>
  </si>
  <si>
    <t>2026-06-11T18:14:37.347+02:00</t>
  </si>
  <si>
    <t>2026-06-11T17:46:03.619+02:00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</si>
  <si>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základ","posId":"i105","price":0,"isExtra":true},{"id":"d6cf1c2d-03e6-4803-9b7a-32756da6118d","note":"","count":1,"label":"Česká zmrzlina z Opočna pistáciová","posId":"D109","price":12900,"isExtra":false}]</t>
  </si>
  <si>
    <t>2026-06-11T17:41:08.554+02:00</t>
  </si>
  <si>
    <t>2026-06-11T17:56:08.395+02:00</t>
  </si>
  <si>
    <t>2026-06-11T17:39:20.709+02:00</t>
  </si>
  <si>
    <t>2026-06-11T17:52:23.167+02:00</t>
  </si>
  <si>
    <t>2026-06-11T17:39:11.829+02:00</t>
  </si>
  <si>
    <t>2026-06-11T17:51:07.342+02:00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</si>
  <si>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54414878","note":"","count":1,"label":"Cibule","posId":"C103","price":3500,"KDSTags":["greenhighlight"],"isExtra":true},{"id":"54414901","note":"","count":1,"label":"Slanina","posId":"C108","price":4000,"KDSTags":["greenhighlight"],"isExtra":true}]</t>
  </si>
  <si>
    <t>2026-06-11T17:38:05.684+02:00</t>
  </si>
  <si>
    <t>2026-06-11T17:49:08.922+02:00</t>
  </si>
  <si>
    <t>[{"id":"0c78aba765fec38ab550bdf8","count":1,"label":"BBQ Texas 40cm","posId":"107","price":30900,"isExtra":false},{"id":"1d39bc6ba96569aaaf3ab974","count":1,"label":"Balné","posId":"K0000","price":2000,"isExtra":true},{"id":"8f70c51a720434a06d84f4e5","count":1,"label":"Česnekový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</si>
  <si>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2026-06-11T17:36:59.254+02:00</t>
  </si>
  <si>
    <t>2026-06-11T17:45:51.430+02:00</t>
  </si>
  <si>
    <t>2026-06-11T17:35:49.868+02:00</t>
  </si>
  <si>
    <t>2026-06-11T17:55:56.000+02:00</t>
  </si>
  <si>
    <t>2026-06-11T17:35:49.692+02:00</t>
  </si>
  <si>
    <t>2026-06-11T17:47:40.794+02:00</t>
  </si>
  <si>
    <t>2026-06-11T17:35:02.153+02:00</t>
  </si>
  <si>
    <t>2026-06-11T18:04:14.719+02:00</t>
  </si>
  <si>
    <t>2026-06-11T18:37:12.988+02:00</t>
  </si>
  <si>
    <t>2026-06-11T17:35:03.069+02:00</t>
  </si>
  <si>
    <t>[{"id":"03ade9ce-5d0f-4499-a6a3-340b58ae4468","note":"","count":1,"label":"Capricciosa 32 cm","posId":"113","price":24900,"isExtra":false},{"id":"0b867b16-3995-4b4a-9deb-1c0d8cecf8d6","note":"","count":1,"label":"Pepperoni 32 cm","posId":"120","price":24900,"isExtra":false},{"id":"35e045f9-bc36-46e9-8142-6579de78a05b","note":"","count":1,"label":"Comeback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</si>
  <si>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2026-06-11T17:33:02.607+02:00</t>
  </si>
  <si>
    <t>2026-06-11T18:10:23.875+02:00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</si>
  <si>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</si>
  <si>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2026-06-11T17:33:02.592+02:00</t>
  </si>
  <si>
    <t>2026-06-11T17:44:41.670+02:00</t>
  </si>
  <si>
    <t>2026-06-11T18:08:13.470+02:00</t>
  </si>
  <si>
    <t>2026-06-11T17:34:31.980+02:00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</si>
  <si>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-olivy","posId":"X112","price":0,"KDSTags":["redhighlight"],"isExtra":true},{"id":"bf8dc38b-6c8e-42b6-9da3-3170253a57d4","note":"","count":2,"label":"Hot &amp; Spicy 32 cm","posId":"122","price":24900,"isExtra":false},{"id":"4d0fe7ad-c88a-4a73-8015-c60680489cf8","note":"","count":1,"label":"Baby špenát &amp; kuře 32 cm","posId":"116","price":24900,"isExtra":false},{"id":"ee394832-8137-440a-84b7-b9e0df42a9ab","note":"","count":1,"label":"Hawai 32 cm","posId":"114","price":24900,"isExtra":false}]</t>
  </si>
  <si>
    <t>2026-06-11T17:33:02.575+02:00</t>
  </si>
  <si>
    <t>2026-06-11T18:00:06.701+02:00</t>
  </si>
  <si>
    <t>2026-06-11T18:26:37.888+02:00</t>
  </si>
  <si>
    <t>2026-06-11T17:33:05.671+02:00</t>
  </si>
  <si>
    <t>[{"id":"e12521cc-9391-4513-be27-f090014536cf","note":"","count":1,"label":"BBQ Texas 32 cm","posId":"143","price":24900,"isExtra":false},{"id":"26378531-c5c0-43f4-9535-09f267896a62","note":"","count":1,"label":"Spicy Wings, 7 ks","posId":"P101","price":11900,"isExtra":false},{"id":"03ade9ce-5d0f-4499-a6a3-340b58ae4468","note":"","count":1,"label":"Capricciosa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-žampiony","posId":"X105","price":0,"KDSTags":["redhighlight"],"isExtra":true}]</t>
  </si>
  <si>
    <t>2026-06-11T17:31:02.388+02:00</t>
  </si>
  <si>
    <t>2026-06-11T18:09:04.686+02:00</t>
  </si>
  <si>
    <t>2026-06-11T18:34:56.002+02:00</t>
  </si>
  <si>
    <t>2026-06-11T18:02:26.972+02:00</t>
  </si>
  <si>
    <t>[{"id":"d63e9120-8ffe-444c-ba51-6c942a13f4fc","note":"","count":1,"label":"Margherita 40 cm","posId":"100","price":26900,"isExtra":false},{"id":"cd609a07-df60-45aa-80ee-74409e6c9fa9","note":"","count":1,"label":"Ananas","posId":"C100","price":3500,"KDSTags":["greenhighlight"],"isExtra":true}]</t>
  </si>
  <si>
    <t>2026-06-11T17:26:00.257+02:00</t>
  </si>
  <si>
    <t>2026-06-11T17:37:55.656+02:00</t>
  </si>
  <si>
    <t>Bohdan</t>
  </si>
  <si>
    <t>2026-06-11T17:25:17.324+02:00</t>
  </si>
  <si>
    <t>2026-06-11T17:32:25.083+02:00</t>
  </si>
  <si>
    <t>[{"id":"122","note":"Prosím jestli by bylo možné půlka pizzy jen klasická šunková ","count":1,"label":"Hot &amp; Spicy 32cm 🌶️🌶️","posId":"122","price":24900,"isExtra":false},{"id":"K0000","note":"","count":1,"label":"Balné","posId":"K0000","price":1500,"isExtra":true},{"id":"113","note":"","count":1,"label":"Capricciosa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</si>
  <si>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2026-06-11T17:23:02.438+02:00</t>
  </si>
  <si>
    <t>2026-06-11T17:28:54.749+02:00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</si>
  <si>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</si>
  <si>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2026-06-11T17:16:43.175+02:00</t>
  </si>
  <si>
    <t>2026-06-11T17:22:55.683+02:00</t>
  </si>
  <si>
    <t>[{"id":"54414716","note":"","size":"Hawai 40cm","count":1,"label":"Hawai 40cm","posId":"102","price":30900,"isExtra":false},{"id":"54414789","note":"","count":1,"label":"Balné","posId":"K0000","price":2000,"isExtra":true},{"id":"57405815","note":"","size":"Pepsi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</si>
  <si>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2026-06-11T17:12:02.609+02:00</t>
  </si>
  <si>
    <t>2026-06-11T17:19:59.069+02:00</t>
  </si>
  <si>
    <t>[{"id":"54414750","note":"","size":"Česnekový dip","count":7,"label":"Česnekový dip","posId":"P106","price":2000,"isExtra":false},{"id":"54414794","note":"","count":7,"label":"Balné","posId":"K0000","price":1500,"isExtra":true},{"id":"57405815","note":"","size":"Pepsi zero sugar 1l","count":1,"label":"Pepsi zero sugar 1l","posId":"N125","price":5900,"isExtra":false},{"id":"54414711","note":"","size":"Pepperoni 40cm 🌶️🌶️","count":1,"label":"Pepperoni 40cm 🌶️🌶️","posId":"108","price":30900,"isExtra":false},{"id":"54414789","note":"","count":1,"label":"Balné","posId":"K0000","price":2000,"isExtra":true},{"id":"54414716","note":"","size":"Hawai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</si>
  <si>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2026-06-11T17:11:18.109+02:00</t>
  </si>
  <si>
    <t>2026-06-11T17:16:02.818+02:00</t>
  </si>
  <si>
    <t>[{"id":"54414707","note":"","size":"Margherita 40cm","count":1,"label":"Margherita 40cm","posId":"100","price":26900,"isExtra":false},{"id":"54414789","note":"","count":1,"label":"Balné","posId":"K0000","price":2000,"isExtra":true},{"id":"54414750","note":"","size":"Česnekový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</si>
  <si>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2026-06-11T17:04:59.286+02:00</t>
  </si>
  <si>
    <t>2026-06-11T17:11:31.555+02:00</t>
  </si>
  <si>
    <t>2026-06-11T17:04:59.184+02:00</t>
  </si>
  <si>
    <t>2026-06-11T17:09:54.538+02:00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</si>
  <si>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54414863","note":"","count":1,"label":"Ananas","posId":"B100","price":2500,"KDSTags":["greenhighlight"]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</si>
  <si>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2026-06-11T16:54:01.899+02:00</t>
  </si>
  <si>
    <t>2026-06-11T17:06:43.409+02:00</t>
  </si>
  <si>
    <t>2026-06-11T17:30:52.896+02:00</t>
  </si>
  <si>
    <t>2026-06-11T16:54:03.852+02:00</t>
  </si>
  <si>
    <t>[{"id":"0005ff76-02c8-47f3-a86e-87443988197a","note":"","count":1,"label":"BBQ Texas 32 cm","posId":"119","price":24900,"isExtra":false},{"id":"d63e9120-8ffe-444c-ba51-6c942a13f4fc","note":"","count":1,"label":"Margherita 40 cm","posId":"100","price":26900,"isExtra":false}]</t>
  </si>
  <si>
    <t>2026-06-11T16:43:57.819+02:00</t>
  </si>
  <si>
    <t>2026-06-11T16:52:51.495+02:00</t>
  </si>
  <si>
    <t>2026-06-11T17:11:19.177+02:00</t>
  </si>
  <si>
    <t>2026-06-11T16:43:58.896+02:00</t>
  </si>
  <si>
    <t>[{"id":"40d9cbbb-8f1e-4bb1-8779-b8a901a5b016","count":1,"label":"Pizza Quattro Formaggi 32","posId":"123","price":24900,"isExtra":false,"creatorId":"m9ND-5y4Fgk0ydWEWZcir","isPackging":0,"actualLabel":"Pizza Quattro Formaggi 32"},{"id":"89bd6aa5-2940-480c-9e29-0ffa339d601c","count":1,"label":"Pizza Hot &amp; Spicy 32","posId":"122","price":24900,"isExtra":false,"creatorId":"OnlLnhXroVahHwr-2hg_Q","isPackging":0,"actualLabel":"Pizza Hot &amp; Spicy 32"}]</t>
  </si>
  <si>
    <t>2026-06-11T16:28:19.558+02:00</t>
  </si>
  <si>
    <t>2026-06-11T16:37:03.584+02:00</t>
  </si>
  <si>
    <t>[{"id":"59610939","note":"","size":"BBQ Texas 32cm","count":1,"label":"BBQ Texas 32cm","posId":"119","price":24900,"isExtra":false},{"id":"54414794","note":"","count":1,"label":"Balné","posId":"K0000","price":1500,"isExtra":true},{"id":"57278749","note":"","count":1,"label":"Rajčatový základ","posId":"ZBR32","price":0,"isExtra":true},{"id":"54414854","note":"","count":1,"label":"okraj hotdog, bbq omáčka","posId":"A119","price":5700,"isExtra":true},{"id":"54414849","note":"","count":1,"label":"Bez papriky","posId":"X111","price":0,"KDSTags":["redhighlight"],"isExtra":true}]</t>
  </si>
  <si>
    <t>2026-06-11T16:27:02.045+02:00</t>
  </si>
  <si>
    <t>2026-06-11T16:43:14.244+02:00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</si>
  <si>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cm","posId":"121","price":24900,"isExtra":false},{"id":"a7776057-3aa0-47d4-9ca4-d51217995dad","note":"","count":1,"label":"Veggieballs 32 cm","posId":"117","price":24900,"isExtra":false},{"id":"8dc41ad9-a5c2-444f-9989-27a8aa38dce4","note":"","count":1,"label":"BEZ -jalapenos","posId":"X102","price":0,"KDSTags":["redhighlight"],"isExtra":true},{"id":"0005ff76-02c8-47f3-a86e-87443988197a","note":"","count":1,"label":"BBQ Texas 32 cm","posId":"119","price":24900,"isExtra":false}]</t>
  </si>
  <si>
    <t>2026-06-11T16:24:02.603+02:00</t>
  </si>
  <si>
    <t>2026-06-11T16:34:42.053+02:00</t>
  </si>
  <si>
    <t>2026-06-11T16:54:01.696+02:00</t>
  </si>
  <si>
    <t>2026-06-11T16:24:03.339+02:00</t>
  </si>
  <si>
    <t>2026-06-11T16:17:32.502+02:00</t>
  </si>
  <si>
    <t>2026-06-11T16:23:31.435+02:00</t>
  </si>
  <si>
    <t>2026-06-11T16:17:02.850+02:00</t>
  </si>
  <si>
    <t>2026-06-11T16:25:59.135+02:00</t>
  </si>
  <si>
    <t>2026-06-11T15:52:18.779+02:00</t>
  </si>
  <si>
    <t>2026-06-11T16:01:41.651+02:00</t>
  </si>
  <si>
    <t>[{"id":"21b3b8ca0180cbbd4862d1ed","count":1,"label":"Comeback 40cm 🌶️","posId":"109","price":30900,"isExtra":false},{"id":"1d39bc6ba96569aaaf3ab974","count":1,"label":"Balné","posId":"K0000","price":2000,"isExtra":true}]</t>
  </si>
  <si>
    <t>2026-06-11T15:48:02.490+02:00</t>
  </si>
  <si>
    <t>2026-06-11T15:58:03.435+02:00</t>
  </si>
  <si>
    <t>[{"id":"0b867b16-3995-4b4a-9deb-1c0d8cecf8d6","note":"","count":1,"label":"Pepperoni 32 cm","posId":"120","price":24900,"isExtra":false},{"id":"2863cfff-d34c-4eca-8cc1-a94c70c453ab","note":"","count":1,"label":"Mirinda 1l","posId":"N126","price":5900,"isExtra":false}]</t>
  </si>
  <si>
    <t>2026-06-11T15:39:23.926+02:00</t>
  </si>
  <si>
    <t>2026-06-11T15:45:01.140+02:00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</si>
  <si>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základ","posId":"ZRB32","price":0,"isExtra":true},{"id":"54414783","note":"","count":1,"label":"bez plněných okrajů","posId":"X1000","price":0,"isExtra":true}]</t>
  </si>
  <si>
    <t>2026-06-11T15:33:47.865+02:00</t>
  </si>
  <si>
    <t>2026-06-11T15:44:17.420+02:00</t>
  </si>
  <si>
    <t>[{"id":"d16c2c5a12f73683500b6f35","count":1,"label":"Choco Rolls","posId":"chr100","price":8900,"isExtra":false},{"id":"7cdbdba064a9b12ab9c2a9d4","count":1,"label":"Balné","posId":"K0000","price":1500,"isExtra":true},{"id":"833bac0ee0c2ca184b6000b3","count":1,"label":"Buchtičky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šodó","posId":"D12","price":7900,"isExtra":false},{"id":"7cdbdba064a9b12ab9c2a9d4","count":1,"label":"Balné","posId":"K0000","price":1500,"isExtra":true}]</t>
  </si>
  <si>
    <t>Tereza</t>
  </si>
  <si>
    <t>2026-06-11T15:30:52.843+02:00</t>
  </si>
  <si>
    <t>2026-06-11T15:40:08.308+02:00</t>
  </si>
  <si>
    <t>[{"id":"109","note":"","count":1,"label":"Comeback 40cm 🌶️","posId":"109","price":30900,"isExtra":false},{"id":"K0000","note":"","count":1,"label":"Balné","posId":"K0000","price":2000,"isExtra":true},{"id":"N125","note":"","count":1,"label":"Pepsi zero sugar 1l","posId":"N125","price":5900,"isExtra":false}]</t>
  </si>
  <si>
    <t>2026-06-11T15:28:48.938+02:00</t>
  </si>
  <si>
    <t>2026-06-11T15:39:30.741+02:00</t>
  </si>
  <si>
    <t>[{"id":"108","note":"","count":1,"label":"Pepperoni 40cm 🌶️🌶️","posId":"108","price":30900,"isExtra":false},{"id":"K0000","note":"","count":1,"label":"Balné","posId":"K0000","price":2000,"isExtra":true},{"id":"A120","note":"","count":1,"label":"okraj hotdog, bbq omáčka","posId":"A120","price":6500,"isExtra":true}]</t>
  </si>
  <si>
    <t>2026-06-11T15:23:02.045+02:00</t>
  </si>
  <si>
    <t>2026-06-11T15:30:41.108+02:00</t>
  </si>
  <si>
    <t>2026-06-11T15:45:11.502+02:00</t>
  </si>
  <si>
    <t>2026-06-11T15:23:03.299+02:00</t>
  </si>
  <si>
    <t>[{"id":"f1315fc0-dfbb-459c-9f31-49d8e60875f4","note":"","count":1,"label":"Pepperoni 40 cm","posId":"108","price":30900,"isExtra":false},{"id":"52cffa8b-0a47-4e13-b315-64f9374ef0a7","note":"","count":1,"label":"Okraj Hotdog bez omáčky","posId":"A126","price":6500,"isExtra":true}]</t>
  </si>
  <si>
    <t>2026-06-11T15:22:00.817+02:00</t>
  </si>
  <si>
    <t>2026-06-11T15:28:17.480+02:00</t>
  </si>
  <si>
    <t>[{"id":"N126","note":"","count":1,"label":"Mirinda 1l","posId":"N126","price":5900,"isExtra":false},{"id":"123","note":"","count":1,"label":"Quattro Formaggi 32cm","posId":"123","price":24900,"isExtra":false},{"id":"K0000","note":"","count":1,"label":"Balné","posId":"K0000","price":1500,"isExtra":true}]</t>
  </si>
  <si>
    <t>2026-06-11T15:08:14.806+02:00</t>
  </si>
  <si>
    <t>2026-06-11T15:17:14.316+02:00</t>
  </si>
  <si>
    <t>[{"id":"109","note":"","count":1,"label":"Comeback 40cm 🌶️","posId":"109","price":30900,"isExtra":false},{"id":"K0000","note":"","count":1,"label":"Balné","posId":"K0000","price":2000,"isExtra":true},{"id":"108","note":"","count":1,"label":"Pepperoni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</si>
  <si>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2026-06-11T14:40:29.900+02:00</t>
  </si>
  <si>
    <t>2026-06-11T14:47:38.160+02:00</t>
  </si>
  <si>
    <t>2026-06-11T14:11:02.070+02:00</t>
  </si>
  <si>
    <t>2026-06-11T14:23:09.877+02:00</t>
  </si>
  <si>
    <t>2026-06-11T14:33:17.064+02:00</t>
  </si>
  <si>
    <t>2026-06-11T14:11:02.903+02:00</t>
  </si>
  <si>
    <t>2026-06-11T14:06:12.197+02:00</t>
  </si>
  <si>
    <t>2026-06-11T14:12:52.249+02:00</t>
  </si>
  <si>
    <t>2026-06-11T14:04:10.878+02:00</t>
  </si>
  <si>
    <t>2026-06-11T14:11:50.068+02:00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</si>
  <si>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</si>
  <si>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2026-06-11T13:54:26.530+02:00</t>
  </si>
  <si>
    <t>2026-06-11T14:01:58.711+02:00</t>
  </si>
  <si>
    <t>[{"id":"c4398ff6690198226cf7c771","count":1,"label":"Comeback 32cm 🌶️","posId":"121","price":19920,"isExtra":false},{"id":"7cdbdba064a9b12ab9c2a9d4","count":1,"label":"Balné","posId":"K0000","price":1500,"isExtra":true},{"id":"8f70c51a720434a06d84f4e5","count":1,"label":"Česnekový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</si>
  <si>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2026-06-11T13:52:02.526+02:00</t>
  </si>
  <si>
    <t>2026-06-11T14:00:05.928+02:00</t>
  </si>
  <si>
    <t>2026-06-11T13:43:16.065+02:00</t>
  </si>
  <si>
    <t>2026-06-11T13:55:04.098+02:00</t>
  </si>
  <si>
    <t>[{"id":"cc156dc9-e0f8-4747-a43c-aabfdf952563","count":1,"label":"Pizza Comeback 40","posId":"109","price":30900,"isExtra":false,"creatorId":"iGBB94C-n0NGa8LERaVIj","isPackging":0,"actualLabel":"Pizza Comeback 40"},{"id":"1bb50bf1-c6f5-4829-a56b-b21cb24355bb","count":1,"label":"Pizza Špenát kuře 32 cm","posId":"116","price":24900,"isExtra":false,"creatorId":"Ya093TFgM6DwJHttl2NGo","isPackging":0,"actualLabel":"Pizza Špenát kuře 32 cm"}]</t>
  </si>
  <si>
    <t>2026-06-11T13:42:02.474+02:00</t>
  </si>
  <si>
    <t>2026-06-11T13:50:40.218+02:00</t>
  </si>
  <si>
    <t>[{"id":"aef5aaf8-2acf-4f20-91be-c8829f11cd0c","note":"","count":1,"label":"Capricciosa 40 cm","posId":"101","price":30900,"isExtra":false},{"id":"622835b8-8ccd-4776-9f66-ccee484725e6","note":"","count":1,"label":"Okraj Hotdog, hořčice","posId":"A118","price":6500,"isExtra":true},{"id":"d5c01305-5b81-4931-8ef0-14413da22bab","note":"","count":1,"label":"Kukuřice","posId":"C115","price":3500,"KDSTags":["greenhighlight"],"isExtra":true}]</t>
  </si>
  <si>
    <t>2026-06-11T13:37:21.897+02:00</t>
  </si>
  <si>
    <t>2026-06-11T13:45:09.011+02:00</t>
  </si>
  <si>
    <t>2026-06-11T13:31:02.317+02:00</t>
  </si>
  <si>
    <t>2026-06-11T13:41:01.922+02:00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</si>
  <si>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-olivy","posId":"X112","price":0,"KDSTags":["redhighlight"],"isExtra":true}]</t>
  </si>
  <si>
    <t>2026-06-11T13:29:43.115+02:00</t>
  </si>
  <si>
    <t>2026-06-11T13:39:17.789+02:00</t>
  </si>
  <si>
    <t>[{"id":"8f33a84a8ac91a91cc37bff3","count":1,"label":"Margherita 32cm","posId":"112","price":16720,"isExtra":false},{"id":"7cdbdba064a9b12ab9c2a9d4","count":1,"label":"Balné","posId":"K0000","price":1500,"isExtra":true},{"id":"ee71f6714becbd8248bd3de8","count":1,"label":"Žampiony","posId":"B105","price":2500,"KDSTags":["greenhighlight"],"isExtra":true},{"id":"d04e19e6c56090dca54920e4","count":1,"label":"Cibule","posId":"B103","price":2500,"KDSTags":["greenhighlight"],"isExtra":true},{"id":"f141e24c9f17c3296888fd0f","count":1,"label":"Šunka","posId":"B106","price":3000,"KDSTags":["greenhighlight"]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základ","posId":"ZRS32","price":0,"isExtra":true},{"id":"b9ae076dc1aa10e137c00e4a","count":1,"label":"Kukuřice","posId":"B115","price":2500,"KDSTags":["greenhighlight"],"isExtra":true}]</t>
  </si>
  <si>
    <t>2026-06-11T13:21:02.597+02:00</t>
  </si>
  <si>
    <t>2026-06-11T13:30:59.774+02:00</t>
  </si>
  <si>
    <t>[{"id":"59610940","note":"","size":"BBQ Meteor 32cm","count":1,"label":"BBQ Meteor 32cm","posId":"118","price":24900,"isExtra":false},{"id":"54414794","note":"","count":1,"label":"Balné","posId":"K0000","price":1500,"isExtra":true},{"id":"57278741","note":"","count":1,"label":"Smetanový základ","posId":"ZBS32","price":0,"isExtra":true},{"id":"54414850","note":"","count":1,"label":"okraj hotdog, hořčice","posId":"A117","price":5700,"isExtra":true},{"id":"54414876","note":"","count":1,"label":"Cibule","posId":"B103","price":2500,"KDSTags":["greenhighlight"],"isExtra":true}]</t>
  </si>
  <si>
    <t>2026-06-11T13:03:15.264+02:00</t>
  </si>
  <si>
    <t>2026-06-11T13:11:09.883+02:00</t>
  </si>
  <si>
    <t>[{"id":"ccadfe02861049f21e3344d5","count":1,"label":"BBQ Meteor 40cm","posId":"106","price":30900,"isExtra":false},{"id":"1d39bc6ba96569aaaf3ab974","count":1,"label":"Balné","posId":"K0000","price":2000,"isExtra":true}]</t>
  </si>
  <si>
    <t>2026-06-11T12:53:02.210+02:00</t>
  </si>
  <si>
    <t>2026-06-11T13:03:01.237+02:00</t>
  </si>
  <si>
    <t>2026-06-11T13:21:24.733+02:00</t>
  </si>
  <si>
    <t>2026-06-11T12:55:14.376+02:00</t>
  </si>
  <si>
    <t>Bardi</t>
  </si>
  <si>
    <t>2026-06-11T12:52:56.467+02:00</t>
  </si>
  <si>
    <t>2026-06-11T13:01:38.357+02:00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</si>
  <si>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</si>
  <si>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2026-06-11T12:50:02.893+02:00</t>
  </si>
  <si>
    <t>2026-06-11T13:17:07.773+02:00</t>
  </si>
  <si>
    <t>[{"id":"0ea52415-fdb3-497f-b216-7fd5802f2e0f","note":"","count":1,"label":"Quattro Formaggi 32 cm","posId":"123","price":24900,"isExtra":false},{"id":"944ada84-4b76-4cec-9248-ebcd083131da","note":"","count":1,"label":"Baby špenát &amp; kuře 32 cm","posId":"140","price":24900,"isExtra":false}]</t>
  </si>
  <si>
    <t>2026-06-11T12:43:37.534+02:00</t>
  </si>
  <si>
    <t>2026-06-11T12:51:43.523+02:00</t>
  </si>
  <si>
    <t>2026-06-11T12:29:27.847+02:00</t>
  </si>
  <si>
    <t>2026-06-11T12:36:25.227+02:00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</si>
  <si>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a318c7626e6bbe840bdd5543","count":1,"label":"Gorgonzola","posId":"B101","price":3000,"KDSTags":["greenhighlight"],"isExtra":true}]</t>
  </si>
  <si>
    <t>2026-06-11T12:26:02.032+02:00</t>
  </si>
  <si>
    <t>2026-06-11T12:34:55.300+02:00</t>
  </si>
  <si>
    <t>[{"id":"ee394832-8137-440a-84b7-b9e0df42a9ab","note":"","count":1,"label":"Hawai 32 cm","posId":"114","price":24900,"isExtra":false},{"id":"03ade9ce-5d0f-4499-a6a3-340b58ae4468","note":"","count":1,"label":"Capricciosa 32 cm","posId":"113","price":24900,"isExtra":false},{"id":"e2500e14-36a7-442f-9e4c-8df3f05db108","note":"","count":1,"label":"pepperoni salám","posId":"B109","price":3000,"KDSTags":["greenhighlight"],"isExtra":true}]</t>
  </si>
  <si>
    <t>2026-06-11T12:12:29.291+02:00</t>
  </si>
  <si>
    <t>2026-06-11T12:19:53.205+02:00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</si>
  <si>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</si>
  <si>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2026-06-11T12:11:57.051+02:00</t>
  </si>
  <si>
    <t>2026-06-11T12:23:44.279+02:00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</si>
  <si>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</si>
  <si>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2026-06-11T12:05:01.977+02:00</t>
  </si>
  <si>
    <t>2026-06-11T12:13:48.191+02:00</t>
  </si>
  <si>
    <t>[{"id":"b3008ec8-24a5-4d30-bf46-9133028be7e4","note":"","count":2,"label":"Margherita 32 cm","posId":"136","price":20900,"isExtra":false}]</t>
  </si>
  <si>
    <t>2026-06-11T11:53:50.537+02:00</t>
  </si>
  <si>
    <t>2026-06-11T11:58:29.904+02:00</t>
  </si>
  <si>
    <t>[{"id":"bbd3709a-e168-4407-8515-6961f0b006a3","count":1,"label":"Pizza Hawai 32 cm","posId":"114","price":24900,"isExtra":false,"creatorId":"s_83RchYxXwYFTM7VF4U6","isPackging":0,"actualLabel":"Pizza Hawai 32 cm"}]</t>
  </si>
  <si>
    <t>2026-06-11T11:51:11.166+02:00</t>
  </si>
  <si>
    <t>2026-06-11T11:59:01.266+02:00</t>
  </si>
  <si>
    <t>[{"id":"cde1a44f44daafed4b3bd82a","count":1,"label":"Pepperoni 32cm 🌶️🌶️","posId":"120","price":19920,"isExtra":false},{"id":"7cdbdba064a9b12ab9c2a9d4","count":1,"label":"Balné","posId":"K0000","price":1500,"isExtra":true},{"id":"c53963ce28e9a8bf387aa757","count":1,"label":"okraj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</si>
  <si>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2026-06-11T11:50:19.268+02:00</t>
  </si>
  <si>
    <t>2026-06-11T12:02:11.139+02:00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</si>
  <si>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</si>
  <si>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2026-06-11T11:45:54.028+02:00</t>
  </si>
  <si>
    <t>2026-06-11T11:51:18.123+02:00</t>
  </si>
  <si>
    <t>[{"id":"88378c03c1f4c715f7d83b1b","count":1,"label":"Hawai 32cm","posId":"114","price":19920,"isExtra":false},{"id":"7cdbdba064a9b12ab9c2a9d4","count":1,"label":"Balné","posId":"K0000","price":1500,"isExtra":true},{"id":"67ee8ea824979e19c050c126","count":1,"label":"Bez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</si>
  <si>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2026-06-11T11:36:24.659+02:00</t>
  </si>
  <si>
    <t>2026-06-11T11:41:14.055+02:00</t>
  </si>
  <si>
    <t>2026-06-11T11:30:44.266+02:00</t>
  </si>
  <si>
    <t>2026-06-11T11:38:25.072+02:00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</si>
  <si>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</si>
  <si>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2026-06-11T11:30:41.353+02:00</t>
  </si>
  <si>
    <t>2026-06-11T11:36:56.405+02:00</t>
  </si>
  <si>
    <t>[{"id":"e405608123829c668b8933be","count":1,"label":"Pepperoni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</si>
  <si>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2026-06-11T11:29:01.783+02:00</t>
  </si>
  <si>
    <t>2026-06-11T11:49:21.025+02:00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</si>
  <si>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česnekový","posId":"P106","price":2000,"isExtra":false},{"id":"8c704055-e242-493d-b754-bb711e5a6c0b","note":"","count":1,"label":"Hawai 40 cm","posId":"102","price":30900,"isExtra":false}]</t>
  </si>
  <si>
    <t>2026-06-11T11:23:20.183+02:00</t>
  </si>
  <si>
    <t>2026-06-11T11:32:32.109+02:00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</si>
  <si>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základ","posId":"ZRB32","price":0,"isExtra":true},{"id":"2746ac567fdfbbfb4df4d2d1","count":1,"label":"okraj mozzarella, bbq omáčka","posId":"A123","price":5700,"isExtra":true},{"id":"8c4681070419cd3583589cac","count":1,"label":"Bez cibule","posId":"X103","price":0,"KDSTags":["redhighlight"],"isExtra":true},{"id":"b9ae076dc1aa10e137c00e4a","count":1,"label":"Kukuřice","posId":"B115","price":2500,"KDSTags":["greenhighlight"],"isExtra":true},{"id":"cde1a44f44daafed4b3bd82a","count":1,"label":"Pepperoni 32cm 🌶️🌶️","posId":"120","price":19920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</si>
  <si>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2026-06-11T11:19:01.924+02:00</t>
  </si>
  <si>
    <t>2026-06-11T11:29:22.879+02:00</t>
  </si>
  <si>
    <t>2026-06-11T11:07:29.949+02:00</t>
  </si>
  <si>
    <t>2026-06-11T11:24:39.063+02:00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</si>
  <si>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🌶️🌶️","posId":"110","price":30900,"isExtra":false},{"id":"54414789","note":"","count":1,"label":"Balné","posId":"K0000","price":2000,"isExtra":true}]</t>
  </si>
  <si>
    <t>2026-06-11T11:02:16.070+02:00</t>
  </si>
  <si>
    <t>2026-06-11T11:13:46.259+02:00</t>
  </si>
  <si>
    <t>[{"id":"0c78aba765fec38ab550bdf8","count":1,"label":"BBQ Texas 40cm","posId":"107","price":30900,"isExtra":false},{"id":"1d39bc6ba96569aaaf3ab974","count":1,"label":"Balné","posId":"K0000","price":2000,"isExtra":true},{"id":"1dfb2e52d581e594a14c99e4","count":1,"label":"Spicy Wings 🌶️","posId":"P101","price":9520,"isExtra":false},{"id":"7cdbdba064a9b12ab9c2a9d4","count":1,"label":"Balné","posId":"K0000","price":1500,"isExtra":true},{"id":"35999c816db20808a615a88e","count":2,"label":"Quattro Formaggi 40cm","posId":"111","price":30900,"isExtra":false},{"id":"1d39bc6ba96569aaaf3ab974","count":2,"label":"Balné","posId":"K0000","price":2000,"isExtra":true},{"id":"448b5763eafb3bcf4559708b","count":1,"label":"Pečené brambory","posId":"P103","price":6900,"isExtra":false},{"id":"7cdbdba064a9b12ab9c2a9d4","count":1,"label":"Balné","posId":"K0000","price":1500,"isExtra":true},{"id":"c9c20b2e35a68eac70b36490","count":2,"label":"Masové kuličky","posId":"P102","price":9900,"isExtra":false},{"id":"7cdbdba064a9b12ab9c2a9d4","count":2,"label":"Balné","posId":"K0000","price":1500,"isExtra":true}]</t>
  </si>
  <si>
    <t>2026-06-11T10:26:57.094+02:00</t>
  </si>
  <si>
    <t>2026-06-11T10:29:41.681+02:00</t>
  </si>
  <si>
    <t>[{"id":"9a540762-1e40-43f4-867c-412cc6f22ca0","count":1,"label":"Guarana kiwi a jablko","posId":"N144","price":5500,"isExtra":false,"creatorId":"LsrMF6GbLyT1-iwLExv7p","isPackging":0,"actualLabel":"Guarana kiwi a jablko"}]</t>
  </si>
  <si>
    <t>2026-06-11T10:16:02.063+02:00</t>
  </si>
  <si>
    <t>2026-06-11T12:53:59.203+02:00</t>
  </si>
  <si>
    <t>2026-06-11T13:10:30.179+02:00</t>
  </si>
  <si>
    <t>2026-06-11T11:35:00.524+02:00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</si>
  <si>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</si>
  <si>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2026-06-10T23:42:44.182+02:00</t>
  </si>
  <si>
    <t>2026-06-10T23:49:13.167+02:00</t>
  </si>
  <si>
    <t>2026-06-10T23:36:40.526+02:00</t>
  </si>
  <si>
    <t>2026-06-10T23:45:55.069+02:00</t>
  </si>
  <si>
    <t>[{"id":"cde1a44f44daafed4b3bd82a","count":1,"label":"Pepperoni 32cm 🌶️🌶️","posId":"120","price":19920,"isExtra":false},{"id":"7cdbdba064a9b12ab9c2a9d4","count":1,"label":"Balné","posId":"K0000","price":1500,"isExtra":true},{"id":"eed895cf1d033383de28ee4e","count":1,"label":"Pepsi 1l","posId":"N124","price":5900,"isExtra":false},{"id":"448b5763eafb3bcf4559708b","count":1,"label":"Pečené brambory","posId":"P103","price":6900,"isExtra":false},{"id":"7cdbdba064a9b12ab9c2a9d4","count":1,"label":"Balné","posId":"K0000","price":1500,"isExtra":true}]</t>
  </si>
  <si>
    <t>2026-06-10T23:31:02.437+02:00</t>
  </si>
  <si>
    <t>2026-06-10T23:36:55.869+02:00</t>
  </si>
  <si>
    <t>[{"id":"8c704055-e242-493d-b754-bb711e5a6c0b","note":"","count":1,"label":"Hawai 40 cm","posId":"102","price":30900,"isExtra":false},{"id":"1e281388-c78a-4b3d-874d-346d699d1a35","note":"","count":1,"label":"Grana padano","posId":"C130","price":4000,"KDSTags":["greenhighlight"],"isExtra":true}]</t>
  </si>
  <si>
    <t>2026-06-10T23:28:16.313+02:00</t>
  </si>
  <si>
    <t>2026-06-10T23:34:32.118+02:00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</si>
  <si>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</si>
  <si>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2026-06-10T23:20:55.508+02:00</t>
  </si>
  <si>
    <t>2026-06-10T23:29:54.028+02:00</t>
  </si>
  <si>
    <t>[{"id":"57405815","note":"","size":"Pepsi zero sugar 1l","count":1,"label":"Pepsi zero sugar 1l","posId":"N125","price":5900,"isExtra":false},{"id":"54414716","note":"","size":"Hawai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,{"id":"54414862","note":"","count":1,"label":"Ananas","posId":"C100","price":3500,"KDSTags":["greenhighlight"],"isExtra":true},{"id":"54414890","note":"","count":1,"label":"Mozzarella","posId":"C113","price":4000,"KDSTags":["greenhighlight"]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</si>
  <si>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2026-06-10T23:18:14.622+02:00</t>
  </si>
  <si>
    <t>2026-06-10T23:27:30.971+02:00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</si>
  <si>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54414800","note":"","count":1,"label":"Jalapeňos","posId":"B102","price":2500,"KDSTags":["greenhighlight"],"isExtra":true},{"id":"54414876","note":"","count":1,"label":"Cibule","posId":"B103","price":2500,"KDSTags":["greenhighlight"],"isExtra":true},{"id":"54414911","note":"","count":1,"label":"Pepperoni salám","posId":"B109","price":3000,"KDSTags":["greenhighlight"],"isExtra":true},{"id":"57405814","note":"","size":"Pepsi 1l","count":2,"label":"Pepsi 1l","posId":"N124","price":5900,"isExtra":false},{"id":"59610944","note":"","size":"Baby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okrajů","posId":"X1000","price":0,"isExtra":true},{"id":"54414886","note":"","count":1,"label":"Špenát s česnekem","posId":"B107","price":2500,"KDSTags":["greenhighlight"],"isExtra":true}]</t>
  </si>
  <si>
    <t>2026-06-10T23:14:58.210+02:00</t>
  </si>
  <si>
    <t>2026-06-10T23:15:17.732+02:00</t>
  </si>
  <si>
    <t>[{"id":"073b139c-2b4b-4660-bac4-44c384e58f57","count":1,"label":"Pepsi 1l","posId":"N124","price":5900,"isExtra":false,"creatorId":"lS-wv2XcrzKHFwIbUeXx7","isPackging":0,"actualLabel":"Pepsi 1l"},{"id":"1c99aa20-d693-4b8a-96f1-680d4f9a41bf","count":1,"label":"Mirinda 1l","posId":"N126","price":5900,"isExtra":false,"creatorId":"tP2e18cTKQxXVV-7w2VT5","isPackging":0,"actualLabel":"Mirinda 1l"}]</t>
  </si>
  <si>
    <t>2026-06-10T23:11:15.279+02:00</t>
  </si>
  <si>
    <t>2026-06-10T23:17:53.790+02:00</t>
  </si>
  <si>
    <t>2026-06-10T23:08:17.590+02:00</t>
  </si>
  <si>
    <t>2026-06-10T23:14:20.832+02:00</t>
  </si>
  <si>
    <t>[{"id":"8f33a84a8ac91a91cc37bff3","count":1,"label":"Margherita 32cm","posId":"112","price":16720,"isExtra":false},{"id":"7cdbdba064a9b12ab9c2a9d4","count":1,"label":"Balné","posId":"K0000","price":1500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]</t>
  </si>
  <si>
    <t>2026-06-10T23:05:59.521+02:00</t>
  </si>
  <si>
    <t>2026-06-10T23:13:28.798+02:00</t>
  </si>
  <si>
    <t>[{"id":"59610934","note":"","size":"Margherita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54414800","note":"","count":1,"label":"Jalapeňos","posId":"B102","price":2500,"KDSTags":["greenhighlight"],"isExtra":true},{"id":"54414880","note":"","count":1,"label":"Kukuřice","posId":"B115","price":2500,"KDSTags":["greenhighlight"],"isExtra":true},{"id":"57405815","note":"","size":"Pepsi zero sugar 1l","count":1,"label":"Pepsi zero sugar 1l","posId":"N125","price":5900,"isExtra":false}]</t>
  </si>
  <si>
    <t>2026-06-10T22:53:02.767+02:00</t>
  </si>
  <si>
    <t>2026-06-10T22:59:51.618+02:00</t>
  </si>
  <si>
    <t>[{"id":"0ea52415-fdb3-497f-b216-7fd5802f2e0f","note":"","count":1,"label":"Quattro Formaggi 32 cm","posId":"123","price":24900,"isExtra":false}]</t>
  </si>
  <si>
    <t>2026-06-10T22:47:40.880+02:00</t>
  </si>
  <si>
    <t>2026-06-10T22:56:16.595+02:00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</si>
  <si>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bylinky","posId":"A121","price":5700,"isExtra":true},{"id":"B114","note":"","count":1,"label":"Kuře","posId":"B114","price":3000,"KDSTags":["greenhighlight"],"isExtra":true}]</t>
  </si>
  <si>
    <t>2026-06-10T22:31:08.449+02:00</t>
  </si>
  <si>
    <t>2026-06-10T22:39:03.783+02:00</t>
  </si>
  <si>
    <t>[{"id":"9c95e20af01b393f0a286028","count":1,"label":"Hawai 40cm","posId":"102","price":30900,"isExtra":false},{"id":"1d39bc6ba96569aaaf3ab974","count":1,"label":"Balné","posId":"K0000","price":2000,"isExtra":true},{"id":"9ef70a3393d37383c3573af5","count":1,"label":"okraj hotdog, hořčice","posId":"A118","price":6500,"isExtra":true}]</t>
  </si>
  <si>
    <t>2026-06-10T22:21:40.413+02:00</t>
  </si>
  <si>
    <t>2026-06-10T22:31:16.014+02:00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</si>
  <si>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okrajů","posId":"X1000","price":0,"isExtra":true},{"id":"54414800","note":"","count":1,"label":"Jalapeňos","posId":"B102","price":2500,"KDSTags":["greenhighlight"],"isExtra":true},{"id":"59610935","note":"","size":"Quattro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</si>
  <si>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2026-06-10T22:20:37.011+02:00</t>
  </si>
  <si>
    <t>2026-06-10T22:26:07.790+02:00</t>
  </si>
  <si>
    <t>2026-06-10T22:14:58.157+02:00</t>
  </si>
  <si>
    <t>2026-06-10T22:25:12.772+02:00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</si>
  <si>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základ","posId":"ZBR40","price":0,"isExtra":true},{"id":"54414843","note":"","count":1,"label":"okraj hotdog, hořčice","posId":"A118","price":6500,"isExtra":true},{"id":"54414849","note":"","count":1,"label":"Bez papriky","posId":"X111","price":0,"KDSTags":["redhighlight"],"isExtra":true},{"id":"54414830","note":"","count":1,"label":"Žampiony","posId":"C105","price":3500,"KDSTags":["greenhighlight"],"isExtra":true},{"id":"57405814","note":"","size":"Pepsi 1l","count":1,"label":"Pepsi 1l","posId":"N124","price":5900,"isExtra":false}]</t>
  </si>
  <si>
    <t>Anna Vaníková</t>
  </si>
  <si>
    <t>2026-06-10T22:12:02.425+02:00</t>
  </si>
  <si>
    <t>2026-06-10T22:23:00.494+02:00</t>
  </si>
  <si>
    <t>2026-06-10T22:37:42.829+02:00</t>
  </si>
  <si>
    <t>2026-06-10T22:12:03.080+02:00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</si>
  <si>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česnekový","posId":"P106","price":2000,"isExtra":false},{"id":"2863cfff-d34c-4eca-8cc1-a94c70c453ab","note":"","count":1,"label":"Mirinda 1l","posId":"N126","price":5900,"isExtra":false}]</t>
  </si>
  <si>
    <t>2026-06-10T22:09:02.529+02:00</t>
  </si>
  <si>
    <t>2026-06-10T22:19:37.317+02:00</t>
  </si>
  <si>
    <t>2026-06-10T22:52:48.815+02:00</t>
  </si>
  <si>
    <t>2026-06-10T22:09:03.667+02:00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</si>
  <si>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</si>
  <si>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2026-06-10T22:08:33.693+02:00</t>
  </si>
  <si>
    <t>2026-06-10T22:18:10.636+02:00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</si>
  <si>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40cm","posId":"111","price":30900,"isExtra":false},{"id":"54414789","note":"","count":1,"label":"Balné","posId":"K0000","price":2000,"isExtra":true},{"id":"59555839","note":"","count":1,"label":"BBQ základ","posId":"ZSB49","price":0,"isExtra":true},{"id":"54414901","note":"","count":1,"label":"Slanina","posId":"C108","price":4000,"KDSTags":["greenhighlight"],"isExtra":true}]</t>
  </si>
  <si>
    <t>2026-06-10T22:05:49.230+02:00</t>
  </si>
  <si>
    <t>2026-06-10T22:12:57.224+02:00</t>
  </si>
  <si>
    <t>[{"id":"af56a8c5-97bc-46b9-b01e-e295e7dfc7cd","count":1,"label":"Pizza Comeback 32","posId":"121","price":24900,"isExtra":false,"creatorId":"fvpVduLv8oCSIfXf6d0xK","isPackging":0,"actualLabel":"Pizza Comeback 32"},{"id":"09befa66-82ac-4965-9b33-54d966e97933","count":1,"label":"Dip jalapenos","posId":"P107","price":2000,"isExtra":false,"creatorId":"s6ckHnG2_hSyzcOTrrnDg","isPackging":0,"actualLabel":"Dip jalapenos"},{"id":"09befa66-82ac-4965-9b33-54d966e97933","count":1,"label":"Dip jalapenos","posId":"P107","price":2000,"isExtra":false,"creatorId":"RtJCpdew3ipYpqfxO236T","isPackging":0,"actualLabel":"Dip jalapenos"}]</t>
  </si>
  <si>
    <t>2026-06-10T22:03:37.411+02:00</t>
  </si>
  <si>
    <t>2026-06-10T22:09:21.449+02:00</t>
  </si>
  <si>
    <t>2026-06-10T22:03:02.966+02:00</t>
  </si>
  <si>
    <t>2026-06-10T22:10:11.433+02:00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</si>
  <si>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</si>
  <si>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2026-06-10T22:02:57.126+02:00</t>
  </si>
  <si>
    <t>2026-06-10T22:17:23.473+02:00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</si>
  <si>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okrajů","posId":"X1000","price":0,"isExtra":true},{"id":"54414842","note":"","count":1,"label":"Bez cibule","posId":"X103","price":0,"KDSTags":["redhighlight"],"isExtra":true},{"id":"54414808","note":"","count":1,"label":"Jalapeňos","posId":"C102","price":3500,"KDSTags":["greenhighlight"],"isExtra":true},{"id":"54414709","note":"","size":"Hot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okrajů","posId":"X1000","price":0,"isExtra":true},{"id":"54414842","note":"","count":1,"label":"Bez cibule","posId":"X103","price":0,"KDSTags":["redhighlight"],"isExtra":true},{"id":"54414905","note":"","count":1,"label":"Gorgonzola","posId":"C101","price":4000,"KDSTags":["greenhighlight"],"isExtra":true}]</t>
  </si>
  <si>
    <t>2026-06-10T21:55:02.942+02:00</t>
  </si>
  <si>
    <t>2026-06-10T22:03:04.568+02:00</t>
  </si>
  <si>
    <t>2026-06-10T22:10:22.481+02:00</t>
  </si>
  <si>
    <t>2026-06-10T21:55:03.820+02:00</t>
  </si>
  <si>
    <t>[{"id":"e12521cc-9391-4513-be27-f090014536cf","note":"","count":1,"label":"BBQ Texas 32 cm","posId":"143","price":24900,"isExtra":false},{"id":"a4efa812-1470-4ea2-a19d-39843abed3be","note":"","count":1,"label":"Comeback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</si>
  <si>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2026-06-10T21:53:02.664+02:00</t>
  </si>
  <si>
    <t>2026-06-10T22:01:14.290+02:00</t>
  </si>
  <si>
    <t>2026-06-10T22:19:58.101+02:00</t>
  </si>
  <si>
    <t>2026-06-10T21:53:03.465+02:00</t>
  </si>
  <si>
    <t>[{"id":"1fae666b-4102-4ed0-b317-2a07b21ae279","note":"","count":2,"label":"Hot &amp; Spicy 40 cm","posId":"110","price":30900,"isExtra":false}]</t>
  </si>
  <si>
    <t>2026-06-10T21:49:47.153+02:00</t>
  </si>
  <si>
    <t>2026-06-10T22:06:45.416+02:00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</si>
  <si>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okrajů","posId":"X1000","price":0,"isExtra":true},{"id":"f141e24c9f17c3296888fd0f","count":1,"label":"Šunka","posId":"B106","price":3000,"KDSTags":["greenhighlight"],"isExtra":true},{"id":"c4398ff6690198226cf7c771","count":1,"label":"Comeback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</si>
  <si>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2026-06-10T21:41:02.573+02:00</t>
  </si>
  <si>
    <t>2026-06-10T21:47:52.222+02:00</t>
  </si>
  <si>
    <t>2026-06-10T22:00:49.532+02:00</t>
  </si>
  <si>
    <t>2026-06-10T21:41:03.792+02:00</t>
  </si>
  <si>
    <t>[{"id":"8c704055-e242-493d-b754-bb711e5a6c0b","note":"","count":1,"label":"Hawai 40 cm","posId":"102","price":30900,"isExtra":false},{"id":"9299f155-5a92-429b-84f6-d394d16b07d0","note":"","count":1,"label":"Párek","posId":"C110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007c7303-045c-4866-882d-38e13564ff34","note":"","count":1,"label":"BEZ -ananas","posId":"X100","price":0,"KDSTags":["redhighlight"],"isExtra":true},{"id":"670e963a-3bc6-4d99-8aed-b86eae3c2021","note":"","count":1,"label":"BEZ -mozzarella","posId":"X113","price":0,"KDSTags":["redhighlight"],"isExtra":true}]</t>
  </si>
  <si>
    <t>2026-06-10T21:36:02.615+02:00</t>
  </si>
  <si>
    <t>2026-06-10T21:43:42.247+02:00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</si>
  <si>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</si>
  <si>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2026-06-10T21:35:09.625+02:00</t>
  </si>
  <si>
    <t>2026-06-10T21:44:04.603+02:00</t>
  </si>
  <si>
    <t>[{"id":"59610934","note":"","size":"Margherita 32cm","count":1,"label":"Margherita 32cm","posId":"112","price":20900,"isExtra":false},{"id":"54414794","note":"","count":1,"label":"Balné","posId":"K0000","price":1500,"isExtra":true},{"id":"54414707","note":"","size":"Margherita 40cm","count":1,"label":"Margherita 40cm","posId":"100","price":26900,"isExtra":false},{"id":"54414789","note":"","count":1,"label":"Balné","posId":"K0000","price":2000,"isExtra":true}]</t>
  </si>
  <si>
    <t>2026-06-10T21:23:32.308+02:00</t>
  </si>
  <si>
    <t>2026-06-10T21:30:36.364+02:00</t>
  </si>
  <si>
    <t>2026-06-10T21:23:32.278+02:00</t>
  </si>
  <si>
    <t>2026-06-10T21:30:41.482+02:00</t>
  </si>
  <si>
    <t>[{"id":"59610942","note":"","size":"Hawai 32cm","count":1,"label":"Hawai 32cm","posId":"114","price":24900,"isExtra":false},{"id":"54414794","note":"","count":1,"label":"Balné","posId":"K0000","price":1500,"isExtra":true},{"id":"57278742","note":"","count":1,"label":"Smetanový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</si>
  <si>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2026-06-10T21:23:01.888+02:00</t>
  </si>
  <si>
    <t>2026-06-10T21:33:39.168+02:00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</si>
  <si>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f5e6647-81e9-4b87-979a-d1df9153229a","note":"","count":1,"label":"jalapeños","posId":"B102","price":2500,"KDSTags":["greenhighlight"],"isExtra":tru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základ","posId":"i129","price":0,"isExtra":true},{"id":"c8019f80-065c-4f09-9e80-65b85dae2ae1","note":"","count":1,"label":"kukuřice","posId":"B115","price":2500,"KDSTags":["greenhighlight"],"isExtra":true}]</t>
  </si>
  <si>
    <t>2026-06-10T21:20:52.511+02:00</t>
  </si>
  <si>
    <t>2026-06-10T21:26:59.593+02:00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</si>
  <si>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bylinky","posId":"A122","price":6500,"isExtra":true},{"id":"57405809","note":"","size":"Aquilla černý čaj a broskev 0,5l","count":1,"label":"Aquilla černý čaj a broskev 0,5l","posId":"N120","price":4900,"isExtra":false}]</t>
  </si>
  <si>
    <t>2026-06-10T21:15:42.774+02:00</t>
  </si>
  <si>
    <t>2026-06-10T21:25:18.625+02:00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</si>
  <si>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těsto","posId":"17","price":1000,"isExtra":true},{"id":"377b80c66a22aaed8ced30db","count":1,"label":"Pepperoni Rolls 🌶️","posId":"P100","price":8900,"isExtra":false},{"id":"7cdbdba064a9b12ab9c2a9d4","count":1,"label":"Balné","posId":"K0000","price":1500,"isExtra":true}]</t>
  </si>
  <si>
    <t>2026-06-10T21:08:33.294+02:00</t>
  </si>
  <si>
    <t>2026-06-10T21:17:48.287+02:00</t>
  </si>
  <si>
    <t>[{"id":"8f33a84a8ac91a91cc37bff3","count":1,"label":"Margherita 32cm","posId":"112","price":16720,"isExtra":false},{"id":"7cdbdba064a9b12ab9c2a9d4","count":1,"label":"Balné","posId":"K0000","price":1500,"isExtra":true},{"id":"613c639ca9f700844db312cd","count":1,"label":"Olivy","posId":"B112","price":2500,"KDSTags":["greenhighlight"],"isExtra":true}]</t>
  </si>
  <si>
    <t>2026-06-10T20:57:45.131+02:00</t>
  </si>
  <si>
    <t>2026-06-10T21:07:03.354+02:00</t>
  </si>
  <si>
    <t>[{"id":"b8639e85-7271-4b5c-9879-874af4178d11","count":1,"label":"Pizza Hawai 18 cm","posId":"126","price":11900,"isExtra":false,"creatorId":"yti2kMgWsUpBkvWE88LI0","isPackging":0,"actualLabel":"Pizza Hawai 18 cm"}]</t>
  </si>
  <si>
    <t>2026-06-10T20:56:04.545+02:00</t>
  </si>
  <si>
    <t>2026-06-10T21:17:28.377+02:00</t>
  </si>
  <si>
    <t>[{"id":"e555127f7f8c0762e25ad3d8","count":2,"label":"Baby špenát &amp; kuře 40cm","posId":"104","price":30900,"isExtra":false},{"id":"1d39bc6ba96569aaaf3ab974","count":2,"label":"Balné","posId":"K0000","price":2000,"isExtra":true},{"id":"c347dce78ddca37fc084fb1c","count":1,"label":"Capricciosa 40cm","posId":"101","price":30900,"isExtra":false},{"id":"1d39bc6ba96569aaaf3ab974","count":1,"label":"Balné","posId":"K0000","price":2000,"isExtra":true},{"id":"35999c816db20808a615a88e","count":2,"label":"Quattro Formaggi 40cm","posId":"111","price":30900,"isExtra":false},{"id":"1d39bc6ba96569aaaf3ab974","count":2,"label":"Balné","posId":"K0000","price":2000,"isExtra":true},{"id":"ca3163d100534bb8157dd27b","count":1,"label":"Hot &amp; Spicy 40cm 🌶️🌶️","posId":"110","price":30900,"isExtra":false},{"id":"1d39bc6ba96569aaaf3ab974","count":1,"label":"Balné","posId":"K0000","price":2000,"isExtra":true},{"id":"ccadfe02861049f21e3344d5","count":1,"label":"BBQ Meteor 40cm","posId":"106","price":30900,"isExtra":false},{"id":"1d39bc6ba96569aaaf3ab974","count":1,"label":"Balné","posId":"K0000","price":2000,"isExtra":true}]</t>
  </si>
  <si>
    <t>2026-06-10T20:55:18.894+02:00</t>
  </si>
  <si>
    <t>2026-06-10T21:02:56.118+02:00</t>
  </si>
  <si>
    <t>[{"id":"f18a3b7f-dd15-4ab8-8eb9-a097164b8360","count":1,"label":"Pizza BBQ Texas 32","posId":"119","price":24900,"isExtra":false,"creatorId":"XcwH3EiKcNiIjyMiDsMV6","isPackging":0,"actualLabel":"Pizza BBQ Texas 32"},{"id":"cf05c4d3-5206-479a-94ab-2270ec0ff8e6","count":1,"label":"Pizza Pepperoni 32","posId":"120","price":24900,"isExtra":false,"creatorId":"A92nNEuPbgX0eFpeu2ouZ","isPackging":0,"actualLabel":"Pizza Pepperoni 32"},{"id":"extra_20230331101812_80","count":1,"label":"Gorgonzola","posId":"B101","price":3000,"KDSTags":["greenhighlight"],"isExtra":true,"mainItemId":"cf05c4d3-5206-479a-94ab-2270ec0ff8e6"}]</t>
  </si>
  <si>
    <t>2026-06-10T20:54:14.999+02:00</t>
  </si>
  <si>
    <t>2026-06-10T21:07:00.321+02:00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</si>
  <si>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🌶️🌶️","posId":"120","price":24900,"isExtra":false},{"id":"54414794","note":"","count":1,"label":"Balné","posId":"K0000","price":1500,"isExtra":true},{"id":"57405816","note":"","size":"Mirinda 1l","count":1,"label":"Mirinda 1l","posId":"N126","price":5900,"isExtra":false},{"id":"54414750","note":"","size":"Česnekový dip","count":1,"label":"Česnekový dip","posId":"P106","price":2000,"isExtra":false},{"id":"54414794","note":"","count":1,"label":"Balné","posId":"K0000","price":1500,"isExtra":true}]</t>
  </si>
  <si>
    <t>2026-06-10T20:52:49.015+02:00</t>
  </si>
  <si>
    <t>2026-06-10T21:05:22.630+02:00</t>
  </si>
  <si>
    <t>[{"id":"54414744","note":"","size":"Veggie menu Comeback","count":1,"label":"Veggie menu Comeback","posId":"M200","price":34900,"isExtra":false},{"id":"54414772","note":"","count":1,"label":"Hot &amp; Spicy","posId":"Y122","price":0,"isExtra":true},{"id":"54414779","note":"","count":1,"label":"Balné","posId":"K0000","price":3000,"isExtra":true},{"id":"54414799","note":"","count":1,"label":"česnekový chléb","posId":"P104","price":0,"isExtra":true},{"id":"61748726","note":"","count":1,"label":"Guarana classic zero","posId":"N143","price":0,"isExtra":true},{"id":"54414850","note":"","count":1,"label":"okraj hotdog, hořčice","posId":"A117","price":5700,"isExtra":true},{"id":"57464196","note":"","size":"Jalapeňos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</si>
  <si>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2026-06-10T20:44:47.366+02:00</t>
  </si>
  <si>
    <t>2026-06-10T20:56:22.475+02:00</t>
  </si>
  <si>
    <t>[{"id":"88378c03c1f4c715f7d83b1b","count":1,"label":"Hawai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bylinky","posId":"A121","price":5700,"isExtra":true},{"id":"ee71f6714becbd8248bd3de8","count":1,"label":"Žampiony","posId":"B105","price":2500,"KDSTags":["greenhighlight"],"isExtra":true}]</t>
  </si>
  <si>
    <t>2026-06-10T20:44:14.568+02:00</t>
  </si>
  <si>
    <t>2026-06-10T21:00:59.578+02:00</t>
  </si>
  <si>
    <t>[{"id":"377b80c66a22aaed8ced30db","count":1,"label":"Pepperoni Rolls 🌶️","posId":"P100","price":8900,"isExtra":false},{"id":"7cdbdba064a9b12ab9c2a9d4","count":1,"label":"Balné","posId":"K0000","price":1500,"isExtra":true},{"id":"88378c03c1f4c715f7d83b1b","count":1,"label":"Hawai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</si>
  <si>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2026-06-10T20:41:02.001+02:00</t>
  </si>
  <si>
    <t>2026-06-10T20:50:23.393+02:00</t>
  </si>
  <si>
    <t>[{"id":"0005ff76-02c8-47f3-a86e-87443988197a","note":"","count":2,"label":"BBQ Texas 32 cm","posId":"119","price":24900,"isExtra":false},{"id":"c8019f80-065c-4f09-9e80-65b85dae2ae1","note":"","count":2,"label":"kukuřice","posId":"B115","price":2500,"KDSTags":["greenhighlight"],"isExtra":true}]</t>
  </si>
  <si>
    <t>2026-06-10T20:38:18.703+02:00</t>
  </si>
  <si>
    <t>2026-06-10T20:46:37.507+02:00</t>
  </si>
  <si>
    <t>2026-06-10T20:37:54.748+02:00</t>
  </si>
  <si>
    <t>2026-06-10T20:47:18.375+02:00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</si>
  <si>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okrajů","posId":"X1000","price":0,"isExtra":true},{"id":"83b6462e9a6167f8597d272b","count":1,"label":"Jalapeňos","posId":"B102","price":2500,"KDSTags":["greenhighlight"],"isExtra":true},{"id":"474305c867bd0e9b91413aac","count":1,"label":"Quattro Formaggi 32cm","posId":"123","price":24900,"isExtra":false},{"id":"7cdbdba064a9b12ab9c2a9d4","count":1,"label":"Balné","posId":"K0000","price":1500,"isExtra":true}]</t>
  </si>
  <si>
    <t>2026-06-10T20:29:01.907+02:00</t>
  </si>
  <si>
    <t>2026-06-10T20:36:06.055+02:00</t>
  </si>
  <si>
    <t>2026-06-10T20:42:18.221+02:00</t>
  </si>
  <si>
    <t>2026-06-10T20:29:03.312+02:00</t>
  </si>
  <si>
    <t>[{"id":"194f980e-141e-4220-9f1e-0e1e9edc412e","note":"","count":1,"label":"Quattro Formaggi 18 cm","posId":"135","price":11900,"isExtra":false},{"id":"462128cc-c624-4311-afaf-4bd0a1d219e6","note":"","count":1,"label":"Pepperoni salám.","posId":"A109","price":2000,"isExtra":true},{"id":"7bd52058-f7b0-4320-9d6c-79598e7d9b5f","note":"","count":1,"label":"Hawai 18 cm","posId":"126","price":11900,"isExtra":false},{"id":"ac558eb4-a8cc-4599-b29e-fe73c365b2c7","note":"","count":1,"label":"Mozzarella.","posId":"A113","price":2000,"isExtra":true},{"id":"3e2de0bb-95c5-440e-92fe-cedc9322e0ac","note":"","count":1,"label":"Ananas.","posId":"A100","price":1500,"isExtra":true},{"id":"462128cc-c624-4311-afaf-4bd0a1d219e6","note":"","count":1,"label":"Pepperoni salám.","posId":"A109","price":2000,"isExtra":true}]</t>
  </si>
  <si>
    <t>2026-06-10T20:27:02.728+02:00</t>
  </si>
  <si>
    <t>2026-06-10T20:34:35.201+02:00</t>
  </si>
  <si>
    <t>2026-06-10T20:49:55.883+02:00</t>
  </si>
  <si>
    <t>2026-06-10T20:27:03.463+02:00</t>
  </si>
  <si>
    <t>2026-06-10T20:18:54.986+02:00</t>
  </si>
  <si>
    <t>2026-06-10T20:29:48.403+02:00</t>
  </si>
  <si>
    <t>[{"id":"54414744","note":"","size":"Veggie menu Comeback","count":1,"label":"Veggie menu Comeback","posId":"M200","price":34900,"isExtra":false},{"id":"54414858","note":"","count":1,"label":"Pepperoni","posId":"Y120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</si>
  <si>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2026-06-10T20:18:19.509+02:00</t>
  </si>
  <si>
    <t>2026-06-10T20:27:25.335+02:00</t>
  </si>
  <si>
    <t>[{"id":"86121c7e1f699615ac17c325","count":1,"label":"Mirinda 1l","posId":"N126","price":5900,"isExtra":false},{"id":"e405608123829c668b8933be","count":1,"label":"Pepperoni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okrajů","posId":"X1000","price":0,"isExtra":true},{"id":"dc833b410dea4083722d4bc2","count":1,"label":"Gorgonzola","posId":"C101","price":4000,"KDSTags":["greenhighlight"],"isExtra":true}]</t>
  </si>
  <si>
    <t>2026-06-10T20:17:39.059+02:00</t>
  </si>
  <si>
    <t>[{"id":"21b3b8ca0180cbbd4862d1ed","count":1,"label":"Comeback 40cm 🌶️","posId":"109","price":30900,"isExtra":false},{"id":"1d39bc6ba96569aaaf3ab974","count":1,"label":"Balné","posId":"K0000","price":2000,"isExtra":true},{"id":"8f33a84a8ac91a91cc37bff3","count":1,"label":"Margherita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</si>
  <si>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2026-06-10T20:15:58.095+02:00</t>
  </si>
  <si>
    <t>2026-06-10T20:21:15.336+02:00</t>
  </si>
  <si>
    <t>2026-06-10T20:10:10.982+02:00</t>
  </si>
  <si>
    <t>[{"id":"cde1a44f44daafed4b3bd82a","count":1,"label":"Pepperoni 32cm 🌶️🌶️","posId":"120","price":19920,"isExtra":false},{"id":"7cdbdba064a9b12ab9c2a9d4","count":1,"label":"Balné","posId":"K0000","price":1500,"isExtra":true},{"id":"5afa93923a7eacffee85991d","count":1,"label":"Aquilla černý čaj a broskev 0,5l","posId":"N120","price":4900,"isExtra":false}]</t>
  </si>
  <si>
    <t>2026-06-10T20:08:30.055+02:00</t>
  </si>
  <si>
    <t>2026-06-10T20:20:11.353+02:00</t>
  </si>
  <si>
    <t>2026-06-10T20:07:02.303+02:00</t>
  </si>
  <si>
    <t>2026-06-10T20:24:49.021+02:00</t>
  </si>
  <si>
    <t>2026-06-10T20:37:10.471+02:00</t>
  </si>
  <si>
    <t>2026-06-10T20:14:43.512+02:00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</si>
  <si>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</si>
  <si>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2026-06-10T20:05:01.674+02:00</t>
  </si>
  <si>
    <t>2026-06-10T20:16:35.938+02:00</t>
  </si>
  <si>
    <t>2026-06-10T20:03:36.925+02:00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</si>
  <si>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bylinky","posId":"A121","price":5700,"isExtra":true},{"id":"487a5a8b68829775b46d2c1a","count":1,"label":"Mozzarella","posId":"B113","price":3000,"KDSTags":["greenhighlight"],"isExtra":true}]</t>
  </si>
  <si>
    <t>2026-06-10T19:58:05.153+02:00</t>
  </si>
  <si>
    <t>[{"id":"8f33a84a8ac91a91cc37bff3","count":1,"label":"Margherita 32cm","posId":"112","price":16720,"isExtra":false},{"id":"7cdbdba064a9b12ab9c2a9d4","count":1,"label":"Balné","posId":"K0000","price":1500,"isExtra":true},{"id":"8241669eecc1399a2e3e1c17","count":1,"label":"BBQ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okrajů","posId":"X1000","price":0,"isExtra":true},{"id":"f141e24c9f17c3296888fd0f","count":1,"label":"Šunka","posId":"B106","price":3000,"KDSTags":["greenhighlight"],"isExtra":true},{"id":"d50b85689ae865c91893d064","count":1,"label":"Hot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okrajů","posId":"X1000","price":0,"isExtra":true},{"id":"e24d8921de7c8ceca4e17286","count":1,"label":"Bez cibule","posId":"X103","price":0,"KDSTags":["redhighlight"],"isExtra":true}]</t>
  </si>
  <si>
    <t>2026-06-10T19:54:02.252+02:00</t>
  </si>
  <si>
    <t>2026-06-10T20:11:08.322+02:00</t>
  </si>
  <si>
    <t>[{"id":"f9a8b09a-bed1-496c-b9fc-0dd1ce05cc0c","note":"","count":1,"label":"Veggieballs 40 cm","posId":"105","price":30900,"isExtra":false},{"id":"5b1f2843-926a-4dd1-a5f0-4fddc7b45013","note":"","count":1,"label":"Margherita 32 cm","posId":"112","price":20900,"isExtra":false}]</t>
  </si>
  <si>
    <t>2026-06-10T19:50:37.873+02:00</t>
  </si>
  <si>
    <t>2026-06-10T20:06:20.350+02:00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</si>
  <si>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základ","posId":"ZRS32","price":0,"isExtra":true},{"id":"57405815","note":"","size":"Pepsi zero sugar 1l","count":1,"label":"Pepsi zero sugar 1l","posId":"N125","price":5900,"isExtra":false}]</t>
  </si>
  <si>
    <t>2026-06-10T19:50:00.382+02:00</t>
  </si>
  <si>
    <t>2026-06-10T19:57:05.162+02:00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</si>
  <si>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</si>
  <si>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2026-06-10T19:46:02.239+02:00</t>
  </si>
  <si>
    <t>2026-06-10T20:02:07.974+02:00</t>
  </si>
  <si>
    <t>2026-06-10T20:15:01.362+02:00</t>
  </si>
  <si>
    <t>2026-06-10T19:47:40.735+02:00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</si>
  <si>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19647242-c7ae-4948-97a4-fe55e47b6f96","note":"","count":1,"label":"BEZ -pepperoni salám","posId":"X109","price":0,"KDSTags":["redhighlight"],"isExtra":true},{"id":"3a8b6a85-3b5c-4ee4-be2d-261ab8731d6e","note":"","count":1,"label":"Dip česnekový","posId":"P106","price":2000,"isExtra":false},{"id":"95f3b6f0-9bb8-444a-b595-e945cadd4e80","note":"","count":1,"label":"Sweet passion 18 cm","posId":"30","price":11900,"isExtra":false}]</t>
  </si>
  <si>
    <t>2026-06-10T19:45:24.012+02:00</t>
  </si>
  <si>
    <t>2026-06-10T19:53:27.172+02:00</t>
  </si>
  <si>
    <t>[{"id":"59610941","note":"","size":"Zeleninová 32cm","count":1,"label":"Zeleninová 32cm","posId":"115","price":24900,"isExtra":false},{"id":"54414794","note":"","count":1,"label":"Balné","posId":"K0000","price":1500,"isExtra":true},{"id":"54414867","note":"","count":1,"label":"okraj hotdog, bez omáčky","posId":"A125","price":5700,"isExtra":true},{"id":"54414852","note":"","count":1,"label":"Bez cibule","posId":"X103","price":0,"KDSTags":["redhighlight"],"isExtra":true}]</t>
  </si>
  <si>
    <t>2026-06-10T19:43:55.537+02:00</t>
  </si>
  <si>
    <t>2026-06-10T19:57:32.195+02:00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</si>
  <si>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,{"id":"54414894","note":"","count":1,"label":"Šunka","posId":"C106","price":4000,"KDSTags":["greenhighlight"],"isExtra":true},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základ","posId":"ZBR40","price":0,"isExtra":true}]</t>
  </si>
  <si>
    <t>2026-06-10T19:43:09.992+02:00</t>
  </si>
  <si>
    <t>2026-06-10T19:54:19.218+02:00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</si>
  <si>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</si>
  <si>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2026-06-10T19:43:01.591+02:00</t>
  </si>
  <si>
    <t>2026-06-10T19:51:34.264+02:00</t>
  </si>
  <si>
    <t>2026-06-10T20:26:23.837+02:00</t>
  </si>
  <si>
    <t>2026-06-10T19:43:02.513+02:00</t>
  </si>
  <si>
    <t>[{"id":"5b1f2843-926a-4dd1-a5f0-4fddc7b45013","note":"","count":1,"label":"Margherita 32 cm","posId":"112","price":20900,"isExtra":false},{"id":"a3d62a5d-2e1d-48db-874e-d64becff7059","note":"","count":1,"label":"změna na BBQ základ","posId":"i128","price":0,"isExtra":true},{"id":"38de8e38-e51e-422d-9a89-960ebc505f1b","note":"","count":1,"label":"šunka","posId":"B106","price":3000,"KDSTags":["greenhighlight"],"isExtra":true},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-cibule","posId":"X103","price":0,"KDSTags":["redhighlight"],"isExtra":true}]</t>
  </si>
  <si>
    <t>2026-06-10T19:42:01.974+02:00</t>
  </si>
  <si>
    <t>2026-06-10T20:03:41.951+02:00</t>
  </si>
  <si>
    <t>2026-06-10T20:15:48.458+02:00</t>
  </si>
  <si>
    <t>2026-06-10T19:42:56.392+02:00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</si>
  <si>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padano","posId":"C130","price":4000,"KDSTags":["greenhighlight"],"isExtra":true},{"id":"3a8b6a85-3b5c-4ee4-be2d-261ab8731d6e","note":"","count":1,"label":"Dip česnekový","posId":"P106","price":2000,"isExtra":false},{"id":"99710cd8-fa1f-4712-84a8-85da37e18dd0","note":"","count":1,"label":"Česnekový chléb","posId":"P104","price":7900,"isExtra":false}]</t>
  </si>
  <si>
    <t>2026-06-10T19:42:01.960+02:00</t>
  </si>
  <si>
    <t>2026-06-10T19:51:54.049+02:00</t>
  </si>
  <si>
    <t>2026-06-10T20:17:58.845+02:00</t>
  </si>
  <si>
    <t>2026-06-10T19:42:03.912+02:00</t>
  </si>
  <si>
    <t>[{"id":"36ea3088-07fd-428f-b871-c4a5ee9cef7b","note":"","count":1,"label":"Comeback 40 cm","posId":"109","price":30900,"isExtra":false},{"id":"622835b8-8ccd-4776-9f66-ccee484725e6","note":"","count":1,"label":"Okraj Hotdog, hořčice","posId":"A118","price":6500,"isExtra":true},{"id":"211d85d0-839e-41d0-89e3-ea177ad7489e","note":"","count":3,"label":"Dip česnekový","posId":"P106","price":2000,"isExtra":false}]</t>
  </si>
  <si>
    <t>2026-06-10T19:40:40.827+02:00</t>
  </si>
  <si>
    <t>2026-06-10T19:42:09.411+02:00</t>
  </si>
  <si>
    <t>[{"id":"1dfb2e52d581e594a14c99e4","count":1,"label":"Spicy Wings 🌶️","posId":"P101","price":9520,"isExtra":false},{"id":"7cdbdba064a9b12ab9c2a9d4","count":1,"label":"Balné","posId":"K0000","price":1500,"isExtra":true},{"id":"d50b85689ae865c91893d064","count":1,"label":"Hot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32cm","posId":"113","price":24900,"isExtra":false},{"id":"7cdbdba064a9b12ab9c2a9d4","count":1,"label":"Balné","posId":"K0000","price":1500,"isExtra":true}]</t>
  </si>
  <si>
    <t>2026-06-10T19:34:58.262+02:00</t>
  </si>
  <si>
    <t>2026-06-10T19:39:42.508+02:00</t>
  </si>
  <si>
    <t>[{"id":"88378c03c1f4c715f7d83b1b","count":1,"label":"Hawai 32cm","posId":"114","price":19920,"isExtra":false},{"id":"7cdbdba064a9b12ab9c2a9d4","count":1,"label":"Balné","posId":"K0000","price":1500,"isExtra":true},{"id":"c4398ff6690198226cf7c771","count":1,"label":"Comeback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</si>
  <si>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2026-06-10T19:26:53.856+02:00</t>
  </si>
  <si>
    <t>2026-06-10T19:35:45.231+02:00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</si>
  <si>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</si>
  <si>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2026-06-10T19:26:02.778+02:00</t>
  </si>
  <si>
    <t>2026-06-10T19:40:49.879+02:00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</si>
  <si>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-cibule","posId":"X103","price":0,"KDSTags":["redhighlight"],"isExtra":true},{"id":"35e045f9-bc36-46e9-8142-6579de78a05b","note":"","count":1,"label":"Comeback 32 cm","posId":"121","price":24900,"isExtra":false},{"id":"6e9ef16b-b5cb-40a1-ad72-f28a9276a0f7","note":"","count":1,"label":"kuře","posId":"B114","price":3000,"KDSTags":["greenhighlight"],"isExtra":true},{"id":"169906cc-98ac-4101-a361-79ae530758c3","note":"","count":1,"label":"BEZ -cibule","posId":"X103","price":0,"KDSTags":["redhighlight"],"isExtra":true}]</t>
  </si>
  <si>
    <t>Maksim</t>
  </si>
  <si>
    <t>2026-06-10T19:24:55.899+02:00</t>
  </si>
  <si>
    <t>2026-06-10T19:34:59.585+02:00</t>
  </si>
  <si>
    <t>[{"id":"N124","note":"","count":1,"label":"Pepsi 1l","posId":"N124","price":5900,"isExtra":false},{"id":"108","note":"","count":1,"label":"Pepperoni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omáčka","posId":"A124","price":6500,"isExtra":true},{"id":"C115","note":"","count":1,"label":"Kukuřice","posId":"C115","price":3500,"KDSTags":["greenhighlight"],"isExtra":true},{"id":"101","note":"","count":1,"label":"Capricciosa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omáčka","posId":"A124","price":6500,"isExtra":true},{"id":"C115","note":"","count":1,"label":"Kukuřice","posId":"C115","price":3500,"KDSTags":["greenhighlight"],"isExtra":true}]</t>
  </si>
  <si>
    <t>2026-06-10T19:16:01.858+02:00</t>
  </si>
  <si>
    <t>2026-06-10T19:26:32.856+02:00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</si>
  <si>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cm","posId":"122","price":24900,"isExtra":false},{"id":"0b867b16-3995-4b4a-9deb-1c0d8cecf8d6","note":"","count":1,"label":"Pepperoni 32 cm","posId":"120","price":24900,"isExtra":false}]</t>
  </si>
  <si>
    <t>2026-06-10T19:16:01.835+02:00</t>
  </si>
  <si>
    <t>2026-06-10T19:23:35.376+02:00</t>
  </si>
  <si>
    <t>2026-06-10T19:09:51.391+02:00</t>
  </si>
  <si>
    <t>2026-06-10T19:20:06.749+02:00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</si>
  <si>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</si>
  <si>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2026-06-10T18:57:02.914+02:00</t>
  </si>
  <si>
    <t>2026-06-10T19:08:12.990+02:00</t>
  </si>
  <si>
    <t>2026-06-10T19:28:12.902+02:00</t>
  </si>
  <si>
    <t>2026-06-10T18:57:03.859+02:00</t>
  </si>
  <si>
    <t>[{"id":"e12521cc-9391-4513-be27-f090014536cf","note":"","count":1,"label":"BBQ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169906cc-98ac-4101-a361-79ae530758c3","note":"","count":1,"label":"BEZ -cibule","posId":"X103","price":0,"KDSTags":["redhighlight"],"isExtra":true},{"id":"e50ff4de-a31a-4748-b60e-66140c46f568","note":"","count":1,"label":"BEZ -paprika","posId":"X111","price":0,"KDSTags":["redhighlight"],"isExtra":true},{"id":"3a8b6a85-3b5c-4ee4-be2d-261ab8731d6e","note":"","count":2,"label":"Dip česnekový","posId":"P106","price":2000,"isExtra":false}]</t>
  </si>
  <si>
    <t>2026-06-10T18:52:01.586+02:00</t>
  </si>
  <si>
    <t>2026-06-10T19:06:19.939+02:00</t>
  </si>
  <si>
    <t>[{"id":"5b1f2843-926a-4dd1-a5f0-4fddc7b45013","note":"","count":1,"label":"Margherita 32 cm","posId":"112","price":20900,"isExtra":false},{"id":"1fae666b-4102-4ed0-b317-2a07b21ae279","note":"","count":1,"label":"Hot &amp; Spicy 40 cm","posId":"110","price":30900,"isExtra":false}]</t>
  </si>
  <si>
    <t>2026-06-10T18:40:02.549+02:00</t>
  </si>
  <si>
    <t>2026-06-10T18:58:01.421+02:00</t>
  </si>
  <si>
    <t>2026-06-10T19:10:11.805+02:00</t>
  </si>
  <si>
    <t>2026-06-10T18:40:03.130+02:00</t>
  </si>
  <si>
    <t>[{"id":"e525f614-2c06-459a-8d22-623546aa83fc","note":"","count":1,"label":"BBQ Texas 40 cm","posId":"107","price":30900,"isExtra":false},{"id":"622835b8-8ccd-4776-9f66-ccee484725e6","note":"","count":1,"label":"Okraj Hotdog, hořčice","posId":"A118","price":6500,"isExtra":true}]</t>
  </si>
  <si>
    <t>2026-06-10T18:34:03.386+02:00</t>
  </si>
  <si>
    <t>2026-06-10T18:40:32.719+02:00</t>
  </si>
  <si>
    <t>[{"id":"e8f571e6-dd36-42d7-8826-52c90315986b","note":"","count":1,"label":"Baby špenát &amp; kuře 40 cm","posId":"104","price":30900,"isExtra":false}]</t>
  </si>
  <si>
    <t>2026-06-10T18:28:21.553+02:00</t>
  </si>
  <si>
    <t>2026-06-10T18:34:55.022+02:00</t>
  </si>
  <si>
    <t>2026-06-10T18:21:01.945+02:00</t>
  </si>
  <si>
    <t>2026-06-10T18:34:11.760+02:00</t>
  </si>
  <si>
    <t>2026-06-10T19:03:34.160+02:00</t>
  </si>
  <si>
    <t>2026-06-10T18:21:02.459+02:00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</si>
  <si>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cm","posId":"113","price":24900,"isExtra":false},{"id":"c8019f80-065c-4f09-9e80-65b85dae2ae1","note":"","count":1,"label":"kukuřice","posId":"B115","price":2500,"KDSTags":["greenhighlight"],"isExtra":true}]</t>
  </si>
  <si>
    <t>2026-06-10T18:10:24.333+02:00</t>
  </si>
  <si>
    <t>2026-06-10T18:18:36.871+02:00</t>
  </si>
  <si>
    <t>[{"id":"57405814","note":"","size":"Pepsi 1l","count":1,"label":"Pepsi 1l","posId":"N124","price":5900,"isExtra":false},{"id":"59610936","note":"","size":"Hot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</si>
  <si>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2026-06-10T18:09:46.852+02:00</t>
  </si>
  <si>
    <t>2026-06-10T18:18:42.009+02:00</t>
  </si>
  <si>
    <t>2026-06-10T18:07:17.752+02:00</t>
  </si>
  <si>
    <t>2026-06-10T18:16:41.082+02:00</t>
  </si>
  <si>
    <t>[{"id":"54414707","note":"salam prosim jen na polovinu pizzy. dekuji.","size":"Margherita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okrajů","posId":"X1000","price":0,"isExtra":true},{"id":"54414909","note":"","count":1,"label":"Pepperoni salám","posId":"C109","price":4000,"KDSTags":["greenhighlight"],"isExtra":true}]</t>
  </si>
  <si>
    <t>2026-06-10T18:07:02.609+02:00</t>
  </si>
  <si>
    <t>2026-06-10T18:14:03.517+02:00</t>
  </si>
  <si>
    <t>2026-06-10T18:32:35.805+02:00</t>
  </si>
  <si>
    <t>2026-06-10T18:07:03.816+02:00</t>
  </si>
  <si>
    <t>2026-06-10T18:05:45.318+02:00</t>
  </si>
  <si>
    <t>2026-06-10T18:14:47.210+02:00</t>
  </si>
  <si>
    <t>[{"id":"c6fdaa8e646145bf8694e433","count":1,"label":"Pepsi zero sugar 1l","posId":"N125","price":5900,"isExtra":false},{"id":"474305c867bd0e9b91413aac","count":1,"label":"Quattro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</si>
  <si>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2026-06-10T18:05:02.591+02:00</t>
  </si>
  <si>
    <t>2026-06-10T18:13:20.848+02:00</t>
  </si>
  <si>
    <t>2026-06-10T18:42:32.614+02:00</t>
  </si>
  <si>
    <t>2026-06-10T18:05:05.312+02:00</t>
  </si>
  <si>
    <t>[{"id":"a4efa812-1470-4ea2-a19d-39843abed3be","note":"","count":1,"label":"Comeback 32 cm","posId":"145","price":24900,"isExtra":false},{"id":"7bd52058-f7b0-4320-9d6c-79598e7d9b5f","note":"","count":1,"label":"Hawai 18 cm","posId":"126","price":11900,"isExtra":false},{"id":"c5b474e6-18c7-4e68-bfba-30417cf8de0f","note":"","count":1,"label":"Kukuřice.","posId":"A115","price":1500,"isExtra":true},{"id":"007c7303-045c-4866-882d-38e13564ff34","note":"","count":1,"label":"BEZ -ananas","posId":"X100","price":0,"KDSTags":["redhighlight"],"isExtra":true}]</t>
  </si>
  <si>
    <t>2026-06-10T18:00:44.031+02:00</t>
  </si>
  <si>
    <t>2026-06-10T18:09:22.978+02:00</t>
  </si>
  <si>
    <t>[{"id":"cf05c4d3-5206-479a-94ab-2270ec0ff8e6","count":1,"label":"Pizza Pepperoni 32","posId":"120","price":24900,"isExtra":false,"creatorId":"EBWANIq9js68C1-6YJ5C5","isPackging":0,"actualLabel":"Pizza Pepperoni 32"},{"id":"1bb50bf1-c6f5-4829-a56b-b21cb24355bb","count":1,"label":"Pizza Špenát kuře 32 cm","posId":"116","price":24900,"isExtra":false,"creatorId":"_k7xUDrCuCa1zbnPQ5HjX","isPackging":0,"actualLabel":"Pizza Špenát kuře 32 cm"}]</t>
  </si>
  <si>
    <t>2026-06-10T17:59:03.562+02:00</t>
  </si>
  <si>
    <t>2026-06-10T18:06:08.974+02:00</t>
  </si>
  <si>
    <t>2026-06-10T17:54:14.721+02:00</t>
  </si>
  <si>
    <t>2026-06-10T18:02:43.340+02:00</t>
  </si>
  <si>
    <t>[{"id":"88378c03c1f4c715f7d83b1b","count":1,"label":"Hawai 32cm","posId":"114","price":19920,"isExtra":false},{"id":"7cdbdba064a9b12ab9c2a9d4","count":1,"label":"Balné","posId":"K0000","price":1500,"isExtra":true},{"id":"8f33a84a8ac91a91cc37bff3","count":1,"label":"Margherita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</si>
  <si>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2026-06-10T17:53:03.872+02:00</t>
  </si>
  <si>
    <t>2026-06-10T17:59:45.844+02:00</t>
  </si>
  <si>
    <t>2026-06-10T17:53:02.371+02:00</t>
  </si>
  <si>
    <t>2026-06-10T18:04:19.962+02:00</t>
  </si>
  <si>
    <t>2026-06-10T18:24:33.892+02:00</t>
  </si>
  <si>
    <t>2026-06-10T17:53:03.047+02:00</t>
  </si>
  <si>
    <t>[{"id":"076ed74a-9e28-4a30-9b7c-06e6adbd9e27","note":"","count":1,"label":"Margherita 18 cm","posId":"124","price":11900,"isExtra":false},{"id":"57c816b2-3e3f-46c2-b126-b09910d79cb0","note":"","count":1,"label":"změna na Smetanový základ","posId":"i129","price":0,"isExtra":true},{"id":"fc34540c-3ca2-4bb0-bd98-dc6f769a38a1","note":"","count":1,"label":"Šunka.","posId":"A106","price":2000,"isExtra":true},{"id":"3a8b6a85-3b5c-4ee4-be2d-261ab8731d6e","note":"","count":1,"label":"Dip česnekový","posId":"P106","price":2000,"isExtra":false},{"id":"7bd52058-f7b0-4320-9d6c-79598e7d9b5f","note":"","count":1,"label":"Hawai 18 cm","posId":"126","price":11900,"isExtra":false},{"id":"57c816b2-3e3f-46c2-b126-b09910d79cb0","note":"","count":1,"label":"změna na Smetanový základ","posId":"i129","price":0,"isExtra":true},{"id":"3e2de0bb-95c5-440e-92fe-cedc9322e0ac","note":"","count":1,"label":"Ananas.","posId":"A100","price":1500,"isExtra":true}]</t>
  </si>
  <si>
    <t>2026-06-10T17:50:12.365+02:00</t>
  </si>
  <si>
    <t>2026-06-10T17:55:26.100+02:00</t>
  </si>
  <si>
    <t>[{"id":"18e86844d1a1e70247e15c14","count":1,"label":"Margherita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</si>
  <si>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2026-06-10T17:43:37.459+02:00</t>
  </si>
  <si>
    <t>2026-06-10T17:53:58.016+02:00</t>
  </si>
  <si>
    <t>2026-06-10T17:42:19.059+02:00</t>
  </si>
  <si>
    <t>2026-06-10T17:50:29.025+02:00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</si>
  <si>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bylinky","posId":"A121","price":5700,"isExtra":true},{"id":"59610939","note":"","size":"BBQ Texas 32cm","count":1,"label":"BBQ Texas 32cm","posId":"119","price":24900,"isExtra":false},{"id":"54414794","note":"","count":1,"label":"Balné","posId":"K0000","price":1500,"isExtra":true},{"id":"59610943","note":"","size":"Capricciosa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</si>
  <si>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2026-06-10T17:33:01.809+02:00</t>
  </si>
  <si>
    <t>2026-06-10T17:41:32.584+02:00</t>
  </si>
  <si>
    <t>2026-06-10T17:55:11.579+02:00</t>
  </si>
  <si>
    <t>2026-06-10T17:33:03.588+02:00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</si>
  <si>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česnekový","posId":"P106","price":2000,"isExtra":false},{"id":"10a95fda-50ac-4e8b-a092-eba50264ce8d","note":"","count":1,"label":"Comeback 18 cm","posId":"133","price":11900,"isExtra":false}]</t>
  </si>
  <si>
    <t>2026-06-10T17:09:02.686+02:00</t>
  </si>
  <si>
    <t>2026-06-10T17:15:41.255+02:00</t>
  </si>
  <si>
    <t>2026-06-10T17:30:45.967+02:00</t>
  </si>
  <si>
    <t>2026-06-10T17:09:03.488+02:00</t>
  </si>
  <si>
    <t>[{"id":"85dc195f-7d7b-4fb5-b41d-eb1c9c76b3a3","note":"","count":1,"label":"Hot &amp; Spicy 32 cm","posId":"146","price":24900,"isExtra":false},{"id":"c8019f80-065c-4f09-9e80-65b85dae2ae1","note":"","count":1,"label":"kukuřice","posId":"B115","price":2500,"KDSTags":["greenhighlight"],"isExtra":true},{"id":"de56def4-8429-46ca-bf08-8c8eba684591","note":"","count":1,"label":"Dip BBQ","posId":"P105","price":2000,"isExtra":false}]</t>
  </si>
  <si>
    <t>2026-06-10T17:01:34.535+02:00</t>
  </si>
  <si>
    <t>2026-06-10T17:13:02.785+02:00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</si>
  <si>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okrajů","posId":"X1000","price":0,"isExtra":true},{"id":"54414894","note":"","count":1,"label":"Šunka","posId":"C106","price":4000,"KDSTags":["greenhighlight"],"isExtra":true},{"id":"54414909","note":"","count":1,"label":"Pepperoni salám","posId":"C109","price":4000,"KDSTags":["greenhighlight"],"isExtra":true},{"id":"54414710","note":"","size":"Comeback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</si>
  <si>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2026-06-10T16:57:32.943+02:00</t>
  </si>
  <si>
    <t>2026-06-10T17:04:46.461+02:00</t>
  </si>
  <si>
    <t>[{"id":"35999c816db20808a615a88e","count":1,"label":"Quattro Formaggi 40cm","posId":"111","price":30900,"isExtra":false},{"id":"1d39bc6ba96569aaaf3ab974","count":1,"label":"Balné","posId":"K0000","price":2000,"isExtra":true},{"id":"e405608123829c668b8933be","count":1,"label":"Pepperoni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</si>
  <si>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2026-06-10T16:50:02.134+02:00</t>
  </si>
  <si>
    <t>2026-06-10T18:21:51.855+02:00</t>
  </si>
  <si>
    <t>[{"id":"944ada84-4b76-4cec-9248-ebcd083131da","note":"","count":1,"label":"Baby špenát &amp; kuře 32 cm","posId":"140","price":24900,"isExtra":false},{"id":"c9bf2e69-6fc6-4d64-86d6-ef55db64361f","note":"","count":1,"label":"párek","posId":"B110","price":3000,"KDSTags":["greenhighlight"],"isExtra":true},{"id":"99710cd8-fa1f-4712-84a8-85da37e18dd0","note":"","count":1,"label":"Česnekový chléb","posId":"P104","price":7900,"isExtra":false}]</t>
  </si>
  <si>
    <t>2026-06-10T16:34:01.628+02:00</t>
  </si>
  <si>
    <t>2026-06-10T16:40:42.264+02:00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</si>
  <si>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</si>
  <si>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2026-06-10T16:06:42.505+02:00</t>
  </si>
  <si>
    <t>2026-06-10T16:13:25.333+02:00</t>
  </si>
  <si>
    <t>2026-06-10T15:52:02.999+02:00</t>
  </si>
  <si>
    <t>2026-06-10T16:00:58.972+02:00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</si>
  <si>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</si>
  <si>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2026-06-10T15:36:02.379+02:00</t>
  </si>
  <si>
    <t>2026-06-10T15:44:28.062+02:00</t>
  </si>
  <si>
    <t>2026-06-10T15:59:19.116+02:00</t>
  </si>
  <si>
    <t>2026-06-10T15:36:03.340+02:00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</si>
  <si>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</si>
  <si>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Suleyman</t>
  </si>
  <si>
    <t>2026-06-10T15:26:56.647+02:00</t>
  </si>
  <si>
    <t>2026-06-10T15:33:24.513+02:00</t>
  </si>
  <si>
    <t>2026-06-10T15:22:38.630+02:00</t>
  </si>
  <si>
    <t>2026-06-10T15:32:46.198+02:00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</si>
  <si>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základ","posId":"ZBS32","price":0,"isExtra":true},{"id":"B114","note":"","count":1,"label":"Kuře","posId":"B114","price":3000,"KDSTags":["greenhighlight"],"isExtra":true},{"id":"N124","note":"","count":1,"label":"Pepsi 1l","posId":"N124","price":5900,"isExtra":false},{"id":"18","note":"","count":1,"label":"Jablečno-skořicové rolls","posId":"18","price":8900,"isExtra":false},{"id":"K0000","note":"","count":1,"label":"Balné","posId":"K0000","price":1500,"isExtra":true},{"id":"D12","note":"","count":1,"label":"Buchtičky se šodó","posId":"D12","price":7900,"isExtra":false},{"id":"K0000","note":"","count":1,"label":"Balné","posId":"K0000","price":1500,"isExtra":true}]</t>
  </si>
  <si>
    <t>2026-06-10T15:12:02.347+02:00</t>
  </si>
  <si>
    <t>2026-06-10T15:19:57.977+02:00</t>
  </si>
  <si>
    <t>2026-06-10T15:00:27.813+02:00</t>
  </si>
  <si>
    <t>2026-06-10T15:12:42.894+02:00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</si>
  <si>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</si>
  <si>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2026-06-10T15:00:16.544+02:00</t>
  </si>
  <si>
    <t>2026-06-10T15:12:38.604+02:00</t>
  </si>
  <si>
    <t>[{"id":"M200","note":"","count":1,"label":"Veggie menu Comeback","posId":"M200","price":34900,"isExtra":false},{"id":"K0000","note":"","count":1,"label":"Balné","posId":"K0000","price":3000,"isExtra":true},{"id":"Y113","note":"","count":1,"label":"Capricciosa","posId":"Y113","price":0,"isExtra":true},{"id":"X1000","note":"","count":1,"label":"bez plněných okrajů","posId":"X1000","price":0,"isExtra":true},{"id":"P103","note":"","count":1,"label":"pečené brambory","posId":"P103","price":0,"isExtra":true},{"id":"N124","note":"","count":1,"label":"Pepsi 1l","posId":"N124","price":0,"isExtra":true},{"id":"P106","note":"","count":1,"label":"Česnekový dip","posId":"P106","price":2000,"isExtra":false},{"id":"K0000","note":"","count":1,"label":"Balné","posId":"K0000","price":1500,"isExtra":true}]</t>
  </si>
  <si>
    <t>2026-06-10T15:00:11.154+02:00</t>
  </si>
  <si>
    <t>2026-06-10T15:09:04.439+02:00</t>
  </si>
  <si>
    <t>[{"id":"44a52dba6f56e6ebd7218e23","count":1,"label":"Zeleninová 32cm","posId":"115","price":19920,"isExtra":false},{"id":"7cdbdba064a9b12ab9c2a9d4","count":1,"label":"Balné","posId":"K0000","price":1500,"isExtra":true},{"id":"91221793b65e8e71ec6cf2cc","count":1,"label":"Česnekový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18cm","posId":"P104","price":7900,"isExtra":false},{"id":"7cdbdba064a9b12ab9c2a9d4","count":1,"label":"Balné","posId":"K0000","price":1500,"isExtra":true}]</t>
  </si>
  <si>
    <t>2026-06-10T14:59:02.289+02:00</t>
  </si>
  <si>
    <t>2026-06-10T15:13:20.811+02:00</t>
  </si>
  <si>
    <t>2026-06-10T14:44:30.023+02:00</t>
  </si>
  <si>
    <t>2026-06-10T14:51:48.876+02:00</t>
  </si>
  <si>
    <t>2026-06-10T14:41:47.204+02:00</t>
  </si>
  <si>
    <t>2026-06-10T14:51:06.093+02:00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</si>
  <si>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</si>
  <si>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2026-06-10T14:29:19.760+02:00</t>
  </si>
  <si>
    <t>2026-06-10T14:39:39.088+02:00</t>
  </si>
  <si>
    <t>[{"id":"c4398ff6690198226cf7c771","count":1,"label":"Comeback 32cm 🌶️","posId":"121","price":19920,"isExtra":false},{"id":"7cdbdba064a9b12ab9c2a9d4","count":1,"label":"Balné","posId":"K0000","price":1500,"isExtra":true},{"id":"968ea2a9034bec66b941731d","count":1,"label":"Bez slaniny","posId":"X108","price":0,"KDSTags":["redhighlight"],"isExtra":true},{"id":"b9ae076dc1aa10e137c00e4a","count":1,"label":"Kukuřice","posId":"B115","price":2500,"KDSTags":["greenhighlight"],"isExtra":true}]</t>
  </si>
  <si>
    <t>2026-06-10T14:03:41.915+02:00</t>
  </si>
  <si>
    <t>2026-06-10T14:12:18.558+02:00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</si>
  <si>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</si>
  <si>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2026-06-10T13:57:30.894+02:00</t>
  </si>
  <si>
    <t>2026-06-10T14:05:31.076+02:00</t>
  </si>
  <si>
    <t>[{"id":"44a52dba6f56e6ebd7218e23","count":1,"label":"Zeleninová 32cm","posId":"115","price":19920,"isExtra":false},{"id":"7cdbdba064a9b12ab9c2a9d4","count":1,"label":"Balné","posId":"K0000","price":1500,"isExtra":true},{"id":"0172555aa3b6fbb53ca44f49","count":1,"label":"Smetanový základ","posId":"ZRS32","price":0,"isExtra":true},{"id":"adc6b21d98c1330ffb929bc9","count":1,"label":"Bez oliv","posId":"X112","price":0,"KDSTags":["redhighlight"],"isExtra":true}]</t>
  </si>
  <si>
    <t>2026-06-10T13:30:24.561+02:00</t>
  </si>
  <si>
    <t>2026-06-10T13:40:48.551+02:00</t>
  </si>
  <si>
    <t>2026-06-10T13:22:54.793+02:00</t>
  </si>
  <si>
    <t>2026-06-10T13:29:32.600+02:00</t>
  </si>
  <si>
    <t>[{"id":"59610942","note":"","size":"Hawai 32cm","count":1,"label":"Hawai 32cm","posId":"114","price":24900,"isExtra":false},{"id":"54414794","note":"","count":1,"label":"Balné","posId":"K0000","price":1500,"isExtra":true},{"id":"54414824","note":"","count":1,"label":"Bez ananasu","posId":"X100","price":0,"KDSTags":["redhighlight"],"isExtra":true}]</t>
  </si>
  <si>
    <t>2026-06-10T13:15:11.678+02:00</t>
  </si>
  <si>
    <t>2026-06-10T13:22:47.241+02:00</t>
  </si>
  <si>
    <t>[{"id":"d98ec6be-4601-4566-82ac-62cba7863210","count":1,"label":"Pizza Hawai 40 cm","posId":"102","price":30900,"isExtra":false,"creatorId":"alMTtHI-pLyWb4ROp6pFF","isPackging":0,"actualLabel":"Pizza Hawai 40 cm"},{"id":"extra_20230331101812_3","count":1,"label":"okraj mozzarella, bylinky","posId":"A122","price":6500,"isExtra":true,"mainItemId":"d98ec6be-4601-4566-82ac-62cba7863210"},{"id":"3fbd17b1-044d-441d-95e8-c2ea0cecc4cd","count":1,"label":"Dip česnekový","posId":"P106","price":2000,"isExtra":false,"creatorId":"cSySyMpi_66SR1zbn5_Jp","isPackging":0,"actualLabel":"Dip česnekový"}]</t>
  </si>
  <si>
    <t>2026-06-10T12:53:02.069+02:00</t>
  </si>
  <si>
    <t>2026-06-10T13:03:26.102+02:00</t>
  </si>
  <si>
    <t>[{"id":"8f76439d-f1b5-4482-ac44-d6efec1ebc41","note":"","count":1,"label":"Zeleninová 18 cm","posId":"127","price":11900,"isExtra":false}]</t>
  </si>
  <si>
    <t>2026-06-10T12:42:02.008+02:00</t>
  </si>
  <si>
    <t>2026-06-10T12:50:21.971+02:00</t>
  </si>
  <si>
    <t>[{"id":"6bbd4662-3c19-4725-919c-71f4c4e91f89","note":"","count":1,"label":"BBQ Meteor 32 cm","posId":"142","price":24900,"isExtra":false},{"id":"21fd0686-e8d1-43f1-84c9-d96f5842a3ca","note":"","count":1,"label":"okraj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</si>
  <si>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2026-06-10T12:33:10.091+02:00</t>
  </si>
  <si>
    <t>2026-06-10T12:41:01.310+02:00</t>
  </si>
  <si>
    <t>2026-06-10T12:26:02.171+02:00</t>
  </si>
  <si>
    <t>2026-06-10T13:24:15.592+02:00</t>
  </si>
  <si>
    <t>2026-06-10T12:25:06.626+02:00</t>
  </si>
  <si>
    <t>2026-06-10T12:33:57.158+02:00</t>
  </si>
  <si>
    <t>2026-06-10T12:21:02.339+02:00</t>
  </si>
  <si>
    <t>2026-06-10T12:27:35.915+02:00</t>
  </si>
  <si>
    <t>[{"id":"1da47ebe-2592-435a-b854-8cbe80b56263","note":"","count":1,"label":"Hawai 32 cm","posId":"138","price":24900,"isExtra":false}]</t>
  </si>
  <si>
    <t>2026-06-10T12:08:02.692+02:00</t>
  </si>
  <si>
    <t>2026-06-10T12:21:01.949+02:00</t>
  </si>
  <si>
    <t>2026-06-10T12:35:25.401+02:00</t>
  </si>
  <si>
    <t>2026-06-10T12:08:03.296+02:00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</si>
  <si>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</si>
  <si>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2026-06-10T12:06:52.677+02:00</t>
  </si>
  <si>
    <t>2026-06-10T12:15:51.108+02:00</t>
  </si>
  <si>
    <t>[{"id":"57405809","note":"","size":"Aquilla černý čaj a broskev 0,5l","count":1,"label":"Aquilla černý čaj a broskev 0,5l","posId":"N120","price":4900,"isExtra":false},{"id":"59610937","note":"","size":"Comeback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</si>
  <si>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2026-06-10T12:03:24.505+02:00</t>
  </si>
  <si>
    <t>2026-06-10T12:11:24.148+02:00</t>
  </si>
  <si>
    <t>2026-06-10T11:54:45.490+02:00</t>
  </si>
  <si>
    <t>2026-06-10T12:06:29.144+02:00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</si>
  <si>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102","note":"","count":1,"label":"Jalapeňos","posId":"C102","price":3500,"KDSTags":["greenhighlight"],"isExtra":true},{"id":"C108","note":"","count":1,"label":"Slanina","posId":"C108","price":4000,"KDSTags":["greenhighlight"]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okrajů","posId":"X1000","price":0,"isExtra":true},{"id":"C102","note":"","count":1,"label":"Jalapeňos","posId":"C102","price":3500,"KDSTags":["greenhighlight"],"isExtra":true}]</t>
  </si>
  <si>
    <t>2026-06-10T11:50:01.941+02:00</t>
  </si>
  <si>
    <t>2026-06-10T12:17:07.911+02:00</t>
  </si>
  <si>
    <t>2026-06-10T11:43:02.092+02:00</t>
  </si>
  <si>
    <t>2026-06-10T11:54:22.013+02:00</t>
  </si>
  <si>
    <t>2026-06-10T12:03:56.528+02:00</t>
  </si>
  <si>
    <t>2026-06-10T11:43:03.180+02:00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</si>
  <si>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4d0fe7ad-c88a-4a73-8015-c60680489cf8","note":"","count":1,"label":"Baby špenát &amp; kuře 32 cm","posId":"116","price":24900,"isExtra":false}]</t>
  </si>
  <si>
    <t>2026-06-10T11:25:20.224+02:00</t>
  </si>
  <si>
    <t>2026-06-10T11:35:50.254+02:00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</si>
  <si>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okrajů","posId":"X1000","price":0,"isExtra":true},{"id":"54414864","note":"","count":1,"label":"Bez cibule","posId":"X103","price":0,"KDSTags":["redhighlight"],"isExtra":true},{"id":"54414882","note":"","count":1,"label":"Kukuřice","posId":"C115","price":3500,"KDSTags":["greenhighlight"],"isExtra":true}]</t>
  </si>
  <si>
    <t>2026-06-10T11:18:41.498+02:00</t>
  </si>
  <si>
    <t>2026-06-10T11:29:36.029+02:00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</si>
  <si>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</si>
  <si>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2026-06-10T11:18:00.270+02:00</t>
  </si>
  <si>
    <t>2026-06-10T11:23:52.094+02:00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</si>
  <si>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</si>
  <si>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2026-06-10T11:12:00.481+02:00</t>
  </si>
  <si>
    <t>2026-06-10T11:26:53.078+02:00</t>
  </si>
  <si>
    <t>[{"id":"59610935","note":"","size":"Quattro Formaggi 32cm","count":2,"label":"Quattro Formaggi 32cm","posId":"123","price":24900,"isExtra":false},{"id":"54414794","note":"","count":2,"label":"Balné","posId":"K0000","price":1500,"isExtra":true}]</t>
  </si>
  <si>
    <t>2026-06-10T11:09:28.419+02:00</t>
  </si>
  <si>
    <t>2026-06-10T11:23:40.073+02:00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</si>
  <si>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🌶️","posId":"109","price":30900,"isExtra":false},{"id":"54414789","note":"","count":1,"label":"Balné","posId":"K0000","price":2000,"isExtra":true},{"id":"54414717","note":"Bez oliv","size":"Capricciosa 40cm","count":1,"label":"Capricciosa 40cm","posId":"101","price":30900,"isExtra":false},{"id":"54414789","note":"","count":1,"label":"Balné","posId":"K0000","price":2000,"isExtra":true},{"id":"54414708","note":"","size":"Quattro Formaggi 40cm","count":1,"label":"Quattro Formaggi 40cm","posId":"111","price":30900,"isExtra":false},{"id":"54414789","note":"","count":1,"label":"Balné","posId":"K0000","price":2000,"isExtra":true}]</t>
  </si>
  <si>
    <t>2026-06-10T11:06:02.479+02:00</t>
  </si>
  <si>
    <t>2026-06-10T11:21:27.424+02:00</t>
  </si>
  <si>
    <t>2026-06-10T11:37:37.917+02:00</t>
  </si>
  <si>
    <t>2026-06-10T11:06:03.340+02:00</t>
  </si>
  <si>
    <t>2026-06-10T11:04:06.495+02:00</t>
  </si>
  <si>
    <t>2026-06-10T11:11:32.048+02:00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</si>
  <si>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okrajů","posId":"X1000","price":0,"isExtra":true},{"id":"ee71f6714becbd8248bd3de8","count":1,"label":"Žampiony","posId":"B105","price":2500,"KDSTags":["greenhighlight"],"isExtra":true},{"id":"8f70c51a720434a06d84f4e5","count":2,"label":"Česnekový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</si>
  <si>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2026-06-10T10:50:03.047+02:00</t>
  </si>
  <si>
    <t>2026-06-10T11:06:45.747+02:00</t>
  </si>
  <si>
    <t>2026-06-10T11:18:26.621+02:00</t>
  </si>
  <si>
    <t>2026-06-10T10:50:04.024+02:00</t>
  </si>
  <si>
    <t>2026-06-09T23:24:22.557+02:00</t>
  </si>
  <si>
    <t>2026-06-09T23:35:05.096+02:00</t>
  </si>
  <si>
    <t>[{"id":"59610941","note":"","size":"Zeleninová 32cm","count":1,"label":"Zeleninová 32cm","posId":"115","price":24900,"isExtra":false},{"id":"54414794","note":"","count":1,"label":"Balné","posId":"K0000","price":1500,"isExtra":true},{"id":"57278742","note":"","count":1,"label":"Smetanový základ","posId":"ZRS32","price":0,"isExtra":true}]</t>
  </si>
  <si>
    <t>2026-06-09T23:21:23.353+02:00</t>
  </si>
  <si>
    <t>2026-06-09T23:31:07.149+02:00</t>
  </si>
  <si>
    <t>2026-06-09T23:04:16.500+02:00</t>
  </si>
  <si>
    <t>2026-06-09T23:13:16.059+02:00</t>
  </si>
  <si>
    <t>[{"id":"18e86844d1a1e70247e15c14","count":1,"label":"Margherita 40cm","posId":"100","price":26900,"isExtra":false},{"id":"1d39bc6ba96569aaaf3ab974","count":1,"label":"Balné","posId":"K0000","price":2000,"isExtra":true},{"id":"e405608123829c668b8933be","count":1,"label":"Pepperoni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</si>
  <si>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2026-06-09T23:01:43.701+02:00</t>
  </si>
  <si>
    <t>2026-06-09T23:10:25.077+02:00</t>
  </si>
  <si>
    <t>[{"id":"54414716","note":"","size":"Hawai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bylinky","posId":"A122","price":6500,"isExtra":true},{"id":"54414824","note":"","count":1,"label":"Bez ananasu","posId":"X100","price":0,"KDSTags":["redhighlight"],"isExtra":true},{"id":"54414750","note":"","size":"Česnekový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</si>
  <si>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2026-06-09T22:56:23.288+02:00</t>
  </si>
  <si>
    <t>2026-06-09T23:04:10.919+02:00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</si>
  <si>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54414800","note":"","count":1,"label":"Jalapeňos","posId":"B102","price":2500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bylinky","posId":"A121","price":5700,"isExtra":true}]</t>
  </si>
  <si>
    <t>2026-06-09T22:49:42.584+02:00</t>
  </si>
  <si>
    <t>2026-06-09T23:00:22.957+02:00</t>
  </si>
  <si>
    <t>2026-06-09T22:22:32.041+02:00</t>
  </si>
  <si>
    <t>2026-06-09T22:31:34.646+02:00</t>
  </si>
  <si>
    <t>[{"id":"c347dce78ddca37fc084fb1c","count":1,"label":"Capricciosa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okrajů","posId":"X1000","price":0,"isExtra":true},{"id":"e555127f7f8c0762e25ad3d8","count":1,"label":"Baby špenát &amp; kuře 40cm","posId":"104","price":30900,"isExtra":false},{"id":"1d39bc6ba96569aaaf3ab974","count":1,"label":"Balné","posId":"K0000","price":2000,"isExtra":true},{"id":"eec4c08ac65dda0e92e267ed","count":1,"label":"Rajčatový základ","posId":"ZSR40","price":0,"isExtra":true}]</t>
  </si>
  <si>
    <t>2026-06-09T22:21:40.755+02:00</t>
  </si>
  <si>
    <t>2026-06-09T22:28:18.660+02:00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</si>
  <si>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</si>
  <si>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2026-06-09T22:19:14.748+02:00</t>
  </si>
  <si>
    <t>2026-06-09T22:25:48.677+02:00</t>
  </si>
  <si>
    <t>2026-06-09T22:16:22.041+02:00</t>
  </si>
  <si>
    <t>2026-06-09T22:22:29.605+02:00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</si>
  <si>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</si>
  <si>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2026-06-09T22:04:18.726+02:00</t>
  </si>
  <si>
    <t>2026-06-09T22:20:26.742+02:00</t>
  </si>
  <si>
    <t>[{"id":"c4398ff6690198226cf7c771","count":1,"label":"Comeback 32cm 🌶️","posId":"121","price":19920,"isExtra":false},{"id":"7cdbdba064a9b12ab9c2a9d4","count":1,"label":"Balné","posId":"K0000","price":1500,"isExtra":true},{"id":"b080b506facafc37744a1e2c","count":1,"label":"Capricciosa 32cm","posId":"113","price":24900,"isExtra":false},{"id":"7cdbdba064a9b12ab9c2a9d4","count":1,"label":"Balné","posId":"K0000","price":1500,"isExtra":true}]</t>
  </si>
  <si>
    <t>2026-06-09T21:59:39.988+02:00</t>
  </si>
  <si>
    <t>2026-06-09T22:11:56.998+02:00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</si>
  <si>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</si>
  <si>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2026-06-09T21:59:39.935+02:00</t>
  </si>
  <si>
    <t>2026-06-09T22:09:42.127+02:00</t>
  </si>
  <si>
    <t>2026-06-09T21:56:00.147+02:00</t>
  </si>
  <si>
    <t>2026-06-09T22:16:54.938+02:00</t>
  </si>
  <si>
    <t>2026-06-09T21:49:04.037+02:00</t>
  </si>
  <si>
    <t>2026-06-09T22:08:13.707+02:00</t>
  </si>
  <si>
    <t>2026-06-10T05:59:59.999+02:00</t>
  </si>
  <si>
    <t>[{"id":"120","note":"","count":2,"label":"Pepperoni 32cm 🌶️🌶️","posId":"120","price":24900,"isExtra":false},{"id":"K0000","note":"","count":2,"label":"Balné","posId":"K0000","price":1500,"isExtra":true},{"id":"112","note":"","count":2,"label":"Margherita 32cm","posId":"112","price":20900,"isExtra":false},{"id":"K0000","note":"","count":2,"label":"Balné","posId":"K0000","price":1500,"isExtra":true},{"id":"113","note":"","count":2,"label":"Capricciosa 32cm","posId":"113","price":24900,"isExtra":false},{"id":"K0000","note":"","count":2,"label":"Balné","posId":"K0000","price":1500,"isExtra":true},{"id":"115","note":"","count":1,"label":"Zeleninová 32cm","posId":"115","price":24900,"isExtra":false},{"id":"K0000","note":"","count":1,"label":"Balné","posId":"K0000","price":1500,"isExtra":true},{"id":"123","note":"","count":2,"label":"Quattro Formaggi 32cm","posId":"123","price":24900,"isExtra":false},{"id":"K0000","note":"","count":2,"label":"Balné","posId":"K0000","price":1500,"isExtra":true}]</t>
  </si>
  <si>
    <t>2026-06-09T21:39:14.503+02:00</t>
  </si>
  <si>
    <t>2026-06-09T21:46:24.552+02:00</t>
  </si>
  <si>
    <t>[{"id":"88378c03c1f4c715f7d83b1b","count":1,"label":"Hawai 32cm","posId":"114","price":19920,"isExtra":false},{"id":"7cdbdba064a9b12ab9c2a9d4","count":1,"label":"Balné","posId":"K0000","price":1500,"isExtra":true},{"id":"d16c2c5a12f73683500b6f35","count":1,"label":"Choco Rolls","posId":"chr100","price":8900,"isExtra":false},{"id":"7cdbdba064a9b12ab9c2a9d4","count":1,"label":"Balné","posId":"K0000","price":1500,"isExtra":true},{"id":"eed895cf1d033383de28ee4e","count":1,"label":"Pepsi 1l","posId":"N124","price":5900,"isExtra":false}]</t>
  </si>
  <si>
    <t>2026-06-09T21:39:10.471+02:00</t>
  </si>
  <si>
    <t>2026-06-09T21:46:16.591+02:00</t>
  </si>
  <si>
    <t>Zdenek</t>
  </si>
  <si>
    <t>2026-06-09T21:21:03.796+02:00</t>
  </si>
  <si>
    <t>2026-06-09T21:29:09.214+02:00</t>
  </si>
  <si>
    <t>Jároszláv</t>
  </si>
  <si>
    <t>2026-06-09T21:19:23.787+02:00</t>
  </si>
  <si>
    <t>2026-06-09T21:29:15.594+02:00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</si>
  <si>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</si>
  <si>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2026-06-09T21:17:50.656+02:00</t>
  </si>
  <si>
    <t>2026-06-09T21:19:07.477+02:00</t>
  </si>
  <si>
    <t>[{"id":"9a540762-1e40-43f4-867c-412cc6f22ca0","count":1,"label":"Guarana kiwi a jablko","posId":"N144","price":5500,"isExtra":false,"creatorId":"B9gbsRj2h42CbhM_6olfO","isPackging":0,"actualLabel":"Guarana kiwi a jablko"}]</t>
  </si>
  <si>
    <t>2026-06-09T21:06:51.722+02:00</t>
  </si>
  <si>
    <t>2026-06-09T21:13:52.633+02:00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</si>
  <si>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</si>
  <si>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2026-06-09T21:04:36.322+02:00</t>
  </si>
  <si>
    <t>2026-06-09T21:17:19.707+02:00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</si>
  <si>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54414907","note":"","count":1,"label":"Kuře","posId":"B114","price":3000,"KDSTags":["greenhighlight"],"isExtra":true},{"id":"54414750","note":"","size":"Česnekový dip","count":4,"label":"Česnekový dip","posId":"P106","price":2000,"isExtra":false},{"id":"54414794","note":"","count":4,"label":"Balné","posId":"K0000","price":1500,"isExtra":true}]</t>
  </si>
  <si>
    <t>2026-06-09T21:04:12.818+02:00</t>
  </si>
  <si>
    <t>2026-06-09T21:13:29.610+02:00</t>
  </si>
  <si>
    <t>2026-06-09T20:56:02.042+02:00</t>
  </si>
  <si>
    <t>2026-06-09T21:11:46.441+02:00</t>
  </si>
  <si>
    <t>[{"id":"194f980e-141e-4220-9f1e-0e1e9edc412e","note":"","count":1,"label":"Quattro Formaggi 18 cm","posId":"135","price":11900,"isExtra":false},{"id":"99710cd8-fa1f-4712-84a8-85da37e18dd0","note":"","count":1,"label":"Česnekový chléb","posId":"P104","price":7900,"isExtra":false},{"id":"0b867b16-3995-4b4a-9deb-1c0d8cecf8d6","note":"","count":1,"label":"Pepperoni 32 cm","posId":"120","price":24900,"isExtra":false}]</t>
  </si>
  <si>
    <t>2026-06-09T20:50:02.734+02:00</t>
  </si>
  <si>
    <t>2026-06-09T20:55:52.432+02:00</t>
  </si>
  <si>
    <t>2026-06-09T20:43:26.071+02:00</t>
  </si>
  <si>
    <t>2026-06-09T20:51:54.485+02:00</t>
  </si>
  <si>
    <t>[{"id":"c4398ff6690198226cf7c771","count":1,"label":"Comeback 32cm 🌶️","posId":"121","price":19920,"isExtra":false},{"id":"7cdbdba064a9b12ab9c2a9d4","count":1,"label":"Balné","posId":"K0000","price":1500,"isExtra":true},{"id":"b9ae076dc1aa10e137c00e4a","count":1,"label":"Kukuřice","posId":"B115","price":2500,"KDSTags":["greenhighlight"],"isExtra":true},{"id":"ca3163d100534bb8157dd27b","count":1,"label":"Hot &amp; Spicy 40cm 🌶️🌶️","posId":"110","price":30900,"isExtra":false},{"id":"1d39bc6ba96569aaaf3ab974","count":1,"label":"Balné","posId":"K0000","price":2000,"isExtra":true},{"id":"48863154de09ebfd22a82574","count":1,"label":"bez plněných okrajů","posId":"X1000","price":0,"isExtra":true},{"id":"d3eae92aff06253b39599690","count":1,"label":"Šunka","posId":"C106","price":4000,"KDSTags":["greenhighlight"],"isExtra":true},{"id":"f3201593dd33cec06ca49f61","count":1,"label":"Slanina","posId":"C108","price":4000,"KDSTags":["greenhighlight"],"isExtra":true},{"id":"dc833b410dea4083722d4bc2","count":1,"label":"Gorgonzola","posId":"C101","price":4000,"KDSTags":["greenhighlight"],"isExtra":true}]</t>
  </si>
  <si>
    <t>2026-06-09T20:29:01.734+02:00</t>
  </si>
  <si>
    <t>2026-06-09T20:37:12.558+02:00</t>
  </si>
  <si>
    <t>[{"id":"88378c03c1f4c715f7d83b1b","count":1,"label":"Hawai 32cm","posId":"114","price":24900,"isExtra":false},{"id":"7cdbdba064a9b12ab9c2a9d4","count":1,"label":"Balné","posId":"K0000","price":1500,"isExtra":true}]</t>
  </si>
  <si>
    <t>2026-06-09T20:28:04.051+02:00</t>
  </si>
  <si>
    <t>2026-06-09T20:35:45.589+02:00</t>
  </si>
  <si>
    <t>[{"id":"cde1a44f44daafed4b3bd82a","count":1,"label":"Pepperoni 32cm 🌶️🌶️","posId":"120","price":19920,"isExtra":false},{"id":"7cdbdba064a9b12ab9c2a9d4","count":1,"label":"Balné","posId":"K0000","price":1500,"isExtra":true},{"id":"68ff0d33e9eb6928db99f06f","count":1,"label":"Bez mozzarelly","posId":"X113","price":0,"KDSTags":["redhighlight"],"isExtra":true}]</t>
  </si>
  <si>
    <t>2026-06-09T20:26:17.176+02:00</t>
  </si>
  <si>
    <t>2026-06-09T20:42:31.575+02:00</t>
  </si>
  <si>
    <t>[{"id":"c347dce78ddca37fc084fb1c","count":1,"label":"Capricciosa 40cm","posId":"101","price":30900,"isExtra":false},{"id":"1d39bc6ba96569aaaf3ab974","count":1,"label":"Balné","posId":"K0000","price":2000,"isExtra":true},{"id":"4e2cd70072e23710fe00e741","count":1,"label":"Paprika","posId":"C111","price":3500,"KDSTags":["greenhighlight"],"isExtra":true},{"id":"1dfb2e52d581e594a14c99e4","count":1,"label":"Spicy Wings 🌶️","posId":"P101","price":9520,"isExtra":false},{"id":"7cdbdba064a9b12ab9c2a9d4","count":1,"label":"Balné","posId":"K0000","price":1500,"isExtra":true},{"id":"448b5763eafb3bcf4559708b","count":1,"label":"Pečené brambory","posId":"P103","price":6900,"isExtra":false},{"id":"7cdbdba064a9b12ab9c2a9d4","count":1,"label":"Balné","posId":"K0000","price":1500,"isExtra":true}]</t>
  </si>
  <si>
    <t>2026-06-09T20:24:47.379+02:00</t>
  </si>
  <si>
    <t>2026-06-09T20:34:51.578+02:00</t>
  </si>
  <si>
    <t>[{"id":"e7b2d28c80de715c466ac5e1","count":1,"label":"Baby Špenát &amp; kuře 32cm","posId":"116","price":24900,"isExtra":false},{"id":"7cdbdba064a9b12ab9c2a9d4","count":1,"label":"Balné","posId":"K0000","price":1500,"isExtra":true}]</t>
  </si>
  <si>
    <t>2026-06-09T20:23:02.037+02:00</t>
  </si>
  <si>
    <t>2026-06-09T20:40:27.394+02:00</t>
  </si>
  <si>
    <t>2026-06-09T20:55:26.196+02:00</t>
  </si>
  <si>
    <t>2026-06-09T20:25:19.982+02:00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</si>
  <si>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3a8b6a85-3b5c-4ee4-be2d-261ab8731d6e","note":"","count":2,"label":"Dip česnekový","posId":"P106","price":2000,"isExtra":false}]</t>
  </si>
  <si>
    <t>2026-06-09T20:21:02.765+02:00</t>
  </si>
  <si>
    <t>2026-06-09T20:44:26.330+02:00</t>
  </si>
  <si>
    <t>2026-06-09T21:04:45.929+02:00</t>
  </si>
  <si>
    <t>2026-06-09T20:21:03.812+02:00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</si>
  <si>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</si>
  <si>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2026-06-09T20:20:02.035+02:00</t>
  </si>
  <si>
    <t>2026-06-09T20:42:36.155+02:00</t>
  </si>
  <si>
    <t>2026-06-09T21:01:55.342+02:00</t>
  </si>
  <si>
    <t>2026-06-09T20:20:02.634+02:00</t>
  </si>
  <si>
    <t>2026-06-09T20:12:32.656+02:00</t>
  </si>
  <si>
    <t>2026-06-09T20:21:25.778+02:00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</si>
  <si>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dip","posId":"P106","price":2000,"isExtra":false},{"id":"54414794","note":"","count":1,"label":"Balné","posId":"K0000","price":1500,"isExtra":true},{"id":"61817981","note":"","size":"Aquilla jemně perlivá","count":1,"label":"Aquilla jemně perlivá","posId":"N141","price":3900,"isExtra":false}]</t>
  </si>
  <si>
    <t>2026-06-09T20:12:08.663+02:00</t>
  </si>
  <si>
    <t>2026-06-09T20:18:55.504+02:00</t>
  </si>
  <si>
    <t>2026-06-09T20:10:21.604+02:00</t>
  </si>
  <si>
    <t>2026-06-09T20:17:53.844+02:00</t>
  </si>
  <si>
    <t>[{"id":"833bac0ee0c2ca184b6000b3","count":1,"label":"Buchtičky se šodó","posId":"D12","price":7900,"isExtra":false},{"id":"7cdbdba064a9b12ab9c2a9d4","count":1,"label":"Balné","posId":"K0000","price":1500,"isExtra":true},{"id":"9c95e20af01b393f0a286028","count":1,"label":"Hawai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</si>
  <si>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2026-06-09T20:10:02.200+02:00</t>
  </si>
  <si>
    <t>2026-06-09T20:32:13.344+02:00</t>
  </si>
  <si>
    <t>2026-06-09T20:51:41.491+02:00</t>
  </si>
  <si>
    <t>2026-06-09T20:20:56.168+02:00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</si>
  <si>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bylinky","posId":"A122","price":6500,"isExtra":true},{"id":"4d0fe7ad-c88a-4a73-8015-c60680489cf8","note":"","count":1,"label":"Baby špenát &amp; kuře 32 cm","posId":"116","price":24900,"isExtra":false},{"id":"535b9312-93c3-44a2-9448-b49d9d5fa589","note":"","count":1,"label":"špenát s česnekem","posId":"B107","price":2500,"KDSTags":["greenhighlight"],"isExtra":true},{"id":"26378531-c5c0-43f4-9535-09f267896a62","note":"","count":1,"label":"Spicy Wings, 7 ks","posId":"P101","price":11900,"isExtra":false},{"id":"6463d074-457d-4955-9cf5-43bdb5619e32","note":"","count":1,"label":"Jablečno-skořicové rolls, 8ks","posId":"18","price":8900,"isExtra":false}]</t>
  </si>
  <si>
    <t>2026-06-09T20:08:32.115+02:00</t>
  </si>
  <si>
    <t>2026-06-09T20:23:29.782+02:00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</si>
  <si>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</si>
  <si>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2026-06-09T20:08:19.663+02:00</t>
  </si>
  <si>
    <t>2026-06-09T20:15:08.841+02:00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</si>
  <si>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</si>
  <si>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2026-06-09T20:06:02.421+02:00</t>
  </si>
  <si>
    <t>2026-06-09T20:11:23.266+02:00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</si>
  <si>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</si>
  <si>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2026-06-09T20:00:51.533+02:00</t>
  </si>
  <si>
    <t>2026-06-09T20:06:14.324+02:00</t>
  </si>
  <si>
    <t>2026-06-09T19:56:02.420+02:00</t>
  </si>
  <si>
    <t>2026-06-09T20:05:41.249+02:00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</si>
  <si>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</si>
  <si>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2026-06-09T19:54:09.186+02:00</t>
  </si>
  <si>
    <t>2026-06-09T20:05:32.628+02:00</t>
  </si>
  <si>
    <t>2026-06-09T19:51:33.514+02:00</t>
  </si>
  <si>
    <t>2026-06-09T20:02:10.907+02:00</t>
  </si>
  <si>
    <t>[{"id":"88378c03c1f4c715f7d83b1b","count":1,"label":"Hawai 32cm","posId":"114","price":19920,"isExtra":false},{"id":"7cdbdba064a9b12ab9c2a9d4","count":1,"label":"Balné","posId":"K0000","price":1500,"isExtra":true},{"id":"8241669eecc1399a2e3e1c17","count":1,"label":"BBQ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</si>
  <si>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2026-06-09T19:49:02.825+02:00</t>
  </si>
  <si>
    <t>2026-06-09T19:56:01.549+02:00</t>
  </si>
  <si>
    <t>2026-06-09T20:09:04.530+02:00</t>
  </si>
  <si>
    <t>2026-06-09T19:49:03.588+02:00</t>
  </si>
  <si>
    <t>2026-06-09T19:46:01.532+02:00</t>
  </si>
  <si>
    <t>2026-06-09T20:00:25.479+02:00</t>
  </si>
  <si>
    <t>[{"id":"1fae666b-4102-4ed0-b317-2a07b21ae279","note":"","count":1,"label":"Hot &amp; Spicy 40 cm","posId":"110","price":30900,"isExtra":false},{"id":"211d85d0-839e-41d0-89e3-ea177ad7489e","note":"","count":1,"label":"Dip česnekový","posId":"P106","price":2000,"isExtra":false},{"id":"b6658da4-b777-42a2-94b6-5ce20ff49587","note":"","count":1,"label":"Pepperoni 32 cm","posId":"144","price":24900,"isExtra":false}]</t>
  </si>
  <si>
    <t>2026-06-09T19:38:36.680+02:00</t>
  </si>
  <si>
    <t>2026-06-09T19:47:46.030+02:00</t>
  </si>
  <si>
    <t>[{"id":"57464196","note":"","size":"Jalapeňos dip","count":1,"label":"Jalapeňos dip","posId":"P107","price":2000,"isExtra":false},{"id":"54414794","note":"","count":1,"label":"Balné","posId":"K0000","price":1500,"isExtra":true},{"id":"54414710","note":"A poprosím jestliže je možný přiložit česnekovy dip :)","size":"Comeback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</si>
  <si>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2026-06-09T19:25:02.871+02:00</t>
  </si>
  <si>
    <t>2026-06-09T19:33:40.301+02:00</t>
  </si>
  <si>
    <t>2026-06-09T19:42:09.460+02:00</t>
  </si>
  <si>
    <t>2026-06-09T19:25:03.646+02:00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</si>
  <si>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a62e938c-9a71-490f-818d-7d681b9da334","note":"","count":1,"label":"BEZ -žampiony","posId":"X105","price":0,"KDSTags":["redhighlight"],"isExtra":true}]</t>
  </si>
  <si>
    <t>2026-06-09T19:25:02.848+02:00</t>
  </si>
  <si>
    <t>2026-06-09T19:35:32.629+02:00</t>
  </si>
  <si>
    <t>2026-06-09T19:21:09.075+02:00</t>
  </si>
  <si>
    <t>2026-06-09T19:32:24.360+02:00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</si>
  <si>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</si>
  <si>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2026-06-09T19:21:02.383+02:00</t>
  </si>
  <si>
    <t>2026-06-09T19:32:39.659+02:00</t>
  </si>
  <si>
    <t>[{"id":"95bce60f-e62f-4ae7-90e9-e09260893da5","note":"","count":1,"label":"Baby špenát &amp; kuře 18 cm","posId":"128","price":11900,"isExtra":false},{"id":"c5b474e6-18c7-4e68-bfba-30417cf8de0f","note":"","count":1,"label":"Kukuřice.","posId":"A115","price":1500,"isExtra":true},{"id":"98d2847a-3730-41bc-a751-43382829ab1e","note":"","count":1,"label":"BEZ -špenát s česnekem","posId":"X107","price":0,"KDSTags":["redhighlight"],"isExtra":true}]</t>
  </si>
  <si>
    <t>2026-06-09T19:03:54.118+02:00</t>
  </si>
  <si>
    <t>2026-06-09T19:09:39.477+02:00</t>
  </si>
  <si>
    <t>[{"id":"8f33a84a8ac91a91cc37bff3","count":1,"label":"Margherita 32cm","posId":"112","price":16720,"isExtra":false},{"id":"7cdbdba064a9b12ab9c2a9d4","count":1,"label":"Balné","posId":"K0000","price":1500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1l","posId":"N125","price":5900,"isExtra":false}]</t>
  </si>
  <si>
    <t>2026-06-09T18:56:38.605+02:00</t>
  </si>
  <si>
    <t>2026-06-09T19:03:17.127+02:00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</si>
  <si>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</si>
  <si>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2026-06-09T18:56:02.149+02:00</t>
  </si>
  <si>
    <t>2026-06-09T19:07:43.885+02:00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</si>
  <si>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salám","posId":"C109","price":4000,"KDSTags":["greenhighlight"],"isExtra":true}]</t>
  </si>
  <si>
    <t>2026-06-09T18:54:01.993+02:00</t>
  </si>
  <si>
    <t>2026-06-09T19:03:58.793+02:00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</si>
  <si>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</si>
  <si>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2026-06-09T18:51:03.236+02:00</t>
  </si>
  <si>
    <t>2026-06-09T19:14:24.376+02:00</t>
  </si>
  <si>
    <t>2026-06-09T19:32:59.163+02:00</t>
  </si>
  <si>
    <t>2026-06-09T18:55:10.166+02:00</t>
  </si>
  <si>
    <t>[{"id":"95bce60f-e62f-4ae7-90e9-e09260893da5","note":"","count":1,"label":"Baby špenát &amp; kuře 18 cm","posId":"128","price":11900,"isExtra":false},{"id":"211d85d0-839e-41d0-89e3-ea177ad7489e","note":"","count":1,"label":"Dip česnekový","posId":"P106","price":2000,"isExtra":false},{"id":"7bd52058-f7b0-4320-9d6c-79598e7d9b5f","note":"","count":1,"label":"Hawai 18 cm","posId":"126","price":11900,"isExtra":false},{"id":"3a8b6a85-3b5c-4ee4-be2d-261ab8731d6e","note":"","count":2,"label":"Dip česnekový","posId":"P106","price":2000,"isExtra":false},{"id":"28b3f739-f42a-4ef9-8499-ad66cad79c40","note":"","count":1,"label":"Hot &amp; Spicy 18 cm","posId":"134","price":11900,"isExtra":false},{"id":"0d0283d3-7aff-4b76-8938-87a4f5c742a9","note":"","count":1,"label":"Pepsi zero sugar 1l","posId":"N125","price":5900,"isExtra":false}]</t>
  </si>
  <si>
    <t>2026-06-09T18:50:13.645+02:00</t>
  </si>
  <si>
    <t>2026-06-09T19:02:54.759+02:00</t>
  </si>
  <si>
    <t>2026-06-09T18:47:02.271+02:00</t>
  </si>
  <si>
    <t>2026-06-09T19:02:03.946+02:00</t>
  </si>
  <si>
    <t>2026-06-09T19:15:06.901+02:00</t>
  </si>
  <si>
    <t>2026-06-09T18:47:03.724+02:00</t>
  </si>
  <si>
    <t>[{"id":"03dae282-4cd4-4fa2-9169-2178ea3ed325","note":"","count":1,"label":"Quattro Formaggi 40 cm","posId":"111","price":30900,"isExtra":false},{"id":"36ea3088-07fd-428f-b871-c4a5ee9cef7b","note":"","count":1,"label":"Comeback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</si>
  <si>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2026-06-09T18:46:50.389+02:00</t>
  </si>
  <si>
    <t>2026-06-09T18:58:31.175+02:00</t>
  </si>
  <si>
    <t>2026-06-09T18:44:56.716+02:00</t>
  </si>
  <si>
    <t>2026-06-09T18:53:16.164+02:00</t>
  </si>
  <si>
    <t>2026-06-09T18:44:24.910+02:00</t>
  </si>
  <si>
    <t>2026-06-09T18:49:18.924+02:00</t>
  </si>
  <si>
    <t>[{"id":"272cd130-2932-4537-ac06-674dcc0d9489","count":1,"label":"Pizza Capricciosa 32","posId":"113","price":24900,"isExtra":false,"creatorId":"Uhr1PZcB_VWjZigx0eoeG","isPackging":0,"actualLabel":"Pizza Capricciosa 32"},{"id":"GYSRqjuX_5GgPnyWxK3RZ","count":1,"label":"Bez oliv","posId":"X112","price":0,"KDSTags":["redhighlight"],"isExtra":true,"mainItemId":"272cd130-2932-4537-ac06-674dcc0d9489"}]</t>
  </si>
  <si>
    <t>2026-06-09T18:43:47.844+02:00</t>
  </si>
  <si>
    <t>2026-06-09T18:58:27.302+02:00</t>
  </si>
  <si>
    <t>[{"id":"54414743","note":"","size":"Spicy menu Comeback","count":1,"label":"Spicy menu Comeback","posId":"M100","price":34900,"isExtra":false},{"id":"54414896","note":"","count":1,"label":"Quattro Formaggi","posId":"Y123","price":0,"isExtra":true},{"id":"54414779","note":"","count":1,"label":"Balné","posId":"K0000","price":3000,"isExtra":true},{"id":"54414782","note":"","count":1,"label":"spicy wings 🌶️","posId":"P101","price":0,"isExtra":true},{"id":"61748727","note":"","count":1,"label":"Guarana kiwi a jablko","posId":"N144","price":0,"isExtra":true},{"id":"54414827","note":"","count":1,"label":"okraj mozzarella, bbq omáčka","posId":"A123","price":5700,"isExtra":true},{"id":"59610937","note":"","size":"Comeback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54414891","note":"","count":1,"label":"Mozzarella","posId":"B113","price":3000,"KDSTags":["greenhighlight"],"isExtra":true},{"id":"54414907","note":"","count":1,"label":"Kuře","posId":"B114","price":3000,"KDSTags":["greenhighlight"],"isExtra":true},{"id":"61817985","note":"","size":"Guarana kiwi a jablko","count":1,"label":"Guarana kiwi a jablko","posId":"N144","price":5500,"isExtra":false}]</t>
  </si>
  <si>
    <t>2026-06-09T18:43:46.379+02:00</t>
  </si>
  <si>
    <t>2026-06-09T18:53:02.079+02:00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</si>
  <si>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🌶️","posId":"121","price":24900,"isExtra":false},{"id":"54414794","note":"","count":1,"label":"Balné","posId":"K0000","price":1500,"isExtra":true},{"id":"54414847","note":"","count":1,"label":"Olivy","posId":"B112","price":2500,"KDSTags":["greenhighlight"],"isExtra":true}]</t>
  </si>
  <si>
    <t>2026-06-09T18:34:02.975+02:00</t>
  </si>
  <si>
    <t>2026-06-09T18:38:57.656+02:00</t>
  </si>
  <si>
    <t>2026-06-09T18:30:02.935+02:00</t>
  </si>
  <si>
    <t>2026-06-09T18:37:21.957+02:00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</si>
  <si>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základ","posId":"i129","price":0,"isExtra":true},{"id":"d5c01305-5b81-4931-8ef0-14413da22bab","note":"","count":1,"label":"Kukuřice","posId":"C115","price":3500,"KDSTags":["greenhighlight"],"isExtra":true}]</t>
  </si>
  <si>
    <t>2026-06-09T18:20:22.926+02:00</t>
  </si>
  <si>
    <t>2026-06-09T18:27:18.913+02:00</t>
  </si>
  <si>
    <t>[{"id":"8f33a84a8ac91a91cc37bff3","count":1,"label":"Margherita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,{"id":"c6fdaa8e646145bf8694e433","count":1,"label":"Pepsi zero sugar 1l","posId":"N125","price":5900,"isExtra":false}]</t>
  </si>
  <si>
    <t>2026-06-09T18:09:44.445+02:00</t>
  </si>
  <si>
    <t>2026-06-09T18:17:04.007+02:00</t>
  </si>
  <si>
    <t>2026-06-09T18:09:33.399+02:00</t>
  </si>
  <si>
    <t>2026-06-09T18:21:35.096+02:00</t>
  </si>
  <si>
    <t>[{"id":"474305c867bd0e9b91413aac","count":1,"label":"Quattro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základ","posId":"ZSR32","price":0,"isExtra":true},{"id":"c53963ce28e9a8bf387aa757","count":1,"label":"okraj mozzarella, bylinky","posId":"A121","price":5700,"isExtra":true},{"id":"f141e24c9f17c3296888fd0f","count":1,"label":"Šunka","posId":"B106","price":3000,"KDSTags":["greenhighlight"],"isExtra":true},{"id":"88378c03c1f4c715f7d83b1b","count":1,"label":"Hawai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</si>
  <si>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2026-06-09T18:06:36.571+02:00</t>
  </si>
  <si>
    <t>2026-06-09T18:12:04.011+02:00</t>
  </si>
  <si>
    <t>[{"id":"b080b506facafc37744a1e2c","count":1,"label":"Capricciosa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,{"id":"b9ae076dc1aa10e137c00e4a","count":1,"label":"Kukuřice","posId":"B115","price":2500,"KDSTags":["greenhighlight"],"isExtra":true},{"id":"487a5a8b68829775b46d2c1a","count":1,"label":"Mozzarella","posId":"B113","price":3000,"KDSTags":["greenhighlight"],"isExtra":true}]</t>
  </si>
  <si>
    <t>2026-06-09T17:57:13.698+02:00</t>
  </si>
  <si>
    <t>2026-06-09T18:10:28.880+02:00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</si>
  <si>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40cm","posId":"111","price":30900,"isExtra":false},{"id":"54414789","note":"","count":1,"label":"Balné","posId":"K0000","price":2000,"isExtra":true},{"id":"54414712","note":"","size":"BBQ Texas 40cm","count":1,"label":"BBQ Texas 40cm","posId":"107","price":30900,"isExtra":false},{"id":"54414789","note":"","count":1,"label":"Balné","posId":"K0000","price":2000,"isExtra":true}]</t>
  </si>
  <si>
    <t>2026-06-09T17:51:01.965+02:00</t>
  </si>
  <si>
    <t>2026-06-09T17:57:43.700+02:00</t>
  </si>
  <si>
    <t>2026-06-09T17:45:02.246+02:00</t>
  </si>
  <si>
    <t>2026-06-09T19:04:54.075+02:00</t>
  </si>
  <si>
    <t>[{"id":"d63e9120-8ffe-444c-ba51-6c942a13f4fc","note":"","count":1,"label":"Margherita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</si>
  <si>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2026-06-09T17:43:24.217+02:00</t>
  </si>
  <si>
    <t>2026-06-09T17:56:06.093+02:00</t>
  </si>
  <si>
    <t>[{"id":"88378c03c1f4c715f7d83b1b","count":1,"label":"Hawai 32cm","posId":"114","price":19920,"isExtra":false},{"id":"7cdbdba064a9b12ab9c2a9d4","count":1,"label":"Balné","posId":"K0000","price":1500,"isExtra":true},{"id":"8f33a84a8ac91a91cc37bff3","count":1,"label":"Margherita 32cm","posId":"112","price":16720,"isExtra":false},{"id":"7cdbdba064a9b12ab9c2a9d4","count":1,"label":"Balné","posId":"K0000","price":1500,"isExtra":true},{"id":"35999c816db20808a615a88e","count":1,"label":"Quattro Formaggi 40cm","posId":"111","price":30900,"isExtra":false},{"id":"1d39bc6ba96569aaaf3ab974","count":1,"label":"Balné","posId":"K0000","price":2000,"isExtra":true},{"id":"ccadfe02861049f21e3344d5","count":1,"label":"BBQ Meteor 40cm","posId":"106","price":30900,"isExtra":false},{"id":"1d39bc6ba96569aaaf3ab974","count":1,"label":"Balné","posId":"K0000","price":2000,"isExtra":true},{"id":"0c78aba765fec38ab550bdf8","count":1,"label":"BBQ Texas 40cm","posId":"107","price":30900,"isExtra":false},{"id":"1d39bc6ba96569aaaf3ab974","count":1,"label":"Balné","posId":"K0000","price":2000,"isExtra":true}]</t>
  </si>
  <si>
    <t>2026-06-09T17:35:01.916+02:00</t>
  </si>
  <si>
    <t>2026-06-09T17:46:49.525+02:00</t>
  </si>
  <si>
    <t>2026-06-09T18:25:00.248+02:00</t>
  </si>
  <si>
    <t>2026-06-09T17:35:02.787+02:00</t>
  </si>
  <si>
    <t>[{"id":"03dae282-4cd4-4fa2-9169-2178ea3ed325","note":"","count":2,"label":"Quattro Formaggi 40 cm","posId":"111","price":30900,"isExtra":false},{"id":"36ea3088-07fd-428f-b871-c4a5ee9cef7b","note":"","count":1,"label":"Comeback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bylinky","posId":"A122","price":6500,"isExtra":true},{"id":"169906cc-98ac-4101-a361-79ae530758c3","note":"","count":1,"label":"BEZ -cibule","posId":"X103","price":0,"KDSTags":["redhighlight"],"isExtra":true},{"id":"3a8b6a85-3b5c-4ee4-be2d-261ab8731d6e","note":"","count":3,"label":"Dip česnekový","posId":"P106","price":2000,"isExtra":false},{"id":"2019de49-43c4-44f8-b8d2-cb446933e853","note":"","count":1,"label":"Dip vanilkový","posId":"vanila","price":2000,"isExtra":false}]</t>
  </si>
  <si>
    <t>2026-06-09T17:26:02.077+02:00</t>
  </si>
  <si>
    <t>2026-06-09T17:40:27.449+02:00</t>
  </si>
  <si>
    <t>2026-06-09T18:07:28.010+02:00</t>
  </si>
  <si>
    <t>2026-06-09T17:26:03.042+02:00</t>
  </si>
  <si>
    <t>[{"id":"076ed74a-9e28-4a30-9b7c-06e6adbd9e27","note":"","count":2,"label":"Margherita 18 cm","posId":"124","price":11900,"isExtra":false},{"id":"28b3f739-f42a-4ef9-8499-ad66cad79c40","note":"","count":1,"label":"Hot &amp; Spicy 18 cm","posId":"134","price":11900,"isExtra":false},{"id":"194f980e-141e-4220-9f1e-0e1e9edc412e","note":"","count":1,"label":"Quattro Formaggi 18 cm","posId":"135","price":11900,"isExtra":false},{"id":"4cd25cb7-e092-43a0-ab38-89c50a7e6a77","note":"","count":1,"label":"Pepperoni 18 cm","posId":"132","price":11900,"isExtra":false},{"id":"2b77c2f4-b7da-4d55-934c-2dd971e8586b","note":"","count":1,"label":"BBQ Meteor 18 cm","posId":"130","price":11900,"isExtra":false},{"id":"7bd52058-f7b0-4320-9d6c-79598e7d9b5f","note":"","count":1,"label":"Hawai 18 cm","posId":"126","price":11900,"isExtra":false},{"id":"8f76439d-f1b5-4482-ac44-d6efec1ebc41","note":"","count":1,"label":"Zeleninová 18 cm","posId":"127","price":11900,"isExtra":false},{"id":"987fa0f9-906b-4c8f-b658-123a02363de3","note":"","count":1,"label":"BBQ Texas 18 cm","posId":"131","price":11900,"isExtra":false},{"id":"57c816b2-3e3f-46c2-b126-b09910d79cb0","note":"","count":1,"label":"změna na Smetanový základ","posId":"i129","price":0,"isExtra":true},{"id":"10a95fda-50ac-4e8b-a092-eba50264ce8d","note":"","count":1,"label":"Comeback 18 cm","posId":"133","price":11900,"isExtra":false},{"id":"7b8670b5-c06f-4a04-a7cd-97b786bd11ac","note":"","count":1,"label":"Žampiony.","posId":"A105","price":1500,"isExtra":true}]</t>
  </si>
  <si>
    <t>2026-06-09T17:10:13.361+02:00</t>
  </si>
  <si>
    <t>2026-06-09T17:16:18.965+02:00</t>
  </si>
  <si>
    <t>2026-06-09T17:08:40.504+02:00</t>
  </si>
  <si>
    <t>2026-06-09T17:18:38.930+02:00</t>
  </si>
  <si>
    <t>[{"id":"1dfb2e52d581e594a14c99e4","count":1,"label":"Spicy Wings 🌶️","posId":"P101","price":9520,"isExtra":false},{"id":"7cdbdba064a9b12ab9c2a9d4","count":1,"label":"Balné","posId":"K0000","price":1500,"isExtra":true},{"id":"35999c816db20808a615a88e","count":1,"label":"Quattro Formaggi 40cm","posId":"111","price":30900,"isExtra":false},{"id":"1d39bc6ba96569aaaf3ab974","count":1,"label":"Balné","posId":"K0000","price":2000,"isExtra":true},{"id":"91221793b65e8e71ec6cf2cc","count":1,"label":"Česnekový chléb 18cm","posId":"P104","price":7900,"isExtra":false},{"id":"7cdbdba064a9b12ab9c2a9d4","count":1,"label":"Balné","posId":"K0000","price":1500,"isExtra":true}]</t>
  </si>
  <si>
    <t>2026-06-09T16:59:39.247+02:00</t>
  </si>
  <si>
    <t>2026-06-09T17:02:14.374+02:00</t>
  </si>
  <si>
    <t>[{"id":"9a540762-1e40-43f4-867c-412cc6f22ca0","count":1,"label":"Guarana kiwi a jablko","posId":"N144","price":5500,"isExtra":false,"creatorId":"AnQmW916TZggEXkW4LRUm","isPackging":0,"actualLabel":"Guarana kiwi a jablko"}]</t>
  </si>
  <si>
    <t>2026-06-09T16:58:54.635+02:00</t>
  </si>
  <si>
    <t>2026-06-09T17:07:51.589+02:00</t>
  </si>
  <si>
    <t>[{"id":"33e2757ecf4fc286465485ce","count":1,"label":"Jalapenos Rolls","posId":"jpr200","price":8900,"isExtra":false},{"id":"7cdbdba064a9b12ab9c2a9d4","count":1,"label":"Balné","posId":"K0000","price":1500,"isExtra":true},{"id":"c4398ff6690198226cf7c771","count":1,"label":"Comeback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cibule","posId":"X103","price":0,"KDSTags":["redhighlight"],"isExtra":true},{"id":"eed895cf1d033383de28ee4e","count":1,"label":"Pepsi 1l","posId":"N124","price":5900,"isExtra":false}]</t>
  </si>
  <si>
    <t>2026-06-09T16:57:02.048+02:00</t>
  </si>
  <si>
    <t>2026-06-09T17:05:16.642+02:00</t>
  </si>
  <si>
    <t>2026-06-09T17:17:25.959+02:00</t>
  </si>
  <si>
    <t>2026-06-09T16:57:02.701+02:00</t>
  </si>
  <si>
    <t>2026-06-09T16:36:07.668+02:00</t>
  </si>
  <si>
    <t>2026-06-09T16:55:42.615+02:00</t>
  </si>
  <si>
    <t>[{"id":"21b3b8ca0180cbbd4862d1ed","count":1,"label":"Comeback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bylinky","posId":"A122","price":6500,"isExtra":true},{"id":"0c78aba765fec38ab550bdf8","count":1,"label":"BBQ Texas 40cm","posId":"107","price":30900,"isExtra":false},{"id":"1d39bc6ba96569aaaf3ab974","count":1,"label":"Balné","posId":"K0000","price":2000,"isExtra":true},{"id":"fb8c45104be3e2ec287156ec","count":1,"label":"okraj mozzarella, bylinky","posId":"A122","price":6500,"isExtra":true},{"id":"1dfb2e52d581e594a14c99e4","count":1,"label":"Spicy Wings 🌶️","posId":"P101","price":9520,"isExtra":false},{"id":"7cdbdba064a9b12ab9c2a9d4","count":1,"label":"Balné","posId":"K0000","price":1500,"isExtra":true},{"id":"896f15451e2a05b0e7fa0d31","count":1,"label":"BBQ dip","posId":"P105","price":2000,"isExtra":false},{"id":"7cdbdba064a9b12ab9c2a9d4","count":1,"label":"Balné","posId":"K0000","price":1500,"isExtra":true},{"id":"c9c20b2e35a68eac70b36490","count":1,"label":"Masové kuličky","posId":"P102","price":9900,"isExtra":false},{"id":"7cdbdba064a9b12ab9c2a9d4","count":1,"label":"Balné","posId":"K0000","price":1500,"isExtra":true}]</t>
  </si>
  <si>
    <t>2026-06-09T16:35:16.255+02:00</t>
  </si>
  <si>
    <t>2026-06-09T16:45:13.609+02:00</t>
  </si>
  <si>
    <t>2026-06-09T16:33:40.991+02:00</t>
  </si>
  <si>
    <t>2026-06-09T16:43:36.692+02:00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</si>
  <si>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okrajů","posId":"X1000","price":0,"isExtra":true},{"id":"54414841","note":"","count":1,"label":"Bez oliv","posId":"X112","price":0,"KDSTags":["redhighlight"],"isExtra":true}]</t>
  </si>
  <si>
    <t>2026-06-09T16:33:03.093+02:00</t>
  </si>
  <si>
    <t>2026-06-09T16:42:37.272+02:00</t>
  </si>
  <si>
    <t>2026-06-09T16:56:41.707+02:00</t>
  </si>
  <si>
    <t>2026-06-09T16:33:04.022+02:00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</si>
  <si>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</si>
  <si>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2026-06-09T16:21:40.797+02:00</t>
  </si>
  <si>
    <t>2026-06-09T16:29:07.599+02:00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</si>
  <si>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</si>
  <si>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2026-06-09T16:17:02.391+02:00</t>
  </si>
  <si>
    <t>2026-06-09T16:26:49.490+02:00</t>
  </si>
  <si>
    <t>2026-06-09T16:13:49.564+02:00</t>
  </si>
  <si>
    <t>2026-06-09T16:21:34.383+02:00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</si>
  <si>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okrajů","posId":"X1000","price":0,"isExtra":true},{"id":"c6fdaa8e646145bf8694e433","count":1,"label":"Pepsi zero sugar 1l","posId":"N125","price":5900,"isExtra":false}]</t>
  </si>
  <si>
    <t>2026-06-09T16:04:23.361+02:00</t>
  </si>
  <si>
    <t>2026-06-09T16:17:34.360+02:00</t>
  </si>
  <si>
    <t>[{"id":"8f33a84a8ac91a91cc37bff3","count":1,"label":"Margherita 32cm","posId":"112","price":16720,"isExtra":false},{"id":"7cdbdba064a9b12ab9c2a9d4","count":1,"label":"Balné","posId":"K0000","price":1500,"isExtra":true},{"id":"c6fdaa8e646145bf8694e433","count":1,"label":"Pepsi zero sugar 1l","posId":"N125","price":5900,"isExtra":false},{"id":"cde1a44f44daafed4b3bd82a","count":1,"label":"Pepperoni 32cm 🌶️🌶️","posId":"120","price":19920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</si>
  <si>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2026-06-09T16:04:05.028+02:00</t>
  </si>
  <si>
    <t>2026-06-09T16:14:32.489+02:00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</si>
  <si>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základ","posId":"ZRB32","price":0,"isExtra":true},{"id":"5de9dfc2a429f52ac2bc0e61","count":1,"label":"okraj hotdog, hořčice","posId":"A117","price":5700,"isExtra":true}]</t>
  </si>
  <si>
    <t>2026-06-09T15:52:46.065+02:00</t>
  </si>
  <si>
    <t>2026-06-09T15:58:42.516+02:00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</si>
  <si>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54414891","note":"","count":1,"label":"Mozzarella","posId":"B113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</si>
  <si>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2026-06-09T15:48:02.316+02:00</t>
  </si>
  <si>
    <t>2026-06-09T15:58:36.142+02:00</t>
  </si>
  <si>
    <t>2026-06-09T16:13:37.913+02:00</t>
  </si>
  <si>
    <t>2026-06-09T15:48:03.097+02:00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</si>
  <si>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bylinky","posId":"A121","price":5700,"isExtra":true}]</t>
  </si>
  <si>
    <t>2026-06-09T15:36:48.376+02:00</t>
  </si>
  <si>
    <t>2026-06-09T15:46:28.600+02:00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</si>
  <si>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40cm","posId":"111","price":30900,"isExtra":false},{"id":"54414789","note":"","count":1,"label":"Balné","posId":"K0000","price":2000,"isExtra":true},{"id":"59555839","note":"","count":1,"label":"BBQ základ","posId":"ZSB49","price":0,"isExtra":true},{"id":"54414830","note":"","count":1,"label":"Žampiony","posId":"C105","price":3500,"KDSTags":["greenhighlight"],"isExtra":true},{"id":"54414848","note":"","count":1,"label":"Olivy","posId":"C112","price":3500,"KDSTags":["greenhighlight"],"isExtra":true}]</t>
  </si>
  <si>
    <t>2026-06-09T15:28:01.620+02:00</t>
  </si>
  <si>
    <t>2026-06-09T15:36:49.262+02:00</t>
  </si>
  <si>
    <t>2026-06-09T15:27:59.512+02:00</t>
  </si>
  <si>
    <t>2026-06-09T15:34:23.024+02:00</t>
  </si>
  <si>
    <t>[{"id":"bbd3709a-e168-4407-8515-6961f0b006a3","count":1,"label":"Pizza Hawai 32 cm","posId":"114","price":24900,"isExtra":false,"creatorId":"jXD5AL_uutx1x79dXb6Cv","isPackging":0,"actualLabel":"Pizza Hawai 32 cm"},{"id":"RjnzJvFGQ7bViwxWS8fAW","count":1,"label":"Bez ananasu","posId":"X100","price":0,"KDSTags":["redhighlight"],"isExtra":true,"mainItemId":"bbd3709a-e168-4407-8515-6961f0b006a3"}]</t>
  </si>
  <si>
    <t>2026-06-09T15:27:02.956+02:00</t>
  </si>
  <si>
    <t>2026-06-09T15:38:35.215+02:00</t>
  </si>
  <si>
    <t>2026-06-09T15:08:33.838+02:00</t>
  </si>
  <si>
    <t>2026-06-09T15:17:50.234+02:00</t>
  </si>
  <si>
    <t>[{"id":"88378c03c1f4c715f7d83b1b","count":1,"label":"Hawai 32cm","posId":"114","price":19920,"isExtra":false},{"id":"7cdbdba064a9b12ab9c2a9d4","count":1,"label":"Balné","posId":"K0000","price":1500,"isExtra":true},{"id":"330e5bd554d905fd6d54cf01","count":1,"label":"bez plněných okrajů","posId":"X1000","price":0,"isExtra":true},{"id":"8f70c51a720434a06d84f4e5","count":1,"label":"Česnekový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</si>
  <si>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2026-06-09T15:05:37.332+02:00</t>
  </si>
  <si>
    <t>2026-06-09T15:16:16.583+02:00</t>
  </si>
  <si>
    <t>[{"id":"1dfb2e52d581e594a14c99e4","count":1,"label":"Spicy Wings 🌶️","posId":"P101","price":9520,"isExtra":false},{"id":"7cdbdba064a9b12ab9c2a9d4","count":1,"label":"Balné","posId":"K0000","price":1500,"isExtra":true},{"id":"ca3163d100534bb8157dd27b","count":1,"label":"Hot &amp; Spicy 40cm 🌶️🌶️","posId":"110","price":30900,"isExtra":false},{"id":"1d39bc6ba96569aaaf3ab974","count":1,"label":"Balné","posId":"K0000","price":2000,"isExtra":true},{"id":"893aed81a83a807fc642e4d1","count":1,"label":"okraj mozzarella, bbq omáčka","posId":"A124","price":6500,"isExtra":true}]</t>
  </si>
  <si>
    <t>2026-06-09T15:04:02.053+02:00</t>
  </si>
  <si>
    <t>2026-06-09T15:11:09.031+02:00</t>
  </si>
  <si>
    <t>2026-06-09T15:22:20.204+02:00</t>
  </si>
  <si>
    <t>2026-06-09T15:04:02.539+02:00</t>
  </si>
  <si>
    <t>Manuel</t>
  </si>
  <si>
    <t>2026-06-09T14:40:24.827+02:00</t>
  </si>
  <si>
    <t>2026-06-09T14:47:47.108+02:00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</si>
  <si>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okrajů","posId":"X1000","price":0,"isExtra":true}]</t>
  </si>
  <si>
    <t>2026-06-09T14:30:45.544+02:00</t>
  </si>
  <si>
    <t>2026-06-09T14:37:25.024+02:00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</si>
  <si>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okrajů","posId":"X1000","price":0,"isExtra":true},{"id":"54414863","note":"","count":1,"label":"Ananas","posId":"B100","price":2500,"KDSTags":["greenhighlight"],"isExtra":true},{"id":"57405814","note":"","size":"Pepsi 1l","count":1,"label":"Pepsi 1l","posId":"N124","price":5900,"isExtra":false}]</t>
  </si>
  <si>
    <t>2026-06-09T14:21:49.580+02:00</t>
  </si>
  <si>
    <t>2026-06-09T14:33:58.880+02:00</t>
  </si>
  <si>
    <t>2026-06-09T14:11:30.011+02:00</t>
  </si>
  <si>
    <t>2026-06-09T14:22:38.206+02:00</t>
  </si>
  <si>
    <t>[{"id":"c4398ff6690198226cf7c771","count":1,"label":"Comeback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32cm","posId":"114","price":19920,"isExtra":false},{"id":"7cdbdba064a9b12ab9c2a9d4","count":1,"label":"Balné","posId":"K0000","price":1500,"isExtra":true},{"id":"c6fdaa8e646145bf8694e433","count":1,"label":"Pepsi zero sugar 1l","posId":"N125","price":5900,"isExtra":false}]</t>
  </si>
  <si>
    <t>2026-06-09T14:04:01.906+02:00</t>
  </si>
  <si>
    <t>2026-06-09T14:11:59.574+02:00</t>
  </si>
  <si>
    <t>2026-06-09T14:22:23.471+02:00</t>
  </si>
  <si>
    <t>2026-06-09T14:04:02.640+02:00</t>
  </si>
  <si>
    <t>2026-06-09T13:50:19.343+02:00</t>
  </si>
  <si>
    <t>2026-06-09T14:03:52.459+02:00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</si>
  <si>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,{"id":"54414882","note":"","count":1,"label":"Kukuřice","posId":"C115","price":3500,"KDSTags":["greenhighlight"],"isExtra":true},{"id":"54414901","note":"","count":1,"label":"Slanina","posId":"C108","price":4000,"KDSTags":["green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32cm","posId":"116","price":24900,"isExtra":false},{"id":"54414794","note":"","count":1,"label":"Balné","posId":"K0000","price":1500,"isExtra":true},{"id":"59610946","note":"","count":1,"label":"USA těsto","posId":"17","price":1000,"isExtra":true}]</t>
  </si>
  <si>
    <t>2026-06-09T13:44:58.358+02:00</t>
  </si>
  <si>
    <t>2026-06-09T13:58:46.939+02:00</t>
  </si>
  <si>
    <t>[{"id":"57405814","note":"","size":"Pepsi 1l","count":1,"label":"Pepsi 1l","posId":"N124","price":5900,"isExtra":false},{"id":"54414710","note":"","size":"Comeback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omáčka","posId":"A120","price":6500,"isExtra":true}]</t>
  </si>
  <si>
    <t>2026-06-09T13:42:02.957+02:00</t>
  </si>
  <si>
    <t>2026-06-09T13:52:15.507+02:00</t>
  </si>
  <si>
    <t>2026-06-09T14:01:41.579+02:00</t>
  </si>
  <si>
    <t>2026-06-09T13:42:04.138+02:00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</si>
  <si>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základ","posId":"i128","price":0,"isExtra":true},{"id":"131c6239-e041-4ab5-9f75-400951ef95f4","note":"","count":1,"label":"Dip jalapenos","posId":"P107","price":2000,"isExtra":false},{"id":"99710cd8-fa1f-4712-84a8-85da37e18dd0","note":"","count":1,"label":"Česnekový chléb","posId":"P104","price":7900,"isExtra":false}]</t>
  </si>
  <si>
    <t>2026-06-09T13:35:43.817+02:00</t>
  </si>
  <si>
    <t>2026-06-09T13:49:30.805+02:00</t>
  </si>
  <si>
    <t>[{"id":"54414716","note":"","size":"Hawai 40cm","count":1,"label":"Hawai 40cm","posId":"102","price":30900,"isExtra":false},{"id":"54414789","note":"","count":1,"label":"Balné","posId":"K0000","price":2000,"isExtra":true},{"id":"54414820","note":"","count":1,"label":"okraj mozzarella, bbq omáčka","posId":"A124","price":6500,"isExtra":true},{"id":"54414824","note":"","count":1,"label":"Bez ananasu","posId":"X100","price":0,"KDSTags":["redhighlight"],"isExtra":true}]</t>
  </si>
  <si>
    <t>2026-06-09T13:34:50.614+02:00</t>
  </si>
  <si>
    <t>2026-06-09T13:43:52.706+02:00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</si>
  <si>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</si>
  <si>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2026-06-09T12:54:57.540+02:00</t>
  </si>
  <si>
    <t>2026-06-09T13:05:49.653+02:00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</si>
  <si>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okrajů","posId":"X1000","price":0,"isExtra":true},{"id":"30870ad1f009b0aeec73f13e","count":1,"label":"Jablečno-skořicové rolls","posId":"18","price":8900,"isExtra":false},{"id":"7cdbdba064a9b12ab9c2a9d4","count":1,"label":"Balné","posId":"K0000","price":1500,"isExtra":true}]</t>
  </si>
  <si>
    <t>2026-06-09T12:54:31.847+02:00</t>
  </si>
  <si>
    <t>2026-06-09T13:05:30.539+02:00</t>
  </si>
  <si>
    <t>[{"id":"54414712","note":"","size":"BBQ Texas 40cm","count":1,"label":"BBQ Texas 40cm","posId":"107","price":30900,"isExtra":false},{"id":"54414789","note":"","count":1,"label":"Balné","posId":"K0000","price":2000,"isExtra":true},{"id":"54414813","note":"","count":1,"label":"okraj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</si>
  <si>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2026-06-09T12:50:24.859+02:00</t>
  </si>
  <si>
    <t>2026-06-09T12:56:04.290+02:00</t>
  </si>
  <si>
    <t>[{"id":"18e86844d1a1e70247e15c14","count":1,"label":"Margherita 40cm","posId":"100","price":26900,"isExtra":false},{"id":"1d39bc6ba96569aaaf3ab974","count":1,"label":"Balné","posId":"K0000","price":2000,"isExtra":true},{"id":"c6fdaa8e646145bf8694e433","count":1,"label":"Pepsi zero sugar 1l","posId":"N125","price":5900,"isExtra":false}]</t>
  </si>
  <si>
    <t>2026-06-09T12:50:01.982+02:00</t>
  </si>
  <si>
    <t>2026-06-09T12:54:19.321+02:00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</si>
  <si>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</si>
  <si>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2026-06-09T12:39:01.819+02:00</t>
  </si>
  <si>
    <t>2026-06-09T12:48:16.876+02:00</t>
  </si>
  <si>
    <t>2026-06-09T12:56:15.663+02:00</t>
  </si>
  <si>
    <t>2026-06-09T12:39:02.529+02:00</t>
  </si>
  <si>
    <t>[{"id":"bf8dc38b-6c8e-42b6-9da3-3170253a57d4","note":"","count":1,"label":"Hot &amp; Spicy 32 cm","posId":"122","price":24900,"isExtra":false},{"id":"85dc195f-7d7b-4fb5-b41d-eb1c9c76b3a3","note":"","count":1,"label":"Hot &amp; Spicy 32 cm","posId":"146","price":24900,"isExtra":false}]</t>
  </si>
  <si>
    <t>2026-06-09T12:25:02.609+02:00</t>
  </si>
  <si>
    <t>2026-06-09T12:33:55.258+02:00</t>
  </si>
  <si>
    <t>[{"id":"7bd52058-f7b0-4320-9d6c-79598e7d9b5f","note":"","count":1,"label":"Hawai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česnekový","posId":"P106","price":2000,"isExtra":false},{"id":"da695499-0d17-4c58-9da8-946326e8bf83","note":"","count":1,"label":"Buchtičky se šodó","posId":"D12","price":7900,"isExtra":false}]</t>
  </si>
  <si>
    <t>2026-06-09T12:05:58.589+02:00</t>
  </si>
  <si>
    <t>2026-06-09T12:11:28.734+02:00</t>
  </si>
  <si>
    <t>2026-06-09T12:05:58.188+02:00</t>
  </si>
  <si>
    <t>2026-06-09T12:13:02.590+02:00</t>
  </si>
  <si>
    <t>2026-06-09T12:02:54.294+02:00</t>
  </si>
  <si>
    <t>2026-06-09T12:28:12.962+02:00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</si>
  <si>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32cm","posId":"119","price":24900,"isExtra":false},{"id":"54414794","note":"","count":1,"label":"Balné","posId":"K0000","price":1500,"isExtra":true},{"id":"54414783","note":"","count":1,"label":"bez plněných okrajů","posId":"X1000","price":0,"isExtra":true},{"id":"59610936","note":"","size":"Hot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</si>
  <si>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2026-06-09T12:02:54.159+02:00</t>
  </si>
  <si>
    <t>2026-06-09T12:21:16.594+02:00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</si>
  <si>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okrajů","posId":"X1000","price":0,"isExtra":true},{"id":"54414749","note":"","size":"Pepperoni Rolls 🌶️","count":1,"label":"Pepperoni Rolls 🌶️","posId":"P100","price":8900,"isExtra":false},{"id":"54414794","note":"","count":1,"label":"Balné","posId":"K0000","price":1500,"isExtra":true},{"id":"59610937","note":"","size":"Comeback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</si>
  <si>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2026-06-09T12:02:07.585+02:00</t>
  </si>
  <si>
    <t>2026-06-09T12:10:01.682+02:00</t>
  </si>
  <si>
    <t>2026-06-09T11:49:01.439+02:00</t>
  </si>
  <si>
    <t>2026-06-09T11:57:42.460+02:00</t>
  </si>
  <si>
    <t>2026-06-09T11:36:28.272+02:00</t>
  </si>
  <si>
    <t>2026-06-09T11:43:32.312+02:00</t>
  </si>
  <si>
    <t>[{"id":"8f33a84a8ac91a91cc37bff3","count":1,"label":"Margherita 32cm","posId":"112","price":16720,"isExtra":false},{"id":"7cdbdba064a9b12ab9c2a9d4","count":1,"label":"Balné","posId":"K0000","price":1500,"isExtra":true},{"id":"6a62c37fcc3049759d225124","count":1,"label":"USA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d04e19e6c56090dca54920e4","count":1,"label":"Cibule","posId":"B103","price":2500,"KDSTags":["greenhighlight"],"isExtra":true},{"id":"b9ae076dc1aa10e137c00e4a","count":1,"label":"Kukuřice","posId":"B115","price":2500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</si>
  <si>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2026-06-09T11:32:01.549+02:00</t>
  </si>
  <si>
    <t>2026-06-09T11:50:18.404+02:00</t>
  </si>
  <si>
    <t>2026-06-09T12:06:15.434+02:00</t>
  </si>
  <si>
    <t>2026-06-09T11:32:02.212+02:00</t>
  </si>
  <si>
    <t>[{"id":"0b867b16-3995-4b4a-9deb-1c0d8cecf8d6","note":"","count":1,"label":"Pepperoni 32 cm","posId":"120","price":24900,"isExtra":false},{"id":"35e045f9-bc36-46e9-8142-6579de78a05b","note":"","count":1,"label":"Comeback 32 cm","posId":"121","price":24900,"isExtra":false},{"id":"2863cfff-d34c-4eca-8cc1-a94c70c453ab","note":"","count":1,"label":"Mirinda 1l","posId":"N126","price":5900,"isExtra":false}]</t>
  </si>
  <si>
    <t>2026-06-09T11:31:31.567+02:00</t>
  </si>
  <si>
    <t>2026-06-09T11:51:48.455+02:00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</si>
  <si>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</si>
  <si>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2026-06-09T11:28:39.131+02:00</t>
  </si>
  <si>
    <t>2026-06-09T11:42:12.537+02:00</t>
  </si>
  <si>
    <t>[{"id":"c4398ff6690198226cf7c771","count":1,"label":"Comeback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</si>
  <si>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2026-06-09T11:20:49.676+02:00</t>
  </si>
  <si>
    <t>2026-06-09T11:27:15.422+02:00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</si>
  <si>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</si>
  <si>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2026-06-09T10:43:02.190+02:00</t>
  </si>
  <si>
    <t>2026-06-09T11:06:17.035+02:00</t>
  </si>
  <si>
    <t>[{"id":"5b1f2843-926a-4dd1-a5f0-4fddc7b45013","note":"","count":1,"label":"Margherita 32 cm","posId":"112","price":20900,"isExtra":false},{"id":"e2500e14-36a7-442f-9e4c-8df3f05db108","note":"","count":1,"label":"pepperoni salám","posId":"B109","price":3000,"KDSTags":["greenhighlight"],"isExtra":true}]</t>
  </si>
  <si>
    <t>2026-06-09T09:40:02.460+02:00</t>
  </si>
  <si>
    <t>2026-06-09T11:36:36.215+02:00</t>
  </si>
  <si>
    <t>2026-06-09T11:50:33.907+02:00</t>
  </si>
  <si>
    <t>2026-06-09T10:15:01.388+02:00</t>
  </si>
  <si>
    <t>[{"id":"03ade9ce-5d0f-4499-a6a3-340b58ae4468","note":"","count":2,"label":"Capricciosa 32 cm","posId":"113","price":24900,"isExtra":false},{"id":"4d0fe7ad-c88a-4a73-8015-c60680489cf8","note":"","count":1,"label":"Baby špenát &amp; kuře 32 cm","posId":"116","price":24900,"isExtra":false}]</t>
  </si>
  <si>
    <t>2026-06-08T23:44:44.807+02:00</t>
  </si>
  <si>
    <t>2026-06-08T23:48:13.648+02:00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</si>
  <si>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okrajů","posId":"X1000","price":0,"isExtra":true},{"id":"N124","note":"","count":1,"label":"Pepsi 1l","posId":"N124","price":5900,"isExtra":false}]</t>
  </si>
  <si>
    <t>Ivalyo</t>
  </si>
  <si>
    <t>2026-06-08T23:32:58.737+02:00</t>
  </si>
  <si>
    <t>2026-06-08T23:41:44.713+02:00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</si>
  <si>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🌶️🌶️","posId":"120","price":24900,"isExtra":false},{"id":"K0000","note":"","count":1,"label":"Balné","posId":"K0000","price":1500,"isExtra":true},{"id":"A125","note":"","count":1,"label":"okraj hotdog, bez omáčky","posId":"A125","price":5700,"isExtra":true}]</t>
  </si>
  <si>
    <t>2026-06-08T23:15:06.768+02:00</t>
  </si>
  <si>
    <t>2026-06-08T23:30:52.583+02:00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</si>
  <si>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</si>
  <si>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2026-06-08T22:39:39.964+02:00</t>
  </si>
  <si>
    <t>2026-06-08T22:50:58.867+02:00</t>
  </si>
  <si>
    <t>[{"id":"8f33a84a8ac91a91cc37bff3","count":1,"label":"Margherita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okrajů","posId":"X1000","price":0,"isExtra":true},{"id":"448b5763eafb3bcf4559708b","count":1,"label":"Pečené brambory","posId":"P103","price":6900,"isExtra":false},{"id":"7cdbdba064a9b12ab9c2a9d4","count":1,"label":"Balné","posId":"K0000","price":1500,"isExtra":true}]</t>
  </si>
  <si>
    <t>2026-06-08T22:10:05.854+02:00</t>
  </si>
  <si>
    <t>2026-06-08T22:19:11.304+02:00</t>
  </si>
  <si>
    <t>[{"id":"54414743","note":"","size":"Spicy menu Comeback","count":1,"label":"Spicy menu Comeback","posId":"M100","price":34900,"isExtra":false},{"id":"54414809","note":"","count":1,"label":"BBQ Texas","posId":"Y119","price":0,"isExtra":true},{"id":"54414779","note":"","count":1,"label":"Balné","posId":"K0000","price":3000,"isExtra":true},{"id":"57278752","note":"","count":1,"label":"BBQ základ","posId":"ZRB32","price":0,"isExtra":true},{"id":"54414783","note":"","count":1,"label":"bez plněných okrajů","posId":"X1000","price":0,"isExtra":true},{"id":"54414782","note":"","count":1,"label":"spicy wings 🌶️","posId":"P101","price":0,"isExtra":true},{"id":"57405824","note":"","count":1,"label":"BIRGO grapefruit 0,5l","posId":"N131","price":0,"isExtra":true}]</t>
  </si>
  <si>
    <t>2026-06-08T22:04:29.910+02:00</t>
  </si>
  <si>
    <t>2026-06-08T22:14:33.225+02:00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</si>
  <si>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🌶️","posId":"P101","price":11900,"isExtra":false},{"id":"54414794","note":"","count":1,"label":"Balné","posId":"K0000","price":1500,"isExtra":true},{"id":"54414747","note":"","size":"Pečené brambory","count":2,"label":"Pečené brambory","posId":"P103","price":6900,"isExtra":false},{"id":"54414794","note":"","count":2,"label":"Balné","posId":"K0000","price":1500,"isExtra":true},{"id":"66691117","note":"","size":"Buchtičky se šodó","count":1,"label":"Buchtičky se šodó","posId":"D12","price":7900,"isExtra":false},{"id":"54414794","note":"","count":1,"label":"Balné","posId":"K0000","price":1500,"isExtra":true}]</t>
  </si>
  <si>
    <t>2026-06-08T21:55:23.122+02:00</t>
  </si>
  <si>
    <t>2026-06-08T22:05:46.210+02:00</t>
  </si>
  <si>
    <t>[{"id":"ef7ddf1be3580f55c4d22b43","count":1,"label":"Veggie menu Comeback","posId":"M200","price":34900,"isExtra":false},{"id":"ed8ecf45e3efabaa2915f39c","count":1,"label":"Balné","posId":"K0000","price":3000,"isExtra":true},{"id":"6f6f33cd92df966e84fc4b3c","count":1,"label":"Quattro Formaggi","posId":"Y123","price":0,"isExtra":true},{"id":"c53963ce28e9a8bf387aa757","count":1,"label":"okraj mozzarella, bylinky","posId":"A121","price":5700,"isExtra":true},{"id":"319ff3a8cb90fbbb7a81c32e","count":1,"label":"česnekový chléb","posId":"P104","price":0,"isExtra":true},{"id":"883b3621f5350639da8fa144","count":1,"label":"Mirinda 1l","posId":"N126","price":0,"isExtra":true}]</t>
  </si>
  <si>
    <t>2026-06-08T21:22:08.737+02:00</t>
  </si>
  <si>
    <t>2026-06-08T21:29:21.291+02:00</t>
  </si>
  <si>
    <t>[{"id":"8f33a84a8ac91a91cc37bff3","count":1,"label":"Margherita 32cm","posId":"112","price":20900,"isExtra":false},{"id":"7cdbdba064a9b12ab9c2a9d4","count":1,"label":"Balné","posId":"K0000","price":1500,"isExtra":true},{"id":"0172555aa3b6fbb53ca44f49","count":1,"label":"Smetanový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okrajů","posId":"X1000","price":0,"isExtra":true},{"id":"812a5723adbe7d9399c88294","count":1,"label":"Pepperoni salám","posId":"B109","price":3000,"KDSTags":["greenhighlight"],"isExtra":true}]</t>
  </si>
  <si>
    <t>2026-06-08T21:21:44.620+02:00</t>
  </si>
  <si>
    <t>2026-06-08T21:29:50.023+02:00</t>
  </si>
  <si>
    <t>[{"id":"54414745","note":"","size":"Spicy Wings 🌶️","count":2,"label":"Spicy Wings 🌶️","posId":"P101","price":11900,"isExtra":false},{"id":"54414794","note":"","count":2,"label":"Balné","posId":"K0000","price":1500,"isExtra":true},{"id":"54414750","note":"","size":"Česnekový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</si>
  <si>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2026-06-08T21:21:25.761+02:00</t>
  </si>
  <si>
    <t>2026-06-08T21:27:58.437+02:00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</si>
  <si>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bylinky","posId":"A122","price":6500,"isExtra":true},{"id":"57405814","note":"","size":"Pepsi 1l","count":1,"label":"Pepsi 1l","posId":"N124","price":5900,"isExtra":false}]</t>
  </si>
  <si>
    <t>2026-06-08T21:20:46.926+02:00</t>
  </si>
  <si>
    <t>2026-06-08T21:27:20.417+02:00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</si>
  <si>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bylinky","posId":"A121","price":5700,"isExtra":true},{"id":"54414891","note":"","count":1,"label":"Mozzarella","posId":"B113","price":3000,"KDSTags":["greenhighlight"],"isExtra":true},{"id":"54414747","note":"","size":"Pečené brambory","count":1,"label":"Pečené brambory","posId":"P103","price":6900,"isExtra":false},{"id":"54414794","note":"","count":1,"label":"Balné","posId":"K0000","price":1500,"isExtra":true}]</t>
  </si>
  <si>
    <t>Oleksandr</t>
  </si>
  <si>
    <t>2026-06-08T21:17:01.913+02:00</t>
  </si>
  <si>
    <t>2026-06-08T21:23:33.114+02:00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</si>
  <si>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okrajů","posId":"X1000","price":0,"isExtra":true},{"id":"B112","note":"","count":1,"label":"Olivy","posId":"B112","price":2500,"KDSTags":["greenhighlight"],"isExtra":true},{"id":"N124","note":"","count":1,"label":"Pepsi 1l","posId":"N124","price":5900,"isExtra":false}]</t>
  </si>
  <si>
    <t>2026-06-08T21:16:00.619+02:00</t>
  </si>
  <si>
    <t>2026-06-08T21:23:47.634+02:00</t>
  </si>
  <si>
    <t>[{"id":"c347dce78ddca37fc084fb1c","count":1,"label":"Capricciosa 40cm","posId":"101","price":30900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</si>
  <si>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2026-06-08T21:12:01.102+02:00</t>
  </si>
  <si>
    <t>2026-06-08T21:21:01.334+02:00</t>
  </si>
  <si>
    <t>2026-06-08T21:08:03.593+02:00</t>
  </si>
  <si>
    <t>2026-06-08T21:22:48.993+02:00</t>
  </si>
  <si>
    <t>2026-06-08T20:45:02.503+02:00</t>
  </si>
  <si>
    <t>2026-06-08T20:51:05.772+02:00</t>
  </si>
  <si>
    <t>2026-06-08T20:55:58.900+02:00</t>
  </si>
  <si>
    <t>2026-06-08T20:45:03.051+02:00</t>
  </si>
  <si>
    <t>2026-06-08T20:40:02.318+02:00</t>
  </si>
  <si>
    <t>2026-06-08T20:48:43.735+02:00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</si>
  <si>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</si>
  <si>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2026-06-08T20:39:43.381+02:00</t>
  </si>
  <si>
    <t>2026-06-08T20:46:37.940+02:00</t>
  </si>
  <si>
    <t>2026-06-08T20:31:03.675+02:00</t>
  </si>
  <si>
    <t>2026-06-08T20:41:06.947+02:00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</si>
  <si>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dip","posId":"P106","price":2000,"isExtra":false},{"id":"54414794","note":"","count":1,"label":"Balné","posId":"K0000","price":1500,"isExtra":true},{"id":"66426891","note":"","size":"Pilsner Urquell 12","count":1,"label":"Pilsner Urquell 12","posId":"N20","price":6500,"isExtra":false}]</t>
  </si>
  <si>
    <t>2026-06-08T20:31:03.568+02:00</t>
  </si>
  <si>
    <t>2026-06-08T20:40:17.160+02:00</t>
  </si>
  <si>
    <t>[{"id":"57405809","note":"","size":"Aquilla černý čaj a broskev 0,5l","count":1,"label":"Aquilla černý čaj a broskev 0,5l","posId":"N120","price":4900,"isExtra":false},{"id":"59610945","note":"Please slice the Pizza well.","size":"Veggieballs 32cm 🌶️🌶️","count":1,"label":"Veggieballs 32cm 🌶️🌶️","posId":"117","price":24900,"isExtra":false},{"id":"54414794","note":"","count":1,"label":"Balné","posId":"K0000","price":1500,"isExtra":true},{"id":"57278742","note":"","count":1,"label":"Smetanový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</si>
  <si>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2026-06-08T20:20:45.179+02:00</t>
  </si>
  <si>
    <t>2026-06-08T20:27:21.891+02:00</t>
  </si>
  <si>
    <t>[{"id":"59610934","note":"","size":"Margherita 32cm","count":1,"label":"Margherita 32cm","posId":"112","price":20900,"isExtra":false},{"id":"54414794","note":"","count":1,"label":"Balné","posId":"K0000","price":1500,"isExtra":true},{"id":"54414904","note":"","count":1,"label":"Gorgonzola","posId":"B101","price":3000,"KDSTags":["greenhighlight"],"isExtra":true}]</t>
  </si>
  <si>
    <t>2026-06-08T20:17:34.163+02:00</t>
  </si>
  <si>
    <t>2026-06-08T20:24:13.871+02:00</t>
  </si>
  <si>
    <t>[{"id":"8f70c51a720434a06d84f4e5","count":1,"label":"Česnekový dip","posId":"P106","price":2000,"isExtra":false},{"id":"7cdbdba064a9b12ab9c2a9d4","count":1,"label":"Balné","posId":"K0000","price":1500,"isExtra":true},{"id":"cde1a44f44daafed4b3bd82a","count":1,"label":"Pepperoni 32cm 🌶️🌶️","posId":"120","price":24900,"isExtra":false},{"id":"7cdbdba064a9b12ab9c2a9d4","count":1,"label":"Balné","posId":"K0000","price":1500,"isExtra":true},{"id":"0172555aa3b6fbb53ca44f49","count":1,"label":"Smetanový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</si>
  <si>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2026-06-08T20:14:01.940+02:00</t>
  </si>
  <si>
    <t>2026-06-08T20:21:48.646+02:00</t>
  </si>
  <si>
    <t>2026-06-08T20:09:53.027+02:00</t>
  </si>
  <si>
    <t>2026-06-08T20:17:03.772+02:00</t>
  </si>
  <si>
    <t>2026-06-08T19:58:36.971+02:00</t>
  </si>
  <si>
    <t>2026-06-08T20:06:29.388+02:00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</si>
  <si>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okrajů","posId":"X1000","price":0,"isExtra":true},{"id":"54414914","note":"","count":1,"label":"Grana padano, pecorino, parmazán","posId":"C130","price":4000,"KDSTags":["greenhighlight"],"isExtra":true}]</t>
  </si>
  <si>
    <t>2026-06-08T19:58:36.923+02:00</t>
  </si>
  <si>
    <t>2026-06-08T20:06:32.470+02:00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</si>
  <si>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🌶️🌶️","posId":"120","price":24900,"isExtra":false},{"id":"54414794","note":"","count":1,"label":"Balné","posId":"K0000","price":1500,"isExtra":true},{"id":"54414854","note":"","count":1,"label":"okraj hotdog, bbq omáčka","posId":"A119","price":5700,"isExtra":true},{"id":"54414900","note":"","count":1,"label":"Slanina","posId":"B108","price":3000,"KDSTags":["greenhighlight"],"isExtra":true},{"id":"54414912","note":"","count":1,"label":"Grana padano, pecorino, parmazán","posId":"B130","price":3000,"KDSTags":["greenhighlight"],"isExtra":true},{"id":"54414750","note":"","size":"Česnekový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</si>
  <si>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2026-06-08T19:49:55.521+02:00</t>
  </si>
  <si>
    <t>2026-06-08T19:55:18.005+02:00</t>
  </si>
  <si>
    <t>2026-06-08T19:45:58.088+02:00</t>
  </si>
  <si>
    <t>2026-06-08T19:53:11.747+02:00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</si>
  <si>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</si>
  <si>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2026-06-08T19:45:20.181+02:00</t>
  </si>
  <si>
    <t>2026-06-08T19:50:48.693+02:00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</si>
  <si>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základ","posId":"ZRB40","price":0,"isExtra":true},{"id":"54414882","note":"","count":1,"label":"Kukuřice","posId":"C115","price":3500,"KDSTags":["greenhighlight"],"isExtra":true}]</t>
  </si>
  <si>
    <t>2026-06-08T19:42:02.513+02:00</t>
  </si>
  <si>
    <t>2026-06-08T19:48:30.470+02:00</t>
  </si>
  <si>
    <t>2026-06-08T19:57:54.145+02:00</t>
  </si>
  <si>
    <t>2026-06-08T19:42:03.233+02:00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</si>
  <si>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cm","posId":"120","price":24900,"isExtra":false},{"id":"a3d62a5d-2e1d-48db-874e-d64becff7059","note":"","count":1,"label":"změna na BBQ základ","posId":"i128","price":0,"isExtra":true}]</t>
  </si>
  <si>
    <t>2026-06-08T19:35:58.880+02:00</t>
  </si>
  <si>
    <t>2026-06-08T19:43:55.696+02:00</t>
  </si>
  <si>
    <t>[{"id":"54414750","note":"","size":"Česnekový dip","count":1,"label":"Česnekový dip","posId":"P106","price":2000,"isExtra":false},{"id":"54414794","note":"","count":1,"label":"Balné","posId":"K0000","price":1500,"isExtra":true},{"id":"59610943","note":"","size":"Capricciosa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</si>
  <si>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2026-06-08T19:35:17.547+02:00</t>
  </si>
  <si>
    <t>2026-06-08T19:42:26.900+02:00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</si>
  <si>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🌶️🌶️","posId":"122","price":24900,"isExtra":false},{"id":"54414794","note":"","count":1,"label":"Balné","posId":"K0000","price":1500,"isExtra":true},{"id":"57405814","note":"","size":"Pepsi 1l","count":1,"label":"Pepsi 1l","posId":"N124","price":5900,"isExtra":false}]</t>
  </si>
  <si>
    <t>2026-06-08T19:35:02.602+02:00</t>
  </si>
  <si>
    <t>2026-06-08T19:42:23.582+02:00</t>
  </si>
  <si>
    <t>2026-06-08T20:01:47.296+02:00</t>
  </si>
  <si>
    <t>2026-06-08T19:35:03.388+02:00</t>
  </si>
  <si>
    <t>2026-06-08T19:30:02.459+02:00</t>
  </si>
  <si>
    <t>2026-06-08T19:36:23.416+02:00</t>
  </si>
  <si>
    <t>2026-06-08T20:13:55.134+02:00</t>
  </si>
  <si>
    <t>2026-06-08T19:30:03.164+02:00</t>
  </si>
  <si>
    <t>[{"id":"e4c90673-8957-4c9c-a784-3a1d0b3b4124","note":"","count":1,"label":"Pečené brambory","posId":"P103","price":6900,"isExtra":false},{"id":"26378531-c5c0-43f4-9535-09f267896a62","note":"","count":1,"label":"Spicy Wings, 7 ks","posId":"P101","price":11900,"isExtra":false},{"id":"ee394832-8137-440a-84b7-b9e0df42a9ab","note":"","count":1,"label":"Hawai 32 cm","posId":"114","price":24900,"isExtra":false},{"id":"3a8b6a85-3b5c-4ee4-be2d-261ab8731d6e","note":"","count":1,"label":"Dip česnekový","posId":"P106","price":2000,"isExtra":false},{"id":"076ed74a-9e28-4a30-9b7c-06e6adbd9e27","note":"","count":1,"label":"Margherita 18 cm","posId":"124","price":11900,"isExtra":false}]</t>
  </si>
  <si>
    <t>2026-06-08T19:26:16.722+02:00</t>
  </si>
  <si>
    <t>2026-06-08T19:33:35.733+02:00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</si>
  <si>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🌶️🌶️","posId":"122","price":24900,"isExtra":false},{"id":"54414794","note":"","count":1,"label":"Balné","posId":"K0000","price":1500,"isExtra":true},{"id":"57405810","note":"","size":"Aquilla zelený čaj/citron 0,5l","count":1,"label":"Aquilla zelený čaj/citron 0,5l","posId":"N121","price":4900,"isExtra":false}]</t>
  </si>
  <si>
    <t>2026-06-08T19:24:07.798+02:00</t>
  </si>
  <si>
    <t>2026-06-08T19:29:40.635+02:00</t>
  </si>
  <si>
    <t>2026-06-08T19:24:01.725+02:00</t>
  </si>
  <si>
    <t>2026-06-08T19:37:09.746+02:00</t>
  </si>
  <si>
    <t>[{"id":"5b1f2843-926a-4dd1-a5f0-4fddc7b45013","note":"","count":1,"label":"Margherita 32 cm","posId":"112","price":20900,"isExtra":false}]</t>
  </si>
  <si>
    <t>2026-06-08T19:20:16.903+02:00</t>
  </si>
  <si>
    <t>2026-06-08T19:33:15.646+02:00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</si>
  <si>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1l","count":2,"label":"Pepsi zero sugar 1l","posId":"N125","price":5900,"isExtra":false}]</t>
  </si>
  <si>
    <t>2026-06-08T19:19:50.759+02:00</t>
  </si>
  <si>
    <t>2026-06-08T19:29:13.881+02:00</t>
  </si>
  <si>
    <t>[{"id":"9c95e20af01b393f0a286028","count":1,"label":"Hawai 40cm","posId":"102","price":30900,"isExtra":false},{"id":"1d39bc6ba96569aaaf3ab974","count":1,"label":"Balné","posId":"K0000","price":2000,"isExtra":true},{"id":"fcc296ca5d83eacec3a6bb4f","count":1,"label":"Bez šunky","posId":"X106","price":0,"KDSTags":["redhighlight"],"isExtra":true},{"id":"d89d779ad4079eb126fff378","count":1,"label":"Kuře","posId":"C114","price":4000,"KDSTags":["greenhighlight"],"isExtra":true}]</t>
  </si>
  <si>
    <t>2026-06-08T19:15:02.968+02:00</t>
  </si>
  <si>
    <t>2026-06-08T19:24:14.422+02:00</t>
  </si>
  <si>
    <t>2026-06-08T19:49:33.808+02:00</t>
  </si>
  <si>
    <t>2026-06-08T19:15:04.221+02:00</t>
  </si>
  <si>
    <t>[{"id":"f1315fc0-dfbb-459c-9f31-49d8e60875f4","note":"","count":1,"label":"Pepperoni 40 cm","posId":"108","price":30900,"isExtra":false},{"id":"3f15a32f-4d5b-4afb-ae1b-12f68224d029","note":"","count":1,"label":"Olivy","posId":"C112","price":3500,"KDSTags":["greenhighlight"],"isExtra":true},{"id":"3a8b6a85-3b5c-4ee4-be2d-261ab8731d6e","note":"","count":1,"label":"Dip česnekový","posId":"P106","price":2000,"isExtra":false}]</t>
  </si>
  <si>
    <t>2026-06-08T19:15:02.956+02:00</t>
  </si>
  <si>
    <t>2026-06-08T19:28:19.492+02:00</t>
  </si>
  <si>
    <t>2026-06-08T19:41:01.292+02:00</t>
  </si>
  <si>
    <t>2026-06-08T19:18:53.658+02:00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</si>
  <si>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ks","posId":"P100","price":8900,"isExtra":false}]</t>
  </si>
  <si>
    <t>2026-06-08T19:13:33.801+02:00</t>
  </si>
  <si>
    <t>2026-06-08T19:21:48.907+02:00</t>
  </si>
  <si>
    <t>[{"id":"b080b506facafc37744a1e2c","count":1,"label":"Capricciosa 32cm","posId":"113","price":24900,"isExtra":false},{"id":"7cdbdba064a9b12ab9c2a9d4","count":1,"label":"Balné","posId":"K0000","price":1500,"isExtra":true},{"id":"796e4e5e8330f942572a11f7","count":1,"label":"Pilsner Urquell 12","posId":"N20","price":6500,"isExtra":false}]</t>
  </si>
  <si>
    <t>2026-06-08T19:13:02.388+02:00</t>
  </si>
  <si>
    <t>2026-06-08T19:22:58.459+02:00</t>
  </si>
  <si>
    <t>2026-06-08T19:35:59.385+02:00</t>
  </si>
  <si>
    <t>2026-06-08T19:13:03.012+02:00</t>
  </si>
  <si>
    <t>2026-06-08T19:03:59.727+02:00</t>
  </si>
  <si>
    <t>2026-06-08T19:09:41.975+02:00</t>
  </si>
  <si>
    <t>[{"id":"8f33a84a8ac91a91cc37bff3","count":1,"label":"Margherita 32cm","posId":"112","price":20900,"isExtra":false},{"id":"7cdbdba064a9b12ab9c2a9d4","count":1,"label":"Balné","posId":"K0000","price":1500,"isExtra":true},{"id":"613c639ca9f700844db312cd","count":1,"label":"Olivy","posId":"B112","price":2500,"KDSTags":["greenhighlight"],"isExtra":true},{"id":"b9ae076dc1aa10e137c00e4a","count":1,"label":"Kukuřice","posId":"B115","price":2500,"KDSTags":["greenhighlight"],"isExtra":true},{"id":"a318c7626e6bbe840bdd5543","count":1,"label":"Gorgonzola","posId":"B101","price":3000,"KDSTags":["greenhighlight"],"isExtra":true}]</t>
  </si>
  <si>
    <t>2026-06-08T18:58:02.973+02:00</t>
  </si>
  <si>
    <t>2026-06-08T19:06:56.689+02:00</t>
  </si>
  <si>
    <t>[{"id":"59610939","note":"","size":"BBQ Texas 32cm","count":1,"label":"BBQ Texas 32cm","posId":"119","price":24900,"isExtra":false},{"id":"54414794","note":"","count":1,"label":"Balné","posId":"K0000","price":1500,"isExtra":true},{"id":"59610937","note":"Prosím místo slaniny, přidat kukurici. Předem moc dekuji","size":"Comeback 32cm 🌶️","count":1,"label":"Comeback 32cm 🌶️","posId":"121","price":24900,"isExtra":false},{"id":"54414794","note":"","count":1,"label":"Balné","posId":"K0000","price":1500,"isExtra":true}]</t>
  </si>
  <si>
    <t>2026-06-08T18:53:19.607+02:00</t>
  </si>
  <si>
    <t>2026-06-08T19:00:17.758+02:00</t>
  </si>
  <si>
    <t>2026-06-08T18:53:01.986+02:00</t>
  </si>
  <si>
    <t>2026-06-08T19:03:58.442+02:00</t>
  </si>
  <si>
    <t>2026-06-08T19:15:55.304+02:00</t>
  </si>
  <si>
    <t>2026-06-08T18:53:02.976+02:00</t>
  </si>
  <si>
    <t>[{"id":"8c704055-e242-493d-b754-bb711e5a6c0b","note":"","count":1,"label":"Hawai 40 cm","posId":"102","price":30900,"isExtra":false},{"id":"f1315fc0-dfbb-459c-9f31-49d8e60875f4","note":"","count":1,"label":"Pepperoni 40 cm","posId":"108","price":30900,"isExtra":false},{"id":"36ea3088-07fd-428f-b871-c4a5ee9cef7b","note":"","count":1,"label":"Comeback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</si>
  <si>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2026-06-08T18:50:15.953+02:00</t>
  </si>
  <si>
    <t>2026-06-08T19:00:04.999+02:00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</si>
  <si>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</si>
  <si>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2026-06-08T18:39:02.399+02:00</t>
  </si>
  <si>
    <t>2026-06-08T18:46:55.790+02:00</t>
  </si>
  <si>
    <t>2026-06-08T18:59:23.244+02:00</t>
  </si>
  <si>
    <t>2026-06-08T18:39:03.599+02:00</t>
  </si>
  <si>
    <t>2026-06-08T18:21:02.200+02:00</t>
  </si>
  <si>
    <t>2026-06-08T18:32:57.837+02:00</t>
  </si>
  <si>
    <t>2026-06-08T18:46:50.661+02:00</t>
  </si>
  <si>
    <t>2026-06-08T18:21:02.776+02:00</t>
  </si>
  <si>
    <t>[{"id":"5b1f2843-926a-4dd1-a5f0-4fddc7b45013","note":"","count":1,"label":"Margherita 32 cm","posId":"112","price":20900,"isExtra":false},{"id":"cf590a42-3894-4cb1-9be7-6da354b8453d","note":"","count":1,"label":"olivy","posId":"B112","price":2500,"KDSTags":["greenhighlight"],"isExtra":true},{"id":"03ade9ce-5d0f-4499-a6a3-340b58ae4468","note":"","count":1,"label":"Capricciosa 32 cm","posId":"113","price":24900,"isExtra":false},{"id":"4d0fe7ad-c88a-4a73-8015-c60680489cf8","note":"","count":1,"label":"Baby špenát &amp; kuře 32 cm","posId":"116","price":24900,"isExtra":false},{"id":"ee394832-8137-440a-84b7-b9e0df42a9ab","note":"","count":1,"label":"Hawai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-ananas","posId":"X100","price":0,"KDSTags":["redhighlight"],"isExtra":true}]</t>
  </si>
  <si>
    <t>2026-06-08T18:15:02.328+02:00</t>
  </si>
  <si>
    <t>2026-06-08T18:16:02.444+02:00</t>
  </si>
  <si>
    <t>2026-06-08T18:15:02.066+02:00</t>
  </si>
  <si>
    <t>2026-06-08T18:20:54.620+02:00</t>
  </si>
  <si>
    <t>[{"id":"59610939","note":"","size":"BBQ Texas 32cm","count":1,"label":"BBQ Texas 32cm","posId":"119","price":24900,"isExtra":false},{"id":"54414794","note":"","count":1,"label":"Balné","posId":"K0000","price":1500,"isExtra":true},{"id":"57278749","note":"","count":1,"label":"Rajčatový základ","posId":"ZBR32","price":0,"isExtra":true},{"id":"54414860","note":"","count":1,"label":"Bez cibule","posId":"X103","price":0,"KDSTags":["redhighlight"],"isExtra":true}]</t>
  </si>
  <si>
    <t>2026-06-08T18:14:02.310+02:00</t>
  </si>
  <si>
    <t>2026-06-08T18:28:03.374+02:00</t>
  </si>
  <si>
    <t>[{"id":"03ade9ce-5d0f-4499-a6a3-340b58ae4468","note":"","count":1,"label":"Capricciosa 32 cm","posId":"113","price":24900,"isExtra":false},{"id":"4d0fe7ad-c88a-4a73-8015-c60680489cf8","note":"","count":1,"label":"Baby špenát &amp; kuře 32 cm","posId":"116","price":24900,"isExtra":false},{"id":"0ea52415-fdb3-497f-b216-7fd5802f2e0f","note":"","count":1,"label":"Quattro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základ","posId":"i105","price":0,"isExtra":true},{"id":"76eb7be7-260a-4fc5-a79a-916f660b4d3e","note":"","count":1,"label":"masové kuličky","posId":"B116","price":5900,"KDSTags":["greenhighlight"],"isExtra":true}]</t>
  </si>
  <si>
    <t>2026-06-08T18:13:22.311+02:00</t>
  </si>
  <si>
    <t>2026-06-08T18:23:18.578+02:00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</si>
  <si>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okrajů","posId":"X1000","price":0,"isExtra":true},{"id":"54414800","note":"","count":1,"label":"Jalapeňos","posId":"B102","price":2500,"KDSTags":["greenhighlight"],"isExtra":true},{"id":"59610937","note":"","size":"Comeback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</si>
  <si>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2026-06-08T18:10:01.899+02:00</t>
  </si>
  <si>
    <t>2026-06-08T18:45:50.463+02:00</t>
  </si>
  <si>
    <t>2026-06-08T19:05:36.895+02:00</t>
  </si>
  <si>
    <t>2026-06-08T18:43:28.704+02:00</t>
  </si>
  <si>
    <t>[{"id":"117c830b-d7db-490d-a3b9-365f8c4fa2d3","note":"","count":1,"label":"Zeleninová 32 cm","posId":"115","price":24900,"isExtra":false},{"id":"722691fb-710c-4d3a-9008-0ae0dc3e4e1d","note":"","count":1,"label":"BEZ -kukuřice","posId":"X115","price":0,"KDSTags":["redhighlight"],"isExtra":true},{"id":"35e045f9-bc36-46e9-8142-6579de78a05b","note":"","count":1,"label":"Comeback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</si>
  <si>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2026-06-08T18:02:32.610+02:00</t>
  </si>
  <si>
    <t>2026-06-08T18:15:49.086+02:00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</si>
  <si>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🌶️","posId":"121","price":24900,"isExtra":false},{"id":"54414794","note":"","count":1,"label":"Balné","posId":"K0000","price":1500,"isExtra":true},{"id":"54414850","note":"","count":1,"label":"okraj hotdog, hořčice","posId":"A117","price":5700,"isExtra":true},{"id":"59610937","note":"","size":"Comeback 32cm 🌶️","count":1,"label":"Comeback 32cm 🌶️","posId":"121","price":24900,"isExtra":false},{"id":"54414794","note":"","count":1,"label":"Balné","posId":"K0000","price":1500,"isExtra":true},{"id":"54414800","note":"","count":1,"label":"Jalapeňos","posId":"B102","price":2500,"KDSTags":["greenhighlight"],"isExtra":true}]</t>
  </si>
  <si>
    <t>2026-06-08T17:48:21.255+02:00</t>
  </si>
  <si>
    <t>2026-06-08T17:56:45.517+02:00</t>
  </si>
  <si>
    <t>2026-06-08T17:43:01.693+02:00</t>
  </si>
  <si>
    <t>2026-06-08T17:52:11.302+02:00</t>
  </si>
  <si>
    <t>2026-06-08T18:31:41.760+02:00</t>
  </si>
  <si>
    <t>2026-06-08T17:43:02.240+02:00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</si>
  <si>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adb25a98-2836-4da5-82f5-82c3fc24d621","note":"","count":1,"label":"grana padano","posId":"B130","price":3000,"KDSTags":["greenhighlight"],"isExtra":true},{"id":"3a8b6a85-3b5c-4ee4-be2d-261ab8731d6e","note":"","count":1,"label":"Dip česnekový","posId":"P106","price":2000,"isExtra":false}]</t>
  </si>
  <si>
    <t>2026-06-08T17:36:07.240+02:00</t>
  </si>
  <si>
    <t>2026-06-08T17:43:28.598+02:00</t>
  </si>
  <si>
    <t>[{"id":"cde1a44f44daafed4b3bd82a","count":1,"label":"Pepperoni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</si>
  <si>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2026-06-08T17:30:07.975+02:00</t>
  </si>
  <si>
    <t>2026-06-08T17:39:44.601+02:00</t>
  </si>
  <si>
    <t>[{"id":"54414713","note":"","size":"BBQ Meteor 40cm","count":1,"label":"BBQ Meteor 40cm","posId":"106","price":30900,"isExtra":false},{"id":"54414789","note":"","count":1,"label":"Balné","posId":"K0000","price":2000,"isExtra":true},{"id":"54414820","note":"","count":1,"label":"okraj mozzarella, bbq omáčka","posId":"A124","price":6500,"isExtra":true},{"id":"57405815","note":"","size":"Pepsi zero sugar 1l","count":1,"label":"Pepsi zero sugar 1l","posId":"N125","price":5900,"isExtra":false}]</t>
  </si>
  <si>
    <t>2026-06-08T17:30:01.453+02:00</t>
  </si>
  <si>
    <t>2026-06-08T17:37:12.295+02:00</t>
  </si>
  <si>
    <t>2026-06-08T17:46:16.982+02:00</t>
  </si>
  <si>
    <t>2026-06-08T17:30:02.444+02:00</t>
  </si>
  <si>
    <t>[{"id":"5b1f2843-926a-4dd1-a5f0-4fddc7b45013","note":"","count":1,"label":"Margherita 32 cm","posId":"112","price":20900,"isExtra":false},{"id":"bf8dc38b-6c8e-42b6-9da3-3170253a57d4","note":"","count":1,"label":"Hot &amp; Spicy 32 cm","posId":"122","price":24900,"isExtra":false}]</t>
  </si>
  <si>
    <t>2026-06-08T17:28:14.915+02:00</t>
  </si>
  <si>
    <t>2026-06-08T17:41:49.489+02:00</t>
  </si>
  <si>
    <t>[{"id":"88378c03c1f4c715f7d83b1b","count":1,"label":"Hawai 32cm","posId":"114","price":24900,"isExtra":false},{"id":"7cdbdba064a9b12ab9c2a9d4","count":1,"label":"Balné","posId":"K0000","price":1500,"isExtra":true},{"id":"b080b506facafc37744a1e2c","count":1,"label":"Capricciosa 32cm","posId":"113","price":24900,"isExtra":false},{"id":"7cdbdba064a9b12ab9c2a9d4","count":1,"label":"Balné","posId":"K0000","price":1500,"isExtra":true}]</t>
  </si>
  <si>
    <t>2026-06-08T17:28:08.776+02:00</t>
  </si>
  <si>
    <t>2026-06-08T17:35:15.567+02:00</t>
  </si>
  <si>
    <t>[{"id":"54414750","note":"","size":"Česnekový dip","count":1,"label":"Česnekový dip","posId":"P106","price":2000,"isExtra":false},{"id":"54414794","note":"","count":1,"label":"Balné","posId":"K0000","price":1500,"isExtra":true},{"id":"59610934","note":"","size":"Margherita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základ","posId":"ZRB32","price":0,"isExtra":true}]</t>
  </si>
  <si>
    <t>2026-06-08T17:28:02.378+02:00</t>
  </si>
  <si>
    <t>2026-06-08T17:47:25.248+02:00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</si>
  <si>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česnekový","posId":"P106","price":2000,"isExtra":false},{"id":"36ea3088-07fd-428f-b871-c4a5ee9cef7b","note":"","count":1,"label":"Comeback 40 cm","posId":"109","price":30900,"isExtra":false}]</t>
  </si>
  <si>
    <t>2026-06-08T17:26:02.061+02:00</t>
  </si>
  <si>
    <t>2026-06-08T17:34:39.393+02:00</t>
  </si>
  <si>
    <t>2026-06-08T17:55:59.864+02:00</t>
  </si>
  <si>
    <t>2026-06-08T17:26:03.160+02:00</t>
  </si>
  <si>
    <t>[{"id":"b0d5792c-72a3-41ec-9f78-3fedc41c2a8a","note":"","count":1,"label":"VEGGIE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základ","posId":"A127","price":0,"isExtra":true},{"id":"ccbbabfb-780b-41d6-8114-821ced779aaf","note":"","count":1,"label":"Česnekový chléb","posId":"P104","price":0,"isExtra":true},{"id":"2b47ea4c-d832-4063-aabc-5359c942e92e","note":"","count":1,"label":"Mirinda 1l","posId":"N126","price":0,"isExtra":true}]</t>
  </si>
  <si>
    <t>2026-06-08T17:18:46.919+02:00</t>
  </si>
  <si>
    <t>2026-06-08T17:27:03.453+02:00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</si>
  <si>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okrajů","posId":"X1000","price":0,"isExtra":true},{"id":"54414908","note":"","count":1,"label":"Kuře","posId":"C114","price":4000,"KDSTags":["greenhighlight"],"isExtra":true},{"id":"54414750","note":"","size":"Česnekový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</si>
  <si>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2026-06-08T17:12:52.945+02:00</t>
  </si>
  <si>
    <t>2026-06-08T17:19:52.442+02:00</t>
  </si>
  <si>
    <t>[{"id":"cde1a44f44daafed4b3bd82a","count":1,"label":"Pepperoni 32cm 🌶️🌶️","posId":"120","price":24900,"isExtra":false},{"id":"7cdbdba064a9b12ab9c2a9d4","count":1,"label":"Balné","posId":"K0000","price":1500,"isExtra":true},{"id":"8f70c51a720434a06d84f4e5","count":1,"label":"Česnekový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</si>
  <si>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2026-06-08T17:12:02.297+02:00</t>
  </si>
  <si>
    <t>2026-06-08T17:54:50.441+02:00</t>
  </si>
  <si>
    <t>[{"id":"28b3f739-f42a-4ef9-8499-ad66cad79c40","note":"","count":1,"label":"Hot &amp; Spicy 18 cm","posId":"134","price":11900,"isExtra":false},{"id":"987fa0f9-906b-4c8f-b658-123a02363de3","note":"","count":1,"label":"BBQ Texas 18 cm","posId":"131","price":11900,"isExtra":false}]</t>
  </si>
  <si>
    <t>2026-06-08T17:11:01.841+02:00</t>
  </si>
  <si>
    <t>2026-06-08T17:24:18.210+02:00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</si>
  <si>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základ","posId":"i129","price":0,"isExtra":true},{"id":"e12521cc-9391-4513-be27-f090014536cf","note":"","count":1,"label":"BBQ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základ","posId":"i105","price":0,"isExtra":true}]</t>
  </si>
  <si>
    <t>2026-06-08T17:10:48.406+02:00</t>
  </si>
  <si>
    <t>2026-06-08T17:18:25.321+02:00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</si>
  <si>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🌶️","posId":"121","price":24900,"isExtra":false},{"id":"54414794","note":"","count":1,"label":"Balné","posId":"K0000","price":1500,"isExtra":true},{"id":"54414750","note":"","size":"Česnekový dip","count":6,"label":"Česnekový dip","posId":"P106","price":2000,"isExtra":false},{"id":"54414794","note":"","count":6,"label":"Balné","posId":"K0000","price":1500,"isExtra":true}]</t>
  </si>
  <si>
    <t>2026-06-08T16:56:25.921+02:00</t>
  </si>
  <si>
    <t>2026-06-08T17:07:06.638+02:00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</si>
  <si>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okrajů","posId":"X1000","price":0,"isExtra":true},{"id":"54414823","note":"","count":1,"label":"Bez slaniny","posId":"X108","price":0,"KDSTags":["redhighlight"],"isExtra":true},{"id":"54414749","note":"","size":"Pepperoni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</si>
  <si>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2026-06-08T16:55:02.484+02:00</t>
  </si>
  <si>
    <t>2026-06-08T17:13:58.363+02:00</t>
  </si>
  <si>
    <t>2026-06-08T17:28:47.800+02:00</t>
  </si>
  <si>
    <t>2026-06-08T16:55:03.699+02:00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</si>
  <si>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</si>
  <si>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2026-06-08T16:52:01.039+02:00</t>
  </si>
  <si>
    <t>2026-06-08T16:58:07.538+02:00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</si>
  <si>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</si>
  <si>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2026-06-08T16:33:37.031+02:00</t>
  </si>
  <si>
    <t>2026-06-08T16:37:44.417+02:00</t>
  </si>
  <si>
    <t>[{"id":"bbd3709a-e168-4407-8515-6961f0b006a3","count":1,"label":"Pizza Hawai 32 cm","posId":"114","price":24900,"isExtra":false,"creatorId":"1yTM8GXrzFInGFCzdLUNk","isPackging":0,"actualLabel":"Pizza Hawai 32 cm"}]</t>
  </si>
  <si>
    <t>2026-06-08T16:29:01.136+02:00</t>
  </si>
  <si>
    <t>2026-06-08T16:40:05.361+02:00</t>
  </si>
  <si>
    <t>[{"id":"33e2757ecf4fc286465485ce","count":1,"label":"Jalapenos Rolls","posId":"jpr200","price":8900,"isExtra":false},{"id":"7cdbdba064a9b12ab9c2a9d4","count":1,"label":"Balné","posId":"K0000","price":1500,"isExtra":true},{"id":"ca3163d100534bb8157dd27b","count":1,"label":"Hot &amp; Spicy 40cm 🌶️🌶️","posId":"110","price":30900,"isExtra":false},{"id":"1d39bc6ba96569aaaf3ab974","count":1,"label":"Balné","posId":"K0000","price":2000,"isExtra":true},{"id":"e97c473331e663ddc690894a","count":1,"label":"BBQ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</si>
  <si>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2026-06-08T15:54:02.541+02:00</t>
  </si>
  <si>
    <t>2026-06-08T16:01:50.931+02:00</t>
  </si>
  <si>
    <t>2026-06-08T16:13:49.970+02:00</t>
  </si>
  <si>
    <t>2026-06-08T15:54:03.125+02:00</t>
  </si>
  <si>
    <t>2026-06-08T15:47:43.062+02:00</t>
  </si>
  <si>
    <t>2026-06-08T15:54:37.195+02:00</t>
  </si>
  <si>
    <t>2026-06-08T15:14:02.918+02:00</t>
  </si>
  <si>
    <t>2026-06-08T15:21:06.622+02:00</t>
  </si>
  <si>
    <t>2026-06-08T15:31:35.240+02:00</t>
  </si>
  <si>
    <t>2026-06-08T15:14:03.496+02:00</t>
  </si>
  <si>
    <t>2026-06-08T15:02:00.151+02:00</t>
  </si>
  <si>
    <t>2026-06-08T15:11:37.188+02:00</t>
  </si>
  <si>
    <t>[{"id":"21b3b8ca0180cbbd4862d1ed","count":1,"label":"Comeback 40cm 🌶️","posId":"109","price":30900,"isExtra":false},{"id":"1d39bc6ba96569aaaf3ab974","count":1,"label":"Balné","posId":"K0000","price":2000,"isExtra":true},{"id":"8f70c51a720434a06d84f4e5","count":1,"label":"Česnekový dip","posId":"P106","price":2000,"isExtra":false},{"id":"7cdbdba064a9b12ab9c2a9d4","count":1,"label":"Balné","posId":"K0000","price":1500,"isExtra":true},{"id":"e247b4690eeede9c45733a76","count":1,"label":"Guarana kiwi a jablko","posId":"N144","price":5500,"isExtra":false}]</t>
  </si>
  <si>
    <t>2026-06-08T15:01:18.140+02:00</t>
  </si>
  <si>
    <t>2026-06-08T15:08:54.919+02:00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</si>
  <si>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54414891","note":"","count":1,"label":"Mozzarella","posId":"B113","price":3000,"KDSTags":["greenhighlight"],"isExtra":true}]</t>
  </si>
  <si>
    <t>2026-06-08T14:34:05.659+02:00</t>
  </si>
  <si>
    <t>2026-06-08T14:39:53.277+02:00</t>
  </si>
  <si>
    <t>[{"id":"8f33a84a8ac91a91cc37bff3","count":1,"label":"Margherita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okrajů","posId":"X1000","price":0,"isExtra":true},{"id":"f141e24c9f17c3296888fd0f","count":1,"label":"Šunka","posId":"B106","price":3000,"KDSTags":["greenhighlight"],"isExtra":true}]</t>
  </si>
  <si>
    <t>2026-06-08T14:08:25.655+02:00</t>
  </si>
  <si>
    <t>2026-06-08T14:17:32.638+02:00</t>
  </si>
  <si>
    <t>[{"id":"c347dce78ddca37fc084fb1c","count":1,"label":"Capricciosa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</si>
  <si>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2026-06-08T13:33:46.487+02:00</t>
  </si>
  <si>
    <t>2026-06-08T13:43:30.544+02:00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</si>
  <si>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54414872","note":"","count":1,"label":"Paprika","posId":"B111","price":2500,"KDSTags":["greenhighlight"],"isExtra":true},{"id":"54414880","note":"","count":1,"label":"Kukuřice","posId":"B115","price":2500,"KDSTags":["greenhighlight"],"isExtra":true},{"id":"57405814","note":"","size":"Pepsi 1l","count":1,"label":"Pepsi 1l","posId":"N124","price":5900,"isExtra":false}]</t>
  </si>
  <si>
    <t>2026-06-08T13:29:02.674+02:00</t>
  </si>
  <si>
    <t>2026-06-08T13:38:43.373+02:00</t>
  </si>
  <si>
    <t>2026-06-08T13:51:32.697+02:00</t>
  </si>
  <si>
    <t>2026-06-08T13:29:03.276+02:00</t>
  </si>
  <si>
    <t>[{"id":"35e045f9-bc36-46e9-8142-6579de78a05b","note":"","count":1,"label":"Comeback 32 cm","posId":"121","price":24900,"isExtra":false},{"id":"0005ff76-02c8-47f3-a86e-87443988197a","note":"","count":1,"label":"BBQ Texas 32 cm","posId":"119","price":24900,"isExtra":false}]</t>
  </si>
  <si>
    <t>2026-06-08T13:08:05.358+02:00</t>
  </si>
  <si>
    <t>2026-06-08T13:20:39.576+02:00</t>
  </si>
  <si>
    <t>[{"id":"54414716","note":"","size":"Hawai 40cm","count":1,"label":"Hawai 40cm","posId":"102","price":30900,"isExtra":false},{"id":"54414789","note":"","count":1,"label":"Balné","posId":"K0000","price":2000,"isExtra":true},{"id":"59555837","note":"","count":1,"label":"BBQ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</si>
  <si>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2026-06-08T12:49:18.801+02:00</t>
  </si>
  <si>
    <t>2026-06-08T12:57:36.317+02:00</t>
  </si>
  <si>
    <t>[{"id":"59610940","note":"","size":"BBQ Meteor 32cm","count":1,"label":"BBQ Meteor 32cm","posId":"118","price":24900,"isExtra":false},{"id":"54414794","note":"","count":1,"label":"Balné","posId":"K0000","price":1500,"isExtra":true},{"id":"59610946","note":"","count":1,"label":"USA těsto","posId":"17","price":1000,"isExtra":true},{"id":"54414749","note":"","size":"Pepperoni Rolls 🌶️","count":1,"label":"Pepperoni Rolls 🌶️","posId":"P100","price":8900,"isExtra":false},{"id":"54414794","note":"","count":1,"label":"Balné","posId":"K0000","price":1500,"isExtra":true},{"id":"57405814","note":"","size":"Pepsi 1l","count":1,"label":"Pepsi 1l","posId":"N124","price":5900,"isExtra":false},{"id":"54414750","note":"","size":"Česnekový dip","count":3,"label":"Česnekový dip","posId":"P106","price":2000,"isExtra":false},{"id":"54414794","note":"","count":3,"label":"Balné","posId":"K0000","price":1500,"isExtra":true}]</t>
  </si>
  <si>
    <t>2026-06-08T12:27:29.001+02:00</t>
  </si>
  <si>
    <t>2026-06-08T12:35:15.360+02:00</t>
  </si>
  <si>
    <t>[{"id":"474305c867bd0e9b91413aac","count":1,"label":"Quattro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812a5723adbe7d9399c88294","count":1,"label":"Pepperoni salám","posId":"B109","price":3000,"KDSTags":["greenhighlight"],"isExtra":true}]</t>
  </si>
  <si>
    <t>2026-06-08T12:27:02.800+02:00</t>
  </si>
  <si>
    <t>2026-06-08T12:44:18.064+02:00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</si>
  <si>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bylinky","posId":"A122","price":6500,"isExtra":true}]</t>
  </si>
  <si>
    <t>2026-06-08T12:26:02.431+02:00</t>
  </si>
  <si>
    <t>2026-06-08T12:38:52.069+02:00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</si>
  <si>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základ","posId":"i128","price":0,"isExtra":true}]</t>
  </si>
  <si>
    <t>2026-06-08T12:20:45.577+02:00</t>
  </si>
  <si>
    <t>2026-06-08T12:31:27.791+02:00</t>
  </si>
  <si>
    <t>[{"id":"9c95e20af01b393f0a286028","count":1,"label":"Hawai 40cm","posId":"102","price":30900,"isExtra":false},{"id":"1d39bc6ba96569aaaf3ab974","count":1,"label":"Balné","posId":"K0000","price":2000,"isExtra":true},{"id":"c4398ff6690198226cf7c771","count":1,"label":"Comeback 32cm 🌶️","posId":"121","price":24900,"isExtra":false},{"id":"7cdbdba064a9b12ab9c2a9d4","count":1,"label":"Balné","posId":"K0000","price":1500,"isExtra":true}]</t>
  </si>
  <si>
    <t>2026-06-08T12:18:11.074+02:00</t>
  </si>
  <si>
    <t>2026-06-08T12:26:37.240+02:00</t>
  </si>
  <si>
    <t>[{"id":"b080b506facafc37744a1e2c","count":1,"label":"Capricciosa 32cm","posId":"113","price":24900,"isExtra":false},{"id":"7cdbdba064a9b12ab9c2a9d4","count":1,"label":"Balné","posId":"K0000","price":1500,"isExtra":true}]</t>
  </si>
  <si>
    <t>2026-06-08T12:08:02.266+02:00</t>
  </si>
  <si>
    <t>2026-06-08T12:24:24.955+02:00</t>
  </si>
  <si>
    <t>2026-06-08T12:38:51.443+02:00</t>
  </si>
  <si>
    <t>2026-06-08T12:09:58.070+02:00</t>
  </si>
  <si>
    <t>[{"id":"35e045f9-bc36-46e9-8142-6579de78a05b","note":"","count":1,"label":"Comeback 32 cm","posId":"121","price":24900,"isExtra":false},{"id":"f2ca88ba-7288-4f05-a925-149da2e2137e","note":"","count":1,"label":"okraj Hotdog, BBQ","posId":"A119","price":5700,"isExtra":tru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česnekový","posId":"P106","price":2000,"isExtra":false}]</t>
  </si>
  <si>
    <t>2026-06-08T12:06:51.559+02:00</t>
  </si>
  <si>
    <t>2026-06-08T12:21:22.191+02:00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</si>
  <si>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</si>
  <si>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2026-06-08T11:59:02.829+02:00</t>
  </si>
  <si>
    <t>2026-06-08T12:12:29.285+02:00</t>
  </si>
  <si>
    <t>2026-06-08T12:21:33.420+02:00</t>
  </si>
  <si>
    <t>2026-06-08T11:59:04.049+02:00</t>
  </si>
  <si>
    <t>[{"id":"5b1f2843-926a-4dd1-a5f0-4fddc7b45013","note":"","count":1,"label":"Margherita 32 cm","posId":"112","price":20900,"isExtra":false},{"id":"3a8b6a85-3b5c-4ee4-be2d-261ab8731d6e","note":"","count":2,"label":"Dip česnekový","posId":"P106","price":2000,"isExtra":false}]</t>
  </si>
  <si>
    <t>2026-06-08T11:58:43.880+02:00</t>
  </si>
  <si>
    <t>2026-06-08T12:13:11.324+02:00</t>
  </si>
  <si>
    <t>[{"id":"e405608123829c668b8933be","count":1,"label":"Pepperoni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</si>
  <si>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2026-06-08T11:58:31.828+02:00</t>
  </si>
  <si>
    <t>2026-06-08T12:16:36.123+02:00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</si>
  <si>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</si>
  <si>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2026-06-08T11:58:26.625+02:00</t>
  </si>
  <si>
    <t>2026-06-08T12:07:36.357+02:00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</si>
  <si>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bylinky","posId":"A122","price":6500,"isExtra":true},{"id":"C106","note":"","count":1,"label":"Šunka","posId":"C106","price":4000,"KDSTags":["greenhighlight"],"isExtra":true}]</t>
  </si>
  <si>
    <t>2026-06-08T11:53:23.012+02:00</t>
  </si>
  <si>
    <t>2026-06-08T12:04:26.131+02:00</t>
  </si>
  <si>
    <t>[{"id":"e405608123829c668b8933be","count":1,"label":"Pepperoni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okrajů","posId":"X1000","price":0,"isExtra":true}]</t>
  </si>
  <si>
    <t>2026-06-08T11:51:02.226+02:00</t>
  </si>
  <si>
    <t>2026-06-08T12:01:29.013+02:00</t>
  </si>
  <si>
    <t>2026-06-08T12:36:38.818+02:00</t>
  </si>
  <si>
    <t>2026-06-08T11:51:02.968+02:00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</si>
  <si>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cm","posId":"121","price":24900,"isExtra":false},{"id":"d3eb4d53-930f-46c7-bd43-afdbaaac1bcf","note":"","count":1,"label":"Masové kuličky, 10 ks","posId":"P102","price":9900,"isExtra":false}]</t>
  </si>
  <si>
    <t>2026-06-08T11:40:55.830+02:00</t>
  </si>
  <si>
    <t>2026-06-08T11:47:39.014+02:00</t>
  </si>
  <si>
    <t>2026-06-08T11:35:02.309+02:00</t>
  </si>
  <si>
    <t>2026-06-08T11:45:07.979+02:00</t>
  </si>
  <si>
    <t>2026-06-08T11:54:02.570+02:00</t>
  </si>
  <si>
    <t>2026-06-08T11:35:03.169+02:00</t>
  </si>
  <si>
    <t>2026-06-08T10:48:15.524+02:00</t>
  </si>
  <si>
    <t>2026-06-08T11:43:25.311+02:00</t>
  </si>
  <si>
    <t>[{"id":"88378c03c1f4c715f7d83b1b","count":1,"label":"Hawai 32cm","posId":"114","price":24900,"isExtra":false},{"id":"7cdbdba064a9b12ab9c2a9d4","count":1,"label":"Balné","posId":"K0000","price":1500,"isExtra":true},{"id":"d50b85689ae865c91893d064","count":1,"label":"Hot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</si>
  <si>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</si>
  <si>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</si>
  <si>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</si>
  <si>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</si>
  <si>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</si>
  <si>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</si>
  <si>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</si>
  <si>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</si>
  <si>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</si>
  <si>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</si>
  <si>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</si>
  <si>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</si>
  <si>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</si>
  <si>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</si>
  <si>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</si>
  <si>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</si>
  <si>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</si>
  <si>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</si>
  <si>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</si>
  <si>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</si>
  <si>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</si>
  <si>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</si>
  <si>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</si>
  <si>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</si>
  <si>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</si>
  <si>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</si>
  <si>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</si>
  <si>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</si>
  <si>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</si>
  <si>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</si>
  <si>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</si>
  <si>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</si>
  <si>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</si>
  <si>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</si>
  <si>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</si>
  <si>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</si>
  <si>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</si>
  <si>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</si>
  <si>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</si>
  <si>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</si>
  <si>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</si>
  <si>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</si>
  <si>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</si>
  <si>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</si>
  <si>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</si>
  <si>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</si>
  <si>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</si>
  <si>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</si>
  <si>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</si>
  <si>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</si>
  <si>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</si>
  <si>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</si>
  <si>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</si>
  <si>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</si>
  <si>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</si>
  <si>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</si>
  <si>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</si>
  <si>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</si>
  <si>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</si>
  <si>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</si>
  <si>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</si>
  <si>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</si>
  <si>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</si>
  <si>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700 tankování ý dýšek + 605 lékárna</t>
  </si>
  <si>
    <t>máslo</t>
  </si>
  <si>
    <t>500 výběr z dýšek + 500 Bubník prohlídka + 130 smeták</t>
  </si>
  <si>
    <t>50 máslo + 45 žampiony + 120 paprika</t>
  </si>
  <si>
    <t>707 staff pití + 35 houbička + 1.301 výběr z dýšek</t>
  </si>
  <si>
    <t xml:space="preserve">230 staff pití + 145 pití akce Letiště + 74 mléko kancl + 314 eurofolie do kanclu 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</si>
  <si>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</si>
  <si>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</si>
  <si>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</si>
  <si>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</si>
  <si>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</si>
  <si>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</si>
  <si>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</si>
  <si>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</si>
  <si>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</si>
  <si>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</si>
  <si>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</si>
  <si>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</si>
  <si>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</si>
  <si>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</si>
  <si>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</si>
  <si>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</si>
  <si>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</si>
  <si>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</si>
  <si>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</si>
  <si>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</si>
  <si>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</si>
  <si>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</si>
  <si>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</si>
  <si>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</si>
  <si>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</si>
  <si>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</si>
  <si>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</si>
  <si>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</si>
  <si>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</si>
  <si>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</si>
  <si>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</si>
  <si>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</si>
  <si>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</si>
  <si>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</si>
  <si>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</si>
  <si>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</si>
  <si>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</si>
  <si>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</si>
  <si>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</si>
  <si>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</si>
  <si>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</si>
  <si>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Robert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</si>
  <si>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</si>
  <si>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</si>
  <si>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</si>
  <si>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</si>
  <si>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</si>
  <si>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</si>
  <si>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</si>
  <si>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</si>
  <si>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</si>
  <si>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</si>
  <si>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</si>
  <si>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</si>
  <si>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</si>
  <si>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</si>
  <si>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</si>
  <si>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</si>
  <si>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</si>
  <si>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</si>
  <si>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</si>
  <si>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</si>
  <si>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</si>
  <si>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</si>
  <si>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</si>
  <si>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389 staff pití + 371 led do maku + 40 teploměr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</si>
  <si>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</si>
  <si>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</si>
  <si>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</si>
  <si>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</si>
  <si>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</si>
  <si>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</si>
  <si>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</si>
  <si>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</si>
  <si>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</si>
  <si>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</si>
  <si>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</si>
  <si>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</si>
  <si>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</si>
  <si>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</si>
  <si>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</si>
  <si>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</si>
  <si>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</si>
  <si>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</si>
  <si>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</si>
  <si>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</si>
  <si>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</si>
  <si>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</si>
  <si>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</si>
  <si>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</si>
  <si>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</si>
  <si>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</si>
  <si>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</si>
  <si>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</si>
  <si>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</si>
  <si>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</si>
  <si>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</si>
  <si>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</si>
  <si>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</si>
  <si>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</si>
  <si>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</si>
  <si>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</si>
  <si>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</si>
  <si>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</si>
  <si>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</si>
  <si>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</si>
  <si>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</si>
  <si>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</si>
  <si>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</si>
  <si>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</si>
  <si>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</si>
  <si>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</si>
  <si>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</si>
  <si>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</si>
  <si>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</si>
  <si>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</si>
  <si>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798 trika Volda + 679 výběr z dýšek</t>
  </si>
  <si>
    <t>2026-06-14T23:46:56.755+02:00</t>
  </si>
  <si>
    <t>2026-06-14T23:46:58.622+02:00</t>
  </si>
  <si>
    <t>[{"id":"hq1R5HxeYrJr4Ew-dOjt-","count":1,"label":"Guarana classic","posId":"N142","price":5500,"isExtra":false,"creatorId":"JFnCBT9DgVRmz1fAd2lfz","isPackging":0,"actualLabel":"Guarana classic"},{"id":"hq1R5HxeYrJr4Ew-dOjt-","count":1,"label":"Guarana classic","posId":"N142","price":5500,"isExtra":false,"creatorId":"bWg9vAwvXBc2B2iAkLxsW","isPackging":0,"actualLabel":"Guarana classic"},{"id":"YhNzva_nxVXihkBVp6pb_","count":1,"label":"Pepsi 1l","posId":"N124","price":5900,"isExtra":false,"creatorId":"-Nt1Af-8uzTPx6YyuY9r5","isPackging":0,"actualLabel":"Pepsi 1l"}]</t>
  </si>
  <si>
    <t>2026-06-14T23:30:13.067+02:00</t>
  </si>
  <si>
    <t>2026-06-14T23:38:30.568+02:00</t>
  </si>
  <si>
    <t>Pizza Comeback Libuš</t>
  </si>
  <si>
    <t>[{"id":"59589460","note":"místo papriky ananas","size":"BBQ Texas 32cm","count":1,"label":"BBQ Texas 32cm","posId":"119","price":24900,"isExtra":false},{"id":"55199562","note":"","count":1,"label":"Balné","posId":"K0000","price":1500,"isExtra":true}]</t>
  </si>
  <si>
    <t>2026-06-14T23:24:32.517+02:00</t>
  </si>
  <si>
    <t>2026-06-14T23:33:37.395+02:00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</si>
  <si>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,{"id":"57405743","note":"","size":"Pepsi zero sugar 1l","count":1,"label":"Pepsi zero sugar 1l","posId":"N125","price":5900,"isExtra":false},{"id":"55199515","note":"","size":"Pepperoni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</si>
  <si>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2026-06-14T23:14:41.443+02:00</t>
  </si>
  <si>
    <t>2026-06-14T23:23:40.303+02:00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</si>
  <si>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</si>
  <si>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2026-06-14T23:11:59.274+02:00</t>
  </si>
  <si>
    <t>2026-06-14T23:17:14.714+02:00</t>
  </si>
  <si>
    <t>[{"id":"GgFxWsVrDTHtwOEvP84Ga","count":1,"label":"Comeback 32cm 🌶️","posId":"121","price":24900,"isExtra":false,"creatorId":"PTw25A34stPup_h-Mj8if","isPackging":0,"actualLabel":"Comeback 32cm 🌶️"}]</t>
  </si>
  <si>
    <t>2026-06-14T23:08:04.329+02:00</t>
  </si>
  <si>
    <t>2026-06-14T23:19:37.929+02:00</t>
  </si>
  <si>
    <t>[{"id":"03ade9ce-5d0f-4499-a6a3-340b58ae4468","note":"","count":1,"label":"Capricciosa 32cm","posId":"113","price":24900,"isExtra":false},{"id":"a62e938c-9a71-490f-818d-7d681b9da334","note":"","count":1,"label":"Bez žampionů","posId":"X105","price":0,"KDSTags":["redhighlight"],"isExtra":true}]</t>
  </si>
  <si>
    <t>2026-06-14T23:06:55.300+02:00</t>
  </si>
  <si>
    <t>2026-06-14T23:21:23.505+02:00</t>
  </si>
  <si>
    <t>[{"id":"3f770e7a43d35166513af203","count":1,"label":"Zeleninová 32cm","posId":"115","price":19920,"isExtra":false},{"id":"ed2821f5147c44e417ef0b42","count":1,"label":"Balné","posId":"K0000","price":1500,"isExtra":true}]</t>
  </si>
  <si>
    <t>2026-06-14T23:05:55.888+02:00</t>
  </si>
  <si>
    <t>2026-06-14T23:18:07.345+02:00</t>
  </si>
  <si>
    <t>[{"id":"5fdddf9d3c429571bb69ddb5","count":1,"label":"spicy wings 🌶️","posId":"P101","price":9520,"isExtra":false},{"id":"ed2821f5147c44e417ef0b42","count":1,"label":"Balné","posId":"K0000","price":1500,"isExtra":true},{"id":"10aff56d4ce1949bc6696131","count":1,"label":"BBQ Texas 18cm","posId":"131","price":11900,"isExtra":false},{"id":"2e7ea11ae7ec33bacee46408","count":1,"label":"Balné","posId":"K0000","price":1000,"isExtra":true}]</t>
  </si>
  <si>
    <t>2026-06-14T23:05:11.801+02:00</t>
  </si>
  <si>
    <t>2026-06-14T23:18:46.294+02:00</t>
  </si>
  <si>
    <t>[{"id":"111","note":"","count":1,"label":"Quattro Formaggi 40cm","posId":"111","price":30900,"isExtra":false},{"id":"K0000","note":"","count":1,"label":"Balné","posId":"K0000","price":2000,"isExtra":true},{"id":"109","note":"","count":1,"label":"Comeback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</si>
  <si>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Pavel Břicháč</t>
  </si>
  <si>
    <t>2026-06-14T23:03:03.104+02:00</t>
  </si>
  <si>
    <t>2026-06-14T23:10:12.931+02:00</t>
  </si>
  <si>
    <t>2026-06-14T23:19:00.323+02:00</t>
  </si>
  <si>
    <t>2026-06-14T23:03:03.222+02:00</t>
  </si>
  <si>
    <t>[{"id":"85dc195f-7d7b-4fb5-b41d-eb1c9c76b3a3","note":"","count":1,"label":"Hot &amp; Spicy 32 cm","posId":"146","price":24900,"isExtra":false},{"id":"211d85d0-839e-41d0-89e3-ea177ad7489e","note":"","count":1,"label":"Česnekový dip","posId":"P106","price":2000,"isExtra":false}]</t>
  </si>
  <si>
    <t>2026-06-14T23:00:49.800+02:00</t>
  </si>
  <si>
    <t>2026-06-14T23:09:03.477+02:00</t>
  </si>
  <si>
    <t>[{"id":"101","note":"","count":1,"label":"Capricciosa 40cm","posId":"101","price":30900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C113","note":"","count":1,"label":"Mozzarella","posId":"C113","price":4000,"KDSTags":["greenhighlight"],"isExtra":true}]</t>
  </si>
  <si>
    <t>2026-06-14T22:56:02.163+02:00</t>
  </si>
  <si>
    <t>2026-06-14T23:02:42.179+02:00</t>
  </si>
  <si>
    <t>[{"id":"9259131a4eb3cd567a85680a","count":1,"label":"Buchtičky se šodó","posId":"D12","price":7900,"isExtra":false},{"id":"ed2821f5147c44e417ef0b42","count":1,"label":"Balné","posId":"K0000","price":1500,"isExtra":true},{"id":"8a4618993c6f7ee5917bb6ac","count":1,"label":"Margherita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</si>
  <si>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2026-06-14T22:47:53.507+02:00</t>
  </si>
  <si>
    <t>2026-06-14T22:58:39.568+02:00</t>
  </si>
  <si>
    <t>[{"id":"a0605005773056fb46785f92","count":1,"label":"BBQ Texas 40cm","posId":"107","price":30900,"isExtra":false},{"id":"c71f71bd04444e93fe083c01","count":1,"label":"Balné","posId":"K0000","price":2000,"isExtra":true}]</t>
  </si>
  <si>
    <t>Andrey</t>
  </si>
  <si>
    <t>2026-06-14T22:44:01.706+02:00</t>
  </si>
  <si>
    <t>2026-06-14T22:56:25.186+02:00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</si>
  <si>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základ","posId":"ZRS40","price":0,"isExtra":true}]</t>
  </si>
  <si>
    <t>2026-06-14T22:43:49.252+02:00</t>
  </si>
  <si>
    <t>2026-06-14T22:54:38.968+02:00</t>
  </si>
  <si>
    <t>[{"id":"0d95a3384b070d9133ab82f7","count":1,"label":"Česnekový dip","posId":"P106","price":2000,"isExtra":false},{"id":"ed2821f5147c44e417ef0b42","count":1,"label":"Balné","posId":"K0000","price":1500,"isExtra":true},{"id":"b9e54539031b67f4afafa5bc","count":1,"label":"pečené brambory","posId":"P103","price":6900,"isExtra":false},{"id":"ed2821f5147c44e417ef0b42","count":1,"label":"Balné","posId":"K0000","price":1500,"isExtra":true},{"id":"ceb6c69a16171041ea8283f0","count":1,"label":"Hot &amp; Spicy 40cm 🌶️🌶️","posId":"110","price":30900,"isExtra":false},{"id":"c71f71bd04444e93fe083c01","count":1,"label":"Balné","posId":"K0000","price":2000,"isExtra":true}]</t>
  </si>
  <si>
    <t>2026-06-14T22:43:27.118+02:00</t>
  </si>
  <si>
    <t>2026-06-14T22:50:43.072+02:00</t>
  </si>
  <si>
    <t>[{"id":"1d215296a99939a8f5b4c23d","count":1,"label":"Pepperoni 32cm 🌶️🌶️","posId":"120","price":19920,"isExtra":false},{"id":"ed2821f5147c44e417ef0b42","count":1,"label":"Balné","posId":"K0000","price":1500,"isExtra":true}]</t>
  </si>
  <si>
    <t>2026-06-14T22:39:41.696+02:00</t>
  </si>
  <si>
    <t>2026-06-14T22:53:17.639+02:00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</si>
  <si>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základ","posId":"ZSR40","price":0,"isExtra":true},{"id":"C100","note":"","count":1,"label":"Ananas","posId":"C100","price":3500,"KDSTags":["greenhighlight"],"isExtra":true},{"id":"104","note":"","count":1,"label":"Baby špenát &amp; kuře 40cm","posId":"104","price":30900,"isExtra":false},{"id":"K0000","note":"","count":1,"label":"Balné","posId":"K0000","price":2000,"isExtra":true}]</t>
  </si>
  <si>
    <t>2026-06-14T22:39:36.536+02:00</t>
  </si>
  <si>
    <t>2026-06-14T22:49:24.116+02:00</t>
  </si>
  <si>
    <t>[{"id":"c282153f9e3afce968db7f16","count":1,"label":"Quattro Formaggi 40cm","posId":"111","price":30900,"isExtra":false},{"id":"c71f71bd04444e93fe083c01","count":1,"label":"Balné","posId":"K0000","price":2000,"isExtra":true},{"id":"d881435059a1470cdfda68d0","count":1,"label":"Pepsi zero sugar 1l","posId":"N125","price":5900,"isExtra":false}]</t>
  </si>
  <si>
    <t>2026-06-14T22:36:29.736+02:00</t>
  </si>
  <si>
    <t>2026-06-14T22:48:54.087+02:00</t>
  </si>
  <si>
    <t>[{"id":"d0043b053c4bd7c6fd8359d7","count":1,"label":"Comeback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základ","posId":"ZRS32","price":0,"isExtra":true},{"id":"9ee1d6724717b6cc0fc41c1b","count":1,"label":"okraj mozzarella, bylinky","posId":"A121","price":5700,"isExtra":true},{"id":"730ed795f7d83f1d26b843e5","count":1,"label":"Kukuřice","posId":"B115","price":2500,"KDSTags":["greenhighlight"],"isExtra":true},{"id":"0d95a3384b070d9133ab82f7","count":1,"label":"Česnekový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</si>
  <si>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2026-06-14T22:36:03.502+02:00</t>
  </si>
  <si>
    <t>2026-06-14T22:45:21.950+02:00</t>
  </si>
  <si>
    <t>2026-06-14T23:02:42.170+02:00</t>
  </si>
  <si>
    <t>2026-06-14T22:36:03.621+02:00</t>
  </si>
  <si>
    <t>[{"id":"35e045f9-bc36-46e9-8142-6579de78a05b","note":"","count":1,"label":"Comeback 32cm 🌶️","posId":"121","price":24900,"isExtra":false},{"id":"cf590a42-3894-4cb1-9be7-6da354b8453d","note":"","count":1,"label":"Olivy","posId":"B112","price":2500,"KDSTags":["greenhighlight"],"isExtra":true},{"id":"c8019f80-065c-4f09-9e80-65b85dae2ae1","note":"","count":1,"label":"Kukuřice","posId":"B115","price":2500,"KDSTags":["greenhighlight"],"isExtra":true}]</t>
  </si>
  <si>
    <t>Danylo</t>
  </si>
  <si>
    <t>2026-06-14T22:34:59.691+02:00</t>
  </si>
  <si>
    <t>2026-06-14T22:44:23.363+02:00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</si>
  <si>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</si>
  <si>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2026-06-14T22:23:42.525+02:00</t>
  </si>
  <si>
    <t>2026-06-14T22:33:13.967+02:00</t>
  </si>
  <si>
    <t>[{"id":"59589461","note":"","size":"BBQ Meteor 32cm","count":1,"label":"BBQ Meteor 32cm","posId":"118","price":24900,"isExtra":false},{"id":"55199562","note":"","count":1,"label":"Balné","posId":"K0000","price":1500,"isExtra":true},{"id":"57279347","note":"","count":1,"label":"Rajčatový základ","posId":"ZBR32","price":0,"isExtra":true},{"id":"55199595","note":"","count":1,"label":"okraj mozzarella, bbq omáčka","posId":"A123","price":5700,"isExtra":true},{"id":"55199515","note":"","size":"Pepperoni Rolls 🌶️","count":1,"label":"Pepperoni Rolls 🌶️","posId":"P100","price":8900,"isExtra":false},{"id":"55199562","note":"","count":1,"label":"Balné","posId":"K0000","price":1500,"isExtra":true},{"id":"55199516","note":"","size":"Česnekový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</si>
  <si>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2026-06-14T22:20:59.238+02:00</t>
  </si>
  <si>
    <t>2026-06-14T22:26:53.173+02:00</t>
  </si>
  <si>
    <t>[{"id":"8a4618993c6f7ee5917bb6ac","count":1,"label":"Margherita 32cm","posId":"112","price":16720,"isExtra":false},{"id":"ed2821f5147c44e417ef0b42","count":1,"label":"Balné","posId":"K0000","price":1500,"isExtra":true}]</t>
  </si>
  <si>
    <t>2026-06-14T22:11:01.895+02:00</t>
  </si>
  <si>
    <t>2026-06-14T22:23:20.889+02:00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</si>
  <si>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základ","posId":"ZSR32","price":0,"isExtra":true},{"id":"B102","note":"","count":1,"label":"Jalapeňos","posId":"B102","price":2500,"KDSTags":["greenhighlight"],"isExtra":true},{"id":"123","note":"","count":1,"label":"Quattro Formaggi 32cm","posId":"123","price":24900,"isExtra":false},{"id":"K0000","note":"","count":1,"label":"Balné","posId":"K0000","price":1500,"isExtra":true}]</t>
  </si>
  <si>
    <t>2026-06-14T22:10:47.098+02:00</t>
  </si>
  <si>
    <t>2026-06-14T22:19:21.824+02:00</t>
  </si>
  <si>
    <t>2026-06-14T22:07:18.843+02:00</t>
  </si>
  <si>
    <t>2026-06-14T22:21:19.105+02:00</t>
  </si>
  <si>
    <t>[{"id":"8a4618993c6f7ee5917bb6ac","count":1,"label":"Margherita 32cm","posId":"112","price":16720,"isExtra":false},{"id":"ed2821f5147c44e417ef0b42","count":1,"label":"Balné","posId":"K0000","price":1500,"isExtra":true},{"id":"987bfd69b1586254c4704730","count":1,"label":"Žampiony","posId":"B105","price":2500,"KDSTags":["greenhighlight"]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,{"id":"de45f52562511b175959ae85","count":1,"label":"Pepperoni Rolls 🌶️","posId":"P100","price":8900,"isExtra":false},{"id":"ed2821f5147c44e417ef0b42","count":1,"label":"Balné","posId":"K0000","price":1500,"isExtra":true},{"id":"9681b67a7972f023bc9a5b5d","count":1,"label":"česnekový chléb","posId":"P104","price":7900,"isExtra":false},{"id":"ed2821f5147c44e417ef0b42","count":1,"label":"Balné","posId":"K0000","price":1500,"isExtra":true}]</t>
  </si>
  <si>
    <t>2026-06-14T22:04:03.917+02:00</t>
  </si>
  <si>
    <t>2026-06-14T22:20:32.275+02:00</t>
  </si>
  <si>
    <t>2026-06-14T22:37:24.264+02:00</t>
  </si>
  <si>
    <t>2026-06-14T22:04:04.148+02:00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</si>
  <si>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bylinky","posId":"A122","price":6500,"isExtra":true},{"id":"74b60a0c-fcbc-4171-95e9-291adbfbe523","note":"","count":1,"label":"Cibule","posId":"C103","price":3500,"KDSTags":["greenhighlight"],"isExtra":true}]</t>
  </si>
  <si>
    <t>2026-06-14T22:02:30.748+02:00</t>
  </si>
  <si>
    <t>2026-06-14T22:08:58.813+02:00</t>
  </si>
  <si>
    <t>[{"id":"c4cf500880b17d3ffa827758","count":1,"label":"Hawai 32cm","posId":"114","price":19920,"isExtra":false},{"id":"ed2821f5147c44e417ef0b42","count":1,"label":"Balné","posId":"K0000","price":1500,"isExtra":true}]</t>
  </si>
  <si>
    <t>2026-06-14T21:52:37.820+02:00</t>
  </si>
  <si>
    <t>2026-06-14T22:07:06.172+02:00</t>
  </si>
  <si>
    <t>[{"id":"2a04aa175f0516f5bc3594b6","count":1,"label":"Baby špenát &amp; kuře 40cm","posId":"104","price":30900,"isExtra":false},{"id":"c71f71bd04444e93fe083c01","count":1,"label":"Balné","posId":"K0000","price":2000,"isExtra":true},{"id":"b21304f742f6d3660eb39e19","count":1,"label":"BBQ Texas 32cm","posId":"119","price":24900,"isExtra":false},{"id":"ed2821f5147c44e417ef0b42","count":1,"label":"Balné","posId":"K0000","price":1500,"isExtra":true},{"id":"49f17dd8e613b878b991f0b1","count":1,"label":"Smetanový základ","posId":"ZBS32","price":0,"isExtra":true},{"id":"9ee1d6724717b6cc0fc41c1b","count":1,"label":"okraj mozzarella, bylinky","posId":"A121","price":5700,"isExtra":true}]</t>
  </si>
  <si>
    <t>2026-06-14T21:51:34.359+02:00</t>
  </si>
  <si>
    <t>2026-06-14T21:57:25.870+02:00</t>
  </si>
  <si>
    <t>[{"id":"MWBjWTigaawF2pc4_uJCm","count":1,"label":"Hawai 40cm","posId":"102","price":30900,"isExtra":false,"creatorId":"XEGa4THc-LPxIJxKWxgM2","isPackging":0,"actualLabel":"Hawai 40cm"}]</t>
  </si>
  <si>
    <t>2026-06-14T21:49:16.852+02:00</t>
  </si>
  <si>
    <t>2026-06-14T22:00:29.964+02:00</t>
  </si>
  <si>
    <t>[{"id":"0d95a3384b070d9133ab82f7","count":1,"label":"Česnekový dip","posId":"P106","price":2000,"isExtra":false},{"id":"ed2821f5147c44e417ef0b42","count":1,"label":"Balné","posId":"K0000","price":1500,"isExtra":true},{"id":"1af1801661c2c765e82d99ad","count":1,"label":"Jablečno-skořicové rolls","posId":"18","price":8900,"isExtra":false},{"id":"ed2821f5147c44e417ef0b42","count":1,"label":"Balné","posId":"K0000","price":1500,"isExtra":true},{"id":"3f770e7a43d35166513af203","count":1,"label":"Zeleninová 32cm","posId":"115","price":19920,"isExtra":false},{"id":"ed2821f5147c44e417ef0b42","count":1,"label":"Balné","posId":"K0000","price":1500,"isExtra":true},{"id":"2c0f597d3afb8c80df48f8ff","count":1,"label":"USA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základ","posId":"ZRS32","price":0,"isExtra":true},{"id":"9ee1d6724717b6cc0fc41c1b","count":1,"label":"okraj mozzarella, bylinky","posId":"A121","price":5700,"isExtra":true},{"id":"63345f6ebe03a711ce9d952e","count":1,"label":"Slanina","posId":"B108","price":3000,"KDSTags":["greenhighlight"],"isExtra":true}]</t>
  </si>
  <si>
    <t>2026-06-14T21:48:19.770+02:00</t>
  </si>
  <si>
    <t>2026-06-14T21:53:36.581+02:00</t>
  </si>
  <si>
    <t>[{"id":"slIXfu3mjSW-0V2k39Ukz","count":1,"label":"Hawai 32cm","posId":"114","price":24900,"isExtra":false,"creatorId":"STtJAQjdaZY5evfBaFfNB","isPackging":0,"actualLabel":"Hawai 32cm"}]</t>
  </si>
  <si>
    <t>2026-06-14T21:48:01.793+02:00</t>
  </si>
  <si>
    <t>2026-06-14T21:56:44.231+02:00</t>
  </si>
  <si>
    <t>2026-06-14T21:40:15.085+02:00</t>
  </si>
  <si>
    <t>2026-06-14T21:50:14.939+02:00</t>
  </si>
  <si>
    <t>[{"id":"d0043b053c4bd7c6fd8359d7","count":1,"label":"Comeback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</si>
  <si>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2026-06-14T21:36:39.471+02:00</t>
  </si>
  <si>
    <t>2026-06-14T21:46:29.384+02:00</t>
  </si>
  <si>
    <t>[{"id":"S2KCJaQ9FrnGd4277ymVD","count":1,"label":"Capricciosa 32cm","posId":"113","price":24900,"isExtra":false,"creatorId":"w_ZVIY7mdRd0Xz9ukJ4pU","isPackging":0,"actualLabel":"Capricciosa 32cm"},{"id":"ymBOCn5TmdXromQHrpfrr","count":1,"label":"Smetanový základ","posId":"ZRS32","price":0,"isExtra":true,"mainItemId":"S2KCJaQ9FrnGd4277ymVD"},{"id":"GgFxWsVrDTHtwOEvP84Ga","count":1,"label":"Comeback 32cm 🌶️","posId":"121","price":24900,"isExtra":false,"creatorId":"PsAxMtS25zDTlsGFUiRQu","isPackging":0,"actualLabel":"Comeback 32cm 🌶️"}]</t>
  </si>
  <si>
    <t>Martina</t>
  </si>
  <si>
    <t>2026-06-14T21:27:39.783+02:00</t>
  </si>
  <si>
    <t>2026-06-14T21:45:31.011+02:00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</si>
  <si>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</si>
  <si>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2026-06-14T21:25:03.547+02:00</t>
  </si>
  <si>
    <t>2026-06-14T21:43:27.879+02:00</t>
  </si>
  <si>
    <t>2026-06-14T22:10:31.136+02:00</t>
  </si>
  <si>
    <t>2026-06-14T21:25:03.731+02:00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</si>
  <si>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</si>
  <si>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2026-06-14T21:18:45.228+02:00</t>
  </si>
  <si>
    <t>2026-06-14T21:28:01.688+02:00</t>
  </si>
  <si>
    <t>[{"id":"8a4618993c6f7ee5917bb6ac","count":1,"label":"Margherita 32cm","posId":"112","price":16720,"isExtra":false},{"id":"ed2821f5147c44e417ef0b42","count":1,"label":"Balné","posId":"K0000","price":1500,"isExtra":true},{"id":"d0043b053c4bd7c6fd8359d7","count":1,"label":"Comeback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</si>
  <si>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2026-06-14T21:14:48.988+02:00</t>
  </si>
  <si>
    <t>2026-06-14T21:23:55.606+02:00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</si>
  <si>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těsto","posId":"17","price":1000,"isExtra":true}]</t>
  </si>
  <si>
    <t>Mykyta</t>
  </si>
  <si>
    <t>2026-06-14T21:10:33.743+02:00</t>
  </si>
  <si>
    <t>2026-06-14T21:17:33.262+02:00</t>
  </si>
  <si>
    <t>[{"id":"100","note":"","count":1,"label":"Margherita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základ","posId":"ZRB40","price":0,"isExtra":true},{"id":"X113","note":"","count":1,"label":"Bez mozzarelly","posId":"X113","price":0,"KDSTags":["redhighlight"],"isExtra":true}]</t>
  </si>
  <si>
    <t>2026-06-14T21:07:03.403+02:00</t>
  </si>
  <si>
    <t>2026-06-14T21:16:25.597+02:00</t>
  </si>
  <si>
    <t>2026-06-14T21:30:20.935+02:00</t>
  </si>
  <si>
    <t>2026-06-14T21:07:03.535+02:00</t>
  </si>
  <si>
    <t>[{"id":"aef5aaf8-2acf-4f20-91be-c8829f11cd0c","note":"","count":1,"label":"Capricciosa 40cm","posId":"101","price":30900,"isExtra":false}]</t>
  </si>
  <si>
    <t>2026-06-14T21:03:20.971+02:00</t>
  </si>
  <si>
    <t>2026-06-14T21:10:43.042+02:00</t>
  </si>
  <si>
    <t>2026-06-14T21:02:49.825+02:00</t>
  </si>
  <si>
    <t>2026-06-14T21:11:57.514+02:00</t>
  </si>
  <si>
    <t>[{"id":"xHIl0psugMNZ1FsGFVNng","count":1,"label":"Comeback 40cm 🌶️","posId":"109","price":30900,"isExtra":false,"creatorId":"gGyFbBJ-Ow73WmnZzKr5V","isPackging":0,"actualLabel":"Comeback 40cm 🌶️"}]</t>
  </si>
  <si>
    <t>2026-06-14T20:59:29.918+02:00</t>
  </si>
  <si>
    <t>2026-06-14T21:08:19.815+02:00</t>
  </si>
  <si>
    <t>[{"id":"d0043b053c4bd7c6fd8359d7","count":1,"label":"Comeback 32cm 🌶️","posId":"121","price":19920,"isExtra":false},{"id":"ed2821f5147c44e417ef0b42","count":1,"label":"Balné","posId":"K0000","price":1500,"isExtra":true}]</t>
  </si>
  <si>
    <t>2026-06-14T20:57:01.391+02:00</t>
  </si>
  <si>
    <t>2026-06-14T21:07:06.666+02:00</t>
  </si>
  <si>
    <t>[{"id":"b81e501c3bc4e8173dde4771","count":1,"label":"Quattro Formaggi 18cm","posId":"135","price":11900,"isExtra":false},{"id":"2e7ea11ae7ec33bacee46408","count":1,"label":"Balné","posId":"K0000","price":1000,"isExtra":true},{"id":"73ea09aa1a2b9a9890e67926","count":1,"label":"BBQ základ","posId":"ZSB18","price":0,"isExtra":true},{"id":"10aff56d4ce1949bc6696131","count":1,"label":"BBQ Texas 18cm","posId":"131","price":11900,"isExtra":false},{"id":"2e7ea11ae7ec33bacee46408","count":1,"label":"Balné","posId":"K0000","price":1000,"isExtra":true},{"id":"10f1f1756b0a2bec0723dc01","count":1,"label":"Smetanový základ","posId":"ZBS18","price":0,"isExtra":true},{"id":"c2689b0e5651a61de924c763","count":1,"label":"Bez cibule","posId":"X103","price":0,"KDSTags":["redhighlight"],"isExtra":true}]</t>
  </si>
  <si>
    <t>2026-06-14T20:55:32.569+02:00</t>
  </si>
  <si>
    <t>2026-06-14T21:04:55.063+02:00</t>
  </si>
  <si>
    <t>2026-06-14T20:54:49.896+02:00</t>
  </si>
  <si>
    <t>2026-06-14T21:02:01.964+02:00</t>
  </si>
  <si>
    <t>[{"id":"59589462","note":"","size":"Zeleninová 32cm","count":1,"label":"Zeleninová 32cm","posId":"115","price":24900,"isExtra":false},{"id":"55199562","note":"","count":1,"label":"Balné","posId":"K0000","price":1500,"isExtra":true},{"id":"55199687","note":"","count":1,"label":"Zeleninové kuličky","posId":"B104","price":5900,"KDSTags":["greenhighlight"],"isExtra":true},{"id":"59589461","note":"","size":"BBQ Meteor 32cm","count":1,"label":"BBQ Meteor 32cm","posId":"118","price":24900,"isExtra":false},{"id":"55199562","note":"","count":1,"label":"Balné","posId":"K0000","price":1500,"isExtra":true},{"id":"55199659","note":"","count":1,"label":"Mozzarella","posId":"B113","price":3000,"KDSTags":["greenhighlight"],"isExtra":true},{"id":"55199675","note":"","count":1,"label":"Kuře","posId":"B114","price":3000,"KDSTags":["greenhighlight"],"isExtra":true},{"id":"55199679","note":"","count":1,"label":"Pepperoni salám","posId":"B109","price":3000,"KDSTags":["greenhighlight"],"isExtra":true}]</t>
  </si>
  <si>
    <t>2026-06-14T20:52:30.215+02:00</t>
  </si>
  <si>
    <t>2026-06-14T21:00:35.813+02:00</t>
  </si>
  <si>
    <t>[{"id":"39b4dba259045cb10a80740d","count":1,"label":"Quattro Formaggi 32cm","posId":"123","price":24900,"isExtra":false},{"id":"ed2821f5147c44e417ef0b42","count":1,"label":"Balné","posId":"K0000","price":1500,"isExtra":true},{"id":"8924fc9e808140a18dd27717","count":1,"label":"BBQ Meteor 40cm","posId":"106","price":30900,"isExtra":false},{"id":"c71f71bd04444e93fe083c01","count":1,"label":"Balné","posId":"K0000","price":2000,"isExtra":true}]</t>
  </si>
  <si>
    <t>2026-06-14T20:51:03.933+02:00</t>
  </si>
  <si>
    <t>2026-06-14T20:58:57.629+02:00</t>
  </si>
  <si>
    <t>2026-06-14T21:05:21.903+02:00</t>
  </si>
  <si>
    <t>2026-06-14T20:51:04.061+02:00</t>
  </si>
  <si>
    <t>[{"id":"aef5aaf8-2acf-4f20-91be-c8829f11cd0c","note":"","count":1,"label":"Capricciosa 40cm","posId":"101","price":30900,"isExtra":false},{"id":"932d1eab-8f45-4992-b460-cc5099f91e14","note":"","count":1,"label":"okraj hotdog, bbq omáčka","posId":"A120","price":6500,"isExtra":true}]</t>
  </si>
  <si>
    <t>2026-06-14T20:44:04.947+02:00</t>
  </si>
  <si>
    <t>2026-06-14T20:50:58.426+02:00</t>
  </si>
  <si>
    <t>[{"id":"GtkxIY8m7ME9N7fLIL1mf","count":1,"label":"Pepperoni 40cm 🌶️🌶️","posId":"108","price":30900,"isExtra":false,"creatorId":"BG525rOIdlxjX_5oTsFlw","isPackging":0,"actualLabel":"Pepperoni 40cm 🌶️🌶️"},{"id":"5YGHveHwYFJ53FvByaMaq","count":1,"label":"Quattro Formaggi 40cm","posId":"111","price":30900,"isExtra":false,"creatorId":"3s8nOV28OAmBd0cE6jlUm","isPackging":0,"actualLabel":"Quattro Formaggi 40cm"},{"id":"QvTM0biDDphkG686YLgHj","count":1,"label":"Česnekový dip","posId":"P106","price":2000,"isExtra":false,"creatorId":"DT76wpPdACfprYTyVmlNT","isPackging":0,"actualLabel":"Česnekový dip"},{"id":"QvTM0biDDphkG686YLgHj","count":1,"label":"Česnekový dip","posId":"P106","price":2000,"isExtra":false,"creatorId":"aPNFL5Bx32M0mBDqORHyQ","isPackging":0,"actualLabel":"Česnekový dip"},{"id":"hq1R5HxeYrJr4Ew-dOjt-","count":1,"label":"Guarana classic","posId":"N142","price":5500,"isExtra":false,"creatorId":"S6FcOQTj9XDgEblU4qM-o","isPackging":0,"actualLabel":"Guarana classic"}]</t>
  </si>
  <si>
    <t>2026-06-14T20:38:03.409+02:00</t>
  </si>
  <si>
    <t>2026-06-14T20:46:06.927+02:00</t>
  </si>
  <si>
    <t>2026-06-14T21:11:57.136+02:00</t>
  </si>
  <si>
    <t>2026-06-14T20:38:03.505+02:00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</si>
  <si>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</si>
  <si>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2026-06-14T20:33:26.413+02:00</t>
  </si>
  <si>
    <t>2026-06-14T20:44:06.882+02:00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</si>
  <si>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</si>
  <si>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2026-06-14T20:32:05.365+02:00</t>
  </si>
  <si>
    <t>2026-06-14T20:39:25.813+02:00</t>
  </si>
  <si>
    <t>[{"id":"55199509","note":"","size":"Spicy menu Comeback","count":1,"label":"Spicy menu Comeback","posId":"M100","price":34900,"isExtra":false},{"id":"55199626","note":"","count":1,"label":"Pepperoni","posId":"Y120","price":0,"isExtra":true},{"id":"55199547","note":"","count":1,"label":"Balné","posId":"K0000","price":3000,"isExtra":true},{"id":"57279339","note":"","count":1,"label":"Smetanový základ","posId":"ZRS32","price":0,"isExtra":true},{"id":"55199550","note":"","count":1,"label":"spicy wings 🌶️","posId":"P101","price":0,"isExtra":true},{"id":"57405756","note":"","count":1,"label":"Mirinda 1l","posId":"N126","price":0,"isExtra":true}]</t>
  </si>
  <si>
    <t>2026-06-14T20:27:28.240+02:00</t>
  </si>
  <si>
    <t>2026-06-14T20:37:53.391+02:00</t>
  </si>
  <si>
    <t>[{"id":"1af1801661c2c765e82d99ad","count":1,"label":"Jablečno-skořicové rolls","posId":"18","price":8900,"isExtra":false},{"id":"ed2821f5147c44e417ef0b42","count":1,"label":"Balné","posId":"K0000","price":1500,"isExtra":true},{"id":"b81e501c3bc4e8173dde4771","count":1,"label":"Quattro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</si>
  <si>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2026-06-14T20:18:04.197+02:00</t>
  </si>
  <si>
    <t>2026-06-14T20:25:48.467+02:00</t>
  </si>
  <si>
    <t>2026-06-14T20:46:06.017+02:00</t>
  </si>
  <si>
    <t>2026-06-14T20:18:04.377+02:00</t>
  </si>
  <si>
    <t>[{"id":"3a8b6a85-3b5c-4ee4-be2d-261ab8731d6e","note":"","count":1,"label":"Česnekový dip","posId":"P106","price":2000,"isExtra":false},{"id":"36ea3088-07fd-428f-b871-c4a5ee9cef7b","note":"","count":1,"label":"Comeback 40cm 🌶️","posId":"109","price":30900,"isExtra":false}]</t>
  </si>
  <si>
    <t>2026-06-14T20:13:04.122+02:00</t>
  </si>
  <si>
    <t>2026-06-14T20:23:11.989+02:00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</si>
  <si>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</si>
  <si>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2026-06-14T20:11:59.160+02:00</t>
  </si>
  <si>
    <t>2026-06-14T20:18:01.556+02:00</t>
  </si>
  <si>
    <t>2026-06-14T20:08:02.986+02:00</t>
  </si>
  <si>
    <t>2026-06-14T20:15:38.749+02:00</t>
  </si>
  <si>
    <t>2026-06-14T20:28:49.911+02:00</t>
  </si>
  <si>
    <t>2026-06-14T20:08:03.109+02:00</t>
  </si>
  <si>
    <t>[{"id":"8f76439d-f1b5-4482-ac44-d6efec1ebc41","note":"","count":1,"label":"Zeleninová 18cm","posId":"127","price":11900,"isExtra":false},{"id":"57c816b2-3e3f-46c2-b126-b09910d79cb0","note":"","count":1,"label":"změna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dip","posId":"P106","price":2000,"isExtra":false},{"id":"d012f292-3ee3-4347-9b7b-c133ca9053e2","note":"","count":1,"label":"Buchtičky se šodó","posId":"D12","price":7900,"isExtra":false}]</t>
  </si>
  <si>
    <t>2026-06-14T20:04:58.631+02:00</t>
  </si>
  <si>
    <t>2026-06-14T20:11:59.534+02:00</t>
  </si>
  <si>
    <t>[{"id":"5fdddf9d3c429571bb69ddb5","count":1,"label":"spicy wings 🌶️","posId":"P101","price":9520,"isExtra":false},{"id":"ed2821f5147c44e417ef0b42","count":1,"label":"Balné","posId":"K0000","price":1500,"isExtra":true},{"id":"8a4618993c6f7ee5917bb6ac","count":1,"label":"Margherita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</si>
  <si>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2026-06-14T20:03:47.946+02:00</t>
  </si>
  <si>
    <t>2026-06-14T20:03:58.965+02:00</t>
  </si>
  <si>
    <t>[{"id":"oN2HwwNmv6z9l9BDlxwAW","count":1,"label":"Guarana kiwi a jablko","posId":"N144","price":5500,"isExtra":false,"creatorId":"mZuUOcXN823CtC1o5r-4S","isPackging":0,"actualLabel":"Guarana kiwi a jablko"}]</t>
  </si>
  <si>
    <t>2026-06-14T19:52:15.382+02:00</t>
  </si>
  <si>
    <t>2026-06-14T20:00:43.959+02:00</t>
  </si>
  <si>
    <t>[{"id":"d52edd9e0f5cc26976bc6fce","count":1,"label":"Capricciosa 40cm","posId":"101","price":30900,"isExtra":false},{"id":"c71f71bd04444e93fe083c01","count":1,"label":"Balné","posId":"K0000","price":2000,"isExtra":true},{"id":"0d95a3384b070d9133ab82f7","count":1,"label":"Česnekový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</si>
  <si>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2026-06-14T19:46:01.565+02:00</t>
  </si>
  <si>
    <t>2026-06-14T19:59:50.026+02:00</t>
  </si>
  <si>
    <t>Yevhen</t>
  </si>
  <si>
    <t>2026-06-14T19:40:13.578+02:00</t>
  </si>
  <si>
    <t>2026-06-14T19:50:12.347+02:00</t>
  </si>
  <si>
    <t>[{"id":"111","note":"","count":1,"label":"Quattro Formaggi 40cm","posId":"111","price":30900,"isExtra":false},{"id":"K0000","note":"","count":1,"label":"Balné","posId":"K0000","price":2000,"isExtra":true}]</t>
  </si>
  <si>
    <t>2026-06-14T19:39:03.010+02:00</t>
  </si>
  <si>
    <t>2026-06-14T19:56:47.629+02:00</t>
  </si>
  <si>
    <t>[{"id":"03ade9ce-5d0f-4499-a6a3-340b58ae4468","note":"","count":1,"label":"Capricciosa 32cm","posId":"113","price":24900,"isExtra":false},{"id":"8c704055-e242-493d-b754-bb711e5a6c0b","note":"","count":1,"label":"Hawai 40cm","posId":"102","price":30900,"isExtra":false},{"id":"3f15a32f-4d5b-4afb-ae1b-12f68224d029","note":"","count":1,"label":"Olivy","posId":"C112","price":3500,"KDSTags":["greenhighlight"],"isExtra":true}]</t>
  </si>
  <si>
    <t>2026-06-14T19:35:23.004+02:00</t>
  </si>
  <si>
    <t>2026-06-14T19:48:33.473+02:00</t>
  </si>
  <si>
    <t>2026-06-14T19:33:24.738+02:00</t>
  </si>
  <si>
    <t>2026-06-14T19:46:06.508+02:00</t>
  </si>
  <si>
    <t>2026-06-14T19:32:02.742+02:00</t>
  </si>
  <si>
    <t>2026-06-14T19:57:53.433+02:00</t>
  </si>
  <si>
    <t>2026-06-14T19:26:21.546+02:00</t>
  </si>
  <si>
    <t>2026-06-14T19:28:40.757+02:00</t>
  </si>
  <si>
    <t>[{"id":"AqEDdSo8ERKnYm-1UZqs0","count":1,"label":"spicy wings 🌶️","posId":"P101","price":11900,"isExtra":false,"creatorId":"FlEZCHa4oX1V8SDLmXjbl","isPackging":0,"actualLabel":"Spicy Wings 🌶️"}]</t>
  </si>
  <si>
    <t>2026-06-14T19:18:03.068+02:00</t>
  </si>
  <si>
    <t>2026-06-14T19:31:16.346+02:00</t>
  </si>
  <si>
    <t>2026-06-14T19:44:37.907+02:00</t>
  </si>
  <si>
    <t>2026-06-14T19:18:03.304+02:00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</si>
  <si>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32cm","posId":"113","price":24900,"isExtra":false},{"id":"c8019f80-065c-4f09-9e80-65b85dae2ae1","note":"","count":1,"label":"Kukuřice","posId":"B115","price":2500,"KDSTags":["greenhighlight"],"isExtra":true}]</t>
  </si>
  <si>
    <t>2026-06-14T19:17:52.834+02:00</t>
  </si>
  <si>
    <t>2026-06-14T19:28:42.039+02:00</t>
  </si>
  <si>
    <t>[{"id":"d881435059a1470cdfda68d0","count":1,"label":"Pepsi zero sugar 1l","posId":"N125","price":5900,"isExtra":false},{"id":"71a763e559139e5b5e188a91","count":1,"label":"Pepperoni 40cm 🌶️🌶️","posId":"108","price":30900,"isExtra":false},{"id":"c71f71bd04444e93fe083c01","count":1,"label":"Balné","posId":"K0000","price":2000,"isExtra":true},{"id":"0d95a3384b070d9133ab82f7","count":1,"label":"Česnekový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</si>
  <si>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2026-06-14T19:15:18.608+02:00</t>
  </si>
  <si>
    <t>2026-06-14T19:26:22.260+02:00</t>
  </si>
  <si>
    <t>[{"id":"55199519","note":"","size":"Choco Rolls","count":1,"label":"Choco Rolls","posId":"chr100","price":8900,"isExtra":false},{"id":"55199562","note":"","count":1,"label":"Balné","posId":"K0000","price":1500,"isExtra":true},{"id":"66679176","note":"","size":"Buchtičky se šodó","count":1,"label":"Buchtičky se šodó","posId":"D12","price":7900,"isExtra":false},{"id":"55199562","note":"","count":1,"label":"Balné","posId":"K0000","price":1500,"isExtra":true},{"id":"55199512","note":"","size":"Masové kuličky","count":1,"label":"masové kuličky","posId":"P102","price":9900,"isExtra":false},{"id":"55199562","note":"","count":1,"label":"Balné","posId":"K0000","price":1500,"isExtra":true}]</t>
  </si>
  <si>
    <t>2026-06-14T19:14:54.075+02:00</t>
  </si>
  <si>
    <t>2026-06-14T19:28:37.385+02:00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</si>
  <si>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základ","posId":"ZRS40","price":0,"isExtra":true},{"id":"55199676","note":"","count":1,"label":"Kuře","posId":"C114","price":4000,"KDSTags":["greenhighlight"],"isExtra":true}]</t>
  </si>
  <si>
    <t>2026-06-14T19:11:03.659+02:00</t>
  </si>
  <si>
    <t>2026-06-14T19:28:39.461+02:00</t>
  </si>
  <si>
    <t>[{"id":"194f980e-141e-4220-9f1e-0e1e9edc412e","note":"","count":1,"label":"Quattro Formaggi 18cm","posId":"135","price":11900,"isExtra":false},{"id":"07a6e3fe-501d-4c05-92b3-95d47a70179e","note":"","count":1,"label":"Slanina","posId":"A108","price":2000,"isExtra":true},{"id":"4d17a249-2cb2-45af-b8bb-30f6adefd5de","note":"","count":1,"label":"Bez gorgonzoly","posId":"X101","price":0,"KDSTags":["redhighlight"],"isExtra":true},{"id":"e525f614-2c06-459a-8d22-623546aa83fc","note":"","count":1,"label":"BBQ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omáčka","posId":"A124","price":6500,"isExtra":true},{"id":"614269dd-2dbe-47e4-81f8-670c7ef03e2f","note":"","count":1,"label":"Pepperoni salám","posId":"C109","price":4000,"KDSTags":["greenhighlight"],"isExtra":true},{"id":"3f15a32f-4d5b-4afb-ae1b-12f68224d029","note":"","count":1,"label":"Olivy","posId":"C112","price":3500,"KDSTags":["greenhighlight"],"isExtra":true}]</t>
  </si>
  <si>
    <t>2026-06-14T19:05:06.740+02:00</t>
  </si>
  <si>
    <t>2026-06-14T19:22:33.475+02:00</t>
  </si>
  <si>
    <t>[{"id":"1d215296a99939a8f5b4c23d","count":1,"label":"Pepperoni 32cm 🌶️🌶️","posId":"120","price":19920,"isExtra":false},{"id":"ed2821f5147c44e417ef0b42","count":1,"label":"Balné","posId":"K0000","price":1500,"isExtra":true},{"id":"d0043b053c4bd7c6fd8359d7","count":1,"label":"Comeback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🌶️","posId":"121","price":19920,"isExtra":false},{"id":"ed2821f5147c44e417ef0b42","count":1,"label":"Balné","posId":"K0000","price":1500,"isExtra":true},{"id":"0059d438ccf2cf48c245a059","count":1,"label":"Spicy menu Comeback","posId":"M100","price":34900,"isExtra":false},{"id":"48b98a74f25fd3fe9562dfd2","count":1,"label":"Balné","posId":"K0000","price":3000,"isExtra":true},{"id":"2056460f148b46428f219848","count":1,"label":"Quattro Formaggi","posId":"Y123","price":0,"isExtra":true},{"id":"84e4b48cb1bf1b04bc7feb09","count":1,"label":"Smetanový základ","posId":"ZRS32","price":0,"isExtra":true},{"id":"4d20acafa95763f3c432c8f6","count":1,"label":"spicy wings 🌶️","posId":"P101","price":0,"isExtra":true},{"id":"d3a1261cfecf42255c82c66a","count":1,"label":"Pepsi 1l","posId":"N124","price":0,"isExtra":true},{"id":"d881435059a1470cdfda68d0","count":1,"label":"Pepsi zero sugar 1l","posId":"N125","price":5900,"isExtra":false}]</t>
  </si>
  <si>
    <t>2026-06-14T19:01:58.528+02:00</t>
  </si>
  <si>
    <t>2026-06-14T19:17:15.192+02:00</t>
  </si>
  <si>
    <t>[{"id":"59589463","note":"","size":"Hawai 32cm","count":1,"label":"Hawai 32cm","posId":"114","price":24900,"isExtra":false},{"id":"55199562","note":"","count":1,"label":"Balné","posId":"K0000","price":1500,"isExtra":true},{"id":"59592261","note":"","count":1,"label":"USA těsto","posId":"17","price":1000,"isExtra":true},{"id":"55199631","note":"","count":1,"label":"Ananas","posId":"B100","price":2500,"KDSTags":["greenhighlight"],"isExtra":true},{"id":"59589457","note":"","size":"Hot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základ","posId":"ZRB32","price":0,"isExtra":true},{"id":"55199615","note":"","count":1,"label":"Olivy","posId":"B112","price":2500,"KDSTags":["greenhighlight"],"isExtra":true},{"id":"59589458","note":"","size":"Comeback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základ","posId":"ZRB32","price":0,"isExtra":true},{"id":"55199615","note":"","count":1,"label":"Olivy","posId":"B112","price":2500,"KDSTags":["greenhighlight"],"isExtra":true},{"id":"55199516","note":"","size":"Česnekový dip","count":4,"label":"Česnekový dip","posId":"P106","price":2000,"isExtra":false},{"id":"55199562","note":"","count":4,"label":"Balné","posId":"K0000","price":1500,"isExtra":true}]</t>
  </si>
  <si>
    <t>2026-06-14T19:01:04.070+02:00</t>
  </si>
  <si>
    <t>2026-06-14T19:55:35.393+02:00</t>
  </si>
  <si>
    <t>2026-06-14T20:11:00.325+02:00</t>
  </si>
  <si>
    <t>2026-06-14T19:01:04.283+02:00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</si>
  <si>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bylinky","posId":"A121","price":5700,"isExtra":true},{"id":"8caf43fd-6a2c-427b-858a-17f37d37c439","note":"","count":1,"label":"spicy wings 🌶️","posId":"P101","price":0,"isExtra":true},{"id":"6e68f040-29a6-48c8-a026-db49646663c5","note":"","count":1,"label":"Pepsi 1l","posId":"N124","price":0,"isExtra":true},{"id":"3a8b6a85-3b5c-4ee4-be2d-261ab8731d6e","note":"","count":1,"label":"Česnekový dip","posId":"P106","price":2000,"isExtra":false}]</t>
  </si>
  <si>
    <t>2026-06-14T19:00:03.999+02:00</t>
  </si>
  <si>
    <t>2026-06-14T19:19:31.589+02:00</t>
  </si>
  <si>
    <t>2026-06-14T19:28:56.556+02:00</t>
  </si>
  <si>
    <t>2026-06-14T19:00:04.135+02:00</t>
  </si>
  <si>
    <t>[{"id":"0ea52415-fdb3-497f-b216-7fd5802f2e0f","note":"","count":1,"label":"Quattro Formaggi 32cm","posId":"123","price":24900,"isExtra":false},{"id":"0b867b16-3995-4b4a-9deb-1c0d8cecf8d6","note":"","count":1,"label":"Pepperoni 32cm 🌶️🌶️","posId":"120","price":24900,"isExtra":false}]</t>
  </si>
  <si>
    <t>2026-06-14T18:38:02.827+02:00</t>
  </si>
  <si>
    <t>2026-06-14T18:49:59.943+02:00</t>
  </si>
  <si>
    <t>2026-06-14T18:57:14.517+02:00</t>
  </si>
  <si>
    <t>2026-06-14T18:38:02.967+02:00</t>
  </si>
  <si>
    <t>[{"id":"36ea3088-07fd-428f-b871-c4a5ee9cef7b","note":"","count":1,"label":"Comeback 40cm 🌶️","posId":"109","price":30900,"isExtra":false}]</t>
  </si>
  <si>
    <t>2026-06-14T18:35:03.722+02:00</t>
  </si>
  <si>
    <t>2026-06-14T18:49:10.345+02:00</t>
  </si>
  <si>
    <t>2026-06-14T19:10:32.591+02:00</t>
  </si>
  <si>
    <t>2026-06-14T18:35:03.860+02:00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</si>
  <si>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omáčka","posId":"A120","price":6500,"isExtra":true}]</t>
  </si>
  <si>
    <t>2026-06-14T18:34:51.704+02:00</t>
  </si>
  <si>
    <t>2026-06-14T18:43:58.699+02:00</t>
  </si>
  <si>
    <t>[{"id":"55199519","note":"","size":"Choco Rolls","count":1,"label":"Choco Rolls","posId":"chr100","price":8900,"isExtra":false},{"id":"55199562","note":"","count":1,"label":"Balné","posId":"K0000","price":1500,"isExtra":true},{"id":"57293715","note":"","size":"Opočno karamel","count":1,"label":"Opočno karamel","posId":"D112","price":12900,"isExtra":false},{"id":"55199515","note":"","size":"Pepperoni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</si>
  <si>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2026-06-14T18:34:50.512+02:00</t>
  </si>
  <si>
    <t>2026-06-14T18:42:27.893+02:00</t>
  </si>
  <si>
    <t>[{"id":"55199471","note":"","size":"Quattro Formaggi 40cm","count":1,"label":"Quattro Formaggi 40cm","posId":"111","price":30900,"isExtra":false},{"id":"55199557","note":"","count":1,"label":"Balné","posId":"K0000","price":2000,"isExtra":true}]</t>
  </si>
  <si>
    <t>2026-06-14T18:33:05.273+02:00</t>
  </si>
  <si>
    <t>2026-06-14T18:42:23.395+02:00</t>
  </si>
  <si>
    <t>2026-06-14T18:23:08.834+02:00</t>
  </si>
  <si>
    <t>2026-06-14T18:32:00.166+02:00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</si>
  <si>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32cm","posId":"123","price":24900,"isExtra":false},{"id":"55199562","note":"","count":1,"label":"Balné","posId":"K0000","price":1500,"isExtra":true},{"id":"55199635","note":"","count":1,"label":"okraj hotdog, bez omáčky","posId":"A125","price":5700,"isExtra":true}]</t>
  </si>
  <si>
    <t>2026-06-14T18:22:44.184+02:00</t>
  </si>
  <si>
    <t>2026-06-14T18:29:03.862+02:00</t>
  </si>
  <si>
    <t>[{"id":"8a4618993c6f7ee5917bb6ac","count":1,"label":"Margherita 32cm","posId":"112","price":16720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ae6773d8c8a578aa7f7526f0","count":1,"label":"Párek","posId":"B110","price":3000,"KDSTags":["greenhighlight"],"isExtra":true},{"id":"1b8bf5463d30ab1a50e2f05d","count":1,"label":"Baby Špenát &amp; kuře 32cm","posId":"116","price":24900,"isExtra":false},{"id":"ed2821f5147c44e417ef0b42","count":1,"label":"Balné","posId":"K0000","price":1500,"isExtra":true}]</t>
  </si>
  <si>
    <t>2026-06-14T18:12:31.955+02:00</t>
  </si>
  <si>
    <t>2026-06-14T18:17:39.061+02:00</t>
  </si>
  <si>
    <t>[{"id":"slIXfu3mjSW-0V2k39Ukz","count":1,"label":"Hawai 32cm","posId":"114","price":24900,"isExtra":false,"creatorId":"UQMk6WqtOeVxmq4CPIpWA","isPackging":0,"actualLabel":"Hawai 32cm"}]</t>
  </si>
  <si>
    <t>2026-06-14T18:07:41.002+02:00</t>
  </si>
  <si>
    <t>2026-06-14T18:19:12.495+02:00</t>
  </si>
  <si>
    <t>[{"id":"c4cf500880b17d3ffa827758","count":1,"label":"Hawai 32cm","posId":"114","price":19920,"isExtra":false},{"id":"ed2821f5147c44e417ef0b42","count":1,"label":"Balné","posId":"K0000","price":1500,"isExtra":true},{"id":"59839d6b839f5e8fe6d29556","count":1,"label":"BBQ základ","posId":"ZRB32","price":0,"isExtra":true},{"id":"9ee1d6724717b6cc0fc41c1b","count":1,"label":"okraj mozzarella, bylinky","posId":"A121","price":5700,"isExtra":true},{"id":"a33d4a2ecdcc00af402e5c9b","count":1,"label":"Ananas","posId":"B100","price":2500,"KDSTags":["greenhighlight"],"isExtra":true},{"id":"d881435059a1470cdfda68d0","count":1,"label":"Pepsi zero sugar 1l","posId":"N125","price":5900,"isExtra":false},{"id":"55089be55592a3a2fa77668d","count":1,"label":"Jalapenos Rolls","posId":"jpr200","price":8900,"isExtra":false},{"id":"ed2821f5147c44e417ef0b42","count":1,"label":"Balné","posId":"K0000","price":1500,"isExtra":true},{"id":"be94f02e1c530708d29b2655","count":1,"label":"Choco Rolls","posId":"chr100","price":8900,"isExtra":false},{"id":"ed2821f5147c44e417ef0b42","count":1,"label":"Balné","posId":"K0000","price":1500,"isExtra":true},{"id":"8a4618993c6f7ee5917bb6ac","count":1,"label":"Margherita 32cm","posId":"112","price":16720,"isExtra":false},{"id":"ed2821f5147c44e417ef0b42","count":1,"label":"Balné","posId":"K0000","price":1500,"isExtra":true},{"id":"dd18e145ea1a1d21afd53074","count":1,"label":"okraj hotdog, bbq omáčka","posId":"A119","price":5700,"isExtra":true},{"id":"a027d0199cf05e8a3a21a59e","count":1,"label":"Kuře","posId":"B114","price":3000,"KDSTags":["greenhighlight"],"isExtra":true}]</t>
  </si>
  <si>
    <t>2026-06-14T18:07:29.428+02:00</t>
  </si>
  <si>
    <t>2026-06-14T18:13:08.681+02:00</t>
  </si>
  <si>
    <t>[{"id":"8a4618993c6f7ee5917bb6ac","count":1,"label":"Margherita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základ","posId":"ZRS32","price":0,"isExtra":true}]</t>
  </si>
  <si>
    <t>2026-06-14T18:02:06.667+02:00</t>
  </si>
  <si>
    <t>2026-06-14T18:10:05.760+02:00</t>
  </si>
  <si>
    <t>[{"id":"55199470","note":"","size":"Margherita 40cm","count":1,"label":"Margherita 40cm","posId":"100","price":26900,"isExtra":false},{"id":"55199557","note":"","count":1,"label":"Balné","posId":"K0000","price":2000,"isExtra":true},{"id":"55199581","note":"","count":1,"label":"okraj mozzarella, bylinky","posId":"A122","price":6500,"isExtra":true},{"id":"55199650","note":"","count":1,"label":"Kukuřice","posId":"C115","price":3500,"KDSTags":["greenhighlight"],"isExtra":true},{"id":"55199669","note":"","count":1,"label":"Slanina","posId":"C108","price":4000,"KDSTags":["greenhighlight"],"isExtra":true},{"id":"55199677","note":"","count":1,"label":"Pepperoni salám","posId":"C109","price":4000,"KDSTags":["greenhighlight"],"isExtra":true}]</t>
  </si>
  <si>
    <t>2026-06-14T18:02:03.539+02:00</t>
  </si>
  <si>
    <t>2026-06-14T18:11:52.266+02:00</t>
  </si>
  <si>
    <t>2026-06-14T18:26:34.301+02:00</t>
  </si>
  <si>
    <t>2026-06-14T18:02:03.816+02:00</t>
  </si>
  <si>
    <t>[{"id":"5b1f2843-926a-4dd1-a5f0-4fddc7b45013","note":"","count":1,"label":"Margherita 32cm","posId":"112","price":20900,"isExtra":false},{"id":"fcbcf6b6-34c6-4d5f-ac5b-f6ece72e0953","note":"","count":1,"label":"BBQ Meteor 32cm","posId":"118","price":24900,"isExtra":false},{"id":"3a8b6a85-3b5c-4ee4-be2d-261ab8731d6e","note":"","count":1,"label":"Česnekový dip","posId":"P106","price":2000,"isExtra":false}]</t>
  </si>
  <si>
    <t>2026-06-14T17:59:06.541+02:00</t>
  </si>
  <si>
    <t>2026-06-14T18:07:52.041+02:00</t>
  </si>
  <si>
    <t>[{"id":"1d215296a99939a8f5b4c23d","count":1,"label":"Pepperoni 32cm 🌶️🌶️","posId":"120","price":19920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</si>
  <si>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2026-06-14T17:56:30.295+02:00</t>
  </si>
  <si>
    <t>2026-06-14T18:07:16.577+02:00</t>
  </si>
  <si>
    <t>[{"id":"59589460","note":"","size":"BBQ Texas 32cm","count":1,"label":"BBQ Texas 32cm","posId":"119","price":24900,"isExtra":false},{"id":"55199562","note":"","count":1,"label":"Balné","posId":"K0000","price":1500,"isExtra":true},{"id":"59589458","note":"","size":"Comeback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těsto","posId":"17","price":1000,"isExtra":true}]</t>
  </si>
  <si>
    <t>jakub coufal</t>
  </si>
  <si>
    <t>2026-06-14T17:40:03.511+02:00</t>
  </si>
  <si>
    <t>2026-06-14T17:47:42.156+02:00</t>
  </si>
  <si>
    <t>2026-06-14T17:53:21.169+02:00</t>
  </si>
  <si>
    <t>2026-06-14T17:40:03.613+02:00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</si>
  <si>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e80870b1-0ad4-48d9-a1bf-c463fb3ad3f0","note":"","count":1,"label":"Jablečno-skořicové rolls","posId":"18","price":8900,"isExtra":false}]</t>
  </si>
  <si>
    <t>2026-06-14T17:37:40.771+02:00</t>
  </si>
  <si>
    <t>2026-06-14T17:45:36.193+02:00</t>
  </si>
  <si>
    <t>2026-06-14T18:08:49.796+02:00</t>
  </si>
  <si>
    <t>2026-06-14T17:37:40.894+02:00</t>
  </si>
  <si>
    <t>[{"id":"aS4P24QybfW2Biv5xTDNM","count":1,"label":"Hot &amp; Spicy 40cm 🌶️🌶️","posId":"110","price":30900,"isExtra":false,"creatorId":"TOoomI8G_Ketaxk--wZRu","isPackging":0,"actualLabel":"Hot &amp; Spicy 40cm 🌶️🌶️"},{"id":"Z9IeDGcKqFO_itODmBH5E","count":1,"label":"Quattro Formaggi 32cm","posId":"123","price":24900,"isExtra":false,"creatorId":"EYK-a63myAwH7Vo1j4M8D","isPackging":0,"actualLabel":"Quattro Formaggi 32cm"},{"id":"S2KCJaQ9FrnGd4277ymVD","count":1,"label":"Capricciosa 32cm","posId":"113","price":24900,"isExtra":false,"creatorId":"VRV9lg7U9C7kZH72yJ-Sg","isPackging":0,"actualLabel":"Capricciosa 32cm"}]</t>
  </si>
  <si>
    <t>Myktybek</t>
  </si>
  <si>
    <t>2026-06-14T17:30:11.354+02:00</t>
  </si>
  <si>
    <t>2026-06-14T17:40:12.825+02:00</t>
  </si>
  <si>
    <t>[{"id":"101","note":"","count":1,"label":"Capricciosa 40cm","posId":"101","price":30900,"isExtra":false},{"id":"K0000","note":"","count":1,"label":"Balné","posId":"K0000","price":2000,"isExtra":true},{"id":"A120","note":"","count":1,"label":"okraj hotdog, bbq omáčka","posId":"A120","price":6500,"isExtra":true},{"id":"N125","note":"","count":1,"label":"Pepsi zero sugar 1l","posId":"N125","price":5900,"isExtra":false}]</t>
  </si>
  <si>
    <t>2026-06-14T17:29:58.623+02:00</t>
  </si>
  <si>
    <t>2026-06-14T17:31:28.141+02:00</t>
  </si>
  <si>
    <t>[{"id":"MWBjWTigaawF2pc4_uJCm","count":1,"label":"Hawai 40cm","posId":"102","price":30900,"isExtra":false,"creatorId":"iAa2TsJRjnYAqDbe8lyYD","isPackging":0,"actualLabel":"Hawai 40cm"}]</t>
  </si>
  <si>
    <t>2026-06-14T17:27:09.780+02:00</t>
  </si>
  <si>
    <t>2026-06-14T17:28:36.573+02:00</t>
  </si>
  <si>
    <t>[{"id":"5MTM-oG2CCk8KVn1VkZYQ","count":1,"label":"česnekový chléb","posId":"P104","price":7900,"isExtra":false,"creatorId":"Gj-t08FBGhp_iPwzIV__s","isPackging":0,"actualLabel":"Česnekový chléb 18cm"}]</t>
  </si>
  <si>
    <t>2026-06-14T17:25:33.256+02:00</t>
  </si>
  <si>
    <t>2026-06-14T17:28:34.842+02:00</t>
  </si>
  <si>
    <t>[{"id":"GtkxIY8m7ME9N7fLIL1mf","count":1,"label":"Pepperoni 40cm 🌶️🌶️","posId":"108","price":30900,"isExtra":false,"creatorId":"WinqSfLFbzWAtV-FoCepk","isPackging":0,"actualLabel":"Pepperoni 40cm 🌶️🌶️"}]</t>
  </si>
  <si>
    <t>2026-06-14T17:14:46.276+02:00</t>
  </si>
  <si>
    <t>2026-06-14T17:21:55.476+02:00</t>
  </si>
  <si>
    <t>[{"id":"d0043b053c4bd7c6fd8359d7","count":1,"label":"Comeback 32cm 🌶️","posId":"121","price":19920,"isExtra":false},{"id":"ed2821f5147c44e417ef0b42","count":1,"label":"Balné","posId":"K0000","price":1500,"isExtra":true},{"id":"8a4618993c6f7ee5917bb6ac","count":1,"label":"Margherita 32cm","posId":"112","price":16720,"isExtra":false},{"id":"ed2821f5147c44e417ef0b42","count":1,"label":"Balné","posId":"K0000","price":1500,"isExtra":true},{"id":"241337b3e585028897f81961","count":1,"label":"Grana padano, pecorino, parmazán","posId":"B130","price":3000,"KDSTags":["greenhighlight"],"isExtra":true}]</t>
  </si>
  <si>
    <t>2026-06-14T17:00:54.948+02:00</t>
  </si>
  <si>
    <t>2026-06-14T17:10:12.351+02:00</t>
  </si>
  <si>
    <t>[{"id":"39b4dba259045cb10a80740d","count":1,"label":"Quattro Formaggi 32cm","posId":"123","price":24900,"isExtra":false},{"id":"ed2821f5147c44e417ef0b42","count":1,"label":"Balné","posId":"K0000","price":1500,"isExtra":true},{"id":"284143256f41c905feeed114","count":1,"label":"Capricciosa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základ","posId":"ZRS32","price":0,"isExtra":true},{"id":"0c6f991de7b2d226d96c4587","count":1,"label":"Bez oliv","posId":"X112","price":0,"KDSTags":["redhighlight"],"isExtra":true}]</t>
  </si>
  <si>
    <t>2026-06-14T16:39:36.178+02:00</t>
  </si>
  <si>
    <t>2026-06-14T16:49:13.468+02:00</t>
  </si>
  <si>
    <t>[{"id":"2a04aa175f0516f5bc3594b6","count":1,"label":"Baby špenát &amp; kuře 40cm","posId":"104","price":30900,"isExtra":false},{"id":"c71f71bd04444e93fe083c01","count":1,"label":"Balné","posId":"K0000","price":2000,"isExtra":true}]</t>
  </si>
  <si>
    <t>2026-06-14T16:22:09.149+02:00</t>
  </si>
  <si>
    <t>2026-06-14T16:33:48.422+02:00</t>
  </si>
  <si>
    <t>2026-06-14T16:13:53.320+02:00</t>
  </si>
  <si>
    <t>2026-06-14T16:26:16.598+02:00</t>
  </si>
  <si>
    <t>[{"id":"c4cf500880b17d3ffa827758","count":1,"label":"Hawai 32cm","posId":"114","price":19920,"isExtra":false},{"id":"ed2821f5147c44e417ef0b42","count":1,"label":"Balné","posId":"K0000","price":1500,"isExtra":true},{"id":"9ee1d6724717b6cc0fc41c1b","count":1,"label":"okraj mozzarella, bylinky","posId":"A121","price":5700,"isExtra":true},{"id":"3066e1327dc15df83048b59b","count":1,"label":"Mirinda 1l","posId":"N126","price":5900,"isExtra":false}]</t>
  </si>
  <si>
    <t>2026-06-14T15:39:03.863+02:00</t>
  </si>
  <si>
    <t>2026-06-14T15:42:42.196+02:00</t>
  </si>
  <si>
    <t>2026-06-14T15:52:46.792+02:00</t>
  </si>
  <si>
    <t>2026-06-14T15:39:04.136+02:00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</si>
  <si>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</si>
  <si>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2026-06-14T15:08:47.855+02:00</t>
  </si>
  <si>
    <t>2026-06-14T15:22:30.652+02:00</t>
  </si>
  <si>
    <t>[{"id":"be94f02e1c530708d29b2655","count":1,"label":"Choco Rolls","posId":"chr100","price":8900,"isExtra":false},{"id":"ed2821f5147c44e417ef0b42","count":1,"label":"Balné","posId":"K0000","price":1500,"isExtra":true},{"id":"c4cf500880b17d3ffa827758","count":1,"label":"Hawai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základ","posId":"ZRS32","price":0,"isExtra":true},{"id":"9ee1d6724717b6cc0fc41c1b","count":1,"label":"okraj mozzarella, bylinky","posId":"A121","price":5700,"isExtra":true},{"id":"d0043b053c4bd7c6fd8359d7","count":1,"label":"Comeback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základ","posId":"ZRS32","price":0,"isExtra":true},{"id":"15d48fba0016db7394ccdeab","count":1,"label":"Bez cibule","posId":"X103","price":0,"KDSTags":["redhighlight"],"isExtra":true}]</t>
  </si>
  <si>
    <t>2026-06-14T15:07:19.227+02:00</t>
  </si>
  <si>
    <t>2026-06-14T15:17:52.588+02:00</t>
  </si>
  <si>
    <t>[{"id":"55199478","note":"","size":"Zeleninová 40cm","count":1,"label":"Zeleninová 40cm","posId":"103","price":30900,"isExtra":false},{"id":"55199557","note":"","count":1,"label":"Balné","posId":"K0000","price":2000,"isExtra":true},{"id":"55199669","note":"","count":1,"label":"Slanina","posId":"C108","price":4000,"KDSTags":["greenhighlight"],"isExtra":true}]</t>
  </si>
  <si>
    <t>2026-06-14T14:59:33.606+02:00</t>
  </si>
  <si>
    <t>2026-06-14T15:09:43.107+02:00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</si>
  <si>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🌶️🌶️","posId":"110","price":30900,"isExtra":false},{"id":"55199557","note":"","count":1,"label":"Balné","posId":"K0000","price":2000,"isExtra":true},{"id":"59555716","note":"","count":1,"label":"Smetanový základ","posId":"ZRS40","price":0,"isExtra":true},{"id":"55199470","note":"","size":"Margherita 40cm","count":1,"label":"Margherita 40cm","posId":"100","price":26900,"isExtra":false},{"id":"55199557","note":"","count":1,"label":"Balné","posId":"K0000","price":2000,"isExtra":true},{"id":"55199588","note":"","count":1,"label":"okraj mozzarella, bbq omáčka","posId":"A124","price":6500,"isExtra":true},{"id":"55199616","note":"","count":1,"label":"Olivy","posId":"C112","price":3500,"KDSTags":["greenhighlight"],"isExtra":true},{"id":"55199650","note":"","count":1,"label":"Kukuřice","posId":"C115","price":3500,"KDSTags":["greenhighlight"],"isExtra":true}]</t>
  </si>
  <si>
    <t>2026-06-14T14:36:44.496+02:00</t>
  </si>
  <si>
    <t>2026-06-14T14:45:36.374+02:00</t>
  </si>
  <si>
    <t>[{"id":"8a4618993c6f7ee5917bb6ac","count":1,"label":"Margherita 32cm","posId":"112","price":16720,"isExtra":false},{"id":"ed2821f5147c44e417ef0b42","count":1,"label":"Balné","posId":"K0000","price":1500,"isExtra":true},{"id":"9ee1d6724717b6cc0fc41c1b","count":1,"label":"okraj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</si>
  <si>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2026-06-14T14:32:38.430+02:00</t>
  </si>
  <si>
    <t>2026-06-14T14:43:30.368+02:00</t>
  </si>
  <si>
    <t>2026-06-14T14:32:23.737+02:00</t>
  </si>
  <si>
    <t>2026-06-14T14:44:43.021+02:00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</si>
  <si>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</si>
  <si>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2026-06-14T14:14:32.924+02:00</t>
  </si>
  <si>
    <t>2026-06-14T14:27:22.842+02:00</t>
  </si>
  <si>
    <t>[{"id":"55199511","note":"","size":"Spicy Wings 🌶️","count":1,"label":"spicy wings 🌶️","posId":"P101","price":11900,"isExtra":false},{"id":"55199562","note":"","count":1,"label":"Balné","posId":"K0000","price":1500,"isExtra":true},{"id":"59589459","note":"","size":"Pepperoni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</si>
  <si>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2026-06-14T14:06:04.159+02:00</t>
  </si>
  <si>
    <t>2026-06-14T14:19:31.091+02:00</t>
  </si>
  <si>
    <t>[{"id":"7bd52058-f7b0-4320-9d6c-79598e7d9b5f","note":"","count":1,"label":"Hawai 18cm","posId":"126","price":11900,"isExtra":false},{"id":"36ea3088-07fd-428f-b871-c4a5ee9cef7b","note":"","count":1,"label":"Comeback 40cm 🌶️","posId":"109","price":30900,"isExtra":false}]</t>
  </si>
  <si>
    <t>2026-06-14T14:03:56.487+02:00</t>
  </si>
  <si>
    <t>2026-06-14T14:15:01.135+02:00</t>
  </si>
  <si>
    <t>[{"id":"c282153f9e3afce968db7f16","count":1,"label":"Quattro Formaggi 40cm","posId":"111","price":30900,"isExtra":false},{"id":"c71f71bd04444e93fe083c01","count":1,"label":"Balné","posId":"K0000","price":2000,"isExtra":true},{"id":"7ec71ed1b6dd8f99c580bfce","count":2,"label":"Margherita 40cm","posId":"100","price":26900,"isExtra":false},{"id":"c71f71bd04444e93fe083c01","count":2,"label":"Balné","posId":"K0000","price":2000,"isExtra":true},{"id":"096441a3b709cad5b3ac76b2","count":2,"label":"Šunka","posId":"C106","price":4000,"KDSTags":["greenhighlight"],"isExtra":true}]</t>
  </si>
  <si>
    <t>2026-06-14T13:46:25.623+02:00</t>
  </si>
  <si>
    <t>2026-06-14T13:54:27.586+02:00</t>
  </si>
  <si>
    <t>[{"id":"x0GVZnJx1AargkKfPiwGh","count":1,"label":"BBQ Meteor 40cm","posId":"106","price":30900,"isExtra":false,"creatorId":"XGjE20DdamiLAJw_MZ5Wm","isPackging":0,"actualLabel":"BBQ Meteor 40cm"},{"id":"51j79ENQmWvq61x-aqfRY","count":1,"label":"Baby špenát &amp; kuře 40cm","posId":"104","price":30900,"isExtra":false,"creatorId":"_VJ1zajyCNev7Odr479J-","isPackging":0,"actualLabel":"Baby špenát &amp; kuře 40cm"}]</t>
  </si>
  <si>
    <t>2026-06-14T13:45:23.088+02:00</t>
  </si>
  <si>
    <t>2026-06-14T13:57:47.640+02:00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</si>
  <si>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bylinky","posId":"A121","price":5700,"isExtra":true},{"id":"0d95a3384b070d9133ab82f7","count":2,"label":"Česnekový dip","posId":"P106","price":2000,"isExtra":false},{"id":"ed2821f5147c44e417ef0b42","count":2,"label":"Balné","posId":"K0000","price":1500,"isExtra":true}]</t>
  </si>
  <si>
    <t>2026-06-14T13:43:31.665+02:00</t>
  </si>
  <si>
    <t>2026-06-14T13:54:18.908+02:00</t>
  </si>
  <si>
    <t>[{"id":"55199509","note":"","size":"Spicy menu Comeback","count":1,"label":"Spicy menu Comeback","posId":"M100","price":34900,"isExtra":false},{"id":"55199647","note":"","count":1,"label":"Špenát &amp; kuře","posId":"Y116","price":0,"isExtra":true},{"id":"55199547","note":"","count":1,"label":"Balné","posId":"K0000","price":3000,"isExtra":true},{"id":"55199550","note":"","count":1,"label":"spicy wings 🌶️","posId":"P101","price":0,"isExtra":true},{"id":"61748710","note":"","count":1,"label":"Guarana kiwi a jablko","posId":"N144","price":0,"isExtra":true}]</t>
  </si>
  <si>
    <t>2026-06-14T13:41:30.504+02:00</t>
  </si>
  <si>
    <t>2026-06-14T13:41:53.421+02:00</t>
  </si>
  <si>
    <t>[{"id":"oN2HwwNmv6z9l9BDlxwAW","count":1,"label":"Guarana kiwi a jablko","posId":"N144","price":5500,"isExtra":false,"creatorId":"I_NLh12QvHCSHtzAx6Imx","isPackging":0,"actualLabel":"Guarana kiwi a jablko"}]</t>
  </si>
  <si>
    <t>2026-06-14T13:26:07.816+02:00</t>
  </si>
  <si>
    <t>2026-06-14T13:35:44.642+02:00</t>
  </si>
  <si>
    <t>[{"id":"59589466","note":"","size":"Veggieballs 32cm 🌶️🌶️","count":1,"label":"Veggieballs 32cm 🌶️🌶️","posId":"117","price":24900,"isExtra":false},{"id":"55199562","note":"","count":1,"label":"Balné","posId":"K0000","price":1500,"isExtra":true},{"id":"55199627","note":"","count":1,"label":"Bez jalapenos","posId":"X102","price":0,"KDSTags":["redhighlight"],"isExtra":true}]</t>
  </si>
  <si>
    <t>2026-06-14T13:19:30.682+02:00</t>
  </si>
  <si>
    <t>2026-06-14T13:29:23.797+02:00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</si>
  <si>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</si>
  <si>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2026-06-14T13:09:17.713+02:00</t>
  </si>
  <si>
    <t>2026-06-14T13:18:40.817+02:00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</si>
  <si>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</si>
  <si>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2026-06-14T13:06:03.957+02:00</t>
  </si>
  <si>
    <t>2026-06-14T13:23:19.270+02:00</t>
  </si>
  <si>
    <t>2026-06-14T13:33:07.991+02:00</t>
  </si>
  <si>
    <t>2026-06-14T13:06:04.355+02:00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</si>
  <si>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bylinky","posId":"A121","price":5700,"isExtra":true},{"id":"2f5e6647-81e9-4b87-979a-d1df9153229a","note":"","count":1,"label":"Jalapeňos","posId":"B102","price":2500,"KDSTags":["greenhighlight"],"isExtra":true}]</t>
  </si>
  <si>
    <t>2026-06-14T12:34:18.648+02:00</t>
  </si>
  <si>
    <t>2026-06-14T12:41:08.129+02:00</t>
  </si>
  <si>
    <t>2026-06-14T12:31:22.257+02:00</t>
  </si>
  <si>
    <t>2026-06-14T12:44:21.651+02:00</t>
  </si>
  <si>
    <t>2026-06-14T12:25:14.943+02:00</t>
  </si>
  <si>
    <t>2026-06-14T12:37:08.657+02:00</t>
  </si>
  <si>
    <t>[{"id":"55199479","note":"","size":"Hawai 40cm","count":1,"label":"Hawai 40cm","posId":"102","price":30900,"isExtra":false},{"id":"55199557","note":"","count":1,"label":"Balné","posId":"K0000","price":2000,"isExtra":true},{"id":"55199592","note":"","count":1,"label":"Bez ananasu","posId":"X100","price":0,"KDSTags":["redhighlight"],"isExtra":true}]</t>
  </si>
  <si>
    <t>2026-06-14T12:24:03.050+02:00</t>
  </si>
  <si>
    <t>2026-06-14T12:35:28.585+02:00</t>
  </si>
  <si>
    <t>2026-06-14T12:43:19.940+02:00</t>
  </si>
  <si>
    <t>2026-06-14T12:24:03.247+02:00</t>
  </si>
  <si>
    <t>[{"id":"03dae282-4cd4-4fa2-9169-2178ea3ed325","note":"","count":2,"label":"Quattro Formaggi 40cm","posId":"111","price":30900,"isExtra":false},{"id":"194f980e-141e-4220-9f1e-0e1e9edc412e","note":"","count":1,"label":"Quattro Formaggi 18cm","posId":"135","price":11900,"isExtra":false},{"id":"0005ff76-02c8-47f3-a86e-87443988197a","note":"","count":1,"label":"BBQ Texas 32cm","posId":"119","price":24900,"isExtra":false},{"id":"68d93a2c-5ce2-44a5-857b-6d579cd1f445","note":"","count":1,"label":"Žampiony","posId":"B105","price":2500,"KDSTags":["greenhighlight"],"isExtra":true},{"id":"117c830b-d7db-490d-a3b9-365f8c4fa2d3","note":"","count":1,"label":"Zeleninová 32cm","posId":"115","price":24900,"isExtra":false},{"id":"dba0d6ed-9e38-4f33-8ec2-cc6e2ff8f1a9","note":"","count":1,"label":"Gorgonzola","posId":"B101","price":3000,"KDSTags":["greenhighlight"],"isExtra":true},{"id":"a62e938c-9a71-490f-818d-7d681b9da334","note":"","count":1,"label":"Bez žampionů","posId":"X105","price":0,"KDSTags":["redhighlight"],"isExtra":true},{"id":"3a8b6a85-3b5c-4ee4-be2d-261ab8731d6e","note":"","count":5,"label":"Česnekový dip","posId":"P106","price":2000,"isExtra":false}]</t>
  </si>
  <si>
    <t>2026-06-14T12:15:47.321+02:00</t>
  </si>
  <si>
    <t>2026-06-14T12:24:21.378+02:00</t>
  </si>
  <si>
    <t>[{"id":"d0043b053c4bd7c6fd8359d7","count":1,"label":"Comeback 32cm 🌶️","posId":"121","price":19920,"isExtra":false},{"id":"ed2821f5147c44e417ef0b42","count":1,"label":"Balné","posId":"K0000","price":1500,"isExtra":true},{"id":"9259131a4eb3cd567a85680a","count":1,"label":"Buchtičky se šodó","posId":"D12","price":7900,"isExtra":false},{"id":"ed2821f5147c44e417ef0b42","count":1,"label":"Balné","posId":"K0000","price":1500,"isExtra":true}]</t>
  </si>
  <si>
    <t>2026-06-14T11:38:13.905+02:00</t>
  </si>
  <si>
    <t>2026-06-14T11:49:07.579+02:00</t>
  </si>
  <si>
    <t>2026-06-14T11:22:24.919+02:00</t>
  </si>
  <si>
    <t>2026-06-14T11:31:32.166+02:00</t>
  </si>
  <si>
    <t>2026-06-14T11:04:52.990+02:00</t>
  </si>
  <si>
    <t>2026-06-14T11:18:01.326+02:00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</si>
  <si>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🌶️🌶️","posId":"110","price":30900,"isExtra":false},{"id":"55199557","note":"","count":1,"label":"Balné","posId":"K0000","price":2000,"isExtra":true},{"id":"61818000","note":"","size":"Guarana classic zero","count":1,"label":"Guarana classic zero","posId":"N143","price":5500,"isExtra":false}]</t>
  </si>
  <si>
    <t>2026-06-14T11:02:25.293+02:00</t>
  </si>
  <si>
    <t>2026-06-14T11:16:06.294+02:00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</si>
  <si>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B108","note":"","count":1,"label":"Slanina","posId":"B108","price":3000,"KDSTags":["greenhighlight"],"isExtra":true},{"id":"B109","note":"","count":1,"label":"Pepperoni salám","posId":"B109","price":3000,"KDSTags":["greenhighlight"],"isExtra":true},{"id":"P101","note":"","count":1,"label":"spicy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</si>
  <si>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2026-06-14T10:14:04.965+02:00</t>
  </si>
  <si>
    <t>2026-06-14T11:52:31.329+02:00</t>
  </si>
  <si>
    <t>2026-06-14T12:03:09.838+02:00</t>
  </si>
  <si>
    <t>2026-06-14T10:20:00.082+02:00</t>
  </si>
  <si>
    <t>[{"id":"e525f614-2c06-459a-8d22-623546aa83fc","note":"","count":1,"label":"BBQ Texas 40cm","posId":"107","price":30900,"isExtra":false},{"id":"d5c01305-5b81-4931-8ef0-14413da22bab","note":"","count":1,"label":"Kukuřice","posId":"C115","price":3500,"KDSTags":["greenhighlight"],"isExtra":true},{"id":"03dae282-4cd4-4fa2-9169-2178ea3ed325","note":"","count":1,"label":"Quattro Formaggi 40cm","posId":"111","price":30900,"isExtra":false},{"id":"35e045f9-bc36-46e9-8142-6579de78a05b","note":"","count":1,"label":"Comeback 32cm 🌶️","posId":"121","price":24900,"isExtra":false},{"id":"739ceea4-4275-4f09-8cf5-ae08fe640a77","note":"","count":1,"label":"Pepsi 1l","posId":"N124","price":5900,"isExtra":false}]</t>
  </si>
  <si>
    <t>2026-06-14T02:30:12.796+02:00</t>
  </si>
  <si>
    <t>2026-06-14T02:37:48.801+02:00</t>
  </si>
  <si>
    <t>[{"id":"55199518","note":"","size":"Jalapenos Rolls","count":1,"label":"Jalapenos Rolls","posId":"jpr200","price":8900,"isExtra":false},{"id":"55199562","note":"","count":1,"label":"Balné","posId":"K0000","price":1500,"isExtra":true}]</t>
  </si>
  <si>
    <t>2026-06-14T02:10:10.824+02:00</t>
  </si>
  <si>
    <t>2026-06-14T02:19:57.608+02:00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</si>
  <si>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32cm","posId":"118","price":24900,"isExtra":false},{"id":"55199562","note":"","count":1,"label":"Balné","posId":"K0000","price":1500,"isExtra":true}]</t>
  </si>
  <si>
    <t>2026-06-14T02:00:10.508+02:00</t>
  </si>
  <si>
    <t>2026-06-14T02:09:28.668+02:00</t>
  </si>
  <si>
    <t>[{"id":"55199470","note":"","size":"Margherita 40cm","count":1,"label":"Margherita 40cm","posId":"100","price":26900,"isExtra":false},{"id":"55199557","note":"","count":1,"label":"Balné","posId":"K0000","price":2000,"isExtra":true},{"id":"55199641","note":"","count":1,"label":"okraj hotdog, bez omáčky","posId":"A126","price":6500,"isExtra":true},{"id":"55199650","note":"","count":1,"label":"Kukuřice","posId":"C115","price":3500,"KDSTags":["greenhighlight"],"isExtra":true},{"id":"55199684","note":"","count":1,"label":"Párek","posId":"C110","price":4000,"KDSTags":["greenhighlight"],"isExtra":true},{"id":"55199691","note":"","count":1,"label":"Masové kuličky","posId":"C116","price":8900,"KDSTags":["greenhighlight"],"isExtra":true},{"id":"55199516","note":"","size":"Česnekový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</si>
  <si>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2026-06-14T01:54:16.046+02:00</t>
  </si>
  <si>
    <t>2026-06-14T01:59:34.473+02:00</t>
  </si>
  <si>
    <t>[{"id":"55199470","note":"","size":"Margherita 40cm","count":1,"label":"Margherita 40cm","posId":"100","price":26900,"isExtra":false},{"id":"55199557","note":"","count":1,"label":"Balné","posId":"K0000","price":2000,"isExtra":true}]</t>
  </si>
  <si>
    <t>2026-06-14T01:51:58.861+02:00</t>
  </si>
  <si>
    <t>2026-06-14T01:59:01.985+02:00</t>
  </si>
  <si>
    <t>[{"id":"102","note":"","count":1,"label":"Hawai 40cm","posId":"102","price":30900,"isExtra":false},{"id":"K0000","note":"","count":1,"label":"Balné","posId":"K0000","price":2000,"isExtra":true}]</t>
  </si>
  <si>
    <t>Svetozar</t>
  </si>
  <si>
    <t>2026-06-14T01:30:58.759+02:00</t>
  </si>
  <si>
    <t>2026-06-14T01:45:48.013+02:00</t>
  </si>
  <si>
    <t>[{"id":"134","note":"","count":1,"label":"Hot &amp; Spicy 18cm 🌶️🌶️","posId":"134","price":11900,"isExtra":false},{"id":"K0000","note":"","count":1,"label":"Balné","posId":"K0000","price":1000,"isExtra":true},{"id":"132","note":"","count":1,"label":"Pepperoni 18cm 🌶️🌶️","posId":"132","price":11900,"isExtra":false},{"id":"K0000","note":"","count":1,"label":"Balné","posId":"K0000","price":1000,"isExtra":true}]</t>
  </si>
  <si>
    <t>2026-06-14T01:18:26.319+02:00</t>
  </si>
  <si>
    <t>2026-06-14T01:24:44.942+02:00</t>
  </si>
  <si>
    <t>[{"id":"59589456","note":"","size":"Quattro Formaggi 32cm","count":1,"label":"Quattro Formaggi 32cm","posId":"123","price":24900,"isExtra":false},{"id":"55199562","note":"","count":1,"label":"Balné","posId":"K0000","price":1500,"isExtra":true}]</t>
  </si>
  <si>
    <t>2026-06-14T01:03:47.149+02:00</t>
  </si>
  <si>
    <t>2026-06-14T01:15:16.346+02:00</t>
  </si>
  <si>
    <t>[{"id":"55199480","note":"","size":"Capricciosa 40cm","count":1,"label":"Capricciosa 40cm","posId":"101","price":30900,"isExtra":false},{"id":"55199557","note":"","count":1,"label":"Balné","posId":"K0000","price":2000,"isExtra":true}]</t>
  </si>
  <si>
    <t>Ota</t>
  </si>
  <si>
    <t>2026-06-14T00:55:26.646+02:00</t>
  </si>
  <si>
    <t>2026-06-14T01:09:35.472+02:00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</si>
  <si>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žampionů","posId":"X105","price":0,"KDSTags":["redhighlight"],"isExtra":true},{"id":"135","note":"","count":1,"label":"Quattro Formaggi 18cm","posId":"135","price":11900,"isExtra":false},{"id":"K0000","note":"","count":1,"label":"Balné","posId":"K0000","price":1000,"isExtra":true}]</t>
  </si>
  <si>
    <t>2026-06-14T00:53:23.408+02:00</t>
  </si>
  <si>
    <t>2026-06-14T01:06:41.374+02:00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</si>
  <si>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</si>
  <si>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2026-06-14T00:27:02.699+02:00</t>
  </si>
  <si>
    <t>2026-06-14T00:38:14.661+02:00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</si>
  <si>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</si>
  <si>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2026-06-13T23:59:04.503+02:00</t>
  </si>
  <si>
    <t>2026-06-14T00:07:56.801+02:00</t>
  </si>
  <si>
    <t>2026-06-14T00:20:35.656+02:00</t>
  </si>
  <si>
    <t>2026-06-13T23:59:04.619+02:00</t>
  </si>
  <si>
    <t>[{"id":"e8f571e6-dd36-42d7-8826-52c90315986b","note":"","count":1,"label":"Baby špenát &amp; kuře 40cm","posId":"104","price":30900,"isExtra":false}]</t>
  </si>
  <si>
    <t>2026-06-13T23:56:03.395+02:00</t>
  </si>
  <si>
    <t>2026-06-14T00:06:37.176+02:00</t>
  </si>
  <si>
    <t>2026-06-14T00:36:50.234+02:00</t>
  </si>
  <si>
    <t>2026-06-13T23:56:03.514+02:00</t>
  </si>
  <si>
    <t>[{"id":"ad7c292a-48c9-48db-b64c-0f7f8ebced7f","note":"","count":1,"label":"BBQ Meteor 40cm","posId":"106","price":30900,"isExtra":false},{"id":"932d1eab-8f45-4992-b460-cc5099f91e14","note":"","count":1,"label":"okraj hotdog, bbq omáčka","posId":"A120","price":6500,"isExtra":true},{"id":"d5c01305-5b81-4931-8ef0-14413da22bab","note":"","count":1,"label":"Kukuřice","posId":"C115","price":3500,"KDSTags":["greenhighlight"],"isExtra":true}]</t>
  </si>
  <si>
    <t>2026-06-13T23:52:37.515+02:00</t>
  </si>
  <si>
    <t>2026-06-13T23:59:19.050+02:00</t>
  </si>
  <si>
    <t>[{"id":"-Lm_0PP9aL3PrQnirwetn","count":1,"label":"Hot &amp; Spicy 18cm 🌶️🌶️","posId":"134","price":11900,"isExtra":false,"creatorId":"7poCMVucxELu0Va4SLMia","isPackging":0,"actualLabel":"Hot &amp; Spicy 18cm 🌶️🌶️"}]</t>
  </si>
  <si>
    <t>2026-06-13T23:46:14.440+02:00</t>
  </si>
  <si>
    <t>2026-06-13T23:52:55.786+02:00</t>
  </si>
  <si>
    <t>[{"id":"102","note":"","count":1,"label":"Hawai 40cm","posId":"102","price":30900,"isExtra":false},{"id":"K0000","note":"","count":1,"label":"Balné","posId":"K0000","price":2000,"isExtra":true},{"id":"C113","note":"","count":1,"label":"Mozzarella","posId":"C113","price":4000,"KDSTags":["greenhighlight"],"isExtra":true}]</t>
  </si>
  <si>
    <t>2026-06-13T23:44:38.361+02:00</t>
  </si>
  <si>
    <t>2026-06-13T23:44:39.579+02:00</t>
  </si>
  <si>
    <t>[{"id":"71474d2ff08764e8563178d6","count":1,"label":"Hawai 40cm","posId":"102","price":30900,"isExtra":false},{"id":"c71f71bd04444e93fe083c01","count":1,"label":"Balné","posId":"K0000","price":2000,"isExtra":true}]</t>
  </si>
  <si>
    <t>2026-06-13T23:34:37.212+02:00</t>
  </si>
  <si>
    <t>2026-06-13T23:43:30.271+02:00</t>
  </si>
  <si>
    <t>[{"id":"1d215296a99939a8f5b4c23d","count":1,"label":"Pepperoni 32cm 🌶️🌶️","posId":"120","price":19920,"isExtra":false},{"id":"ed2821f5147c44e417ef0b42","count":1,"label":"Balné","posId":"K0000","price":1500,"isExtra":true},{"id":"84e4b48cb1bf1b04bc7feb09","count":1,"label":"Smetanový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</si>
  <si>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2026-06-13T23:29:21.113+02:00</t>
  </si>
  <si>
    <t>2026-06-13T23:42:24.003+02:00</t>
  </si>
  <si>
    <t>[{"id":"0d95a3384b070d9133ab82f7","count":1,"label":"Česnekový dip","posId":"P106","price":2000,"isExtra":false},{"id":"ed2821f5147c44e417ef0b42","count":1,"label":"Balné","posId":"K0000","price":1500,"isExtra":true},{"id":"1d215296a99939a8f5b4c23d","count":2,"label":"Pepperoni 32cm 🌶️🌶️","posId":"120","price":19920,"isExtra":false},{"id":"ed2821f5147c44e417ef0b42","count":2,"label":"Balné","posId":"K0000","price":1500,"isExtra":true},{"id":"2c0f597d3afb8c80df48f8ff","count":2,"label":"USA těsto","posId":"17","price":1000,"isExtra":true}]</t>
  </si>
  <si>
    <t>2026-06-13T23:25:41.456+02:00</t>
  </si>
  <si>
    <t>2026-06-13T23:35:26.414+02:00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</si>
  <si>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🌶️🌶️","posId":"120","price":24900,"isExtra":false},{"id":"55199562","note":"","count":1,"label":"Balné","posId":"K0000","price":1500,"isExtra":true},{"id":"57405738","note":"","size":"Aquilla zelený čaj/citron 0,5l","count":2,"label":"Aquilla zelený čaj/citron","posId":"N121","price":4900,"isExtra":false},{"id":"55199516","note":"","size":"Česnekový dip","count":2,"label":"Česnekový dip","posId":"P106","price":2000,"isExtra":false},{"id":"55199562","note":"","count":2,"label":"Balné","posId":"K0000","price":1500,"isExtra":true}]</t>
  </si>
  <si>
    <t>2026-06-13T23:21:57.827+02:00</t>
  </si>
  <si>
    <t>2026-06-13T23:33:35.668+02:00</t>
  </si>
  <si>
    <t>[{"id":"b0909d075aa821e62b5225d6","count":1,"label":"Pepsi 1l","posId":"N124","price":5900,"isExtra":false},{"id":"d0043b053c4bd7c6fd8359d7","count":1,"label":"Comeback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základ","posId":"ZRB32","price":0,"isExtra":true},{"id":"730ed795f7d83f1d26b843e5","count":1,"label":"Kukuřice","posId":"B115","price":2500,"KDSTags":["greenhighlight"],"isExtra":true}]</t>
  </si>
  <si>
    <t>2026-06-13T23:12:59.026+02:00</t>
  </si>
  <si>
    <t>2026-06-13T23:27:33.215+02:00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</si>
  <si>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40cm","posId":"111","price":30900,"isExtra":false},{"id":"55199557","note":"","count":1,"label":"Balné","posId":"K0000","price":2000,"isExtra":true},{"id":"57405742","note":"","size":"Pepsi 1l","count":1,"label":"Pepsi 1l","posId":"N124","price":5900,"isExtra":false},{"id":"64093149","note":"","size":"Sweet Passion 18 cm","count":1,"label":"Sweet Passion 18 cm","posId":"30","price":11900,"isExtra":false},{"id":"55199515","note":"","size":"Pepperoni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</si>
  <si>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2026-06-13T23:05:41.754+02:00</t>
  </si>
  <si>
    <t>2026-06-13T23:19:38.009+02:00</t>
  </si>
  <si>
    <t>[{"id":"b81e501c3bc4e8173dde4771","count":1,"label":"Quattro Formaggi 18cm","posId":"135","price":11900,"isExtra":false},{"id":"2e7ea11ae7ec33bacee46408","count":1,"label":"Balné","posId":"K0000","price":1000,"isExtra":true},{"id":"4b2d9cf21d451de96cd85e8f","count":1,"label":"Rajčatový základ","posId":"ZSR18","price":0,"isExtra":true},{"id":"d0043b053c4bd7c6fd8359d7","count":1,"label":"Comeback 32cm 🌶️","posId":"121","price":19920,"isExtra":false},{"id":"ed2821f5147c44e417ef0b42","count":1,"label":"Balné","posId":"K0000","price":1500,"isExtra":true},{"id":"987bfd69b1586254c4704730","count":1,"label":"Žampiony","posId":"B105","price":2500,"KDSTags":["greenhighlight"],"isExtra":true},{"id":"284143256f41c905feeed114","count":1,"label":"Capricciosa 32cm","posId":"113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</si>
  <si>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2026-06-13T23:03:17.790+02:00</t>
  </si>
  <si>
    <t>2026-06-13T23:14:42.100+02:00</t>
  </si>
  <si>
    <t>2026-06-13T23:02:57.081+02:00</t>
  </si>
  <si>
    <t>2026-06-13T23:14:56.959+02:00</t>
  </si>
  <si>
    <t>[{"id":"55199473","note":"","size":"Comeback 40cm 🌶️","count":1,"label":"Comeback 40cm 🌶️","posId":"109","price":30900,"isExtra":false},{"id":"55199557","note":"","count":1,"label":"Balné","posId":"K0000","price":2000,"isExtra":true}]</t>
  </si>
  <si>
    <t>2026-06-13T22:59:53.104+02:00</t>
  </si>
  <si>
    <t>2026-06-13T23:12:36.238+02:00</t>
  </si>
  <si>
    <t>[{"id":"55199480","note":"","size":"Capricciosa 40cm","count":1,"label":"Capricciosa 40cm","posId":"101","price":30900,"isExtra":false},{"id":"55199557","note":"","count":1,"label":"Balné","posId":"K0000","price":2000,"isExtra":true},{"id":"57405743","note":"","size":"Pepsi zero sugar 1l","count":1,"label":"Pepsi zero sugar 1l","posId":"N125","price":5900,"isExtra":false}]</t>
  </si>
  <si>
    <t>2026-06-13T22:57:36.250+02:00</t>
  </si>
  <si>
    <t>2026-06-13T23:04:32.932+02:00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</si>
  <si>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</si>
  <si>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2026-06-13T22:56:19.365+02:00</t>
  </si>
  <si>
    <t>2026-06-13T23:09:05.878+02:00</t>
  </si>
  <si>
    <t>[{"id":"8a4618993c6f7ee5917bb6ac","count":1,"label":"Margherita 32cm","posId":"112","price":16720,"isExtra":false},{"id":"ed2821f5147c44e417ef0b42","count":1,"label":"Balné","posId":"K0000","price":1500,"isExtra":true},{"id":"9db33b6e2b744d67b8488546","count":1,"label":"okraj mozzarella, bbq omáčka","posId":"A123","price":5700,"isExtra":true},{"id":"491d7a6fd0c9aaa37717cb10","count":1,"label":"Gorgonzola","posId":"B101","price":3000,"KDSTags":["greenhighlight"],"isExtra":true},{"id":"a027d0199cf05e8a3a21a59e","count":1,"label":"Kuře","posId":"B114","price":3000,"KDSTags":["greenhighlight"],"isExtra":true}]</t>
  </si>
  <si>
    <t>2026-06-13T22:54:57.807+02:00</t>
  </si>
  <si>
    <t>2026-06-13T23:07:50.402+02:00</t>
  </si>
  <si>
    <t>2026-06-13T22:51:33.579+02:00</t>
  </si>
  <si>
    <t>2026-06-13T23:03:47.111+02:00</t>
  </si>
  <si>
    <t>[{"id":"55199505","note":"","size":"Hawai 18cm","count":1,"label":"Hawai 18cm","posId":"126","price":11900,"isExtra":false},{"id":"55199538","note":"","count":1,"label":"Balné","posId":"K0000","price":1000,"isExtra":true},{"id":"59589458","note":"","size":"Comeback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</si>
  <si>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2026-06-13T22:51:04.745+02:00</t>
  </si>
  <si>
    <t>2026-06-13T23:03:52.035+02:00</t>
  </si>
  <si>
    <t>2026-06-13T23:20:50.168+02:00</t>
  </si>
  <si>
    <t>2026-06-13T22:51:04.846+02:00</t>
  </si>
  <si>
    <t>2026-06-13T22:43:16.839+02:00</t>
  </si>
  <si>
    <t>2026-06-13T22:55:54.065+02:00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</si>
  <si>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základ","posId":"ZRS40","price":0,"isExtra":true},{"id":"55199616","note":"","count":1,"label":"Olivy","posId":"C112","price":3500,"KDSTags":["greenhighlight"],"isExtra":true},{"id":"57405737","note":"","size":"Aquilla černý čaj a broskev 0,5l","count":1,"label":"Aquilla černý čaj a broskev","posId":"N120","price":4900,"isExtra":false}]</t>
  </si>
  <si>
    <t>2026-06-13T22:40:03.970+02:00</t>
  </si>
  <si>
    <t>2026-06-13T22:53:36.734+02:00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</si>
  <si>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</si>
  <si>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2026-06-13T22:39:04.250+02:00</t>
  </si>
  <si>
    <t>2026-06-13T22:49:51.986+02:00</t>
  </si>
  <si>
    <t>2026-06-13T23:09:58.772+02:00</t>
  </si>
  <si>
    <t>2026-06-13T22:46:20.483+02:00</t>
  </si>
  <si>
    <t>[{"id":"b6658da4-b777-42a2-94b6-5ce20ff49587","note":"","count":1,"label":"Pepperoni 32 cm","posId":"144","price":24900,"isExtra":false},{"id":"8b18781f-3bd0-464d-aa33-9f081ecc1a3a","note":"","count":1,"label":"Mozzarella","posId":"B113","price":3000,"KDSTags":["greenhighlight"],"isExtra":true},{"id":"e2500e14-36a7-442f-9e4c-8df3f05db108","note":"","count":1,"label":"Pepperoni salám","posId":"B109","price":3000,"KDSTags":["greenhighlight"],"isExtra":true}]</t>
  </si>
  <si>
    <t>2026-06-13T22:31:33.075+02:00</t>
  </si>
  <si>
    <t>2026-06-13T22:43:54.083+02:00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</si>
  <si>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🌶️🌶️","posId":"108","price":30900,"isExtra":false},{"id":"55199557","note":"","count":1,"label":"Balné","posId":"K0000","price":2000,"isExtra":true},{"id":"59555723","note":"","count":1,"label":"BBQ základ","posId":"ZRB40","price":0,"isExtra":true}]</t>
  </si>
  <si>
    <t>2026-06-13T22:29:22.648+02:00</t>
  </si>
  <si>
    <t>2026-06-13T22:48:22.874+02:00</t>
  </si>
  <si>
    <t>2026-06-13T23:03:29.931+02:00</t>
  </si>
  <si>
    <t>2026-06-13T22:29:22.782+02:00</t>
  </si>
  <si>
    <t>[{"id":"nC1KrtOLd8xTukBNuBdBj","count":1,"label":"Capricciosa 40cm","posId":"101","price":30900,"isExtra":false,"creatorId":"taYHroZqjbrMOd5DLtOmf","isPackging":0,"actualLabel":"Capricciosa 40cm"},{"id":"MWBjWTigaawF2pc4_uJCm","count":1,"label":"Hawai 40cm","posId":"102","price":30900,"isExtra":false,"creatorId":"bFTEa8n1OBH1RkIgf1mwk","isPackging":0,"actualLabel":"Hawai 40cm"}]</t>
  </si>
  <si>
    <t>2026-06-13T22:25:52.715+02:00</t>
  </si>
  <si>
    <t>2026-06-13T22:43:44.583+02:00</t>
  </si>
  <si>
    <t>[{"id":"55199516","note":"","size":"Česnekový dip","count":1,"label":"Česnekový dip","posId":"P106","price":2000,"isExtra":false},{"id":"55199562","note":"","count":1,"label":"Balné","posId":"K0000","price":1500,"isExtra":true},{"id":"57464195","note":"","size":"Jalapeňos dip","count":1,"label":"Jalapeňos dip","posId":"P107","price":2000,"isExtra":false},{"id":"55199562","note":"","count":1,"label":"Balné","posId":"K0000","price":1500,"isExtra":true},{"id":"55199503","note":"","size":"Baby špenát &amp; kuře 18cm","count":1,"label":"Baby špenát &amp; kuře 18cm","posId":"128","price":11900,"isExtra":false},{"id":"55199538","note":"","count":1,"label":"Balné","posId":"K0000","price":1000,"isExtra":true},{"id":"55199505","note":"","size":"Hawai 18cm","count":1,"label":"Hawai 18cm","posId":"126","price":11900,"isExtra":false},{"id":"55199538","note":"","count":1,"label":"Balné","posId":"K0000","price":1000,"isExtra":true},{"id":"59555722","note":"","count":1,"label":"BBQ základ","posId":"ZRB18","price":0,"isExtra":true}]</t>
  </si>
  <si>
    <t>2026-06-13T22:25:34.046+02:00</t>
  </si>
  <si>
    <t>2026-06-13T22:40:58.099+02:00</t>
  </si>
  <si>
    <t>[{"id":"71474d2ff08764e8563178d6","count":1,"label":"Hawai 40cm","posId":"102","price":30900,"isExtra":false},{"id":"c71f71bd04444e93fe083c01","count":1,"label":"Balné","posId":"K0000","price":2000,"isExtra":true},{"id":"4b02e5ccc8118e41f32ad09c","count":1,"label":"okraj mozzarella, bbq omáčka","posId":"A124","price":6500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,{"id":"14ffc0af22f6eb6f56e0c74e","count":1,"label":"Kuře","posId":"C114","price":4000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</si>
  <si>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Varshesh</t>
  </si>
  <si>
    <t>2026-06-13T22:24:00.168+02:00</t>
  </si>
  <si>
    <t>2026-06-13T22:33:42.744+02:00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</si>
  <si>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základ","posId":"ZRS40","price":0,"isExtra":true},{"id":"C105","note":"","count":1,"label":"Žampiony","posId":"C105","price":3500,"KDSTags":["greenhighlight"],"isExtra":true}]</t>
  </si>
  <si>
    <t>2026-06-13T22:13:18.287+02:00</t>
  </si>
  <si>
    <t>2026-06-13T22:24:42.979+02:00</t>
  </si>
  <si>
    <t>2026-06-13T22:36:34.888+02:00</t>
  </si>
  <si>
    <t>2026-06-13T22:13:18.390+02:00</t>
  </si>
  <si>
    <t>[{"id":"GtkxIY8m7ME9N7fLIL1mf","count":1,"label":"Pepperoni 40cm 🌶️🌶️","posId":"108","price":30900,"isExtra":false,"creatorId":"8uw-BFrVlkr5F313QeM-H","isPackging":0,"actualLabel":"Pepperoni 40cm 🌶️🌶️"}]</t>
  </si>
  <si>
    <t>2026-06-13T22:12:14.478+02:00</t>
  </si>
  <si>
    <t>2026-06-13T22:20:29.768+02:00</t>
  </si>
  <si>
    <t>[{"id":"x0GVZnJx1AargkKfPiwGh","count":1,"label":"BBQ Meteor 40cm","posId":"106","price":30900,"isExtra":false,"creatorId":"JNY3qY9lrvimykp2AaFTU","isPackging":0,"actualLabel":"BBQ Meteor 40cm"},{"id":"nC1KrtOLd8xTukBNuBdBj","count":1,"label":"Capricciosa 40cm","posId":"101","price":30900,"isExtra":false,"creatorId":"2ARdu0Uo3DUITiCuoY6mh","isPackging":0,"actualLabel":"Capricciosa 40cm"}]</t>
  </si>
  <si>
    <t>2026-06-13T22:03:00.989+02:00</t>
  </si>
  <si>
    <t>2026-06-13T22:13:47.094+02:00</t>
  </si>
  <si>
    <t>2026-06-13T22:02:29.175+02:00</t>
  </si>
  <si>
    <t>2026-06-13T22:15:43.154+02:00</t>
  </si>
  <si>
    <t>[{"id":"57405743","note":"","size":"Pepsi zero sugar 1l","count":1,"label":"Pepsi zero sugar 1l","posId":"N125","price":5900,"isExtra":false},{"id":"59589459","note":"","size":"Pepperoni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55199659","note":"","count":1,"label":"Mozzarella","posId":"B113","price":3000,"KDSTags":["greenhighlight"],"isExtra":true},{"id":"55199685","note":"","count":1,"label":"Párek","posId":"B110","price":3000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</si>
  <si>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2026-06-13T21:57:03.739+02:00</t>
  </si>
  <si>
    <t>2026-06-13T22:12:44.743+02:00</t>
  </si>
  <si>
    <t>[{"id":"03dae282-4cd4-4fa2-9169-2178ea3ed325","note":"","count":1,"label":"Quattro Formaggi 40cm","posId":"111","price":30900,"isExtra":false},{"id":"0ea52415-fdb3-497f-b216-7fd5802f2e0f","note":"","count":1,"label":"Quattro Formaggi 32cm","posId":"123","price":24900,"isExtra":false},{"id":"3a8b6a85-3b5c-4ee4-be2d-261ab8731d6e","note":"","count":1,"label":"Česnekový dip","posId":"P106","price":2000,"isExtra":false}]</t>
  </si>
  <si>
    <t>2026-06-13T21:52:11.278+02:00</t>
  </si>
  <si>
    <t>2026-06-13T22:04:00.928+02:00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</si>
  <si>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🌶️","posId":"109","price":30900,"isExtra":false},{"id":"55199557","note":"","count":1,"label":"Balné","posId":"K0000","price":2000,"isExtra":true},{"id":"55199612","note":"","count":1,"label":"Bez salámu","posId":"X109","price":0,"KDSTags":["redhighlight"],"isExtra":true},{"id":"55199576","note":"","count":1,"label":"Jalapeňos","posId":"C102","price":3500,"KDSTags":["greenhighlight"],"isExtra":true},{"id":"55199650","note":"","count":1,"label":"Kukuřice","posId":"C115","price":3500,"KDSTags":["greenhighlight"],"isExtra":true}]</t>
  </si>
  <si>
    <t>2026-06-13T21:51:00.177+02:00</t>
  </si>
  <si>
    <t>2026-06-13T22:00:11.029+02:00</t>
  </si>
  <si>
    <t>2026-06-13T21:50:58.091+02:00</t>
  </si>
  <si>
    <t>2026-06-13T22:07:54.318+02:00</t>
  </si>
  <si>
    <t>[{"id":"114","note":"","count":1,"label":"Hawai 32cm","posId":"114","price":24900,"isExtra":false},{"id":"K0000","note":"","count":1,"label":"Balné","posId":"K0000","price":1500,"isExtra":true}]</t>
  </si>
  <si>
    <t>2026-06-13T21:50:02.550+02:00</t>
  </si>
  <si>
    <t>2026-06-13T22:05:38.705+02:00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</si>
  <si>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</si>
  <si>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2026-06-13T21:47:28.436+02:00</t>
  </si>
  <si>
    <t>2026-06-13T21:58:15.006+02:00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</si>
  <si>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</si>
  <si>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2026-06-13T21:43:57.116+02:00</t>
  </si>
  <si>
    <t>2026-06-13T21:56:18.805+02:00</t>
  </si>
  <si>
    <t>2026-06-13T21:43:27.581+02:00</t>
  </si>
  <si>
    <t>2026-06-13T21:48:49.684+02:00</t>
  </si>
  <si>
    <t>[{"id":"5YGHveHwYFJ53FvByaMaq","count":1,"label":"Quattro Formaggi 40cm","posId":"111","price":30900,"isExtra":false,"creatorId":"ANq7C_HptaSheiwgt2kG3","isPackging":0,"actualLabel":"Quattro Formaggi 40cm"}]</t>
  </si>
  <si>
    <t>2026-06-13T21:41:53.935+02:00</t>
  </si>
  <si>
    <t>2026-06-13T21:52:45.239+02:00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</si>
  <si>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omáčka","posId":"A120","price":6500,"isExtra":true},{"id":"55199515","note":"","size":"Pepperoni Rolls 🌶️","count":1,"label":"Pepperoni Rolls 🌶️","posId":"P100","price":8900,"isExtra":false},{"id":"55199562","note":"","count":1,"label":"Balné","posId":"K0000","price":1500,"isExtra":true}]</t>
  </si>
  <si>
    <t>Siwach</t>
  </si>
  <si>
    <t>2026-06-13T21:40:10.101+02:00</t>
  </si>
  <si>
    <t>2026-06-13T21:54:04.594+02:00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</si>
  <si>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🌶️","posId":"P101","price":0,"isExtra":true},{"id":"N125","note":"","count":1,"label":"Pepsi zero sugar 1l","posId":"N125","price":0,"isExtra":true}]</t>
  </si>
  <si>
    <t>2026-06-13T21:38:29.031+02:00</t>
  </si>
  <si>
    <t>2026-06-13T21:46:47.764+02:00</t>
  </si>
  <si>
    <t>[{"id":"nC1KrtOLd8xTukBNuBdBj","count":1,"label":"Capricciosa 40cm","posId":"101","price":30900,"isExtra":false,"creatorId":"WdfcBfHTFr9Kf8wUO686q","isPackging":0,"actualLabel":"Capricciosa 40cm"},{"id":"51j79ENQmWvq61x-aqfRY","count":1,"label":"Baby špenát &amp; kuře 40cm","posId":"104","price":30900,"isExtra":false,"creatorId":"P-t0IKwNN9kYXrRn-upbY","isPackging":0,"actualLabel":"Baby špenát &amp; kuře 40cm"}]</t>
  </si>
  <si>
    <t>2026-06-13T21:31:56.608+02:00</t>
  </si>
  <si>
    <t>2026-06-13T21:41:51.030+02:00</t>
  </si>
  <si>
    <t>2026-06-13T21:27:57.170+02:00</t>
  </si>
  <si>
    <t>2026-06-13T21:36:44.941+02:00</t>
  </si>
  <si>
    <t>[{"id":"1b8bf5463d30ab1a50e2f05d","count":1,"label":"Baby Špenát &amp; kuře 32cm","posId":"116","price":24900,"isExtra":false},{"id":"ed2821f5147c44e417ef0b42","count":1,"label":"Balné","posId":"K0000","price":1500,"isExtra":true},{"id":"f46e8e3ae4040ce018634c41","count":1,"label":"BBQ základ","posId":"ZSB32","price":0,"isExtra":true},{"id":"9ee1d6724717b6cc0fc41c1b","count":1,"label":"okraj mozzarella, bylinky","posId":"A121","price":5700,"isExtra":true},{"id":"bad32f11c03c638eacf5af08","count":1,"label":"Bez špenátu s česnekem","posId":"X107","price":0,"KDSTags":["redhighlight"],"isExtra":true}]</t>
  </si>
  <si>
    <t>2026-06-13T21:21:07.468+02:00</t>
  </si>
  <si>
    <t>2026-06-13T21:34:25.066+02:00</t>
  </si>
  <si>
    <t>[{"id":"55199479","note":"","size":"Hawai 40cm","count":1,"label":"Hawai 40cm","posId":"102","price":30900,"isExtra":false},{"id":"55199557","note":"","count":1,"label":"Balné","posId":"K0000","price":2000,"isExtra":true}]</t>
  </si>
  <si>
    <t>2026-06-13T21:06:12.421+02:00</t>
  </si>
  <si>
    <t>2026-06-13T21:17:20.980+02:00</t>
  </si>
  <si>
    <t>[{"id":"55199479","note":"","size":"Hawai 40cm","count":1,"label":"Hawai 40cm","posId":"102","price":30900,"isExtra":false},{"id":"55199557","note":"","count":1,"label":"Balné","posId":"K0000","price":2000,"isExtra":true},{"id":"59555716","note":"","count":1,"label":"Smetanový základ","posId":"ZRS40","price":0,"isExtra":true},{"id":"55199480","note":"","size":"Capricciosa 40cm","count":1,"label":"Capricciosa 40cm","posId":"101","price":30900,"isExtra":false},{"id":"55199557","note":"","count":1,"label":"Balné","posId":"K0000","price":2000,"isExtra":true},{"id":"55199516","note":"","size":"Česnekový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</si>
  <si>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2026-06-13T21:01:02.933+02:00</t>
  </si>
  <si>
    <t>2026-06-13T21:10:11.483+02:00</t>
  </si>
  <si>
    <t>[{"id":"ee394832-8137-440a-84b7-b9e0df42a9ab","note":"","count":1,"label":"Hawai 32cm","posId":"114","price":24900,"isExtra":false},{"id":"739ceea4-4275-4f09-8cf5-ae08fe640a77","note":"","count":1,"label":"Pepsi 1l","posId":"N124","price":5900,"isExtra":false}]</t>
  </si>
  <si>
    <t>2026-06-13T20:59:31.487+02:00</t>
  </si>
  <si>
    <t>2026-06-13T21:08:29.327+02:00</t>
  </si>
  <si>
    <t>2026-06-13T20:53:26.914+02:00</t>
  </si>
  <si>
    <t>2026-06-13T21:05:27.939+02:00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</si>
  <si>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základ","posId":"ZRB40","price":0,"isExtra":true},{"id":"66424178","note":"","size":"Pilsner Urquell 12","count":2,"label":"Pilsner Urquell 12","posId":"N20","price":6500,"isExtra":false}]</t>
  </si>
  <si>
    <t>2026-06-13T20:52:03.748+02:00</t>
  </si>
  <si>
    <t>2026-06-13T21:03:17.899+02:00</t>
  </si>
  <si>
    <t>[{"id":"8924fc9e808140a18dd27717","count":1,"label":"BBQ Meteor 40cm","posId":"106","price":30900,"isExtra":false},{"id":"c71f71bd04444e93fe083c01","count":1,"label":"Balné","posId":"K0000","price":2000,"isExtra":true},{"id":"b0909d075aa821e62b5225d6","count":1,"label":"Pepsi 1l","posId":"N124","price":5900,"isExtra":false},{"id":"d52edd9e0f5cc26976bc6fce","count":1,"label":"Capricciosa 40cm","posId":"101","price":30900,"isExtra":false},{"id":"c71f71bd04444e93fe083c01","count":1,"label":"Balné","posId":"K0000","price":2000,"isExtra":true}]</t>
  </si>
  <si>
    <t>2026-06-13T20:49:21.255+02:00</t>
  </si>
  <si>
    <t>2026-06-13T21:00:14.725+02:00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</si>
  <si>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</si>
  <si>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2026-06-13T20:49:03.574+02:00</t>
  </si>
  <si>
    <t>2026-06-13T21:13:14.605+02:00</t>
  </si>
  <si>
    <t>[{"id":"f1315fc0-dfbb-459c-9f31-49d8e60875f4","note":"","count":1,"label":"Pepperoni 40cm 🌶️🌶️","posId":"108","price":30900,"isExtra":false}]</t>
  </si>
  <si>
    <t>2026-06-13T20:41:03.836+02:00</t>
  </si>
  <si>
    <t>2026-06-13T20:48:58.742+02:00</t>
  </si>
  <si>
    <t>2026-06-13T21:00:49.700+02:00</t>
  </si>
  <si>
    <t>2026-06-13T20:41:03.930+02:00</t>
  </si>
  <si>
    <t>[{"id":"03dae282-4cd4-4fa2-9169-2178ea3ed325","note":"","count":1,"label":"Quattro Formaggi 40cm","posId":"111","price":30900,"isExtra":false}]</t>
  </si>
  <si>
    <t>2026-06-13T20:35:04.272+02:00</t>
  </si>
  <si>
    <t>2026-06-13T20:50:30.304+02:00</t>
  </si>
  <si>
    <t>2026-06-13T21:15:05.389+02:00</t>
  </si>
  <si>
    <t>2026-06-13T20:35:04.471+02:00</t>
  </si>
  <si>
    <t>[{"id":"36ea3088-07fd-428f-b871-c4a5ee9cef7b","note":"","count":1,"label":"Comeback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cibule","posId":"X103","price":0,"KDSTags":["redhighlight"],"isExtra":true}]</t>
  </si>
  <si>
    <t>2026-06-13T20:33:03.347+02:00</t>
  </si>
  <si>
    <t>2026-06-13T20:49:44.845+02:00</t>
  </si>
  <si>
    <t>2026-06-13T21:15:03.645+02:00</t>
  </si>
  <si>
    <t>2026-06-13T20:33:03.477+02:00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</si>
  <si>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</si>
  <si>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2026-06-13T20:29:40.911+02:00</t>
  </si>
  <si>
    <t>2026-06-13T20:44:48.425+02:00</t>
  </si>
  <si>
    <t>[{"id":"55199475","note":"","size":"BBQ Texas 40cm","count":1,"label":"BBQ Texas 40cm","posId":"107","price":30900,"isExtra":false},{"id":"55199557","note":"","count":1,"label":"Balné","posId":"K0000","price":2000,"isExtra":true}]</t>
  </si>
  <si>
    <t>2026-06-13T20:28:53.462+02:00</t>
  </si>
  <si>
    <t>2026-06-13T20:29:55.609+02:00</t>
  </si>
  <si>
    <t>[{"id":"xp3U50t7hLs6tKV74HRsK","count":1,"label":"Hot &amp; Spicy 32cm 🌶️🌶️","posId":"122","price":24900,"isExtra":false,"creatorId":"6FP5yfu2jLmBbWAhMByXs","isPackging":0,"actualLabel":"Hot &amp; Spicy 32cm 🌶️🌶️"},{"id":"kvqApQ4j8FNJIIeNxycL5","count":1,"label":"Jalapenos Rolls","posId":"jpr200","price":8900,"isExtra":false,"creatorId":"0ORGQ9viMoik632QtNRxJ","isPackging":0,"actualLabel":"Jalapenos Rolls"}]</t>
  </si>
  <si>
    <t>2026-06-13T20:27:59.750+02:00</t>
  </si>
  <si>
    <t>2026-06-13T20:42:45.737+02:00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</si>
  <si>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🌶️","posId":"109","price":30900,"isExtra":false},{"id":"55199557","note":"","count":1,"label":"Balné","posId":"K0000","price":2000,"isExtra":true},{"id":"55199641","note":"","count":1,"label":"okraj hotdog, bez omáčky","posId":"A126","price":6500,"isExtra":true},{"id":"55199516","note":"","size":"Česnekový dip","count":1,"label":"Česnekový dip","posId":"P106","price":2000,"isExtra":false},{"id":"55199562","note":"","count":1,"label":"Balné","posId":"K0000","price":1500,"isExtra":true},{"id":"55199514","note":"","size":"Česnekový chléb 18cm","count":1,"label":"česnekový chléb","posId":"P104","price":7900,"isExtra":false},{"id":"55199562","note":"","count":1,"label":"Balné","posId":"K0000","price":1500,"isExtra":true},{"id":"55199511","note":"","size":"Spicy Wings 🌶️","count":2,"label":"spicy wings 🌶️","posId":"P101","price":11900,"isExtra":false},{"id":"55199562","note":"","count":2,"label":"Balné","posId":"K0000","price":1500,"isExtra":true},{"id":"55199519","note":"","size":"Choco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Rolls","posId":"chr100","price":8900,"isExtra":false},{"id":"55199562","note":"","count":1,"label":"Balné","posId":"K0000","price":1500,"isExtra":true}]</t>
  </si>
  <si>
    <t>2026-06-13T20:27:59.742+02:00</t>
  </si>
  <si>
    <t>2026-06-13T20:39:19.640+02:00</t>
  </si>
  <si>
    <t>[{"id":"P104","note":"","count":2,"label":"česnekový chléb","posId":"P104","price":7900,"isExtra":false},{"id":"K0000","note":"","count":2,"label":"Balné","posId":"K0000","price":1500,"isExtra":true}]</t>
  </si>
  <si>
    <t>Aarons</t>
  </si>
  <si>
    <t>2026-06-13T20:18:33.716+02:00</t>
  </si>
  <si>
    <t>2026-06-13T20:30:57.764+02:00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</si>
  <si>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</si>
  <si>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2026-06-13T20:18:03.847+02:00</t>
  </si>
  <si>
    <t>2026-06-13T20:27:25.369+02:00</t>
  </si>
  <si>
    <t>2026-06-13T20:38:30.149+02:00</t>
  </si>
  <si>
    <t>2026-06-13T20:18:03.964+02:00</t>
  </si>
  <si>
    <t>[{"id":"0b867b16-3995-4b4a-9deb-1c0d8cecf8d6","note":"","count":1,"label":"Pepperoni 32cm 🌶️🌶️","posId":"120","price":24900,"isExtra":false},{"id":"ee394832-8137-440a-84b7-b9e0df42a9ab","note":"","count":1,"label":"Hawai 32cm","posId":"114","price":24900,"isExtra":false},{"id":"3a8b6a85-3b5c-4ee4-be2d-261ab8731d6e","note":"","count":1,"label":"Česnekový dip","posId":"P106","price":2000,"isExtra":false}]</t>
  </si>
  <si>
    <t>2026-06-13T20:10:03.531+02:00</t>
  </si>
  <si>
    <t>2026-06-13T20:26:45.618+02:00</t>
  </si>
  <si>
    <t>[{"id":"36ea3088-07fd-428f-b871-c4a5ee9cef7b","note":"","count":1,"label":"Comeback 40cm 🌶️","posId":"109","price":30900,"isExtra":false},{"id":"eae0baf6-2c0e-4081-8ab5-5266bc363ee5","note":"","count":1,"label":"okraj mozzarella, bbq omáčka","posId":"A124","price":6500,"isExtra":true},{"id":"3a8b6a85-3b5c-4ee4-be2d-261ab8731d6e","note":"","count":1,"label":"Česnekový dip","posId":"P106","price":2000,"isExtra":false},{"id":"36ea3088-07fd-428f-b871-c4a5ee9cef7b","note":"","count":1,"label":"Comeback 40cm 🌶️","posId":"109","price":30900,"isExtra":false},{"id":"eae0baf6-2c0e-4081-8ab5-5266bc363ee5","note":"","count":1,"label":"okraj mozzarella, bbq omáčka","posId":"A124","price":6500,"isExtra":true}]</t>
  </si>
  <si>
    <t>2026-06-13T19:53:03.462+02:00</t>
  </si>
  <si>
    <t>2026-06-13T20:05:24.576+02:00</t>
  </si>
  <si>
    <t>2026-06-13T20:20:02.574+02:00</t>
  </si>
  <si>
    <t>2026-06-13T19:53:03.610+02:00</t>
  </si>
  <si>
    <t>[{"id":"ad7c292a-48c9-48db-b64c-0f7f8ebced7f","note":"","count":1,"label":"BBQ Meteor 40cm","posId":"106","price":30900,"isExtra":false},{"id":"eb426525-9181-4714-9963-380f5c0ae0e5","note":"","count":1,"label":"okraj mozzarella, bylinky","posId":"A122","price":6500,"isExtra":true}]</t>
  </si>
  <si>
    <t>2026-06-13T19:49:03.088+02:00</t>
  </si>
  <si>
    <t>2026-06-13T20:02:04.687+02:00</t>
  </si>
  <si>
    <t>2026-06-13T20:16:17.292+02:00</t>
  </si>
  <si>
    <t>2026-06-13T19:49:03.200+02:00</t>
  </si>
  <si>
    <t>[{"id":"35e045f9-bc36-46e9-8142-6579de78a05b","note":"","count":1,"label":"Comeback 32cm 🌶️","posId":"121","price":24900,"isExtra":false}]</t>
  </si>
  <si>
    <t>2026-06-13T19:43:09.768+02:00</t>
  </si>
  <si>
    <t>2026-06-13T19:50:50.548+02:00</t>
  </si>
  <si>
    <t>2026-06-13T19:28:29.979+02:00</t>
  </si>
  <si>
    <t>2026-06-13T19:37:59.706+02:00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</si>
  <si>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</si>
  <si>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Arun</t>
  </si>
  <si>
    <t>2026-06-13T19:15:17.426+02:00</t>
  </si>
  <si>
    <t>2026-06-13T19:29:41.267+02:00</t>
  </si>
  <si>
    <t>[{"id":"112","note":"","count":1,"label":"Margherita 32cm","posId":"112","price":20900,"isExtra":false},{"id":"K0000","note":"","count":1,"label":"Balné","posId":"K0000","price":1500,"isExtra":true},{"id":"101","note":"","count":1,"label":"Capricciosa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základ","posId":"ZRS40","price":0,"isExtra":true},{"id":"N126","note":"","count":1,"label":"Mirinda 1l","posId":"N126","price":5900,"isExtra":false}]</t>
  </si>
  <si>
    <t>2026-06-13T19:14:04.187+02:00</t>
  </si>
  <si>
    <t>2026-06-13T19:27:59.003+02:00</t>
  </si>
  <si>
    <t>2026-06-13T19:55:31.980+02:00</t>
  </si>
  <si>
    <t>2026-06-13T19:14:04.447+02:00</t>
  </si>
  <si>
    <t>[{"id":"f4d7b9ad-ce62-498d-a90b-8016ab1e3604","note":"","count":1,"label":"Quattro Formaggi 32 cm","posId":"147","price":24900,"isExtra":false},{"id":"f59b90ea-5e33-470c-9864-9b5a80873c77","note":"","count":1,"label":"Zeleninová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bylinky","posId":"A121","price":5700,"isExtra":true},{"id":"a62e938c-9a71-490f-818d-7d681b9da334","note":"","count":1,"label":"Bez žampionů","posId":"X105","price":0,"KDSTags":["redhighlight"],"isExtra":true},{"id":"b3008ec8-24a5-4d30-bf46-9133028be7e4","note":"","count":1,"label":"Margherita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</si>
  <si>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2026-06-13T19:09:51.128+02:00</t>
  </si>
  <si>
    <t>2026-06-13T19:22:58.320+02:00</t>
  </si>
  <si>
    <t>[{"id":"xHIl0psugMNZ1FsGFVNng","count":1,"label":"Comeback 40cm 🌶️","posId":"109","price":30900,"isExtra":false,"creatorId":"e2ElrumAOf-uCrjHFSq-6","isPackging":0,"actualLabel":"Comeback 40cm 🌶️"}]</t>
  </si>
  <si>
    <t>2026-06-13T19:03:04.170+02:00</t>
  </si>
  <si>
    <t>2026-06-13T19:17:31.126+02:00</t>
  </si>
  <si>
    <t>2026-06-13T19:45:00.587+02:00</t>
  </si>
  <si>
    <t>2026-06-13T19:03:04.293+02:00</t>
  </si>
  <si>
    <t>[{"id":"03ade9ce-5d0f-4499-a6a3-340b58ae4468","note":"","count":1,"label":"Capricciosa 32cm","posId":"113","price":24900,"isExtra":false},{"id":"0ea52415-fdb3-497f-b216-7fd5802f2e0f","note":"","count":1,"label":"Quattro Formaggi 32cm","posId":"123","price":24900,"isExtra":false}]</t>
  </si>
  <si>
    <t>2026-06-13T18:59:41.611+02:00</t>
  </si>
  <si>
    <t>2026-06-13T19:12:45.874+02:00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</si>
  <si>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</si>
  <si>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2026-06-13T18:55:26.229+02:00</t>
  </si>
  <si>
    <t>2026-06-13T19:10:06.887+02:00</t>
  </si>
  <si>
    <t>[{"id":"55199476","note":"","size":"BBQ Meteor 40cm","count":1,"label":"BBQ Meteor 40cm","posId":"106","price":30900,"isExtra":false},{"id":"55199557","note":"","count":1,"label":"Balné","posId":"K0000","price":2000,"isExtra":true},{"id":"59555713","note":"","count":1,"label":"Rajčatový základ","posId":"ZBR40","price":0,"isExtra":true},{"id":"55199472","note":"","size":"Hot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</si>
  <si>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2026-06-13T18:55:03.416+02:00</t>
  </si>
  <si>
    <t>2026-06-13T19:03:37.721+02:00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</si>
  <si>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základ","posId":"ZRS40","price":0,"isExtra":true}]</t>
  </si>
  <si>
    <t>roman</t>
  </si>
  <si>
    <t>2026-06-13T18:44:53.310+02:00</t>
  </si>
  <si>
    <t>2026-06-13T18:54:28.799+02:00</t>
  </si>
  <si>
    <t>[{"id":"109","note":"","count":1,"label":"Comeback 40cm 🌶️","posId":"109","price":30900,"isExtra":false},{"id":"K0000","note":"","count":1,"label":"Balné","posId":"K0000","price":2000,"isExtra":true},{"id":"C130","note":"","count":1,"label":"Grana padano, pecorino, parmazán","posId":"C130","price":4000,"KDSTags":["greenhighlight"],"isExtra":true},{"id":"P106","note":"","count":1,"label":"Česnekový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</si>
  <si>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2026-06-13T18:41:02.651+02:00</t>
  </si>
  <si>
    <t>2026-06-13T18:50:19.806+02:00</t>
  </si>
  <si>
    <t>2026-06-13T19:17:26.756+02:00</t>
  </si>
  <si>
    <t>2026-06-13T18:41:02.780+02:00</t>
  </si>
  <si>
    <t>[{"id":"aef5aaf8-2acf-4f20-91be-c8829f11cd0c","note":"","count":1,"label":"Capricciosa 40cm","posId":"101","price":30900,"isExtra":false},{"id":"e7501e4e-7b75-458f-8655-4ba5ba9c5990","note":"","count":1,"label":"Jalapeňos dip","posId":"P107","price":2000,"isExtra":false}]</t>
  </si>
  <si>
    <t>2026-06-13T18:38:03.492+02:00</t>
  </si>
  <si>
    <t>2026-06-13T18:45:57.672+02:00</t>
  </si>
  <si>
    <t>2026-06-13T18:59:11.421+02:00</t>
  </si>
  <si>
    <t>2026-06-13T18:38:03.604+02:00</t>
  </si>
  <si>
    <t>2026-06-13T18:37:04.233+02:00</t>
  </si>
  <si>
    <t>2026-06-13T18:48:32.566+02:00</t>
  </si>
  <si>
    <t>2026-06-13T19:06:32.774+02:00</t>
  </si>
  <si>
    <t>2026-06-13T18:37:04.663+02:00</t>
  </si>
  <si>
    <t>[{"id":"0ea52415-fdb3-497f-b216-7fd5802f2e0f","note":"","count":1,"label":"Quattro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dip","posId":"P106","price":2000,"isExtra":false},{"id":"35e045f9-bc36-46e9-8142-6579de78a05b","note":"","count":1,"label":"Comeback 32cm 🌶️","posId":"121","price":24900,"isExtra":false},{"id":"2f5e6647-81e9-4b87-979a-d1df9153229a","note":"","count":1,"label":"Jalapeňos","posId":"B102","price":2500,"KDSTags":["greenhighlight"],"isExtra":true}]</t>
  </si>
  <si>
    <t>2026-06-13T18:34:57.036+02:00</t>
  </si>
  <si>
    <t>2026-06-13T18:40:14.157+02:00</t>
  </si>
  <si>
    <t>[{"id":"GtkxIY8m7ME9N7fLIL1mf","count":1,"label":"Pepperoni 40cm 🌶️🌶️","posId":"108","price":30900,"isExtra":false,"creatorId":"t0u9ZWIlB3Nttt3Fs1c4W","isPackging":0,"actualLabel":"Pepperoni 40cm 🌶️🌶️"}]</t>
  </si>
  <si>
    <t>Jiří</t>
  </si>
  <si>
    <t>2026-06-13T18:32:27.308+02:00</t>
  </si>
  <si>
    <t>2026-06-13T18:43:34.954+02:00</t>
  </si>
  <si>
    <t>[{"id":"110","note":"","count":1,"label":"Hot &amp; Spicy 40cm 🌶️🌶️","posId":"110","price":30900,"isExtra":false},{"id":"K0000","note":"","count":1,"label":"Balné","posId":"K0000","price":2000,"isExtra":true},{"id":"111","note":"","count":1,"label":"Quattro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</si>
  <si>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2026-06-13T18:32:05.082+02:00</t>
  </si>
  <si>
    <t>2026-06-13T18:36:51.863+02:00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</si>
  <si>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40cm","posId":"101","price":30900,"isExtra":false},{"id":"55199557","note":"","count":1,"label":"Balné","posId":"K0000","price":2000,"isExtra":true},{"id":"55199609","note":"","count":1,"label":"Bez oliv","posId":"X112","price":0,"KDSTags":["redhighlight"],"isExtra":true}]</t>
  </si>
  <si>
    <t>2026-06-13T18:26:02.650+02:00</t>
  </si>
  <si>
    <t>2026-06-13T18:33:04.243+02:00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</si>
  <si>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</si>
  <si>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Martin Jurkovič</t>
  </si>
  <si>
    <t>2026-06-13T18:25:03.776+02:00</t>
  </si>
  <si>
    <t>2026-06-13T18:33:09.912+02:00</t>
  </si>
  <si>
    <t>2026-06-13T18:47:59.638+02:00</t>
  </si>
  <si>
    <t>2026-06-13T18:25:03.882+02:00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</si>
  <si>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bylinky","posId":"A122","price":6500,"isExtra":true},{"id":"10a95fda-50ac-4e8b-a092-eba50264ce8d","note":"","count":1,"label":"Comeback 18cm 🌶️","posId":"133","price":11900,"isExtra":false}]</t>
  </si>
  <si>
    <t>2026-06-13T18:22:20.172+02:00</t>
  </si>
  <si>
    <t>2026-06-13T18:28:52.688+02:00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</si>
  <si>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</si>
  <si>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2026-06-13T18:21:09.209+02:00</t>
  </si>
  <si>
    <t>2026-06-13T18:28:49.117+02:00</t>
  </si>
  <si>
    <t>[{"id":"b21304f742f6d3660eb39e19","count":1,"label":"BBQ Texas 32cm","posId":"119","price":24900,"isExtra":false},{"id":"ed2821f5147c44e417ef0b42","count":1,"label":"Balné","posId":"K0000","price":1500,"isExtra":true},{"id":"9db33b6e2b744d67b8488546","count":1,"label":"okraj mozzarella, bbq omáčka","posId":"A123","price":5700,"isExtra":true}]</t>
  </si>
  <si>
    <t>2026-06-13T18:10:59.287+02:00</t>
  </si>
  <si>
    <t>2026-06-13T18:23:48.000+02:00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</si>
  <si>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</si>
  <si>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2026-06-13T18:09:36.970+02:00</t>
  </si>
  <si>
    <t>2026-06-13T18:25:39.632+02:00</t>
  </si>
  <si>
    <t>[{"id":"0d95a3384b070d9133ab82f7","count":2,"label":"Česnekový dip","posId":"P106","price":2000,"isExtra":false},{"id":"ed2821f5147c44e417ef0b42","count":2,"label":"Balné","posId":"K0000","price":1500,"isExtra":true},{"id":"1b8bf5463d30ab1a50e2f05d","count":1,"label":"Baby Špenát &amp; kuře 32cm","posId":"116","price":24900,"isExtra":false},{"id":"ed2821f5147c44e417ef0b42","count":1,"label":"Balné","posId":"K0000","price":1500,"isExtra":true},{"id":"d5f548ecefcfc95cc5941e55","count":1,"label":"Comeback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</si>
  <si>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2026-06-13T18:06:41.135+02:00</t>
  </si>
  <si>
    <t>2026-06-13T19:14:33.897+02:00</t>
  </si>
  <si>
    <t>2026-06-13T18:04:03.630+02:00</t>
  </si>
  <si>
    <t>2026-06-13T18:15:07.353+02:00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</si>
  <si>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e50ff4de-a31a-4748-b60e-66140c46f568","note":"","count":1,"label":"Bez papriky","posId":"X111","price":0,"KDSTags":["redhighlight"],"isExtra":true},{"id":"3a8b6a85-3b5c-4ee4-be2d-261ab8731d6e","note":"","count":1,"label":"Česnekový dip","posId":"P106","price":2000,"isExtra":false},{"id":"e7501e4e-7b75-458f-8655-4ba5ba9c5990","note":"","count":1,"label":"Jalapeňos dip","posId":"P107","price":2000,"isExtra":false}]</t>
  </si>
  <si>
    <t>2026-06-13T18:03:50.835+02:00</t>
  </si>
  <si>
    <t>2026-06-13T18:09:49.817+02:00</t>
  </si>
  <si>
    <t>[{"id":"c4cf500880b17d3ffa827758","count":1,"label":"Hawai 32cm","posId":"114","price":19920,"isExtra":false},{"id":"ed2821f5147c44e417ef0b42","count":1,"label":"Balné","posId":"K0000","price":1500,"isExtra":true},{"id":"e981bced55d19e791cd96797","count":1,"label":"Jalapeňos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</si>
  <si>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2026-06-13T18:03:39.326+02:00</t>
  </si>
  <si>
    <t>2026-06-13T18:11:58.659+02:00</t>
  </si>
  <si>
    <t>[{"id":"59589463","note":"","size":"Hawai 32cm","count":1,"label":"Hawai 32cm","posId":"114","price":24900,"isExtra":false},{"id":"55199562","note":"","count":1,"label":"Balné","posId":"K0000","price":1500,"isExtra":true},{"id":"55199512","note":"","size":"Masové kuličky","count":1,"label":"masové kuličky","posId":"P102","price":9900,"isExtra":false},{"id":"55199562","note":"","count":1,"label":"Balné","posId":"K0000","price":1500,"isExtra":true},{"id":"55199513","note":"","size":"Pečené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dip","posId":"P106","price":2000,"isExtra":false},{"id":"55199562","note":"","count":1,"label":"Balné","posId":"K0000","price":1500,"isExtra":true},{"id":"57405743","note":"","size":"Pepsi zero sugar 1l","count":1,"label":"Pepsi zero sugar 1l","posId":"N125","price":5900,"isExtra":false}]</t>
  </si>
  <si>
    <t>2026-06-13T17:45:02.972+02:00</t>
  </si>
  <si>
    <t>2026-06-13T17:56:47.479+02:00</t>
  </si>
  <si>
    <t>2026-06-13T18:16:03.914+02:00</t>
  </si>
  <si>
    <t>2026-06-13T17:45:03.078+02:00</t>
  </si>
  <si>
    <t>2026-06-13T17:37:02.726+02:00</t>
  </si>
  <si>
    <t>2026-06-13T18:17:10.727+02:00</t>
  </si>
  <si>
    <t>2026-06-13T18:28:48.224+02:00</t>
  </si>
  <si>
    <t>2026-06-13T17:37:03.121+02:00</t>
  </si>
  <si>
    <t>[{"id":"b23a7ffc-2968-4b23-96c7-647c4d375297","note":"","count":1,"label":"BBQ Meteor 32 cm","posId":"142","price":24900,"isExtra":false},{"id":"f2ca88ba-7288-4f05-a925-149da2e2137e","note":"","count":1,"label":"okraj hotdog, bbq omáčka","posId":"A119","price":5700,"isExtra":true},{"id":"03ade9ce-5d0f-4499-a6a3-340b58ae4468","note":"","count":1,"label":"Capricciosa 32cm","posId":"113","price":24900,"isExtra":false}]</t>
  </si>
  <si>
    <t>2026-06-13T17:18:38.155+02:00</t>
  </si>
  <si>
    <t>2026-06-13T17:27:26.783+02:00</t>
  </si>
  <si>
    <t>[{"id":"0d95a3384b070d9133ab82f7","count":1,"label":"Česnekový dip","posId":"P106","price":2000,"isExtra":false},{"id":"ed2821f5147c44e417ef0b42","count":1,"label":"Balné","posId":"K0000","price":1500,"isExtra":true},{"id":"1d215296a99939a8f5b4c23d","count":1,"label":"Pepperoni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těsto","posId":"17","price":1000,"isExtra":true},{"id":"730ed795f7d83f1d26b843e5","count":1,"label":"Kukuřice","posId":"B115","price":2500,"KDSTags":["greenhighlight"],"isExtra":true}]</t>
  </si>
  <si>
    <t>2026-06-13T17:17:04.549+02:00</t>
  </si>
  <si>
    <t>2026-06-13T17:19:20.217+02:00</t>
  </si>
  <si>
    <t>[{"id":"ogqmreHt5xxIcPe1DEbX3","count":1,"label":"Pepperoni 18cm 🌶️🌶️","posId":"132","price":11900,"isExtra":false,"creatorId":"Y-UwO73fplrRcJp1SVM9g","isPackging":0,"actualLabel":"Pepperoni 18cm 🌶️🌶️"}]</t>
  </si>
  <si>
    <t>2026-06-13T17:08:03.900+02:00</t>
  </si>
  <si>
    <t>2026-06-13T17:14:51.521+02:00</t>
  </si>
  <si>
    <t>2026-06-13T17:35:48.119+02:00</t>
  </si>
  <si>
    <t>2026-06-13T17:08:04.009+02:00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</si>
  <si>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</si>
  <si>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2026-06-13T17:04:49.438+02:00</t>
  </si>
  <si>
    <t>2026-06-13T17:13:24.717+02:00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</si>
  <si>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57293717","note":"","size":"Opočno vanilková","count":1,"label":"Opočno vanilková","posId":"D108","price":12900,"isExtra":false}]</t>
  </si>
  <si>
    <t>2026-06-13T16:57:58.246+02:00</t>
  </si>
  <si>
    <t>2026-06-13T17:04:17.462+02:00</t>
  </si>
  <si>
    <t>2026-06-13T16:35:02.878+02:00</t>
  </si>
  <si>
    <t>2026-06-13T16:45:35.186+02:00</t>
  </si>
  <si>
    <t>2026-06-13T16:57:45.276+02:00</t>
  </si>
  <si>
    <t>2026-06-13T16:35:03.114+02:00</t>
  </si>
  <si>
    <t>[{"id":"85dc195f-7d7b-4fb5-b41d-eb1c9c76b3a3","note":"","count":1,"label":"Hot &amp; Spicy 32 cm","posId":"146","price":24900,"isExtra":false},{"id":"2f5e6647-81e9-4b87-979a-d1df9153229a","note":"","count":1,"label":"Jalapeňos","posId":"B102","price":2500,"KDSTags":["greenhighlight"],"isExtra":true},{"id":"d1e9623b-89c9-4caa-a2ba-cbaafad1a883","note":"","count":1,"label":"Slanina","posId":"B108","price":3000,"KDSTags":["greenhighlight"],"isExtra":true},{"id":"dba0d6ed-9e38-4f33-8ec2-cc6e2ff8f1a9","note":"","count":1,"label":"Gorgonzola","posId":"B101","price":3000,"KDSTags":["greenhighlight"],"isExtra":true}]</t>
  </si>
  <si>
    <t>2026-06-13T16:16:27.168+02:00</t>
  </si>
  <si>
    <t>2026-06-13T16:25:53.292+02:00</t>
  </si>
  <si>
    <t>2026-06-13T16:14:57.307+02:00</t>
  </si>
  <si>
    <t>2026-06-13T16:25:43.209+02:00</t>
  </si>
  <si>
    <t>2026-06-13T16:06:43.201+02:00</t>
  </si>
  <si>
    <t>2026-06-13T16:18:10.459+02:00</t>
  </si>
  <si>
    <t>[{"id":"55199480","note":"","size":"Capricciosa 40cm","count":1,"label":"Capricciosa 40cm","posId":"101","price":30900,"isExtra":false},{"id":"55199557","note":"","count":1,"label":"Balné","posId":"K0000","price":2000,"isExtra":true},{"id":"59589461","note":"","size":"BBQ Meteor 32cm","count":1,"label":"BBQ Meteor 32cm","posId":"118","price":24900,"isExtra":false},{"id":"55199562","note":"","count":1,"label":"Balné","posId":"K0000","price":1500,"isExtra":true}]</t>
  </si>
  <si>
    <t>Oleh</t>
  </si>
  <si>
    <t>2026-06-13T15:47:44.555+02:00</t>
  </si>
  <si>
    <t>2026-06-13T16:01:07.344+02:00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</si>
  <si>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A121","note":"","count":1,"label":"okraj mozzarella, bylinky","posId":"A121","price":5700,"isExtra":true},{"id":"P102","note":"","count":1,"label":"masové kuličky","posId":"P102","price":0,"isExtra":true},{"id":"N124","note":"","count":1,"label":"Pepsi 1l","posId":"N124","price":0,"isExtra":true}]</t>
  </si>
  <si>
    <t>2026-06-13T15:25:17.147+02:00</t>
  </si>
  <si>
    <t>2026-06-13T15:36:09.473+02:00</t>
  </si>
  <si>
    <t>[{"id":"d0043b053c4bd7c6fd8359d7","count":1,"label":"Comeback 32cm 🌶️","posId":"121","price":19920,"isExtra":false},{"id":"ed2821f5147c44e417ef0b42","count":1,"label":"Balné","posId":"K0000","price":1500,"isExtra":true},{"id":"71474d2ff08764e8563178d6","count":1,"label":"Hawai 40cm","posId":"102","price":30900,"isExtra":false},{"id":"c71f71bd04444e93fe083c01","count":1,"label":"Balné","posId":"K0000","price":2000,"isExtra":true},{"id":"de45f52562511b175959ae85","count":1,"label":"Pepperoni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</si>
  <si>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2026-06-13T15:19:03.252+02:00</t>
  </si>
  <si>
    <t>2026-06-13T15:26:25.193+02:00</t>
  </si>
  <si>
    <t>[{"id":"8a4618993c6f7ee5917bb6ac","count":1,"label":"Margherita 32cm","posId":"112","price":16720,"isExtra":false},{"id":"ed2821f5147c44e417ef0b42","count":1,"label":"Balné","posId":"K0000","price":1500,"isExtra":true},{"id":"0d95a3384b070d9133ab82f7","count":1,"label":"Česnekový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</si>
  <si>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2026-06-13T14:58:55.589+02:00</t>
  </si>
  <si>
    <t>2026-06-13T15:14:30.937+02:00</t>
  </si>
  <si>
    <t>[{"id":"c4cf500880b17d3ffa827758","count":1,"label":"Hawai 32cm","posId":"114","price":19920,"isExtra":false},{"id":"ed2821f5147c44e417ef0b42","count":1,"label":"Balné","posId":"K0000","price":1500,"isExtra":true},{"id":"59839d6b839f5e8fe6d29556","count":1,"label":"BBQ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</si>
  <si>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2026-06-13T14:52:50.472+02:00</t>
  </si>
  <si>
    <t>2026-06-13T15:11:56.435+02:00</t>
  </si>
  <si>
    <t>[{"id":"131","note":"","count":1,"label":"BBQ Texas 18cm","posId":"131","price":11900,"isExtra":false},{"id":"K0000","note":"","count":1,"label":"Balné","posId":"K0000","price":1000,"isExtra":true},{"id":"ZBR18","note":"","count":1,"label":"Rajčatový základ","posId":"ZBR18","price":0,"isExtra":true},{"id":"X103","note":"","count":1,"label":"Bez cibule","posId":"X103","price":0,"KDSTags":["redhighlight"],"isExtra":true},{"id":"N129","note":"","count":1,"label":"Poděbradská malinovka 0,5l","posId":"N129","price":4900,"isExtra":false}]</t>
  </si>
  <si>
    <t>2026-06-13T14:51:10.515+02:00</t>
  </si>
  <si>
    <t>2026-06-13T15:10:35.315+02:00</t>
  </si>
  <si>
    <t>2026-06-13T14:51:08.706+02:00</t>
  </si>
  <si>
    <t>2026-06-13T15:12:18.141+02:00</t>
  </si>
  <si>
    <t>[{"id":"55089be55592a3a2fa77668d","count":1,"label":"Jalapenos Rolls","posId":"jpr200","price":8900,"isExtra":false},{"id":"ed2821f5147c44e417ef0b42","count":1,"label":"Balné","posId":"K0000","price":1500,"isExtra":true},{"id":"d5f548ecefcfc95cc5941e55","count":1,"label":"Comeback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🌶️","posId":"109","price":30900,"isExtra":false},{"id":"c71f71bd04444e93fe083c01","count":1,"label":"Balné","posId":"K0000","price":2000,"isExtra":true},{"id":"5b5fe48d2830d5ff14ae299d","count":1,"label":"okraj hotdog, bbq omáčka","posId":"A120","price":6500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,{"id":"1b08716f3c2b8fa95c641a92","count":1,"label":"Olivy","posId":"C112","price":3500,"KDSTags":["greenhighlight"],"isExtra":true},{"id":"de45f52562511b175959ae85","count":1,"label":"Pepperoni Rolls 🌶️","posId":"P100","price":8900,"isExtra":false},{"id":"ed2821f5147c44e417ef0b42","count":1,"label":"Balné","posId":"K0000","price":1500,"isExtra":true}]</t>
  </si>
  <si>
    <t>2026-06-13T14:39:26.515+02:00</t>
  </si>
  <si>
    <t>2026-06-13T15:02:08.070+02:00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</si>
  <si>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55199650","note":"","count":1,"label":"Kukuřice","posId":"C115","price":3500,"KDSTags":["greenhighlight"],"isExtra":true},{"id":"55199478","note":"","size":"Zeleninová 40cm","count":1,"label":"Zeleninová 40cm","posId":"103","price":30900,"isExtra":false},{"id":"55199557","note":"","count":1,"label":"Balné","posId":"K0000","price":2000,"isExtra":true},{"id":"55199662","note":"","count":1,"label":"Šunka","posId":"C106","price":4000,"KDSTags":["greenhighlight"],"isExtra":true}]</t>
  </si>
  <si>
    <t>Hunny</t>
  </si>
  <si>
    <t>2026-06-13T14:18:05.800+02:00</t>
  </si>
  <si>
    <t>2026-06-13T14:32:43.130+02:00</t>
  </si>
  <si>
    <t>[{"id":"108","note":"","count":1,"label":"Pepperoni 40cm 🌶️🌶️","posId":"108","price":30900,"isExtra":false},{"id":"K0000","note":"","count":1,"label":"Balné","posId":"K0000","price":2000,"isExtra":true},{"id":"C102","note":"","count":2,"label":"Jalapeňos","posId":"C102","price":3500,"KDSTags":["greenhighlight"],"isExtra":true},{"id":"C113","note":"","count":1,"label":"Mozzarella","posId":"C113","price":4000,"KDSTags":["greenhighlight"],"isExtra":true},{"id":"C108","note":"","count":1,"label":"Slanina","posId":"C108","price":4000,"KDSTags":["greenhighlight"],"isExtra":true},{"id":"C109","note":"","count":1,"label":"Pepperoni salám","posId":"C109","price":4000,"KDSTags":["greenhighlight"],"isExtra":true},{"id":"P107","note":"","count":2,"label":"Jalapeňos dip","posId":"P107","price":2000,"isExtra":false},{"id":"K0000","note":"","count":2,"label":"Balné","posId":"K0000","price":1500,"isExtra":true}]</t>
  </si>
  <si>
    <t>2026-06-13T13:55:47.694+02:00</t>
  </si>
  <si>
    <t>2026-06-13T14:09:42.881+02:00</t>
  </si>
  <si>
    <t>[{"id":"122","note":"","count":1,"label":"Hot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</si>
  <si>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2026-06-13T13:52:03.614+02:00</t>
  </si>
  <si>
    <t>2026-06-13T14:06:06.929+02:00</t>
  </si>
  <si>
    <t>2026-06-13T14:17:08.469+02:00</t>
  </si>
  <si>
    <t>2026-06-13T13:52:03.752+02:00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</si>
  <si>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základ","posId":"a3d62a5d-2e1d-48db-874e-d64becff7059","price":0,"isExtra":true},{"id":"d5c01305-5b81-4931-8ef0-14413da22bab","note":"","count":1,"label":"Kukuřice","posId":"C115","price":3500,"KDSTags":["greenhighlight"],"isExtra":true}]</t>
  </si>
  <si>
    <t>2026-06-13T13:50:25.643+02:00</t>
  </si>
  <si>
    <t>2026-06-13T14:05:16.155+02:00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</si>
  <si>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</si>
  <si>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2026-06-13T13:32:23.753+02:00</t>
  </si>
  <si>
    <t>2026-06-13T13:48:46.832+02:00</t>
  </si>
  <si>
    <t>[{"id":"0d95a3384b070d9133ab82f7","count":2,"label":"Česnekový dip","posId":"P106","price":2000,"isExtra":false},{"id":"ed2821f5147c44e417ef0b42","count":2,"label":"Balné","posId":"K0000","price":1500,"isExtra":true},{"id":"d0043b053c4bd7c6fd8359d7","count":2,"label":"Comeback 32cm 🌶️","posId":"121","price":19920,"isExtra":false},{"id":"ed2821f5147c44e417ef0b42","count":2,"label":"Balné","posId":"K0000","price":1500,"isExtra":true},{"id":"59839d6b839f5e8fe6d29556","count":2,"label":"BBQ základ","posId":"ZRB32","price":0,"isExtra":true}]</t>
  </si>
  <si>
    <t>2026-06-13T13:29:52.162+02:00</t>
  </si>
  <si>
    <t>2026-06-13T13:44:51.424+02:00</t>
  </si>
  <si>
    <t>[{"id":"8924fc9e808140a18dd27717","count":1,"label":"BBQ Meteor 40cm","posId":"106","price":30900,"isExtra":false},{"id":"c71f71bd04444e93fe083c01","count":1,"label":"Balné","posId":"K0000","price":2000,"isExtra":true}]</t>
  </si>
  <si>
    <t>2026-06-13T13:29:30.154+02:00</t>
  </si>
  <si>
    <t>2026-06-13T13:39:29.705+02:00</t>
  </si>
  <si>
    <t>[{"id":"39b4dba259045cb10a80740d","count":1,"label":"Quattro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základ","posId":"ZSR32","price":0,"isExtra":true}]</t>
  </si>
  <si>
    <t>2026-06-13T13:27:05.031+02:00</t>
  </si>
  <si>
    <t>2026-06-13T13:37:54.725+02:00</t>
  </si>
  <si>
    <t>2026-06-13T13:17:04.356+02:00</t>
  </si>
  <si>
    <t>2026-06-13T13:42:00.826+02:00</t>
  </si>
  <si>
    <t>2026-06-13T13:57:58.471+02:00</t>
  </si>
  <si>
    <t>2026-06-13T13:17:04.771+02:00</t>
  </si>
  <si>
    <t>[{"id":"36ea3088-07fd-428f-b871-c4a5ee9cef7b","note":"","count":1,"label":"Comeback 40cm 🌶️","posId":"109","price":30900,"isExtra":false},{"id":"739ceea4-4275-4f09-8cf5-ae08fe640a77","note":"","count":1,"label":"Pepsi 1l","posId":"N124","price":5900,"isExtra":false}]</t>
  </si>
  <si>
    <t>2026-06-13T13:12:04.152+02:00</t>
  </si>
  <si>
    <t>2026-06-13T13:27:53.382+02:00</t>
  </si>
  <si>
    <t>2026-06-13T13:46:48.359+02:00</t>
  </si>
  <si>
    <t>2026-06-13T13:12:04.333+02:00</t>
  </si>
  <si>
    <t>2026-06-13T13:11:57.530+02:00</t>
  </si>
  <si>
    <t>2026-06-13T13:34:25.667+02:00</t>
  </si>
  <si>
    <t>[{"id":"P106","note":"","count":5,"label":"Česnekový dip","posId":"P106","price":2000,"isExtra":false},{"id":"K0000","note":"","count":5,"label":"Balné","posId":"K0000","price":1500,"isExtra":true},{"id":"104","note":"","count":1,"label":"Baby špenát &amp; kuře 40cm","posId":"104","price":30900,"isExtra":false},{"id":"K0000","note":"","count":1,"label":"Balné","posId":"K0000","price":2000,"isExtra":true},{"id":"101","note":"","count":1,"label":"Capricciosa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🌶️","posId":"109","price":30900,"isExtra":false},{"id":"K0000","note":"","count":1,"label":"Balné","posId":"K0000","price":2000,"isExtra":true},{"id":"chr100","note":"","count":2,"label":"Choco Rolls","posId":"chr100","price":8900,"isExtra":false},{"id":"K0000","note":"","count":2,"label":"Balné","posId":"K0000","price":1500,"isExtra":true},{"id":"vanila","note":"","count":1,"label":"Vanilkový dip","posId":"vanila","price":2000,"isExtra":false},{"id":"K0000","note":"","count":1,"label":"Balné","posId":"K0000","price":1500,"isExtra":true}]</t>
  </si>
  <si>
    <t>2026-06-13T12:54:25.205+02:00</t>
  </si>
  <si>
    <t>2026-06-13T13:07:20.715+02:00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</si>
  <si>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</si>
  <si>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2026-06-13T12:44:12.915+02:00</t>
  </si>
  <si>
    <t>2026-06-13T13:05:06.687+02:00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</si>
  <si>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55199615","note":"","count":1,"label":"Olivy","posId":"B112","price":2500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</si>
  <si>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2026-06-13T12:34:03.958+02:00</t>
  </si>
  <si>
    <t>2026-06-13T12:57:30.775+02:00</t>
  </si>
  <si>
    <t>2026-06-13T13:02:41.515+02:00</t>
  </si>
  <si>
    <t>2026-06-13T12:34:04.096+02:00</t>
  </si>
  <si>
    <t>2026-06-13T12:18:19.663+02:00</t>
  </si>
  <si>
    <t>2026-06-13T12:35:01.526+02:00</t>
  </si>
  <si>
    <t>2026-06-13T12:17:43.069+02:00</t>
  </si>
  <si>
    <t>2026-06-13T12:31:46.741+02:00</t>
  </si>
  <si>
    <t>[{"id":"7ec71ed1b6dd8f99c580bfce","count":1,"label":"Margherita 40cm","posId":"100","price":26900,"isExtra":false},{"id":"c71f71bd04444e93fe083c01","count":1,"label":"Balné","posId":"K0000","price":2000,"isExtra":true}]</t>
  </si>
  <si>
    <t>2026-06-13T12:08:04.267+02:00</t>
  </si>
  <si>
    <t>2026-06-13T12:16:27.480+02:00</t>
  </si>
  <si>
    <t>2026-06-13T12:37:13.629+02:00</t>
  </si>
  <si>
    <t>2026-06-13T12:08:04.414+02:00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</si>
  <si>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dip","posId":"P106","price":2000,"isExtra":false}]</t>
  </si>
  <si>
    <t>2026-06-13T12:04:03.156+02:00</t>
  </si>
  <si>
    <t>2026-06-13T12:12:51.108+02:00</t>
  </si>
  <si>
    <t>2026-06-13T12:30:07.437+02:00</t>
  </si>
  <si>
    <t>2026-06-13T12:04:03.289+02:00</t>
  </si>
  <si>
    <t>[{"id":"0005ff76-02c8-47f3-a86e-87443988197a","note":"","count":1,"label":"BBQ Texas 32cm","posId":"119","price":24900,"isExtra":false}]</t>
  </si>
  <si>
    <t>2026-06-13T11:50:07.250+02:00</t>
  </si>
  <si>
    <t>2026-06-13T12:03:50.573+02:00</t>
  </si>
  <si>
    <t>[{"id":"5fdddf9d3c429571bb69ddb5","count":1,"label":"spicy wings 🌶️","posId":"P101","price":9520,"isExtra":false},{"id":"ed2821f5147c44e417ef0b42","count":1,"label":"Balné","posId":"K0000","price":1500,"isExtra":true},{"id":"b0909d075aa821e62b5225d6","count":1,"label":"Pepsi 1l","posId":"N124","price":5900,"isExtra":false},{"id":"d5f548ecefcfc95cc5941e55","count":1,"label":"Comeback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</si>
  <si>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2026-06-13T11:48:03.937+02:00</t>
  </si>
  <si>
    <t>2026-06-13T11:59:40.047+02:00</t>
  </si>
  <si>
    <t>2026-06-13T12:06:27.440+02:00</t>
  </si>
  <si>
    <t>2026-06-13T11:48:04.045+02:00</t>
  </si>
  <si>
    <t>2026-06-13T11:41:29.224+02:00</t>
  </si>
  <si>
    <t>2026-06-13T11:49:13.456+02:00</t>
  </si>
  <si>
    <t>2026-06-13T11:34:58.144+02:00</t>
  </si>
  <si>
    <t>2026-06-13T11:46:48.434+02:00</t>
  </si>
  <si>
    <t>[{"id":"2a04aa175f0516f5bc3594b6","count":1,"label":"Baby špenát &amp; kuře 40cm","posId":"104","price":30900,"isExtra":false},{"id":"c71f71bd04444e93fe083c01","count":1,"label":"Balné","posId":"K0000","price":2000,"isExtra":true},{"id":"14ffc0af22f6eb6f56e0c74e","count":1,"label":"Kuře","posId":"C114","price":4000,"KDSTags":["greenhighlight"],"isExtra":true}]</t>
  </si>
  <si>
    <t>2026-06-13T08:17:05.295+02:00</t>
  </si>
  <si>
    <t>2026-06-13T11:27:04.993+02:00</t>
  </si>
  <si>
    <t>2026-06-13T11:34:25.528+02:00</t>
  </si>
  <si>
    <t>2026-06-13T09:50:00.378+02:00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</si>
  <si>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</si>
  <si>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2026-06-13T02:03:05.485+02:00</t>
  </si>
  <si>
    <t>2026-06-13T02:14:38.790+02:00</t>
  </si>
  <si>
    <t>2026-06-13T01:59:19.091+02:00</t>
  </si>
  <si>
    <t>2026-06-13T02:14:42.323+02:00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</si>
  <si>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těsto","posId":"17","price":1000,"isExtra":true}]</t>
  </si>
  <si>
    <t>2026-06-13T01:58:43.087+02:00</t>
  </si>
  <si>
    <t>2026-06-13T02:12:24.222+02:00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</si>
  <si>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základ","posId":"ZSB32","price":0,"isExtra":true}]</t>
  </si>
  <si>
    <t>2026-06-13T01:58:37.494+02:00</t>
  </si>
  <si>
    <t>2026-06-13T02:09:34.807+02:00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</si>
  <si>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</si>
  <si>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2026-06-13T01:57:02.996+02:00</t>
  </si>
  <si>
    <t>2026-06-13T02:05:12.513+02:00</t>
  </si>
  <si>
    <t>2026-06-13T01:56:49.084+02:00</t>
  </si>
  <si>
    <t>2026-06-13T02:05:45.989+02:00</t>
  </si>
  <si>
    <t>[{"id":"114","note":"","count":1,"label":"Hawai 32cm","posId":"114","price":24900,"isExtra":false},{"id":"K0000","note":"","count":1,"label":"Balné","posId":"K0000","price":1500,"isExtra":true},{"id":"B115","note":"","count":1,"label":"Kukuřice","posId":"B115","price":2500,"KDSTags":["greenhighlight"],"isExtra":true}]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</si>
  <si>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2026-06-13T01:47:37.067+02:00</t>
  </si>
  <si>
    <t>2026-06-13T01:55:12.661+02:00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</si>
  <si>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</si>
  <si>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2026-06-13T01:43:36.846+02:00</t>
  </si>
  <si>
    <t>2026-06-13T01:50:36.359+02:00</t>
  </si>
  <si>
    <t>[{"id":"59589455","note":"","size":"Margherita 32cm","count":1,"label":"Margherita 32cm","posId":"112","price":20900,"isExtra":false},{"id":"55199562","note":"","count":1,"label":"Balné","posId":"K0000","price":1500,"isExtra":true},{"id":"55199568","note":"","count":1,"label":"Jalapeňos","posId":"B102","price":2500,"KDSTags":["greenhighlight"],"isExtra":true},{"id":"55199665","note":"","count":1,"label":"Šunka","posId":"B106","price":3000,"KDSTags":["greenhighlight"],"isExtra":true}]</t>
  </si>
  <si>
    <t>2026-06-13T01:14:59.100+02:00</t>
  </si>
  <si>
    <t>2026-06-13T01:31:12.221+02:00</t>
  </si>
  <si>
    <t>[{"id":"55199496","note":"","size":"Margherita 18cm","count":1,"label":"Margherita 18cm","posId":"124","price":11900,"isExtra":false},{"id":"55199538","note":"","count":1,"label":"Balné","posId":"K0000","price":1000,"isExtra":true},{"id":"59589457","note":"","size":"Hot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dip","posId":"P106","price":2000,"isExtra":false},{"id":"55199562","note":"","count":2,"label":"Balné","posId":"K0000","price":1500,"isExtra":true},{"id":"55199514","note":"","size":"Česnekový chléb 18cm","count":3,"label":"česnekový chléb","posId":"P104","price":7900,"isExtra":false},{"id":"55199562","note":"","count":3,"label":"Balné","posId":"K0000","price":1500,"isExtra":true}]</t>
  </si>
  <si>
    <t>Gančo</t>
  </si>
  <si>
    <t>2026-06-13T01:14:35.078+02:00</t>
  </si>
  <si>
    <t>2026-06-13T01:33:06.184+02:00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</si>
  <si>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</si>
  <si>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2026-06-13T00:58:19.151+02:00</t>
  </si>
  <si>
    <t>2026-06-13T01:05:42.865+02:00</t>
  </si>
  <si>
    <t>[{"id":"f6935fa09170d549657314fb","count":2,"label":"Pilsner Urquell 12","posId":"N20","price":6500,"isExtra":false},{"id":"d0043b053c4bd7c6fd8359d7","count":1,"label":"Comeback 32cm 🌶️","posId":"121","price":19920,"isExtra":false},{"id":"ed2821f5147c44e417ef0b42","count":1,"label":"Balné","posId":"K0000","price":1500,"isExtra":true}]</t>
  </si>
  <si>
    <t>2026-06-13T00:53:52.533+02:00</t>
  </si>
  <si>
    <t>2026-06-13T01:02:40.151+02:00</t>
  </si>
  <si>
    <t>[{"id":"59589463","note":"","size":"Hawai 32cm","count":1,"label":"Hawai 32cm","posId":"114","price":24900,"isExtra":false},{"id":"55199562","note":"","count":1,"label":"Balné","posId":"K0000","price":1500,"isExtra":true},{"id":"55199592","note":"","count":1,"label":"Bez ananasu","posId":"X100","price":0,"KDSTags":["redhighlight"],"isExtra":true},{"id":"55199648","note":"","count":1,"label":"Kukuřice","posId":"B115","price":2500,"KDSTags":["greenhighlight"],"isExtra":true},{"id":"57405742","note":"","size":"Pepsi 1l","count":1,"label":"Pepsi 1l","posId":"N124","price":5900,"isExtra":false},{"id":"55199513","note":"","size":"Pečené brambory","count":1,"label":"pečené brambory","posId":"P103","price":6900,"isExtra":false},{"id":"55199562","note":"","count":1,"label":"Balné","posId":"K0000","price":1500,"isExtra":true}]</t>
  </si>
  <si>
    <t>2026-06-13T00:47:04.266+02:00</t>
  </si>
  <si>
    <t>2026-06-13T00:52:18.915+02:00</t>
  </si>
  <si>
    <t>2026-06-13T01:06:35.772+02:00</t>
  </si>
  <si>
    <t>2026-06-13T00:47:04.441+02:00</t>
  </si>
  <si>
    <t>2026-06-13T00:38:37.528+02:00</t>
  </si>
  <si>
    <t>2026-06-13T00:43:10.490+02:00</t>
  </si>
  <si>
    <t>[{"id":"0d95a3384b070d9133ab82f7","count":2,"label":"Česnekový dip","posId":"P106","price":2000,"isExtra":false},{"id":"ed2821f5147c44e417ef0b42","count":2,"label":"Balné","posId":"K0000","price":1500,"isExtra":true},{"id":"71a763e559139e5b5e188a91","count":1,"label":"Pepperoni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🌶️🌶️","posId":"108","price":30900,"isExtra":false},{"id":"c71f71bd04444e93fe083c01","count":1,"label":"Balné","posId":"K0000","price":2000,"isExtra":true},{"id":"d881435059a1470cdfda68d0","count":1,"label":"Pepsi zero sugar 1l","posId":"N125","price":5900,"isExtra":false}]</t>
  </si>
  <si>
    <t>2026-06-13T00:30:48.644+02:00</t>
  </si>
  <si>
    <t>2026-06-13T00:41:57.778+02:00</t>
  </si>
  <si>
    <t>[{"id":"9259131a4eb3cd567a85680a","count":2,"label":"Buchtičky se šodó","posId":"D12","price":7900,"isExtra":false},{"id":"ed2821f5147c44e417ef0b42","count":2,"label":"Balné","posId":"K0000","price":1500,"isExtra":true},{"id":"d0043b053c4bd7c6fd8359d7","count":1,"label":"Comeback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základ","posId":"ZRS32","price":0,"isExtra":true},{"id":"9ee1d6724717b6cc0fc41c1b","count":1,"label":"okraj mozzarella, bylinky","posId":"A121","price":5700,"isExtra":true}]</t>
  </si>
  <si>
    <t>2026-06-13T00:07:02.908+02:00</t>
  </si>
  <si>
    <t>2026-06-13T00:17:22.834+02:00</t>
  </si>
  <si>
    <t>2026-06-13T00:20:27.200+02:00</t>
  </si>
  <si>
    <t>2026-06-13T00:07:03.022+02:00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</si>
  <si>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</si>
  <si>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2026-06-12T23:54:22.987+02:00</t>
  </si>
  <si>
    <t>2026-06-13T00:01:34.426+02:00</t>
  </si>
  <si>
    <t>[{"id":"0059d438ccf2cf48c245a059","count":1,"label":"Spicy menu Comeback","posId":"M100","price":34900,"isExtra":false},{"id":"48b98a74f25fd3fe9562dfd2","count":1,"label":"Balné","posId":"K0000","price":3000,"isExtra":true},{"id":"a8add54d10762dcd827282a4","count":1,"label":"Hawai","posId":"Y114","price":0,"isExtra":true},{"id":"8620b0a3f9cb7f6b809fce9d","count":1,"label":"masové kuličky","posId":"P102","price":0,"isExtra":true},{"id":"6c39a68d93d81d9d206ecd3d","count":1,"label":"Pepsi zero sugar 1l","posId":"N125","price":0,"isExtra":true},{"id":"702a37cee92bef60b73e18f1","count":1,"label":"BBQ dip","posId":"P105","price":2000,"isExtra":false},{"id":"ed2821f5147c44e417ef0b42","count":1,"label":"Balné","posId":"K0000","price":1500,"isExtra":true}]</t>
  </si>
  <si>
    <t>2026-06-12T23:54:22.853+02:00</t>
  </si>
  <si>
    <t>2026-06-12T23:59:09.914+02:00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</si>
  <si>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</si>
  <si>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2026-06-12T23:50:34.808+02:00</t>
  </si>
  <si>
    <t>2026-06-12T23:58:17.302+02:00</t>
  </si>
  <si>
    <t>2026-06-12T23:48:51.549+02:00</t>
  </si>
  <si>
    <t>2026-06-12T23:49:15.152+02:00</t>
  </si>
  <si>
    <t>[{"id":"R1tT2XKKK09mV9E4oM_A2","count":1,"label":"BBQ Texas 32cm","posId":"119","price":24900,"isExtra":false,"creatorId":"BCTBLgx3XCuMl3aXWOcfJ","isPackging":0,"actualLabel":"BBQ Texas 32cm"},{"id":"QvTM0biDDphkG686YLgHj","count":1,"label":"Česnekový dip","posId":"P106","price":2000,"isExtra":false,"creatorId":"5rznTZa95rumLEQpQmdOW","isPackging":0,"actualLabel":"Česnekový dip"},{"id":"QvTM0biDDphkG686YLgHj","count":1,"label":"Česnekový dip","posId":"P106","price":2000,"isExtra":false,"creatorId":"agyaNJbY7eKarS24iQo1C","isPackging":0,"actualLabel":"Česnekový dip"}]</t>
  </si>
  <si>
    <t>2026-06-12T23:48:44.754+02:00</t>
  </si>
  <si>
    <t>2026-06-12T23:55:24.687+02:00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</si>
  <si>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základ","posId":"ZRS40","price":0,"isExtra":true},{"id":"C102","note":"","count":1,"label":"Jalapeňos","posId":"C102","price":3500,"KDSTags":["greenhighlight"],"isExtra":true}]</t>
  </si>
  <si>
    <t>2026-06-12T23:44:55.393+02:00</t>
  </si>
  <si>
    <t>2026-06-12T23:50:21.233+02:00</t>
  </si>
  <si>
    <t>[{"id":"284143256f41c905feeed114","count":1,"label":"Capricciosa 32cm","posId":"113","price":24900,"isExtra":false},{"id":"ed2821f5147c44e417ef0b42","count":1,"label":"Balné","posId":"K0000","price":1500,"isExtra":true}]</t>
  </si>
  <si>
    <t>2026-06-12T23:39:06.778+02:00</t>
  </si>
  <si>
    <t>2026-06-12T23:46:53.374+02:00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</si>
  <si>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57279344","note":"","count":1,"label":"BBQ základ","posId":"ZRB32","price":0,"isExtra":true},{"id":"55199550","note":"","count":1,"label":"spicy wings 🌶️","posId":"P101","price":0,"isExtra":true},{"id":"57405755","note":"","count":1,"label":"Pepsi zero sugar 1l","posId":"N125","price":0,"isExtra":true}]</t>
  </si>
  <si>
    <t>2026-06-12T23:30:04.274+02:00</t>
  </si>
  <si>
    <t>2026-06-12T23:40:50.427+02:00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</si>
  <si>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dip","posId":"P106","price":2000,"isExtra":false},{"id":"f4d7b9ad-ce62-498d-a90b-8016ab1e3604","note":"","count":1,"label":"Quattro Formaggi 32 cm","posId":"147","price":24900,"isExtra":false}]</t>
  </si>
  <si>
    <t>2026-06-12T23:28:03.813+02:00</t>
  </si>
  <si>
    <t>2026-06-12T23:34:46.789+02:00</t>
  </si>
  <si>
    <t>2026-06-12T23:24:22.799+02:00</t>
  </si>
  <si>
    <t>2026-06-12T23:37:34.356+02:00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</si>
  <si>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těsto","posId":"17","price":1000,"isExtra":true}]</t>
  </si>
  <si>
    <t>2026-06-12T23:24:02.402+02:00</t>
  </si>
  <si>
    <t>2026-06-12T23:32:05.996+02:00</t>
  </si>
  <si>
    <t>Ivanna</t>
  </si>
  <si>
    <t>2026-06-12T23:14:14.610+02:00</t>
  </si>
  <si>
    <t>2026-06-12T23:23:29.335+02:00</t>
  </si>
  <si>
    <t>[{"id":"111","note":"Bez BBQ omáčky okraji. Jen sýr, díky.","count":1,"label":"Quattro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,{"id":"C114","note":"","count":1,"label":"Kuře","posId":"C114","price":4000,"KDSTags":["greenhighlight"],"isExtra":true}]</t>
  </si>
  <si>
    <t>2026-06-12T23:09:19.939+02:00</t>
  </si>
  <si>
    <t>2026-06-12T23:09:28.430+02:00</t>
  </si>
  <si>
    <t>[{"id":"hq1R5HxeYrJr4Ew-dOjt-","count":1,"label":"Guarana classic","posId":"N142","price":5500,"isExtra":false,"creatorId":"eced1caXVcup1xWDa-wMn","isPackging":0,"actualLabel":"Guarana classic"}]</t>
  </si>
  <si>
    <t>2026-06-12T23:09:02.469+02:00</t>
  </si>
  <si>
    <t>2026-06-12T23:09:31.615+02:00</t>
  </si>
  <si>
    <t>[{"id":"YhNzva_nxVXihkBVp6pb_","count":1,"label":"Pepsi 1l","posId":"N124","price":5900,"isExtra":false,"creatorId":"u74l2ppbFo0FTod6DRxKt","isPackging":0,"actualLabel":"Pepsi 1l"}]</t>
  </si>
  <si>
    <t>2026-06-12T22:59:08.699+02:00</t>
  </si>
  <si>
    <t>2026-06-12T23:10:13.751+02:00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</si>
  <si>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základ","posId":"ZRB32","price":0,"isExtra":true},{"id":"70ab452879208b8e2c790c0d","count":1,"label":"okraj hotdog, bez omáčky","posId":"A125","price":5700,"isExtra":true}]</t>
  </si>
  <si>
    <t>2026-06-12T22:53:46.565+02:00</t>
  </si>
  <si>
    <t>2026-06-12T22:54:41.701+02:00</t>
  </si>
  <si>
    <t>[{"id":"9f0o9UZmKqb9twZ6U9hed","count":1,"label":"BBQ Texas 40cm","posId":"107","price":30900,"isExtra":false,"creatorId":"le_yzjlEO7pObzJy1mUSW","isPackging":0,"actualLabel":"BBQ Texas 40cm"},{"id":"51j79ENQmWvq61x-aqfRY","count":1,"label":"Baby špenát &amp; kuře 40cm","posId":"104","price":30900,"isExtra":false,"creatorId":"ZdiKvE8W62hJ5XFBzH7S_","isPackging":0,"actualLabel":"Baby špenát &amp; kuře 40cm"}]</t>
  </si>
  <si>
    <t>2026-06-12T22:32:09.361+02:00</t>
  </si>
  <si>
    <t>2026-06-12T22:37:48.194+02:00</t>
  </si>
  <si>
    <t>[{"id":"aS4P24QybfW2Biv5xTDNM","count":1,"label":"Hot &amp; Spicy 40cm 🌶️🌶️","posId":"110","price":30900,"isExtra":false,"creatorId":"CjS61juD4BjAFQyv-mVWR","isPackging":0,"actualLabel":"Hot &amp; Spicy 40cm 🌶️🌶️"}]</t>
  </si>
  <si>
    <t>2026-06-12T22:28:19.252+02:00</t>
  </si>
  <si>
    <t>2026-06-12T22:41:06.928+02:00</t>
  </si>
  <si>
    <t>[{"id":"5fdddf9d3c429571bb69ddb5","count":1,"label":"spicy wings 🌶️","posId":"P101","price":9520,"isExtra":false},{"id":"ed2821f5147c44e417ef0b42","count":1,"label":"Balné","posId":"K0000","price":1500,"isExtra":true},{"id":"1d215296a99939a8f5b4c23d","count":1,"label":"Pepperoni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🌶️🌶️","posId":"120","price":19920,"isExtra":false},{"id":"ed2821f5147c44e417ef0b42","count":1,"label":"Balné","posId":"K0000","price":1500,"isExtra":true},{"id":"f6935fa09170d549657314fb","count":1,"label":"Pilsner Urquell 12","posId":"N20","price":6500,"isExtra":false},{"id":"b0909d075aa821e62b5225d6","count":1,"label":"Pepsi 1l","posId":"N124","price":5900,"isExtra":false},{"id":"c4cf500880b17d3ffa827758","count":1,"label":"Hawai 32cm","posId":"114","price":19920,"isExtra":false},{"id":"ed2821f5147c44e417ef0b42","count":1,"label":"Balné","posId":"K0000","price":1500,"isExtra":true}]</t>
  </si>
  <si>
    <t>2026-06-12T22:26:58.427+02:00</t>
  </si>
  <si>
    <t>2026-06-12T22:35:16.888+02:00</t>
  </si>
  <si>
    <t>[{"id":"102","note":"","count":1,"label":"Hawai 40cm","posId":"102","price":30900,"isExtra":false},{"id":"K0000","note":"","count":1,"label":"Balné","posId":"K0000","price":2000,"isExtra":true},{"id":"C102","note":"","count":1,"label":"Jalapeňos","posId":"C102","price":3500,"KDSTags":["greenhighlight"],"isExtra":true},{"id":"C130","note":"","count":1,"label":"Grana padano, pecorino, parmazán","posId":"C130","price":4000,"KDSTags":["greenhighlight"],"isExtra":true}]</t>
  </si>
  <si>
    <t>2026-06-12T22:20:04.801+02:00</t>
  </si>
  <si>
    <t>2026-06-12T22:28:40.251+02:00</t>
  </si>
  <si>
    <t>2026-06-12T22:53:29.161+02:00</t>
  </si>
  <si>
    <t>2026-06-12T22:20:04.924+02:00</t>
  </si>
  <si>
    <t>[{"id":"e8f571e6-dd36-42d7-8826-52c90315986b","note":"","count":1,"label":"Baby špenát &amp; kuře 40cm","posId":"104","price":30900,"isExtra":false},{"id":"e7501e4e-7b75-458f-8655-4ba5ba9c5990","note":"","count":1,"label":"Jalapeňos dip","posId":"P107","price":2000,"isExtra":false}]</t>
  </si>
  <si>
    <t>2026-06-12T22:18:10.870+02:00</t>
  </si>
  <si>
    <t>2026-06-12T22:26:43.478+02:00</t>
  </si>
  <si>
    <t>[{"id":"c4cf500880b17d3ffa827758","count":1,"label":"Hawai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těsto","posId":"17","price":1000,"isExtra":true},{"id":"0d95a3384b070d9133ab82f7","count":1,"label":"Česnekový dip","posId":"P106","price":2000,"isExtra":false},{"id":"ed2821f5147c44e417ef0b42","count":1,"label":"Balné","posId":"K0000","price":1500,"isExtra":true}]</t>
  </si>
  <si>
    <t>2026-06-12T22:17:02.506+02:00</t>
  </si>
  <si>
    <t>2026-06-12T22:23:50.785+02:00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</si>
  <si>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základ","posId":"ZRB32","price":0,"isExtra":true},{"id":"7e9be7bef19e162560ce3529","count":1,"label":"Guarana kiwi a jablko","posId":"N144","price":5500,"isExtra":false}]</t>
  </si>
  <si>
    <t>2026-06-12T22:13:03.704+02:00</t>
  </si>
  <si>
    <t>2026-06-12T22:19:56.724+02:00</t>
  </si>
  <si>
    <t>2026-06-12T22:40:51.194+02:00</t>
  </si>
  <si>
    <t>2026-06-12T22:13:03.818+02:00</t>
  </si>
  <si>
    <t>[{"id":"ad7c292a-48c9-48db-b64c-0f7f8ebced7f","note":"","count":1,"label":"BBQ Meteor 40cm","posId":"106","price":30900,"isExtra":false},{"id":"57c816b2-3e3f-46c2-b126-b09910d79cb0","note":"","count":1,"label":"změna na Smetanový základ","posId":"57c816b2-3e3f-46c2-b126-b09910d79cb0","price":0,"isExtra":true},{"id":"1e281388-c78a-4b3d-874d-346d699d1a35","note":"","count":1,"label":"Grana padano, pecorino, parmazán","posId":"C130","price":4000,"KDSTags":["greenhighlight"],"isExtra":true}]</t>
  </si>
  <si>
    <t>2026-06-12T22:09:29.815+02:00</t>
  </si>
  <si>
    <t>2026-06-12T22:16:05.932+02:00</t>
  </si>
  <si>
    <t>[{"id":"d5f548ecefcfc95cc5941e55","count":1,"label":"Comeback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základ","posId":"ZRB40","price":0,"isExtra":true},{"id":"15d48fba0016db7394ccdeab","count":1,"label":"Bez cibule","posId":"X103","price":0,"KDSTags":["redhighlight"],"isExtra":true}]</t>
  </si>
  <si>
    <t>2026-06-12T22:01:37.471+02:00</t>
  </si>
  <si>
    <t>2026-06-12T22:11:37.063+02:00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</si>
  <si>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základ","posId":"ZRB32","price":0,"isExtra":true},{"id":"9ee1d6724717b6cc0fc41c1b","count":1,"label":"okraj mozzarella, bylinky","posId":"A121","price":5700,"isExtra":true},{"id":"a3e2b9098574d6ada70d6837","count":1,"label":"Jalapeňos","posId":"B102","price":2500,"KDSTags":["greenhighlight"],"isExtra":true},{"id":"730ed795f7d83f1d26b843e5","count":1,"label":"Kukuřice","posId":"B115","price":2500,"KDSTags":["greenhighlight"],"isExtra":true},{"id":"a027d0199cf05e8a3a21a59e","count":1,"label":"Kuře","posId":"B114","price":3000,"KDSTags":["greenhighlight"],"isExtra":true}]</t>
  </si>
  <si>
    <t>2026-06-12T21:49:38.843+02:00</t>
  </si>
  <si>
    <t>2026-06-12T21:59:16.281+02:00</t>
  </si>
  <si>
    <t>[{"id":"55199476","note":"","size":"BBQ Meteor 40cm","count":1,"label":"BBQ Meteor 40cm","posId":"106","price":30900,"isExtra":false},{"id":"55199557","note":"","count":1,"label":"Balné","posId":"K0000","price":2000,"isExtra":true}]</t>
  </si>
  <si>
    <t>2026-06-12T21:47:14.291+02:00</t>
  </si>
  <si>
    <t>2026-06-12T21:59:25.304+02:00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</si>
  <si>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základ","posId":"ZBR32","price":0,"isExtra":true},{"id":"B102","note":"","count":1,"label":"Jalapeňos","posId":"B102","price":2500,"KDSTags":["greenhighlight"],"isExtra":true},{"id":"N125","note":"","count":1,"label":"Pepsi zero sugar 1l","posId":"N125","price":5900,"isExtra":false}]</t>
  </si>
  <si>
    <t>2026-06-12T21:46:21.155+02:00</t>
  </si>
  <si>
    <t>2026-06-12T21:59:18.845+02:00</t>
  </si>
  <si>
    <t>[{"id":"8924fc9e808140a18dd27717","count":1,"label":"BBQ Meteor 40cm","posId":"106","price":30900,"isExtra":false},{"id":"c71f71bd04444e93fe083c01","count":1,"label":"Balné","posId":"K0000","price":2000,"isExtra":true},{"id":"db6ec466ec305a3b5c07d130","count":1,"label":"Smetanový základ","posId":"ZBS40","price":0,"isExtra":true}]</t>
  </si>
  <si>
    <t>2026-06-12T21:45:03.440+02:00</t>
  </si>
  <si>
    <t>2026-06-12T21:56:15.838+02:00</t>
  </si>
  <si>
    <t>2026-06-12T22:24:22.881+02:00</t>
  </si>
  <si>
    <t>2026-06-12T21:45:03.662+02:00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</si>
  <si>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</si>
  <si>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2026-06-12T21:42:03.779+02:00</t>
  </si>
  <si>
    <t>2026-06-12T21:55:58.557+02:00</t>
  </si>
  <si>
    <t>2026-06-12T22:10:33.161+02:00</t>
  </si>
  <si>
    <t>2026-06-12T21:42:03.864+02:00</t>
  </si>
  <si>
    <t>[{"id":"03dae282-4cd4-4fa2-9169-2178ea3ed325","note":"","count":1,"label":"Quattro Formaggi 40cm","posId":"111","price":30900,"isExtra":false},{"id":"52cffa8b-0a47-4e13-b315-64f9374ef0a7","note":"","count":1,"label":"okraj hotdog, bez omáčky","posId":"A126","price":6500,"isExtra":true},{"id":"3a8b6a85-3b5c-4ee4-be2d-261ab8731d6e","note":"","count":1,"label":"Česnekový dip","posId":"P106","price":2000,"isExtra":false}]</t>
  </si>
  <si>
    <t>2026-06-12T21:41:25.990+02:00</t>
  </si>
  <si>
    <t>2026-06-12T21:52:31.811+02:00</t>
  </si>
  <si>
    <t>[{"id":"c282153f9e3afce968db7f16","count":1,"label":"Quattro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základ","posId":"ZSR40","price":0,"isExtra":true},{"id":"8d55eafca74e85a8dee122d9","count":1,"label":"okraj mozzarella, bylinky","posId":"A122","price":6500,"isExtra":true}]</t>
  </si>
  <si>
    <t>2026-06-12T21:37:21.423+02:00</t>
  </si>
  <si>
    <t>2026-06-12T21:48:31.298+02:00</t>
  </si>
  <si>
    <t>[{"id":"59589464","note":"","size":"Capricciosa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bylinky","posId":"A121","price":5700,"isExtra":true},{"id":"55199476","note":"","size":"BBQ Meteor 40cm","count":1,"label":"BBQ Meteor 40cm","posId":"106","price":30900,"isExtra":false},{"id":"55199557","note":"","count":1,"label":"Balné","posId":"K0000","price":2000,"isExtra":true},{"id":"59555713","note":"","count":1,"label":"Rajčatový základ","posId":"ZBR40","price":0,"isExtra":true},{"id":"55199588","note":"","count":1,"label":"okraj mozzarella, bbq omáčka","posId":"A124","price":6500,"isExtra":true},{"id":"55199477","note":"","size":"Baby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,{"id":"55199677","note":"","count":1,"label":"Pepperoni salám","posId":"C109","price":4000,"KDSTags":["greenhighlight"],"isExtra":true}]</t>
  </si>
  <si>
    <t>2026-06-12T21:28:04.013+02:00</t>
  </si>
  <si>
    <t>2026-06-12T21:37:51.174+02:00</t>
  </si>
  <si>
    <t>[{"id":"71a763e559139e5b5e188a91","count":1,"label":"Pepperoni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,{"id":"096441a3b709cad5b3ac76b2","count":1,"label":"Šunka","posId":"C106","price":4000,"KDSTags":["greenhighlight"],"isExtra":true},{"id":"f57d0560307c7e328ce7a0a4","count":1,"label":"Pepperoni salám","posId":"C109","price":4000,"KDSTags":["greenhighlight"],"isExtra":true}]</t>
  </si>
  <si>
    <t>2026-06-12T21:27:35.924+02:00</t>
  </si>
  <si>
    <t>2026-06-12T21:35:43.926+02:00</t>
  </si>
  <si>
    <t>[{"id":"a0605005773056fb46785f92","count":1,"label":"BBQ Texas 40cm","posId":"107","price":30900,"isExtra":false},{"id":"c71f71bd04444e93fe083c01","count":1,"label":"Balné","posId":"K0000","price":2000,"isExtra":true},{"id":"93e138c9d50686bfde197ff4","count":1,"label":"Jalapeňos","posId":"C102","price":3500,"KDSTags":["greenhighlight"],"isExtra":true}]</t>
  </si>
  <si>
    <t>2026-06-12T21:23:08.497+02:00</t>
  </si>
  <si>
    <t>2026-06-12T21:34:15.524+02:00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</si>
  <si>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základ","posId":"ZBR32","price":0,"isExtra":true},{"id":"P106","note":"","count":1,"label":"Česnekový dip","posId":"P106","price":2000,"isExtra":false},{"id":"K0000","note":"","count":1,"label":"Balné","posId":"K0000","price":1500,"isExtra":true}]</t>
  </si>
  <si>
    <t>2026-06-12T21:20:32.930+02:00</t>
  </si>
  <si>
    <t>2026-06-12T21:35:13.749+02:00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</si>
  <si>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základ","posId":"ZBR40","price":0,"isExtra":true},{"id":"104","note":"","count":1,"label":"Baby špenát &amp; kuře 40cm","posId":"104","price":30900,"isExtra":false},{"id":"K0000","note":"","count":1,"label":"Balné","posId":"K0000","price":2000,"isExtra":true},{"id":"A118","note":"","count":1,"label":"okraj hotdog, hořčice","posId":"A118","price":6500,"isExtra":true}]</t>
  </si>
  <si>
    <t>2026-06-12T21:11:29.040+02:00</t>
  </si>
  <si>
    <t>2026-06-12T21:20:10.495+02:00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</si>
  <si>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,{"id":"b0909d075aa821e62b5225d6","count":1,"label":"Pepsi 1l","posId":"N124","price":5900,"isExtra":false}]</t>
  </si>
  <si>
    <t>2026-06-12T21:05:11.428+02:00</t>
  </si>
  <si>
    <t>2026-06-12T21:13:09.918+02:00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</si>
  <si>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základ","posId":"ZRS40","price":0,"isExtra":true},{"id":"55199598","note":"","count":1,"label":"Žampiony","posId":"C105","price":3500,"KDSTags":["greenhighlight"],"isExtra":true},{"id":"55199511","note":"","size":"Spicy Wings 🌶️","count":1,"label":"spicy wings 🌶️","posId":"P101","price":11900,"isExtra":false},{"id":"55199562","note":"","count":1,"label":"Balné","posId":"K0000","price":1500,"isExtra":true},{"id":"55199516","note":"","size":"Česnekový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</si>
  <si>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2026-06-12T21:02:44.207+02:00</t>
  </si>
  <si>
    <t>2026-06-12T21:10:51.937+02:00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</si>
  <si>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</si>
  <si>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2026-06-12T20:58:04.117+02:00</t>
  </si>
  <si>
    <t>2026-06-12T21:03:50.536+02:00</t>
  </si>
  <si>
    <t>2026-06-12T21:19:21.910+02:00</t>
  </si>
  <si>
    <t>2026-06-12T20:58:04.246+02:00</t>
  </si>
  <si>
    <t>[{"id":"0ea52415-fdb3-497f-b216-7fd5802f2e0f","note":"","count":1,"label":"Quattro Formaggi 32cm","posId":"123","price":24900,"isExtra":false}]</t>
  </si>
  <si>
    <t>2026-06-12T20:49:55.317+02:00</t>
  </si>
  <si>
    <t>2026-06-12T20:50:31.395+02:00</t>
  </si>
  <si>
    <t>[{"id":"HzzLcrRniLZHhRMYsKcZq","count":1,"label":"Margherita 32cm","posId":"112","price":20900,"isExtra":false,"creatorId":"rMnd84vUhz7Eh2WT8ELPP","isPackging":0,"actualLabel":"Margherita 32cm"}]</t>
  </si>
  <si>
    <t>2026-06-12T20:41:21.400+02:00</t>
  </si>
  <si>
    <t>2026-06-12T20:49:21.087+02:00</t>
  </si>
  <si>
    <t>[{"id":"2a04aa175f0516f5bc3594b6","count":1,"label":"Baby špenát &amp; kuře 40cm","posId":"104","price":30900,"isExtra":false},{"id":"c71f71bd04444e93fe083c01","count":1,"label":"Balné","posId":"K0000","price":2000,"isExtra":true},{"id":"8d55eafca74e85a8dee122d9","count":1,"label":"okraj mozzarella, bylinky","posId":"A122","price":6500,"isExtra":true},{"id":"bad32f11c03c638eacf5af08","count":1,"label":"Bez špenátu s česnekem","posId":"X107","price":0,"KDSTags":["redhighlight"],"isExtra":true},{"id":"e981bced55d19e791cd96797","count":1,"label":"Jalapeňos dip","posId":"P107","price":2000,"isExtra":false},{"id":"ed2821f5147c44e417ef0b42","count":1,"label":"Balné","posId":"K0000","price":1500,"isExtra":true},{"id":"68137595352b3c34d4f8bd42","count":1,"label":"Aquilla černý čaj a broskev","posId":"N120","price":4900,"isExtra":false}]</t>
  </si>
  <si>
    <t>2026-06-12T20:36:45.657+02:00</t>
  </si>
  <si>
    <t>2026-06-12T20:37:06.490+02:00</t>
  </si>
  <si>
    <t>[{"id":"oN2HwwNmv6z9l9BDlxwAW","count":1,"label":"Guarana kiwi a jablko","posId":"N144","price":5500,"isExtra":false,"creatorId":"StWShOAEy0die1NxMwc53","isPackging":0,"actualLabel":"Guarana kiwi a jablko"}]</t>
  </si>
  <si>
    <t>2026-06-12T20:35:03.556+02:00</t>
  </si>
  <si>
    <t>2026-06-12T20:46:31.888+02:00</t>
  </si>
  <si>
    <t>2026-06-12T21:03:43.318+02:00</t>
  </si>
  <si>
    <t>2026-06-12T20:35:03.683+02:00</t>
  </si>
  <si>
    <t>[{"id":"e8f571e6-dd36-42d7-8826-52c90315986b","note":"","count":1,"label":"Baby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dip","posId":"P106","price":2000,"isExtra":false}]</t>
  </si>
  <si>
    <t>2026-06-12T20:31:17.663+02:00</t>
  </si>
  <si>
    <t>2026-06-12T20:45:01.494+02:00</t>
  </si>
  <si>
    <t>[{"id":"d0043b053c4bd7c6fd8359d7","count":1,"label":"Comeback 32cm 🌶️","posId":"121","price":19920,"isExtra":false},{"id":"ed2821f5147c44e417ef0b42","count":1,"label":"Balné","posId":"K0000","price":1500,"isExtra":true},{"id":"8a4618993c6f7ee5917bb6ac","count":1,"label":"Margherita 32cm","posId":"112","price":16720,"isExtra":false},{"id":"ed2821f5147c44e417ef0b42","count":1,"label":"Balné","posId":"K0000","price":1500,"isExtra":true},{"id":"9ee1d6724717b6cc0fc41c1b","count":1,"label":"okraj mozzarella, bylinky","posId":"A121","price":5700,"isExtra":true},{"id":"1d215296a99939a8f5b4c23d","count":1,"label":"Pepperoni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</si>
  <si>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2026-06-12T20:27:55.927+02:00</t>
  </si>
  <si>
    <t>2026-06-12T20:35:12.666+02:00</t>
  </si>
  <si>
    <t>[{"id":"284143256f41c905feeed114","count":1,"label":"Capricciosa 32cm","posId":"113","price":24900,"isExtra":false},{"id":"ed2821f5147c44e417ef0b42","count":1,"label":"Balné","posId":"K0000","price":1500,"isExtra":true},{"id":"9ee1d6724717b6cc0fc41c1b","count":1,"label":"okraj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</si>
  <si>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2026-06-12T20:21:04.227+02:00</t>
  </si>
  <si>
    <t>2026-06-12T20:26:53.669+02:00</t>
  </si>
  <si>
    <t>[{"id":"c8f41becd43979fe4250d2db","count":1,"label":"Hot &amp; Spicy 32cm 🌶️🌶️","posId":"122","price":24900,"isExtra":false},{"id":"ed2821f5147c44e417ef0b42","count":1,"label":"Balné","posId":"K0000","price":1500,"isExtra":true}]</t>
  </si>
  <si>
    <t>2026-06-12T20:17:29.343+02:00</t>
  </si>
  <si>
    <t>2026-06-12T20:25:36.678+02:00</t>
  </si>
  <si>
    <t>[{"id":"a0605005773056fb46785f92","count":1,"label":"BBQ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základ","posId":"ZBR40","price":0,"isExtra":true}]</t>
  </si>
  <si>
    <t>2026-06-12T20:09:19.656+02:00</t>
  </si>
  <si>
    <t>2026-06-12T20:21:19.083+02:00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</si>
  <si>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40cm","posId":"111","price":30900,"isExtra":false},{"id":"55199557","note":"","count":1,"label":"Balné","posId":"K0000","price":2000,"isExtra":true},{"id":"55199498","note":"","size":"Hot &amp; Spicy 18cm 🌶️🌶️","count":1,"label":"Hot &amp; Spicy 18cm 🌶️🌶️","posId":"134","price":11900,"isExtra":false},{"id":"55199538","note":"","count":1,"label":"Balné","posId":"K0000","price":1000,"isExtra":true},{"id":"55199516","note":"","size":"Česnekový dip","count":1,"label":"Česnekový dip","posId":"P106","price":2000,"isExtra":false},{"id":"55199562","note":"","count":1,"label":"Balné","posId":"K0000","price":1500,"isExtra":true},{"id":"57464195","note":"","size":"Jalapeňos dip","count":1,"label":"Jalapeňos dip","posId":"P107","price":2000,"isExtra":false},{"id":"55199562","note":"","count":1,"label":"Balné","posId":"K0000","price":1500,"isExtra":true}]</t>
  </si>
  <si>
    <t>2026-06-12T20:09:18.725+02:00</t>
  </si>
  <si>
    <t>2026-06-12T20:18:41.304+02:00</t>
  </si>
  <si>
    <t>[{"id":"b21304f742f6d3660eb39e19","count":1,"label":"BBQ Texas 32cm","posId":"119","price":24900,"isExtra":false},{"id":"ed2821f5147c44e417ef0b42","count":1,"label":"Balné","posId":"K0000","price":1500,"isExtra":true},{"id":"2c0f597d3afb8c80df48f8ff","count":1,"label":"USA těsto","posId":"17","price":1000,"isExtra":true},{"id":"216519e2411a0b808e5e66a5","count":1,"label":"Šunka","posId":"B106","price":3000,"KDSTags":["greenhighlight"],"isExtra":true},{"id":"8a4618993c6f7ee5917bb6ac","count":1,"label":"Margherita 32cm","posId":"112","price":16720,"isExtra":false},{"id":"ed2821f5147c44e417ef0b42","count":1,"label":"Balné","posId":"K0000","price":1500,"isExtra":true},{"id":"216519e2411a0b808e5e66a5","count":1,"label":"Šunka","posId":"B106","price":3000,"KDSTags":["greenhighlight"],"isExtra":true},{"id":"5fdddf9d3c429571bb69ddb5","count":1,"label":"spicy wings 🌶️","posId":"P101","price":9520,"isExtra":false},{"id":"ed2821f5147c44e417ef0b42","count":1,"label":"Balné","posId":"K0000","price":1500,"isExtra":true}]</t>
  </si>
  <si>
    <t>2026-06-12T20:01:53.217+02:00</t>
  </si>
  <si>
    <t>2026-06-12T20:13:34.683+02:00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</si>
  <si>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základ","posId":"ZRB32","price":0,"isExtra":true},{"id":"730ed795f7d83f1d26b843e5","count":1,"label":"Kukuřice","posId":"B115","price":2500,"KDSTags":["greenhighlight"],"isExtra":true}]</t>
  </si>
  <si>
    <t>2026-06-12T19:57:50.797+02:00</t>
  </si>
  <si>
    <t>2026-06-12T20:01:09.459+02:00</t>
  </si>
  <si>
    <t>[{"id":"GgFxWsVrDTHtwOEvP84Ga","count":1,"label":"Comeback 32cm 🌶️","posId":"121","price":24900,"isExtra":false,"creatorId":"oYozLDaXiAXPflYi85Itd","isPackging":0,"actualLabel":"Comeback 32cm 🌶️"},{"id":"xp3U50t7hLs6tKV74HRsK","count":1,"label":"Hot &amp; Spicy 32cm 🌶️🌶️","posId":"122","price":24900,"isExtra":false,"creatorId":"abJl4N3uqqiXZeebjcF8R","isPackging":0,"actualLabel":"Hot &amp; Spicy 32cm 🌶️🌶️"}]</t>
  </si>
  <si>
    <t>2026-06-12T19:54:04.343+02:00</t>
  </si>
  <si>
    <t>2026-06-12T20:11:16.590+02:00</t>
  </si>
  <si>
    <t>2026-06-12T20:23:34.992+02:00</t>
  </si>
  <si>
    <t>2026-06-12T19:54:04.538+02:00</t>
  </si>
  <si>
    <t>[{"id":"bf8dc38b-6c8e-42b6-9da3-3170253a57d4","note":"","count":1,"label":"Hot &amp; Spicy 32cm 🌶️🌶️","posId":"122","price":24900,"isExtra":false},{"id":"c8019f80-065c-4f09-9e80-65b85dae2ae1","note":"","count":1,"label":"Kukuřice","posId":"B115","price":2500,"KDSTags":["greenhighlight"],"isExtra":true},{"id":"169906cc-98ac-4101-a361-79ae530758c3","note":"","count":1,"label":"Bez cibule","posId":"X103","price":0,"KDSTags":["redhighlight"],"isExtra":true},{"id":"8dc41ad9-a5c2-444f-9989-27a8aa38dce4","note":"","count":1,"label":"Bez jalapenos","posId":"X102","price":0,"KDSTags":["redhighlight"],"isExtra":true},{"id":"e7501e4e-7b75-458f-8655-4ba5ba9c5990","note":"","count":1,"label":"Jalapeňos dip","posId":"P107","price":2000,"isExtra":false},{"id":"6aa3aced-8eb9-4d56-b143-2e40b111d74f","note":"","count":1,"label":"Poděbradská malinovka 0,5l","posId":"N129","price":4900,"isExtra":false},{"id":"5b1f2843-926a-4dd1-a5f0-4fddc7b45013","note":"","count":1,"label":"Margherita 32cm","posId":"112","price":20900,"isExtra":false}]</t>
  </si>
  <si>
    <t>2026-06-12T19:39:53.246+02:00</t>
  </si>
  <si>
    <t>2026-06-12T19:46:51.802+02:00</t>
  </si>
  <si>
    <t>[{"id":"3f770e7a43d35166513af203","count":1,"label":"Zeleninová 32cm","posId":"115","price":19920,"isExtra":false},{"id":"ed2821f5147c44e417ef0b42","count":1,"label":"Balné","posId":"K0000","price":1500,"isExtra":true},{"id":"84e4b48cb1bf1b04bc7feb09","count":1,"label":"Smetanový základ","posId":"ZRS32","price":0,"isExtra":true},{"id":"9ee1d6724717b6cc0fc41c1b","count":1,"label":"okraj mozzarella, bylinky","posId":"A121","price":5700,"isExtra":true},{"id":"78bacb3eb77808e88208ec9a","count":1,"label":"Bez papriky","posId":"X111","price":0,"KDSTags":["redhighlight"],"isExtra":true},{"id":"99e4570aab27e0064299ba4d","count":1,"label":"Bez cibule","posId":"X103","price":0,"KDSTags":["redhighlight"],"isExtra":true},{"id":"50416119b2f5c1f775ca2e04","count":1,"label":"Bez oliv","posId":"X112","price":0,"KDSTags":["redhighlight"],"isExtra":true},{"id":"ae6773d8c8a578aa7f7526f0","count":1,"label":"Párek","posId":"B110","price":3000,"KDSTags":["greenhighlight"],"isExtra":true}]</t>
  </si>
  <si>
    <t>2026-06-12T19:38:13.986+02:00</t>
  </si>
  <si>
    <t>2026-06-12T20:28:07.233+02:00</t>
  </si>
  <si>
    <t>2026-06-12T19:33:03.402+02:00</t>
  </si>
  <si>
    <t>2026-06-12T19:36:10.620+02:00</t>
  </si>
  <si>
    <t>2026-06-12T19:48:31.806+02:00</t>
  </si>
  <si>
    <t>2026-06-12T19:33:03.538+02:00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</si>
  <si>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</si>
  <si>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2026-06-12T19:32:51.333+02:00</t>
  </si>
  <si>
    <t>2026-06-12T19:44:58.680+02:00</t>
  </si>
  <si>
    <t>[{"id":"d5f548ecefcfc95cc5941e55","count":1,"label":"Comeback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bylinky","posId":"A122","price":6500,"isExtra":true},{"id":"55089be55592a3a2fa77668d","count":1,"label":"Jalapenos Rolls","posId":"jpr200","price":8900,"isExtra":false},{"id":"ed2821f5147c44e417ef0b42","count":1,"label":"Balné","posId":"K0000","price":1500,"isExtra":true}]</t>
  </si>
  <si>
    <t>2026-06-12T19:31:52.361+02:00</t>
  </si>
  <si>
    <t>2026-06-12T19:40:31.586+02:00</t>
  </si>
  <si>
    <t>[{"id":"d881435059a1470cdfda68d0","count":1,"label":"Pepsi zero sugar 1l","posId":"N125","price":5900,"isExtra":false},{"id":"1d215296a99939a8f5b4c23d","count":1,"label":"Pepperoni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bylinky","posId":"A121","price":5700,"isExtra":true}]</t>
  </si>
  <si>
    <t>Jaroslav Lažek</t>
  </si>
  <si>
    <t>2026-06-12T19:31:03.768+02:00</t>
  </si>
  <si>
    <t>2026-06-12T19:48:07.267+02:00</t>
  </si>
  <si>
    <t>2026-06-12T20:09:20.852+02:00</t>
  </si>
  <si>
    <t>2026-06-12T19:31:03.916+02:00</t>
  </si>
  <si>
    <t>2026-06-12T19:19:00.471+02:00</t>
  </si>
  <si>
    <t>2026-06-12T19:33:24.887+02:00</t>
  </si>
  <si>
    <t>[{"id":"55199473","note":"Prosim 1/2 comeback a 1/2 havaj viz tel hovor. Dekuji","size":"Comeback 40cm 🌶️","count":1,"label":"Comeback 40cm 🌶️","posId":"109","price":30900,"isExtra":false},{"id":"55199557","note":"","count":1,"label":"Balné","posId":"K0000","price":2000,"isExtra":true},{"id":"55199630","note":"","count":1,"label":"Ananas","posId":"C100","price":3500,"KDSTags":["greenhighlight"],"isExtra":true}]</t>
  </si>
  <si>
    <t>2026-06-12T19:15:04.564+02:00</t>
  </si>
  <si>
    <t>2026-06-12T19:30:34.963+02:00</t>
  </si>
  <si>
    <t>2026-06-12T19:39:04.195+02:00</t>
  </si>
  <si>
    <t>2026-06-12T19:15:04.748+02:00</t>
  </si>
  <si>
    <t>[{"id":"4d0fe7ad-c88a-4a73-8015-c60680489cf8","note":"","count":1,"label":"Baby Špenát &amp; kuře 32cm","posId":"116","price":24900,"isExtra":false},{"id":"5b1f2843-926a-4dd1-a5f0-4fddc7b45013","note":"","count":1,"label":"Margherita 32cm","posId":"112","price":20900,"isExtra":false}]</t>
  </si>
  <si>
    <t>2026-06-12T19:14:39.911+02:00</t>
  </si>
  <si>
    <t>2026-06-12T19:33:08.869+02:00</t>
  </si>
  <si>
    <t>[{"id":"d5f548ecefcfc95cc5941e55","count":1,"label":"Comeback 40cm 🌶️","posId":"109","price":30900,"isExtra":false},{"id":"c71f71bd04444e93fe083c01","count":1,"label":"Balné","posId":"K0000","price":2000,"isExtra":true},{"id":"702a37cee92bef60b73e18f1","count":1,"label":"BBQ dip","posId":"P105","price":2000,"isExtra":false},{"id":"ed2821f5147c44e417ef0b42","count":1,"label":"Balné","posId":"K0000","price":1500,"isExtra":true},{"id":"b9e54539031b67f4afafa5bc","count":1,"label":"pečené brambory","posId":"P103","price":6900,"isExtra":false},{"id":"ed2821f5147c44e417ef0b42","count":1,"label":"Balné","posId":"K0000","price":1500,"isExtra":true}]</t>
  </si>
  <si>
    <t>2026-06-12T19:14:04.142+02:00</t>
  </si>
  <si>
    <t>2026-06-12T19:34:26.597+02:00</t>
  </si>
  <si>
    <t>2026-06-12T19:56:02.810+02:00</t>
  </si>
  <si>
    <t>2026-06-12T19:14:04.526+02:00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</si>
  <si>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bylinky","posId":"A121","price":5700,"isExtra":true},{"id":"0b867b16-3995-4b4a-9deb-1c0d8cecf8d6","note":"","count":1,"label":"Pepperoni 32cm 🌶️🌶️","posId":"120","price":24900,"isExtra":false},{"id":"cf590a42-3894-4cb1-9be7-6da354b8453d","note":"","count":1,"label":"Olivy","posId":"B112","price":2500,"KDSTags":["greenhighlight"],"isExtra":true},{"id":"3a8b6a85-3b5c-4ee4-be2d-261ab8731d6e","note":"","count":1,"label":"Česnekový dip","posId":"P106","price":2000,"isExtra":false}]</t>
  </si>
  <si>
    <t>2026-06-12T19:10:09.297+02:00</t>
  </si>
  <si>
    <t>2026-06-12T19:25:08.550+02:00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</si>
  <si>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40cm","posId":"102","price":30900,"isExtra":false},{"id":"c71f71bd04444e93fe083c01","count":1,"label":"Balné","posId":"K0000","price":2000,"isExtra":true},{"id":"3066e1327dc15df83048b59b","count":1,"label":"Mirinda 1l","posId":"N126","price":5900,"isExtra":false},{"id":"b0909d075aa821e62b5225d6","count":1,"label":"Pepsi 1l","posId":"N124","price":5900,"isExtra":false},{"id":"1af1801661c2c765e82d99ad","count":1,"label":"Jablečno-skořicové rolls","posId":"18","price":8900,"isExtra":false},{"id":"ed2821f5147c44e417ef0b42","count":1,"label":"Balné","posId":"K0000","price":1500,"isExtra":true},{"id":"b9e54539031b67f4afafa5bc","count":1,"label":"pečené brambory","posId":"P103","price":6900,"isExtra":false},{"id":"ed2821f5147c44e417ef0b42","count":1,"label":"Balné","posId":"K0000","price":1500,"isExtra":true},{"id":"5fdddf9d3c429571bb69ddb5","count":1,"label":"spicy wings 🌶️","posId":"P101","price":9520,"isExtra":false},{"id":"ed2821f5147c44e417ef0b42","count":1,"label":"Balné","posId":"K0000","price":1500,"isExtra":true},{"id":"0d95a3384b070d9133ab82f7","count":1,"label":"Česnekový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</si>
  <si>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2026-06-12T19:04:00.776+02:00</t>
  </si>
  <si>
    <t>2026-06-12T19:12:36.251+02:00</t>
  </si>
  <si>
    <t>2026-06-12T19:01:13.032+02:00</t>
  </si>
  <si>
    <t>2026-06-12T19:10:36.353+02:00</t>
  </si>
  <si>
    <t>[{"id":"0d95a3384b070d9133ab82f7","count":1,"label":"Česnekový dip","posId":"P106","price":2000,"isExtra":false},{"id":"ed2821f5147c44e417ef0b42","count":1,"label":"Balné","posId":"K0000","price":1500,"isExtra":true},{"id":"26d130ce3ef2dd539f98fc3d","count":1,"label":"BBQ Meteor 32cm","posId":"118","price":24900,"isExtra":false},{"id":"ed2821f5147c44e417ef0b42","count":1,"label":"Balné","posId":"K0000","price":1500,"isExtra":true},{"id":"c4cf500880b17d3ffa827758","count":1,"label":"Hawai 32cm","posId":"114","price":19920,"isExtra":false},{"id":"ed2821f5147c44e417ef0b42","count":1,"label":"Balné","posId":"K0000","price":1500,"isExtra":true},{"id":"9ee1d6724717b6cc0fc41c1b","count":1,"label":"okraj mozzarella, bylinky","posId":"A121","price":5700,"isExtra":true},{"id":"a3e2b9098574d6ada70d6837","count":1,"label":"Jalapeňos","posId":"B102","price":2500,"KDSTags":["greenhighlight"],"isExtra":true}]</t>
  </si>
  <si>
    <t>2026-06-12T18:55:04.112+02:00</t>
  </si>
  <si>
    <t>2026-06-12T19:17:59.277+02:00</t>
  </si>
  <si>
    <t>2026-06-12T19:45:14.645+02:00</t>
  </si>
  <si>
    <t>2026-06-12T18:55:04.469+02:00</t>
  </si>
  <si>
    <t>[{"id":"95bce60f-e62f-4ae7-90e9-e09260893da5","note":"","count":1,"label":"Baby špenát &amp; kuře 18cm","posId":"128","price":11900,"isExtra":false},{"id":"36ea3088-07fd-428f-b871-c4a5ee9cef7b","note":"","count":1,"label":"Comeback 40cm 🌶️","posId":"109","price":30900,"isExtra":false},{"id":"0f32557d-3b00-4445-b026-75e05c963906","note":"","count":1,"label":"Jalapeňos","posId":"C102","price":3500,"KDSTags":["greenhighlight"],"isExtra":true},{"id":"19647242-c7ae-4948-97a4-fe55e47b6f96","note":"","count":1,"label":"Bez salámu","posId":"X109","price":0,"KDSTags":["redhighlight"],"isExtra":true}]</t>
  </si>
  <si>
    <t>2026-06-12T18:53:47.137+02:00</t>
  </si>
  <si>
    <t>2026-06-12T19:03:46.439+02:00</t>
  </si>
  <si>
    <t>[{"id":"d0043b053c4bd7c6fd8359d7","count":1,"label":"Comeback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bylinky","posId":"A121","price":5700,"isExtra":true},{"id":"15d48fba0016db7394ccdeab","count":1,"label":"Bez cibule","posId":"X103","price":0,"KDSTags":["redhighlight"],"isExtra":true},{"id":"a027d0199cf05e8a3a21a59e","count":1,"label":"Kuře","posId":"B114","price":3000,"KDSTags":["greenhighlight"],"isExtra":true}]</t>
  </si>
  <si>
    <t>2026-06-12T18:52:20.192+02:00</t>
  </si>
  <si>
    <t>2026-06-12T18:58:22.962+02:00</t>
  </si>
  <si>
    <t>[{"id":"nC1KrtOLd8xTukBNuBdBj","count":1,"label":"Capricciosa 40cm","posId":"101","price":30900,"isExtra":false,"creatorId":"qwv2zfjCDvVQOU13xskY0","isPackging":0,"actualLabel":"Capricciosa 40cm"},{"id":"QvTM0biDDphkG686YLgHj","count":1,"label":"Česnekový dip","posId":"P106","price":2000,"isExtra":false,"creatorId":"pdfVkPy082acTfDMFlOpz","isPackging":0,"actualLabel":"Česnekový dip"},{"id":"B9Gc9DICwMa89e6oK1jK1","count":1,"label":"Mirinda 1l","posId":"N126","price":5900,"isExtra":false,"creatorId":"MklEdhFyKZ_HIa1mo1RI2","isPackging":0,"actualLabel":"Mirinda 1l"}]</t>
  </si>
  <si>
    <t>2026-06-12T18:39:43.120+02:00</t>
  </si>
  <si>
    <t>2026-06-12T18:49:55.960+02:00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</si>
  <si>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32cm","posId":"123","price":24900,"isExtra":false},{"id":"55199562","note":"","count":1,"label":"Balné","posId":"K0000","price":1500,"isExtra":true},{"id":"59555717","note":"","count":1,"label":"BBQ základ","posId":"ZSB32","price":0,"isExtra":true},{"id":"55199568","note":"","count":1,"label":"Jalapeňos","posId":"B102","price":2500,"KDSTags":["greenhighlight"],"isExtra":true},{"id":"55199615","note":"","count":1,"label":"Olivy","posId":"B112","price":2500,"KDSTags":["greenhighlight"],"isExtra":true},{"id":"57405743","note":"","size":"Pepsi zero sugar 1l","count":1,"label":"Pepsi zero sugar 1l","posId":"N125","price":5900,"isExtra":false},{"id":"59589457","note":"","size":"Hot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</si>
  <si>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2026-06-12T18:37:15.314+02:00</t>
  </si>
  <si>
    <t>2026-06-12T18:46:48.240+02:00</t>
  </si>
  <si>
    <t>[{"id":"c4cf500880b17d3ffa827758","count":1,"label":"Hawai 32cm","posId":"114","price":19920,"isExtra":false},{"id":"ed2821f5147c44e417ef0b42","count":1,"label":"Balné","posId":"K0000","price":1500,"isExtra":true},{"id":"1d215296a99939a8f5b4c23d","count":1,"label":"Pepperoni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🌶️🌶️","posId":"120","price":19920,"isExtra":false},{"id":"ed2821f5147c44e417ef0b42","count":1,"label":"Balné","posId":"K0000","price":1500,"isExtra":true},{"id":"d881435059a1470cdfda68d0","count":1,"label":"Pepsi zero sugar 1l","posId":"N125","price":5900,"isExtra":false},{"id":"702a37cee92bef60b73e18f1","count":1,"label":"BBQ dip","posId":"P105","price":2000,"isExtra":false},{"id":"ed2821f5147c44e417ef0b42","count":1,"label":"Balné","posId":"K0000","price":1500,"isExtra":true}]</t>
  </si>
  <si>
    <t>2026-06-12T18:33:03.900+02:00</t>
  </si>
  <si>
    <t>2026-06-12T19:02:13.530+02:00</t>
  </si>
  <si>
    <t>2026-06-12T19:12:57.306+02:00</t>
  </si>
  <si>
    <t>2026-06-12T18:33:04.069+02:00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</si>
  <si>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</si>
  <si>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2026-06-12T18:33:03.868+02:00</t>
  </si>
  <si>
    <t>2026-06-12T20:18:49.647+02:00</t>
  </si>
  <si>
    <t>[{"id":"f4d7b9ad-ce62-498d-a90b-8016ab1e3604","note":"","count":1,"label":"Quattro Formaggi 32 cm","posId":"147","price":24900,"isExtra":false},{"id":"e12521cc-9391-4513-be27-f090014536cf","note":"","count":1,"label":"BBQ Texas 32 cm","posId":"143","price":24900,"isExtra":false}]</t>
  </si>
  <si>
    <t>2026-06-12T18:32:11.771+02:00</t>
  </si>
  <si>
    <t>2026-06-12T18:43:06.612+02:00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</si>
  <si>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🌶️","posId":"P101","price":0,"isExtra":true},{"id":"57405756","note":"","count":1,"label":"Mirinda 1l","posId":"N126","price":0,"isExtra":true},{"id":"59592261","note":"","count":1,"label":"USA těsto","posId":"17","price":1000,"isExtra":true},{"id":"57279344","note":"","count":1,"label":"BBQ základ","posId":"ZRB32","price":0,"isExtra":true},{"id":"55199496","note":"","size":"Margherita 18cm","count":1,"label":"Margherita 18cm","posId":"124","price":11900,"isExtra":false},{"id":"55199538","note":"","count":1,"label":"Balné","posId":"K0000","price":1000,"isExtra":true},{"id":"59589462","note":"","size":"Zeleninová 32cm","count":1,"label":"Zeleninová 32cm","posId":"115","price":24900,"isExtra":false},{"id":"55199562","note":"","count":1,"label":"Balné","posId":"K0000","price":1500,"isExtra":true},{"id":"59592261","note":"","count":1,"label":"USA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základ","posId":"ZRB32","price":0,"isExtra":true},{"id":"55199580","note":"","count":1,"label":"Bez kukuřice","posId":"X115","price":0,"KDSTags":["redhighlight"],"isExtra":true},{"id":"55199623","note":"","count":1,"label":"Bez žampionů","posId":"X105","price":0,"KDSTags":["redhighlight"],"isExtra":true},{"id":"55199636","note":"","count":1,"label":"Bez oliv","posId":"X112","price":0,"KDSTags":["redhighlight"],"isExtra":true},{"id":"59808680","note":"","size":"Jablečno-skořicové rolls","count":1,"label":"Jablečno-skořicové rolls","posId":"18","price":8900,"isExtra":false},{"id":"55199562","note":"","count":1,"label":"Balné","posId":"K0000","price":1500,"isExtra":true}]</t>
  </si>
  <si>
    <t>2026-06-12T18:29:49.737+02:00</t>
  </si>
  <si>
    <t>2026-06-12T18:30:50.884+02:00</t>
  </si>
  <si>
    <t>[{"id":"hq1R5HxeYrJr4Ew-dOjt-","count":1,"label":"Guarana classic","posId":"N142","price":5500,"isExtra":false,"creatorId":"eA6IcAToLiQ97wTuZCQL2","isPackging":0,"actualLabel":"Guarana classic"},{"id":"hq1R5HxeYrJr4Ew-dOjt-","count":1,"label":"Guarana classic","posId":"N142","price":5500,"isExtra":false,"creatorId":"O8wvJiVSinKd-JEa_hDCT","isPackging":0,"actualLabel":"Guarana classic"},{"id":"oN2HwwNmv6z9l9BDlxwAW","count":1,"label":"Guarana kiwi a jablko","posId":"N144","price":5500,"isExtra":false,"creatorId":"_w-HrTlo6YCUgoY_IGcye","isPackging":0,"actualLabel":"Guarana kiwi a jablko"},{"id":"oN2HwwNmv6z9l9BDlxwAW","count":1,"label":"Guarana kiwi a jablko","posId":"N144","price":5500,"isExtra":false,"creatorId":"XeKFNvikizL5Sq3cKNveC","isPackging":0,"actualLabel":"Guarana kiwi a jablko"}]</t>
  </si>
  <si>
    <t>2026-06-12T18:26:10.570+02:00</t>
  </si>
  <si>
    <t>2026-06-12T18:35:32.176+02:00</t>
  </si>
  <si>
    <t>[{"id":"55199512","note":"","size":"Masové kuličky","count":1,"label":"masové kuličky","posId":"P102","price":9900,"isExtra":false},{"id":"55199562","note":"","count":1,"label":"Balné","posId":"K0000","price":1500,"isExtra":true},{"id":"55199471","note":"","size":"Quattro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</si>
  <si>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2026-06-12T18:22:24.681+02:00</t>
  </si>
  <si>
    <t>2026-06-12T18:33:17.326+02:00</t>
  </si>
  <si>
    <t>[{"id":"5fdddf9d3c429571bb69ddb5","count":1,"label":"spicy wings 🌶️","posId":"P101","price":9520,"isExtra":false},{"id":"ed2821f5147c44e417ef0b42","count":1,"label":"Balné","posId":"K0000","price":1500,"isExtra":true},{"id":"b0909d075aa821e62b5225d6","count":1,"label":"Pepsi 1l","posId":"N124","price":5900,"isExtra":false},{"id":"d52edd9e0f5cc26976bc6fce","count":1,"label":"Capricciosa 40cm","posId":"101","price":30900,"isExtra":false},{"id":"c71f71bd04444e93fe083c01","count":1,"label":"Balné","posId":"K0000","price":2000,"isExtra":true}]</t>
  </si>
  <si>
    <t>2026-06-12T18:22:15.502+02:00</t>
  </si>
  <si>
    <t>2026-06-12T18:31:22.741+02:00</t>
  </si>
  <si>
    <t>2026-06-12T18:19:29.554+02:00</t>
  </si>
  <si>
    <t>2026-06-12T18:31:21.104+02:00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</si>
  <si>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základ","posId":"ZRS32","price":0,"isExtra":true}]</t>
  </si>
  <si>
    <t>2026-06-12T18:19:12.428+02:00</t>
  </si>
  <si>
    <t>2026-06-12T18:29:24.874+02:00</t>
  </si>
  <si>
    <t>[{"id":"d5f548ecefcfc95cc5941e55","count":1,"label":"Comeback 40cm 🌶️","posId":"109","price":30900,"isExtra":false},{"id":"c71f71bd04444e93fe083c01","count":1,"label":"Balné","posId":"K0000","price":2000,"isExtra":true},{"id":"15d48fba0016db7394ccdeab","count":1,"label":"Bez cibule","posId":"X103","price":0,"KDSTags":["redhighlight"],"isExtra":true}]</t>
  </si>
  <si>
    <t>2026-06-12T18:14:03.756+02:00</t>
  </si>
  <si>
    <t>2026-06-12T18:27:09.085+02:00</t>
  </si>
  <si>
    <t>2026-06-12T18:43:48.848+02:00</t>
  </si>
  <si>
    <t>2026-06-12T18:14:03.923+02:00</t>
  </si>
  <si>
    <t>[{"id":"35e045f9-bc36-46e9-8142-6579de78a05b","note":"","count":1,"label":"Comeback 32cm 🌶️","posId":"121","price":24900,"isExtra":false},{"id":"f2ca88ba-7288-4f05-a925-149da2e2137e","note":"","count":1,"label":"okraj hotdog, bbq omáčka","posId":"A119","price":5700,"isExtra":true},{"id":"670e963a-3bc6-4d99-8aed-b86eae3c2021","note":"","count":1,"label":"Bez mozzarelly","posId":"X113","price":0,"KDSTags":["redhighlight"],"isExtra":true},{"id":"3a8b6a85-3b5c-4ee4-be2d-261ab8731d6e","note":"","count":1,"label":"Česnekový dip","posId":"P106","price":2000,"isExtra":false},{"id":"9461c599-e1f4-4267-8dd8-c1eea66839a3","note":"","count":1,"label":"Choco Rolls","posId":"chr100","price":8900,"isExtra":false}]</t>
  </si>
  <si>
    <t>2026-06-12T18:09:03.920+02:00</t>
  </si>
  <si>
    <t>2026-06-12T18:18:37.789+02:00</t>
  </si>
  <si>
    <t>2026-06-12T18:47:05.621+02:00</t>
  </si>
  <si>
    <t>2026-06-12T18:09:04.122+02:00</t>
  </si>
  <si>
    <t>[{"id":"ee394832-8137-440a-84b7-b9e0df42a9ab","note":"","count":1,"label":"Hawai 32cm","posId":"114","price":24900,"isExtra":false},{"id":"e2500e14-36a7-442f-9e4c-8df3f05db108","note":"","count":1,"label":"Pepperoni salám","posId":"B109","price":3000,"KDSTags":["greenhighlight"],"isExtra":true},{"id":"cf590a42-3894-4cb1-9be7-6da354b8453d","note":"","count":1,"label":"Olivy","posId":"B112","price":2500,"KDSTags":["greenhighlight"],"isExtra":true},{"id":"0b867b16-3995-4b4a-9deb-1c0d8cecf8d6","note":"","count":1,"label":"Pepperoni 32cm 🌶️🌶️","posId":"120","price":24900,"isExtra":false},{"id":"adb25a98-2836-4da5-82f5-82c3fc24d621","note":"","count":1,"label":"Grana padano, pecorino, parmazán","posId":"B130","price":3000,"KDSTags":["greenhighlight"],"isExtra":true},{"id":"7bf5fb6e-17f1-4e62-b7d1-e31d7c483eb9","note":"","count":1,"label":"Cibule","posId":"B103","price":2500,"KDSTags":["greenhighlight"],"isExtra":true},{"id":"e7501e4e-7b75-458f-8655-4ba5ba9c5990","note":"","count":1,"label":"Jalapeňos dip","posId":"P107","price":2000,"isExtra":false},{"id":"4cd25cb7-e092-43a0-ab38-89c50a7e6a77","note":"","count":1,"label":"Pepperoni 18cm 🌶️🌶️","posId":"132","price":11900,"isExtra":false},{"id":"ede9e72e-2d68-47c4-ac43-66acb7a92f67","note":"","count":1,"label":"Cibule","posId":"A103","price":1500,"isExtra":true}]</t>
  </si>
  <si>
    <t>2026-06-12T18:06:57.903+02:00</t>
  </si>
  <si>
    <t>2026-06-12T18:24:55.616+02:00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</si>
  <si>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základ","posId":"ZBR40","price":0,"isExtra":true},{"id":"C102","note":"","count":1,"label":"Jalapeňos","posId":"C102","price":3500,"KDSTags":["greenhighlight"],"isExtra":true}]</t>
  </si>
  <si>
    <t>2026-06-12T18:06:21.446+02:00</t>
  </si>
  <si>
    <t>2026-06-12T18:22:48.847+02:00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</si>
  <si>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</si>
  <si>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2026-06-12T18:04:04.148+02:00</t>
  </si>
  <si>
    <t>2026-06-12T18:18:43.820+02:00</t>
  </si>
  <si>
    <t>[{"id":"7ec71ed1b6dd8f99c580bfce","count":1,"label":"Margherita 40cm","posId":"100","price":26900,"isExtra":false},{"id":"c71f71bd04444e93fe083c01","count":1,"label":"Balné","posId":"K0000","price":2000,"isExtra":true},{"id":"2cbb1289483b06f505ef6edf","count":1,"label":"Smetanový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,{"id":"1b08716f3c2b8fa95c641a92","count":1,"label":"Olivy","posId":"C112","price":3500,"KDSTags":["greenhighlight"],"isExtra":true},{"id":"096441a3b709cad5b3ac76b2","count":1,"label":"Šunka","posId":"C106","price":4000,"KDSTags":["greenhighlight"],"isExtra":true},{"id":"d881435059a1470cdfda68d0","count":1,"label":"Pepsi zero sugar 1l","posId":"N125","price":5900,"isExtra":false}]</t>
  </si>
  <si>
    <t>2026-06-12T18:00:46.903+02:00</t>
  </si>
  <si>
    <t>2026-06-12T18:04:38.764+02:00</t>
  </si>
  <si>
    <t>[{"id":"GtkxIY8m7ME9N7fLIL1mf","count":1,"label":"Pepperoni 40cm 🌶️🌶️","posId":"108","price":30900,"isExtra":false,"creatorId":"wyw1G35wZTZblAb_-GdXb","isPackging":0,"actualLabel":"Pepperoni 40cm 🌶️🌶️"},{"id":"nC1KrtOLd8xTukBNuBdBj","count":1,"label":"Capricciosa 40cm","posId":"101","price":30900,"isExtra":false,"creatorId":"RgfDu8hnxTbPxZ4mo1xJe","isPackging":0,"actualLabel":"Capricciosa 40cm"}]</t>
  </si>
  <si>
    <t>2026-06-12T17:52:27.404+02:00</t>
  </si>
  <si>
    <t>2026-06-12T18:07:33.345+02:00</t>
  </si>
  <si>
    <t>[{"id":"55199496","note":"","size":"Margherita 18cm","count":1,"label":"Margherita 18cm","posId":"124","price":11900,"isExtra":false},{"id":"55199538","note":"","count":1,"label":"Balné","posId":"K0000","price":1000,"isExtra":true},{"id":"55199497","note":"","size":"Quattro Formaggi 18cm","count":1,"label":"Quattro Formaggi 18cm","posId":"135","price":11900,"isExtra":false},{"id":"55199538","note":"","count":1,"label":"Balné","posId":"K0000","price":1000,"isExtra":true},{"id":"55199513","note":"","size":"Pečené brambory","count":2,"label":"pečené brambory","posId":"P103","price":6900,"isExtra":false},{"id":"55199562","note":"","count":2,"label":"Balné","posId":"K0000","price":1500,"isExtra":true},{"id":"55199516","note":"","size":"Česnekový dip","count":5,"label":"Česnekový dip","posId":"P106","price":2000,"isExtra":false},{"id":"55199562","note":"","count":5,"label":"Balné","posId":"K0000","price":1500,"isExtra":true},{"id":"57405742","note":"","size":"Pepsi 1l","count":1,"label":"Pepsi 1l","posId":"N124","price":5900,"isExtra":false},{"id":"57405744","note":"","size":"Mirinda 1l","count":1,"label":"Mirinda 1l","posId":"N126","price":5900,"isExtra":false},{"id":"57405746","note":"","size":"Poděbradská malinovka 0,5l","count":1,"label":"Poděbradská malinovka 0,5l","posId":"N129","price":4900,"isExtra":false}]</t>
  </si>
  <si>
    <t>2026-06-12T17:51:03.057+02:00</t>
  </si>
  <si>
    <t>2026-06-12T18:05:35.892+02:00</t>
  </si>
  <si>
    <t>[{"id":"1fae666b-4102-4ed0-b317-2a07b21ae279","note":"","count":1,"label":"Hot &amp; Spicy 40cm 🌶️🌶️","posId":"110","price":30900,"isExtra":false},{"id":"622835b8-8ccd-4776-9f66-ccee484725e6","note":"","count":1,"label":"okraj hotdog, hořčice","posId":"A118","price":6500,"isExtra":true}]</t>
  </si>
  <si>
    <t>2026-06-12T17:35:50.274+02:00</t>
  </si>
  <si>
    <t>2026-06-12T17:44:08.634+02:00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</si>
  <si>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</si>
  <si>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2026-06-12T17:33:03.200+02:00</t>
  </si>
  <si>
    <t>2026-06-12T18:11:15.575+02:00</t>
  </si>
  <si>
    <t>2026-06-12T18:30:58.494+02:00</t>
  </si>
  <si>
    <t>2026-06-12T17:33:03.516+02:00</t>
  </si>
  <si>
    <t>[{"id":"b23a7ffc-2968-4b23-96c7-647c4d375297","note":"","count":1,"label":"BBQ Meteor 32 cm","posId":"142","price":24900,"isExtra":false},{"id":"21fd0686-e8d1-43f1-84c9-d96f5842a3ca","note":"","count":1,"label":"okraj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,{"id":"38de8e38-e51e-422d-9a89-960ebc505f1b","note":"","count":1,"label":"Šunka","posId":"B106","price":3000,"KDSTags":["greenhighlight"],"isExtra":true},{"id":"9461c599-e1f4-4267-8dd8-c1eea66839a3","note":"","count":1,"label":"Choco Rolls","posId":"chr100","price":8900,"isExtra":false}]</t>
  </si>
  <si>
    <t>2026-06-12T17:32:51.502+02:00</t>
  </si>
  <si>
    <t>2026-06-12T17:40:17.906+02:00</t>
  </si>
  <si>
    <t>[{"id":"39b4dba259045cb10a80740d","count":1,"label":"Quattro Formaggi 32cm","posId":"123","price":24900,"isExtra":false},{"id":"ed2821f5147c44e417ef0b42","count":1,"label":"Balné","posId":"K0000","price":1500,"isExtra":true}]</t>
  </si>
  <si>
    <t>2026-06-12T17:27:10.036+02:00</t>
  </si>
  <si>
    <t>2026-06-12T17:37:13.574+02:00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</si>
  <si>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</si>
  <si>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2026-06-12T17:20:04.151+02:00</t>
  </si>
  <si>
    <t>2026-06-12T17:28:23.888+02:00</t>
  </si>
  <si>
    <t>2026-06-12T17:34:18.343+02:00</t>
  </si>
  <si>
    <t>2026-06-12T17:20:04.265+02:00</t>
  </si>
  <si>
    <t>[{"id":"aef5aaf8-2acf-4f20-91be-c8829f11cd0c","note":"","count":1,"label":"Capricciosa 40cm","posId":"101","price":30900,"isExtra":false},{"id":"26378531-c5c0-43f4-9535-09f267896a62","note":"","count":1,"label":"spicy wings 🌶️","posId":"P101","price":11900,"isExtra":false},{"id":"e7501e4e-7b75-458f-8655-4ba5ba9c5990","note":"","count":1,"label":"Jalapeňos dip","posId":"P107","price":2000,"isExtra":false}]</t>
  </si>
  <si>
    <t>2026-06-12T17:19:03.761+02:00</t>
  </si>
  <si>
    <t>2026-06-12T17:34:12.675+02:00</t>
  </si>
  <si>
    <t>2026-06-12T17:57:18.067+02:00</t>
  </si>
  <si>
    <t>2026-06-12T17:19:03.896+02:00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</si>
  <si>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99710cd8-fa1f-4712-84a8-85da37e18dd0","note":"","count":1,"label":"česnekový chléb","posId":"P104","price":7900,"isExtra":false}]</t>
  </si>
  <si>
    <t>2026-06-12T17:17:17.891+02:00</t>
  </si>
  <si>
    <t>2026-06-12T17:32:15.060+02:00</t>
  </si>
  <si>
    <t>[{"id":"3f770e7a43d35166513af203","count":1,"label":"Zeleninová 32cm","posId":"115","price":19920,"isExtra":false},{"id":"ed2821f5147c44e417ef0b42","count":1,"label":"Balné","posId":"K0000","price":1500,"isExtra":true},{"id":"9ee1d6724717b6cc0fc41c1b","count":1,"label":"okraj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</si>
  <si>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2026-06-12T17:17:00.139+02:00</t>
  </si>
  <si>
    <t>2026-06-12T17:32:27.921+02:00</t>
  </si>
  <si>
    <t>[{"id":"1d215296a99939a8f5b4c23d","count":1,"label":"Pepperoni 32cm 🌶️🌶️","posId":"120","price":19920,"isExtra":false},{"id":"ed2821f5147c44e417ef0b42","count":1,"label":"Balné","posId":"K0000","price":1500,"isExtra":true},{"id":"284143256f41c905feeed114","count":1,"label":"Capricciosa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55089be55592a3a2fa77668d","count":1,"label":"Jalapenos Rolls","posId":"jpr200","price":8900,"isExtra":false},{"id":"ed2821f5147c44e417ef0b42","count":1,"label":"Balné","posId":"K0000","price":1500,"isExtra":true}]</t>
  </si>
  <si>
    <t>2026-06-12T17:15:23.519+02:00</t>
  </si>
  <si>
    <t>2026-06-12T17:23:42.765+02:00</t>
  </si>
  <si>
    <t>2026-06-12T17:43:36.072+02:00</t>
  </si>
  <si>
    <t>2026-06-12T17:15:23.620+02:00</t>
  </si>
  <si>
    <t>[{"id":"6EOQqdUbvec_Rcd-5wvYk","count":1,"label":"Spicy menu Comeback","posId":"M100","price":34900,"isExtra":false,"creatorId":"mKCzoOLw4kp8SI5mtL33c","isPackging":0,"actualLabel":"Spicy menu Comeback"},{"id":"extra_20230331101812_16","count":1,"label":"BBQ Meteor","posId":"Y118","price":0,"isExtra":true,"mainItemId":"6EOQqdUbvec_Rcd-5wvYk"},{"id":"extra_20230331101812_44","count":1,"label":"masové kuličky","posId":"P102","price":0,"isExtra":true,"mainItemId":"6EOQqdUbvec_Rcd-5wvYk"},{"id":"a5kmzNOxYsEsFVfhZJUad","count":1,"label":"Pepsi 1l","posId":"N124","price":0,"isExtra":true,"mainItemId":"6EOQqdUbvec_Rcd-5wvYk"}]</t>
  </si>
  <si>
    <t>2026-06-12T17:12:33.422+02:00</t>
  </si>
  <si>
    <t>2026-06-12T17:20:33.785+02:00</t>
  </si>
  <si>
    <t>[{"id":"115","note":"","count":1,"label":"Zeleninová 32cm","posId":"115","price":24900,"isExtra":false},{"id":"K0000","note":"","count":1,"label":"Balné","posId":"K0000","price":1500,"isExtra":true},{"id":"X112","note":"","count":1,"label":"Bez oliv","posId":"X112","price":0,"KDSTags":["redhighlight"],"isExtra":true}]</t>
  </si>
  <si>
    <t>2026-06-12T17:04:06.075+02:00</t>
  </si>
  <si>
    <t>2026-06-12T17:15:29.593+02:00</t>
  </si>
  <si>
    <t>[{"id":"7ec71ed1b6dd8f99c580bfce","count":1,"label":"Margherita 40cm","posId":"100","price":26900,"isExtra":false},{"id":"c71f71bd04444e93fe083c01","count":1,"label":"Balné","posId":"K0000","price":2000,"isExtra":true},{"id":"2cbb1289483b06f505ef6edf","count":1,"label":"Smetanový základ","posId":"ZRS40","price":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f57d0560307c7e328ce7a0a4","count":1,"label":"Pepperoni salám","posId":"C109","price":4000,"KDSTags":["greenhighlight"],"isExtra":true},{"id":"d881435059a1470cdfda68d0","count":1,"label":"Pepsi zero sugar 1l","posId":"N125","price":5900,"isExtra":false}]</t>
  </si>
  <si>
    <t>2026-06-12T16:57:27.531+02:00</t>
  </si>
  <si>
    <t>2026-06-12T17:05:19.558+02:00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</si>
  <si>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40cm","posId":"101","price":30900,"isExtra":false},{"id":"55199557","note":"","count":1,"label":"Balné","posId":"K0000","price":2000,"isExtra":true},{"id":"59555723","note":"","count":1,"label":"BBQ základ","posId":"ZRB40","price":0,"isExtra":true},{"id":"55199677","note":"","count":1,"label":"Pepperoni salám","posId":"C109","price":4000,"KDSTags":["greenhighlight"],"isExtra":true}]</t>
  </si>
  <si>
    <t>2026-06-12T16:56:03.136+02:00</t>
  </si>
  <si>
    <t>2026-06-12T17:02:28.833+02:00</t>
  </si>
  <si>
    <t>2026-06-12T16:54:56.006+02:00</t>
  </si>
  <si>
    <t>2026-06-12T18:13:02.456+02:00</t>
  </si>
  <si>
    <t>[{"id":"1d215296a99939a8f5b4c23d","count":1,"label":"Pepperoni 32cm 🌶️🌶️","posId":"120","price":19920,"isExtra":false},{"id":"ed2821f5147c44e417ef0b42","count":1,"label":"Balné","posId":"K0000","price":1500,"isExtra":true},{"id":"c4cf500880b17d3ffa827758","count":1,"label":"Hawai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</si>
  <si>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Sumit</t>
  </si>
  <si>
    <t>2026-06-12T16:39:05.303+02:00</t>
  </si>
  <si>
    <t>2026-06-12T16:53:15.476+02:00</t>
  </si>
  <si>
    <t>[{"id":"103","note":"","count":1,"label":"Zeleninová 40cm","posId":"103","price":30900,"isExtra":false},{"id":"K0000","note":"","count":1,"label":"Balné","posId":"K0000","price":2000,"isExtra":true},{"id":"X115","note":"","count":1,"label":"Bez kukuřice","posId":"X115","price":0,"KDSTags":["redhighlight"],"isExtra":true},{"id":"C116","note":"","count":1,"label":"Masové kuličky","posId":"C116","price":8900,"KDSTags":["greenhighlight"],"isExtra":true},{"id":"112","note":"","count":1,"label":"Margherita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</si>
  <si>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2026-06-12T16:29:45.020+02:00</t>
  </si>
  <si>
    <t>2026-06-12T16:47:00.673+02:00</t>
  </si>
  <si>
    <t>[{"id":"55199471","note":"736668748","size":"Quattro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základ","posId":"ZSR40","price":0,"isExtra":true},{"id":"55199641","note":"","count":1,"label":"okraj hotdog, bez omáčky","posId":"A126","price":6500,"isExtra":true},{"id":"55199650","note":"","count":1,"label":"Kukuřice","posId":"C115","price":3500,"KDSTags":["greenhighlight"],"isExtra":true},{"id":"55199658","note":"","count":1,"label":"Mozzarella","posId":"C113","price":4000,"KDSTags":["greenhighlight"],"isExtra":true},{"id":"66424178","note":"","size":"Pilsner Urquell 12","count":1,"label":"Pilsner Urquell 12","posId":"N20","price":6500,"isExtra":false}]</t>
  </si>
  <si>
    <t>2026-06-12T16:19:15.185+02:00</t>
  </si>
  <si>
    <t>2026-06-12T16:28:06.407+02:00</t>
  </si>
  <si>
    <t>[{"id":"111","note":"","count":1,"label":"Quattro Formaggi 40cm","posId":"111","price":30900,"isExtra":false},{"id":"K0000","note":"","count":1,"label":"Balné","posId":"K0000","price":2000,"isExtra":true},{"id":"114","note":"","count":1,"label":"Hawai 32cm","posId":"114","price":24900,"isExtra":false},{"id":"K0000","note":"","count":1,"label":"Balné","posId":"K0000","price":1500,"isExtra":true},{"id":"N120","note":"","count":1,"label":"Aquilla černý čaj a broskev","posId":"N120","price":4900,"isExtra":false},{"id":"N124","note":"","count":1,"label":"Pepsi 1l","posId":"N124","price":5900,"isExtra":false}]</t>
  </si>
  <si>
    <t>2026-06-12T16:16:02.949+02:00</t>
  </si>
  <si>
    <t>2026-06-12T16:24:33.289+02:00</t>
  </si>
  <si>
    <t>2026-06-12T16:54:13.575+02:00</t>
  </si>
  <si>
    <t>2026-06-12T16:16:03.066+02:00</t>
  </si>
  <si>
    <t>[{"id":"35e045f9-bc36-46e9-8142-6579de78a05b","note":"","count":2,"label":"Comeback 32cm 🌶️","posId":"121","price":24900,"isExtra":false}]</t>
  </si>
  <si>
    <t>2026-06-12T16:07:03.171+02:00</t>
  </si>
  <si>
    <t>2026-06-12T16:17:10.408+02:00</t>
  </si>
  <si>
    <t>2026-06-12T16:39:42.099+02:00</t>
  </si>
  <si>
    <t>2026-06-12T16:07:03.293+02:00</t>
  </si>
  <si>
    <t>[{"id":"36ea3088-07fd-428f-b871-c4a5ee9cef7b","note":"","count":1,"label":"Comeback 40cm 🌶️","posId":"109","price":30900,"isExtra":false},{"id":"211d85d0-839e-41d0-89e3-ea177ad7489e","note":"","count":2,"label":"Česnekový dip","posId":"P106","price":2000,"isExtra":false},{"id":"c1383a56-9eef-4159-8de6-52ba98917da4","note":"","count":2,"label":"Pepperoni Rolls 🌶️","posId":"P100","price":8900,"isExtra":false}]</t>
  </si>
  <si>
    <t>2026-06-12T15:53:33.210+02:00</t>
  </si>
  <si>
    <t>2026-06-12T16:03:09.367+02:00</t>
  </si>
  <si>
    <t>[{"id":"d0043b053c4bd7c6fd8359d7","count":1,"label":"Comeback 32cm 🌶️","posId":"121","price":19920,"isExtra":false},{"id":"ed2821f5147c44e417ef0b42","count":1,"label":"Balné","posId":"K0000","price":1500,"isExtra":true},{"id":"c4cf500880b17d3ffa827758","count":1,"label":"Hawai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základ","posId":"ZRS32","price":0,"isExtra":true},{"id":"491d7a6fd0c9aaa37717cb10","count":1,"label":"Gorgonzola","posId":"B101","price":3000,"KDSTags":["greenhighlight"],"isExtra":true}]</t>
  </si>
  <si>
    <t>2026-06-12T15:50:03.638+02:00</t>
  </si>
  <si>
    <t>2026-06-12T16:00:40.431+02:00</t>
  </si>
  <si>
    <t>2026-06-12T16:12:06.719+02:00</t>
  </si>
  <si>
    <t>2026-06-12T15:50:03.751+02:00</t>
  </si>
  <si>
    <t>2026-06-12T15:42:03.089+02:00</t>
  </si>
  <si>
    <t>2026-06-12T15:52:10.551+02:00</t>
  </si>
  <si>
    <t>[{"id":"493927b2c83a1679829d2589","count":1,"label":"Hawai 18cm","posId":"126","price":11900,"isExtra":false},{"id":"2e7ea11ae7ec33bacee46408","count":1,"label":"Balné","posId":"K0000","price":1000,"isExtra":true},{"id":"39b4dba259045cb10a80740d","count":1,"label":"Quattro Formaggi 32cm","posId":"123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</si>
  <si>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2026-06-12T15:20:08.233+02:00</t>
  </si>
  <si>
    <t>2026-06-12T15:42:43.554+02:00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</si>
  <si>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55199650","note":"","count":1,"label":"Kukuřice","posId":"C115","price":3500,"KDSTags":["greenhighlight"],"isExtra":true},{"id":"55199658","note":"","count":1,"label":"Mozzarella","posId":"C113","price":4000,"KDSTags":["greenhighlight"]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bylinky","posId":"A122","price":6500,"isExtra":true},{"id":"55199516","note":"","size":"Česnekový dip","count":2,"label":"Česnekový dip","posId":"P106","price":2000,"isExtra":false},{"id":"55199562","note":"","count":2,"label":"Balné","posId":"K0000","price":1500,"isExtra":true},{"id":"66679176","note":"","size":"Buchtičky se šodó","count":1,"label":"Buchtičky se šodó","posId":"D12","price":7900,"isExtra":false},{"id":"55199562","note":"","count":1,"label":"Balné","posId":"K0000","price":1500,"isExtra":true},{"id":"55199519","note":"","size":"Choco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bylinky","posId":"A121","price":5700,"isExtra":true}]</t>
  </si>
  <si>
    <t>2026-06-12T15:19:29.820+02:00</t>
  </si>
  <si>
    <t>2026-06-12T15:33:58.274+02:00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</si>
  <si>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bylinky","posId":"A121","price":5700,"isExtra":true},{"id":"57405746","note":"","size":"Poděbradská malinovka 0,5l","count":1,"label":"Poděbradská malinovka 0,5l","posId":"N129","price":4900,"isExtra":false}]</t>
  </si>
  <si>
    <t>2026-06-12T15:19:29.559+02:00</t>
  </si>
  <si>
    <t>2026-06-12T15:33:43.193+02:00</t>
  </si>
  <si>
    <t>2026-06-12T15:15:27.929+02:00</t>
  </si>
  <si>
    <t>2026-06-12T15:27:35.030+02:00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</si>
  <si>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🌶️","posId":"109","price":30900,"isExtra":false},{"id":"55199557","note":"","count":1,"label":"Balné","posId":"K0000","price":2000,"isExtra":true},{"id":"57405743","note":"","size":"Pepsi zero sugar 1l","count":1,"label":"Pepsi zero sugar 1l","posId":"N125","price":5900,"isExtra":false},{"id":"55199515","note":"","size":"Pepperoni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</si>
  <si>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2026-06-12T14:42:09.187+02:00</t>
  </si>
  <si>
    <t>2026-06-12T14:50:04.905+02:00</t>
  </si>
  <si>
    <t>[{"id":"55199470","note":"","size":"Margherita 40cm","count":1,"label":"Margherita 40cm","posId":"100","price":26900,"isExtra":false},{"id":"55199557","note":"","count":1,"label":"Balné","posId":"K0000","price":2000,"isExtra":true},{"id":"55199513","note":"","size":"Pečené brambory","count":2,"label":"pečené brambory","posId":"P103","price":6900,"isExtra":false},{"id":"55199562","note":"","count":2,"label":"Balné","posId":"K0000","price":1500,"isExtra":true},{"id":"55199516","note":"","size":"Česnekový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</si>
  <si>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2026-06-12T13:58:03.062+02:00</t>
  </si>
  <si>
    <t>2026-06-12T14:08:32.748+02:00</t>
  </si>
  <si>
    <t>2026-06-12T14:27:59.743+02:00</t>
  </si>
  <si>
    <t>2026-06-12T13:58:03.181+02:00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</si>
  <si>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bylinky","posId":"A122","price":6500,"isExtra":true},{"id":"7fdd6df3-b4af-470d-955c-d1de47ab00a5","note":"","count":1,"label":"Žampiony","posId":"C105","price":3500,"KDSTags":["greenhighlight"],"isExtra":true}]</t>
  </si>
  <si>
    <t>2026-06-12T13:56:29.510+02:00</t>
  </si>
  <si>
    <t>2026-06-12T14:01:02.336+02:00</t>
  </si>
  <si>
    <t>[{"id":"d881435059a1470cdfda68d0","count":1,"label":"Pepsi zero sugar 1l","posId":"N125","price":5900,"isExtra":false},{"id":"3f770e7a43d35166513af203","count":1,"label":"Zeleninová 32cm","posId":"115","price":19920,"isExtra":false},{"id":"ed2821f5147c44e417ef0b42","count":1,"label":"Balné","posId":"K0000","price":1500,"isExtra":true},{"id":"9d77fe7c96ea0e1b9b01c769","count":1,"label":"Bez mozzarelly","posId":"X113","price":0,"KDSTags":["redhighlight"],"isExtra":true},{"id":"c1b4491ae57c37caf05ee3a3","count":1,"label":"Bez kukuřice","posId":"X115","price":0,"KDSTags":["redhighlight"],"isExtra":true},{"id":"78bacb3eb77808e88208ec9a","count":1,"label":"Bez papriky","posId":"X111","price":0,"KDSTags":["redhighlight"],"isExtra":true},{"id":"99e4570aab27e0064299ba4d","count":1,"label":"Bez cibule","posId":"X103","price":0,"KDSTags":["redhighlight"],"isExtra":true},{"id":"49afbc27314671d4560cc7a0","count":1,"label":"Bez žampionů","posId":"X105","price":0,"KDSTags":["redhighlight"],"isExtra":true},{"id":"50416119b2f5c1f775ca2e04","count":1,"label":"Bez oliv","posId":"X112","price":0,"KDSTags":["redhighlight"],"isExtra":true}]</t>
  </si>
  <si>
    <t>2026-06-12T13:43:03.823+02:00</t>
  </si>
  <si>
    <t>2026-06-12T13:50:27.495+02:00</t>
  </si>
  <si>
    <t>2026-06-12T13:39:02.924+02:00</t>
  </si>
  <si>
    <t>2026-06-12T13:48:16.811+02:00</t>
  </si>
  <si>
    <t>[{"id":"39b4dba259045cb10a80740d","count":2,"label":"Quattro Formaggi 32cm","posId":"123","price":24900,"isExtra":false},{"id":"ed2821f5147c44e417ef0b42","count":2,"label":"Balné","posId":"K0000","price":1500,"isExtra":true},{"id":"1b8bf5463d30ab1a50e2f05d","count":1,"label":"Baby Špenát &amp; kuře 32cm","posId":"116","price":24900,"isExtra":false},{"id":"ed2821f5147c44e417ef0b42","count":1,"label":"Balné","posId":"K0000","price":1500,"isExtra":true}]</t>
  </si>
  <si>
    <t>2026-06-12T13:18:15.237+02:00</t>
  </si>
  <si>
    <t>2026-06-12T13:30:36.857+02:00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</si>
  <si>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40cm","posId":"104","price":30900,"isExtra":false},{"id":"55199557","note":"","count":1,"label":"Balné","posId":"K0000","price":2000,"isExtra":true},{"id":"55199669","note":"","count":1,"label":"Slanina","posId":"C108","price":4000,"KDSTags":["greenhighlight"],"isExtra":true}]</t>
  </si>
  <si>
    <t>2026-06-12T13:18:03.616+02:00</t>
  </si>
  <si>
    <t>2026-06-12T13:38:51.656+02:00</t>
  </si>
  <si>
    <t>2026-06-12T14:00:21.313+02:00</t>
  </si>
  <si>
    <t>2026-06-12T13:18:03.762+02:00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</si>
  <si>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dip","posId":"P106","price":2000,"isExtra":false},{"id":"03dae282-4cd4-4fa2-9169-2178ea3ed325","note":"","count":1,"label":"Quattro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bylinky","posId":"A122","price":6500,"isExtra":true},{"id":"f315e3ea-4d99-415a-ab21-4d8aa27beec9","note":"","count":1,"label":"Kuře","posId":"C114","price":4000,"KDSTags":["greenhighlight"],"isExtra":true}]</t>
  </si>
  <si>
    <t>2026-06-12T13:05:03.809+02:00</t>
  </si>
  <si>
    <t>2026-06-12T13:16:17.773+02:00</t>
  </si>
  <si>
    <t>2026-06-12T13:32:46.870+02:00</t>
  </si>
  <si>
    <t>2026-06-12T13:05:03.969+02:00</t>
  </si>
  <si>
    <t>[{"id":"0ea52415-fdb3-497f-b216-7fd5802f2e0f","note":"","count":1,"label":"Quattro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92786627-aa7f-470b-9a46-ca4d5978f1b3","note":"","count":1,"label":"Ananas","posId":"B100","price":2500,"KDSTags":["greenhighlight"],"isExtra":true},{"id":"3a8b6a85-3b5c-4ee4-be2d-261ab8731d6e","note":"","count":1,"label":"Česnekový dip","posId":"P106","price":2000,"isExtra":false},{"id":"35e045f9-bc36-46e9-8142-6579de78a05b","note":"","count":1,"label":"Comeback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e1ef9526-7c68-483b-a8a1-92bb58ce9f1e","note":"","count":1,"label":"Jalapenos Rolls","posId":"jpr200","price":8900,"isExtra":false},{"id":"85242cc7-02be-4e3a-9c6b-27dfd40e286b","note":"","count":1,"label":"Mirinda 1l","posId":"N126","price":5900,"isExtra":false},{"id":"739ceea4-4275-4f09-8cf5-ae08fe640a77","note":"","count":1,"label":"Pepsi 1l","posId":"N124","price":5900,"isExtra":false},{"id":"de56def4-8429-46ca-bf08-8c8eba684591","note":"","count":1,"label":"BBQ dip","posId":"P105","price":2000,"isExtra":false}]</t>
  </si>
  <si>
    <t>2026-06-12T12:26:00.552+02:00</t>
  </si>
  <si>
    <t>2026-06-12T12:45:40.723+02:00</t>
  </si>
  <si>
    <t>[{"id":"a0605005773056fb46785f92","count":1,"label":"BBQ Texas 40cm","posId":"107","price":30900,"isExtra":false},{"id":"c71f71bd04444e93fe083c01","count":1,"label":"Balné","posId":"K0000","price":2000,"isExtra":true},{"id":"7ec71ed1b6dd8f99c580bfce","count":1,"label":"Margherita 40cm","posId":"100","price":26900,"isExtra":false},{"id":"c71f71bd04444e93fe083c01","count":1,"label":"Balné","posId":"K0000","price":2000,"isExtra":true},{"id":"c282153f9e3afce968db7f16","count":1,"label":"Quattro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40cm","posId":"111","price":30900,"isExtra":false},{"id":"c71f71bd04444e93fe083c01","count":1,"label":"Balné","posId":"K0000","price":2000,"isExtra":true}]</t>
  </si>
  <si>
    <t>2026-06-12T12:13:03.331+02:00</t>
  </si>
  <si>
    <t>2026-06-12T12:37:13.414+02:00</t>
  </si>
  <si>
    <t>2026-06-12T12:56:53.021+02:00</t>
  </si>
  <si>
    <t>2026-06-12T12:13:03.483+02:00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</si>
  <si>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3a8b6a85-3b5c-4ee4-be2d-261ab8731d6e","note":"","count":1,"label":"Česnekový dip","posId":"P106","price":2000,"isExtra":false},{"id":"739ceea4-4275-4f09-8cf5-ae08fe640a77","note":"","count":1,"label":"Pepsi 1l","posId":"N124","price":5900,"isExtra":false}]</t>
  </si>
  <si>
    <t>2026-06-12T11:51:03.911+02:00</t>
  </si>
  <si>
    <t>2026-06-12T12:03:40.413+02:00</t>
  </si>
  <si>
    <t>2026-06-12T12:10:47.689+02:00</t>
  </si>
  <si>
    <t>2026-06-12T11:51:04.279+02:00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</si>
  <si>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 🌶️","posId":"P101","price":0,"isExtra":true},{"id":"65e367a6-b856-4c75-9de5-e4736b316a65","note":"","count":1,"label":"Poděbradská malinovka 0,5l","posId":"N129","price":0,"isExtra":true},{"id":"3a8b6a85-3b5c-4ee4-be2d-261ab8731d6e","note":"","count":1,"label":"Česnekový dip","posId":"P106","price":2000,"isExtra":false}]</t>
  </si>
  <si>
    <t>2026-06-12T11:50:03.683+02:00</t>
  </si>
  <si>
    <t>2026-06-12T12:07:31.380+02:00</t>
  </si>
  <si>
    <t>[{"id":"59589455","note":"","size":"Margherita 32cm","count":1,"label":"Margherita 32cm","posId":"112","price":20900,"isExtra":false},{"id":"55199562","note":"","count":1,"label":"Balné","posId":"K0000","price":1500,"isExtra":true},{"id":"59589464","note":"","size":"Capricciosa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</si>
  <si>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2026-06-12T11:48:04.252+02:00</t>
  </si>
  <si>
    <t>2026-06-12T12:22:49.391+02:00</t>
  </si>
  <si>
    <t>2026-06-12T12:25:09.322+02:00</t>
  </si>
  <si>
    <t>2026-06-12T11:48:04.558+02:00</t>
  </si>
  <si>
    <t>[{"id":"aef5aaf8-2acf-4f20-91be-c8829f11cd0c","note":"","count":1,"label":"Capricciosa 40cm","posId":"101","price":30900,"isExtra":false},{"id":"f1315fc0-dfbb-459c-9f31-49d8e60875f4","note":"","count":2,"label":"Pepperoni 40cm 🌶️🌶️","posId":"108","price":30900,"isExtra":false},{"id":"ad7c292a-48c9-48db-b64c-0f7f8ebced7f","note":"","count":1,"label":"BBQ Meteor 40cm","posId":"106","price":30900,"isExtra":false}]</t>
  </si>
  <si>
    <t>2026-06-12T11:46:03.753+02:00</t>
  </si>
  <si>
    <t>2026-06-12T12:00:39.175+02:00</t>
  </si>
  <si>
    <t>2026-06-12T12:22:36.788+02:00</t>
  </si>
  <si>
    <t>2026-06-12T11:46:03.905+02:00</t>
  </si>
  <si>
    <t>[{"id":"bf8dc38b-6c8e-42b6-9da3-3170253a57d4","note":"","count":1,"label":"Hot &amp; Spicy 32cm 🌶️🌶️","posId":"122","price":24900,"isExtra":false},{"id":"85242cc7-02be-4e3a-9c6b-27dfd40e286b","note":"","count":1,"label":"Mirinda 1l","posId":"N126","price":5900,"isExtra":false}]</t>
  </si>
  <si>
    <t>2026-06-12T11:26:04.117+02:00</t>
  </si>
  <si>
    <t>2026-06-12T11:43:33.536+02:00</t>
  </si>
  <si>
    <t>2026-06-12T11:50:54.462+02:00</t>
  </si>
  <si>
    <t>2026-06-12T11:26:04.508+02:00</t>
  </si>
  <si>
    <t>[{"id":"03dae282-4cd4-4fa2-9169-2178ea3ed325","note":"","count":1,"label":"Quattro Formaggi 40cm","posId":"111","price":30900,"isExtra":false},{"id":"36ea3088-07fd-428f-b871-c4a5ee9cef7b","note":"","count":1,"label":"Comeback 40cm 🌶️","posId":"109","price":30900,"isExtra":false}]</t>
  </si>
  <si>
    <t>2026-06-12T11:05:53.572+02:00</t>
  </si>
  <si>
    <t>2026-06-12T11:18:48.903+02:00</t>
  </si>
  <si>
    <t>[{"id":"9658a9f3ed07a1961ed48d65","count":1,"label":"Margherita 18cm","posId":"124","price":11900,"isExtra":false},{"id":"2e7ea11ae7ec33bacee46408","count":1,"label":"Balné","posId":"K0000","price":1000,"isExtra":true},{"id":"68137595352b3c34d4f8bd42","count":1,"label":"Aquilla černý čaj a broskev","posId":"N120","price":4900,"isExtra":false}]</t>
  </si>
  <si>
    <t>2026-06-12T11:04:43.334+02:00</t>
  </si>
  <si>
    <t>2026-06-12T11:15:47.809+02:00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</si>
  <si>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základ","posId":"ZBR32","price":0,"isExtra":true}]</t>
  </si>
  <si>
    <t>2026-06-12T00:22:03.777+02:00</t>
  </si>
  <si>
    <t>2026-06-12T00:29:32.252+02:00</t>
  </si>
  <si>
    <t>[{"id":"59589456","note":"","size":"Quattro Formaggi 32cm","count":2,"label":"Quattro Formaggi 32cm","posId":"123","price":24900,"isExtra":false},{"id":"55199562","note":"","count":2,"label":"Balné","posId":"K0000","price":1500,"isExtra":true},{"id":"55199516","note":"","size":"Česnekový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</si>
  <si>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2026-06-12T00:07:17.719+02:00</t>
  </si>
  <si>
    <t>2026-06-12T00:17:22.364+02:00</t>
  </si>
  <si>
    <t>[{"id":"8a4618993c6f7ee5917bb6ac","count":1,"label":"Margherita 32cm","posId":"112","price":16720,"isExtra":false},{"id":"ed2821f5147c44e417ef0b42","count":1,"label":"Balné","posId":"K0000","price":1500,"isExtra":true},{"id":"59839d6b839f5e8fe6d29556","count":1,"label":"BBQ základ","posId":"ZRB32","price":0,"isExtra":true},{"id":"9db33b6e2b744d67b8488546","count":1,"label":"okraj mozzarella, bbq omáčka","posId":"A123","price":5700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</si>
  <si>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2026-06-11T23:33:15.443+02:00</t>
  </si>
  <si>
    <t>2026-06-11T23:45:26.298+02:00</t>
  </si>
  <si>
    <t>[{"id":"b81e501c3bc4e8173dde4771","count":1,"label":"Quattro Formaggi 18cm","posId":"135","price":11900,"isExtra":false},{"id":"2e7ea11ae7ec33bacee46408","count":1,"label":"Balné","posId":"K0000","price":1000,"isExtra":true},{"id":"b9e54539031b67f4afafa5bc","count":1,"label":"pečené brambory","posId":"P103","price":6900,"isExtra":false},{"id":"ed2821f5147c44e417ef0b42","count":1,"label":"Balné","posId":"K0000","price":1500,"isExtra":true}]</t>
  </si>
  <si>
    <t>2026-06-11T23:06:02.221+02:00</t>
  </si>
  <si>
    <t>2026-06-11T23:13:18.148+02:00</t>
  </si>
  <si>
    <t>[{"id":"55199519","note":"","size":"Choco Rolls","count":1,"label":"Choco Rolls","posId":"chr100","price":8900,"isExtra":false},{"id":"55199562","note":"","count":1,"label":"Balné","posId":"K0000","price":1500,"isExtra":true},{"id":"59589455","note":"","size":"Margherita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</si>
  <si>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2026-06-11T22:59:03.950+02:00</t>
  </si>
  <si>
    <t>2026-06-11T23:10:35.820+02:00</t>
  </si>
  <si>
    <t>2026-06-11T23:27:44.243+02:00</t>
  </si>
  <si>
    <t>2026-06-11T22:59:04.067+02:00</t>
  </si>
  <si>
    <t>[{"id":"ad7c292a-48c9-48db-b64c-0f7f8ebced7f","note":"","count":1,"label":"BBQ Meteor 40cm","posId":"106","price":30900,"isExtra":false},{"id":"57c816b2-3e3f-46c2-b126-b09910d79cb0","note":"","count":1,"label":"změna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d5c01305-5b81-4931-8ef0-14413da22bab","note":"","count":1,"label":"Kukuřice","posId":"C115","price":3500,"KDSTags":["greenhighlight"],"isExtra":true},{"id":"f315e3ea-4d99-415a-ab21-4d8aa27beec9","note":"","count":1,"label":"Kuře","posId":"C114","price":4000,"KDSTags":["greenhighlight"],"isExtra":true},{"id":"6c7e46c7-f00f-41d6-82a9-53830cfaf582","note":"","count":1,"label":"Bez masových kuliček","posId":"X116","price":0,"KDSTags":["redhighlight"],"isExtra":true}]</t>
  </si>
  <si>
    <t>2026-06-11T22:56:10.065+02:00</t>
  </si>
  <si>
    <t>2026-06-11T23:06:49.534+02:00</t>
  </si>
  <si>
    <t>2026-06-11T22:55:57.890+02:00</t>
  </si>
  <si>
    <t>2026-06-11T23:06:48.396+02:00</t>
  </si>
  <si>
    <t>2026-06-11T22:55:37.594+02:00</t>
  </si>
  <si>
    <t>2026-06-11T23:04:31.165+02:00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</si>
  <si>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</si>
  <si>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2026-06-11T22:51:19.124+02:00</t>
  </si>
  <si>
    <t>2026-06-11T22:56:40.187+02:00</t>
  </si>
  <si>
    <t>2026-06-11T22:47:52.788+02:00</t>
  </si>
  <si>
    <t>2026-06-11T22:50:53.392+02:00</t>
  </si>
  <si>
    <t>[{"id":"112","note":"","count":1,"label":"Margherita 32cm","posId":"112","price":20900,"isExtra":false},{"id":"K0000","note":"","count":1,"label":"Balné","posId":"K0000","price":1500,"isExtra":true}]</t>
  </si>
  <si>
    <t>2026-06-11T22:41:39.371+02:00</t>
  </si>
  <si>
    <t>2026-06-11T22:43:28.035+02:00</t>
  </si>
  <si>
    <t>[{"id":"57405742","note":"","size":"Pepsi 1l","count":2,"label":"Pepsi 1l","posId":"N124","price":5900,"isExtra":false}]</t>
  </si>
  <si>
    <t>2026-06-11T22:37:17.284+02:00</t>
  </si>
  <si>
    <t>2026-06-11T22:47:58.411+02:00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</si>
  <si>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40cm","posId":"111","price":30900,"isExtra":false},{"id":"55199557","note":"","count":1,"label":"Balné","posId":"K0000","price":2000,"isExtra":true},{"id":"57405742","note":"","size":"Pepsi 1l","count":1,"label":"Pepsi 1l","posId":"N124","price":5900,"isExtra":false}]</t>
  </si>
  <si>
    <t>2026-06-11T22:33:04.973+02:00</t>
  </si>
  <si>
    <t>2026-06-11T22:33:19.570+02:00</t>
  </si>
  <si>
    <t>[{"id":"HzzLcrRniLZHhRMYsKcZq","count":1,"label":"Margherita 32cm","posId":"112","price":20900,"isExtra":false,"creatorId":"AAyh8nAEwBjbZUF7kTxZ_","isPackging":0,"actualLabel":"Margherita 32cm"}]</t>
  </si>
  <si>
    <t>2026-06-11T22:12:04.190+02:00</t>
  </si>
  <si>
    <t>2026-06-11T22:18:14.749+02:00</t>
  </si>
  <si>
    <t>[{"id":"35e045f9-bc36-46e9-8142-6579de78a05b","note":"","count":1,"label":"Comeback 32cm 🌶️","posId":"121","price":24900,"isExtra":false},{"id":"e1ef9526-7c68-483b-a8a1-92bb58ce9f1e","note":"","count":1,"label":"Jalapenos Rolls","posId":"jpr200","price":8900,"isExtra":false}]</t>
  </si>
  <si>
    <t>2026-06-11T22:10:03.956+02:00</t>
  </si>
  <si>
    <t>2026-06-11T22:17:53.715+02:00</t>
  </si>
  <si>
    <t>[{"id":"26378531-c5c0-43f4-9535-09f267896a62","note":"","count":1,"label":"spicy wings 🌶️","posId":"P101","price":11900,"isExtra":false},{"id":"c1383a56-9eef-4159-8de6-52ba98917da4","note":"","count":1,"label":"Pepperoni Rolls 🌶️","posId":"P100","price":8900,"isExtra":false},{"id":"e1ef9526-7c68-483b-a8a1-92bb58ce9f1e","note":"","count":1,"label":"Jalapenos Rolls","posId":"jpr200","price":8900,"isExtra":false}]</t>
  </si>
  <si>
    <t>2026-06-11T22:07:16.833+02:00</t>
  </si>
  <si>
    <t>2026-06-11T22:13:55.087+02:00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</si>
  <si>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🌶️🌶️","posId":"110","price":30900,"isExtra":false},{"id":"c71f71bd04444e93fe083c01","count":1,"label":"Balné","posId":"K0000","price":2000,"isExtra":true},{"id":"1d215296a99939a8f5b4c23d","count":1,"label":"Pepperoni 32cm 🌶️🌶️","posId":"120","price":19920,"isExtra":false},{"id":"ed2821f5147c44e417ef0b42","count":1,"label":"Balné","posId":"K0000","price":1500,"isExtra":true}]</t>
  </si>
  <si>
    <t>2026-06-11T22:05:56.255+02:00</t>
  </si>
  <si>
    <t>2026-06-11T22:06:39.575+02:00</t>
  </si>
  <si>
    <t>[{"id":"XdXsfa-h3jfptPa6C2Pvx","count":1,"label":"Veggieballs 32cm 🌶️🌶️","posId":"117","price":24900,"isExtra":false,"creatorId":"TtdsGkg_dCLN7KhQxOSZP","isPackging":0,"actualLabel":"Veggieballs 32cm 🌶️🌶️"}]</t>
  </si>
  <si>
    <t>2026-06-11T22:02:35.964+02:00</t>
  </si>
  <si>
    <t>2026-06-11T22:02:44.815+02:00</t>
  </si>
  <si>
    <t>[{"id":"YhNzva_nxVXihkBVp6pb_","count":1,"label":"Pepsi 1l","posId":"N124","price":5900,"isExtra":false,"creatorId":"LIqPgAD4USCZlfZ6n7l0F","isPackging":0,"actualLabel":"Pepsi 1l"}]</t>
  </si>
  <si>
    <t>2026-06-11T21:59:35.786+02:00</t>
  </si>
  <si>
    <t>2026-06-11T22:10:09.229+02:00</t>
  </si>
  <si>
    <t>[{"id":"0d95a3384b070d9133ab82f7","count":1,"label":"Česnekový dip","posId":"P106","price":2000,"isExtra":false},{"id":"ed2821f5147c44e417ef0b42","count":1,"label":"Balné","posId":"K0000","price":1500,"isExtra":true},{"id":"d0043b053c4bd7c6fd8359d7","count":1,"label":"Comeback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</si>
  <si>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2026-06-11T21:58:00.281+02:00</t>
  </si>
  <si>
    <t>2026-06-11T22:07:53.452+02:00</t>
  </si>
  <si>
    <t>[{"id":"c282153f9e3afce968db7f16","count":1,"label":"Quattro Formaggi 40cm","posId":"111","price":30900,"isExtra":false},{"id":"c71f71bd04444e93fe083c01","count":1,"label":"Balné","posId":"K0000","price":2000,"isExtra":true}]</t>
  </si>
  <si>
    <t>Karel</t>
  </si>
  <si>
    <t>2026-06-11T21:57:28.489+02:00</t>
  </si>
  <si>
    <t>2026-06-11T22:06:35.330+02:00</t>
  </si>
  <si>
    <t>2026-06-11T21:53:42.816+02:00</t>
  </si>
  <si>
    <t>2026-06-11T22:03:56.106+02:00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</si>
  <si>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</si>
  <si>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2026-06-11T21:52:04.027+02:00</t>
  </si>
  <si>
    <t>2026-06-11T21:59:02.596+02:00</t>
  </si>
  <si>
    <t>2026-06-11T22:16:06.157+02:00</t>
  </si>
  <si>
    <t>2026-06-11T21:52:04.186+02:00</t>
  </si>
  <si>
    <t>[{"id":"1fae666b-4102-4ed0-b317-2a07b21ae279","note":"","count":1,"label":"Hot &amp; Spicy 40cm 🌶️🌶️","posId":"110","price":30900,"isExtra":false}]</t>
  </si>
  <si>
    <t>2026-06-11T21:47:16.018+02:00</t>
  </si>
  <si>
    <t>2026-06-11T21:58:58.886+02:00</t>
  </si>
  <si>
    <t>[{"id":"3066e1327dc15df83048b59b","count":1,"label":"Mirinda 1l","posId":"N126","price":5900,"isExtra":false},{"id":"c4cf500880b17d3ffa827758","count":1,"label":"Hawai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bylinky","posId":"A121","price":5700,"isExtra":true},{"id":"5fdddf9d3c429571bb69ddb5","count":1,"label":"spicy wings 🌶️","posId":"P101","price":9520,"isExtra":false},{"id":"ed2821f5147c44e417ef0b42","count":1,"label":"Balné","posId":"K0000","price":1500,"isExtra":true}]</t>
  </si>
  <si>
    <t>2026-06-11T21:41:03.301+02:00</t>
  </si>
  <si>
    <t>2026-06-11T21:47:06.402+02:00</t>
  </si>
  <si>
    <t>2026-06-11T21:58:06.586+02:00</t>
  </si>
  <si>
    <t>2026-06-11T21:41:03.520+02:00</t>
  </si>
  <si>
    <t>[{"id":"d63e9120-8ffe-444c-ba51-6c942a13f4fc","note":"","count":1,"label":"Margherita 40cm","posId":"100","price":26900,"isExtra":false}]</t>
  </si>
  <si>
    <t>2026-06-11T21:20:33.070+02:00</t>
  </si>
  <si>
    <t>2026-06-11T21:30:40.619+02:00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</si>
  <si>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bylinky","posId":"A121","price":5700,"isExtra":true},{"id":"55199573","note":"","count":1,"label":"Bez slaniny","posId":"X108","price":0,"KDSTags":["redhighlight"],"isExtra":true},{"id":"55199597","note":"","count":1,"label":"Žampiony","posId":"B105","price":2500,"KDSTags":["greenhighlight"],"isExtra":true},{"id":"59589458","note":"","size":"Comeback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55199648","note":"","count":1,"label":"Kukuřice","posId":"B115","price":2500,"KDSTags":["greenhighlight"],"isExtra":true},{"id":"55199675","note":"","count":1,"label":"Kuře","posId":"B114","price":3000,"KDSTags":["greenhighlight"],"isExtra":true}]</t>
  </si>
  <si>
    <t>2026-06-11T21:19:42.542+02:00</t>
  </si>
  <si>
    <t>2026-06-11T21:26:36.744+02:00</t>
  </si>
  <si>
    <t>[{"id":"0d95a3384b070d9133ab82f7","count":1,"label":"Česnekový dip","posId":"P106","price":2000,"isExtra":false},{"id":"ed2821f5147c44e417ef0b42","count":1,"label":"Balné","posId":"K0000","price":1500,"isExtra":true},{"id":"d0043b053c4bd7c6fd8359d7","count":1,"label":"Comeback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</si>
  <si>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2026-06-11T21:10:46.999+02:00</t>
  </si>
  <si>
    <t>2026-06-11T21:18:01.047+02:00</t>
  </si>
  <si>
    <t>[{"id":"d52edd9e0f5cc26976bc6fce","count":1,"label":"Capricciosa 40cm","posId":"101","price":30900,"isExtra":false},{"id":"c71f71bd04444e93fe083c01","count":1,"label":"Balné","posId":"K0000","price":2000,"isExtra":true}]</t>
  </si>
  <si>
    <t>2026-06-11T21:02:25.847+02:00</t>
  </si>
  <si>
    <t>2026-06-11T21:11:20.428+02:00</t>
  </si>
  <si>
    <t>[{"id":"55199516","note":"","size":"Česnekový dip","count":1,"label":"Česnekový dip","posId":"P106","price":2000,"isExtra":false},{"id":"55199562","note":"","count":1,"label":"Balné","posId":"K0000","price":1500,"isExtra":true},{"id":"59589456","note":"","size":"Quattro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základ","posId":"ZSR32","price":0,"isExtra":true},{"id":"59589461","note":"","size":"BBQ Meteor 32cm","count":1,"label":"BBQ Meteor 32cm","posId":"118","price":24900,"isExtra":false},{"id":"55199562","note":"","count":1,"label":"Balné","posId":"K0000","price":1500,"isExtra":true}]</t>
  </si>
  <si>
    <t>2026-06-11T20:44:13.371+02:00</t>
  </si>
  <si>
    <t>2026-06-11T20:59:35.922+02:00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</si>
  <si>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55199650","note":"","count":1,"label":"Kukuřice","posId":"C115","price":3500,"KDSTags":["greenhighlight"],"isExtra":true},{"id":"55199471","note":"","size":"Quattro Formaggi 40cm","count":1,"label":"Quattro Formaggi 40cm","posId":"111","price":30900,"isExtra":false},{"id":"55199557","note":"","count":1,"label":"Balné","posId":"K0000","price":2000,"isExtra":true}]</t>
  </si>
  <si>
    <t>2026-06-11T20:43:12.852+02:00</t>
  </si>
  <si>
    <t>2026-06-11T20:53:28.903+02:00</t>
  </si>
  <si>
    <t>2026-06-11T20:41:34.485+02:00</t>
  </si>
  <si>
    <t>2026-06-11T20:51:38.739+02:00</t>
  </si>
  <si>
    <t>[{"id":"b0909d075aa821e62b5225d6","count":1,"label":"Pepsi 1l","posId":"N124","price":5900,"isExtra":false},{"id":"1d215296a99939a8f5b4c23d","count":1,"label":"Pepperoni 32cm 🌶️🌶️","posId":"120","price":19920,"isExtra":false},{"id":"ed2821f5147c44e417ef0b42","count":1,"label":"Balné","posId":"K0000","price":1500,"isExtra":true}]</t>
  </si>
  <si>
    <t>2026-06-11T20:40:53.323+02:00</t>
  </si>
  <si>
    <t>2026-06-11T20:51:34.090+02:00</t>
  </si>
  <si>
    <t>[{"id":"d0043b053c4bd7c6fd8359d7","count":1,"label":"Comeback 32cm 🌶️","posId":"121","price":19920,"isExtra":false},{"id":"ed2821f5147c44e417ef0b42","count":1,"label":"Balné","posId":"K0000","price":1500,"isExtra":true},{"id":"e981bced55d19e791cd96797","count":1,"label":"Jalapeňos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</si>
  <si>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Marek</t>
  </si>
  <si>
    <t>2026-06-11T20:40:20.192+02:00</t>
  </si>
  <si>
    <t>2026-06-11T20:53:00.209+02:00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</si>
  <si>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bylinky","posId":"A121","price":5700,"isExtra":true},{"id":"P101","note":"","count":1,"label":"spicy wings 🌶️","posId":"P101","price":11900,"isExtra":false},{"id":"K0000","note":"","count":1,"label":"Balné","posId":"K0000","price":1500,"isExtra":true}]</t>
  </si>
  <si>
    <t>2026-06-11T20:32:03.232+02:00</t>
  </si>
  <si>
    <t>2026-06-11T20:39:25.338+02:00</t>
  </si>
  <si>
    <t>[{"id":"55199497","note":"","size":"Quattro Formaggi 18cm","count":1,"label":"Quattro Formaggi 18cm","posId":"135","price":11900,"isExtra":false},{"id":"55199538","note":"","count":1,"label":"Balné","posId":"K0000","price":1000,"isExtra":true},{"id":"55199499","note":"","size":"Comeback 18cm 🌶️","count":1,"label":"Comeback 18cm 🌶️","posId":"133","price":11900,"isExtra":false},{"id":"55199538","note":"","count":1,"label":"Balné","posId":"K0000","price":1000,"isExtra":true}]</t>
  </si>
  <si>
    <t>2026-06-11T20:24:10.329+02:00</t>
  </si>
  <si>
    <t>2026-06-11T20:32:10.388+02:00</t>
  </si>
  <si>
    <t>2026-06-11T20:14:52.170+02:00</t>
  </si>
  <si>
    <t>2026-06-11T20:24:03.609+02:00</t>
  </si>
  <si>
    <t>[{"id":"57405743","note":"","size":"Pepsi zero sugar 1l","count":1,"label":"Pepsi zero sugar 1l","posId":"N125","price":5900,"isExtra":false},{"id":"55199477","note":"","size":"Baby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</si>
  <si>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2026-06-11T20:13:03.061+02:00</t>
  </si>
  <si>
    <t>2026-06-11T20:23:42.628+02:00</t>
  </si>
  <si>
    <t>[{"id":"71a763e559139e5b5e188a91","count":1,"label":"Pepperoni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bylinky","posId":"A122","price":6500,"isExtra":true},{"id":"7fb02288c83312d366102cd1","count":1,"label":"Mozzarella","posId":"C113","price":4000,"KDSTags":["greenhighlight"],"isExtra":true}]</t>
  </si>
  <si>
    <t>2026-06-11T20:10:48.031+02:00</t>
  </si>
  <si>
    <t>2026-06-11T20:20:25.969+02:00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</si>
  <si>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a3e2b9098574d6ada70d6837","count":1,"label":"Jalapeňos","posId":"B102","price":2500,"KDSTags":["greenhighlight"],"isExtra":true},{"id":"284143256f41c905feeed114","count":1,"label":"Capricciosa 32cm","posId":"113","price":24900,"isExtra":false},{"id":"ed2821f5147c44e417ef0b42","count":1,"label":"Balné","posId":"K0000","price":1500,"isExtra":true},{"id":"b0909d075aa821e62b5225d6","count":1,"label":"Pepsi 1l","posId":"N124","price":5900,"isExtra":false}]</t>
  </si>
  <si>
    <t>2026-06-11T20:10:00.744+02:00</t>
  </si>
  <si>
    <t>2026-06-11T20:17:54.317+02:00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</si>
  <si>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32cm","posId":"114","price":24900,"isExtra":false},{"id":"55199562","note":"","count":1,"label":"Balné","posId":"K0000","price":1500,"isExtra":true},{"id":"57405744","note":"","size":"Mirinda 1l","count":1,"label":"Mirinda 1l","posId":"N126","price":5900,"isExtra":false}]</t>
  </si>
  <si>
    <t>2026-06-11T20:04:12.964+02:00</t>
  </si>
  <si>
    <t>2026-06-11T20:14:51.412+02:00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</si>
  <si>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Spicy","posId":"Y122","price":0,"isExtra":true},{"id":"4d20acafa95763f3c432c8f6","count":1,"label":"spicy wings 🌶️","posId":"P101","price":0,"isExtra":true},{"id":"4e9dfd761c4e822b72aed987","count":1,"label":"Guarana kiwi a jablko","posId":"N144","price":0,"isExtra":true}]</t>
  </si>
  <si>
    <t>2026-06-11T20:01:22.368+02:00</t>
  </si>
  <si>
    <t>2026-06-11T20:11:14.179+02:00</t>
  </si>
  <si>
    <t>[{"id":"59589462","note":"","size":"Zeleninová 32cm","count":1,"label":"Zeleninová 32cm","posId":"115","price":24900,"isExtra":false},{"id":"55199562","note":"","count":1,"label":"Balné","posId":"K0000","price":1500,"isExtra":true},{"id":"59589463","note":"","size":"Hawai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</si>
  <si>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2026-06-11T20:01:02.934+02:00</t>
  </si>
  <si>
    <t>2026-06-11T20:09:05.629+02:00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</si>
  <si>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bylinky","posId":"A122","price":6500,"isExtra":true},{"id":"55199590","note":"","count":1,"label":"Bez žampionů","posId":"X105","price":0,"KDSTags":["redhighlight"],"isExtra":true}]</t>
  </si>
  <si>
    <t>2026-06-11T19:57:32.696+02:00</t>
  </si>
  <si>
    <t>2026-06-11T20:06:57.481+02:00</t>
  </si>
  <si>
    <t>[{"id":"d52edd9e0f5cc26976bc6fce","count":1,"label":"Capricciosa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základ","posId":"ZRB40","price":0,"isExtra":true},{"id":"0d95a3384b070d9133ab82f7","count":1,"label":"Česnekový dip","posId":"P106","price":2000,"isExtra":false},{"id":"ed2821f5147c44e417ef0b42","count":1,"label":"Balné","posId":"K0000","price":1500,"isExtra":true}]</t>
  </si>
  <si>
    <t>2026-06-11T19:50:36.047+02:00</t>
  </si>
  <si>
    <t>2026-06-11T19:59:10.417+02:00</t>
  </si>
  <si>
    <t>2026-06-11T19:42:21.054+02:00</t>
  </si>
  <si>
    <t>2026-06-11T19:50:14.467+02:00</t>
  </si>
  <si>
    <t>[{"id":"26d130ce3ef2dd539f98fc3d","count":1,"label":"BBQ Meteor 32cm","posId":"118","price":24900,"isExtra":false},{"id":"ed2821f5147c44e417ef0b42","count":1,"label":"Balné","posId":"K0000","price":1500,"isExtra":true},{"id":"284143256f41c905feeed114","count":1,"label":"Capricciosa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</si>
  <si>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2026-06-11T19:35:32.654+02:00</t>
  </si>
  <si>
    <t>2026-06-11T19:46:45.388+02:00</t>
  </si>
  <si>
    <t>[{"id":"55199480","note":"","size":"Capricciosa 40cm","count":1,"label":"Capricciosa 40cm","posId":"101","price":30900,"isExtra":false},{"id":"55199557","note":"","count":1,"label":"Balné","posId":"K0000","price":2000,"isExtra":true},{"id":"59589463","note":"","size":"Hawai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</si>
  <si>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2026-06-11T19:32:03.778+02:00</t>
  </si>
  <si>
    <t>2026-06-11T19:42:24.906+02:00</t>
  </si>
  <si>
    <t>2026-06-11T20:22:28.049+02:00</t>
  </si>
  <si>
    <t>2026-06-11T19:32:03.884+02:00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</si>
  <si>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dip","posId":"P106","price":2000,"isExtra":false},{"id":"e7501e4e-7b75-458f-8655-4ba5ba9c5990","note":"","count":1,"label":"Jalapeňos dip","posId":"P107","price":2000,"isExtra":false}]</t>
  </si>
  <si>
    <t>2026-06-11T19:25:50.200+02:00</t>
  </si>
  <si>
    <t>2026-06-11T19:37:58.119+02:00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</si>
  <si>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🌶️","posId":"121","price":24900,"isExtra":false},{"id":"55199562","note":"","count":1,"label":"Balné","posId":"K0000","price":1500,"isExtra":true},{"id":"55199471","note":"","size":"Quattro Formaggi 40cm","count":1,"label":"Quattro Formaggi 40cm","posId":"111","price":30900,"isExtra":false},{"id":"55199557","note":"","count":1,"label":"Balné","posId":"K0000","price":2000,"isExtra":true},{"id":"59589455","note":"","size":"Margherita 32cm","count":1,"label":"Margherita 32cm","posId":"112","price":20900,"isExtra":false},{"id":"55199562","note":"","count":1,"label":"Balné","posId":"K0000","price":1500,"isExtra":true},{"id":"55199668","note":"","count":1,"label":"Slanina","posId":"B108","price":3000,"KDSTags":["greenhighlight"],"isExtra":true}]</t>
  </si>
  <si>
    <t>Bogdan</t>
  </si>
  <si>
    <t>2026-06-11T19:23:06.044+02:00</t>
  </si>
  <si>
    <t>2026-06-11T19:34:51.247+02:00</t>
  </si>
  <si>
    <t>2026-06-11T19:23:03.536+02:00</t>
  </si>
  <si>
    <t>2026-06-11T19:39:59.525+02:00</t>
  </si>
  <si>
    <t>2026-06-11T19:57:00.461+02:00</t>
  </si>
  <si>
    <t>2026-06-11T19:23:03.634+02:00</t>
  </si>
  <si>
    <t>[{"id":"8c704055-e242-493d-b754-bb711e5a6c0b","note":"","count":1,"label":"Hawai 40cm","posId":"102","price":30900,"isExtra":false},{"id":"3f15a32f-4d5b-4afb-ae1b-12f68224d029","note":"","count":1,"label":"Olivy","posId":"C112","price":3500,"KDSTags":["greenhighlight"],"isExtra":true}]</t>
  </si>
  <si>
    <t>2026-06-11T19:14:10.349+02:00</t>
  </si>
  <si>
    <t>2026-06-11T19:23:46.415+02:00</t>
  </si>
  <si>
    <t>[{"id":"55199476","note":"","size":"BBQ Meteor 40cm","count":1,"label":"BBQ Meteor 40cm","posId":"106","price":30900,"isExtra":false},{"id":"55199557","note":"","count":1,"label":"Balné","posId":"K0000","price":2000,"isExtra":true},{"id":"59555713","note":"","count":1,"label":"Rajčatový základ","posId":"ZBR40","price":0,"isExtra":true}]</t>
  </si>
  <si>
    <t>2026-06-11T19:03:27.494+02:00</t>
  </si>
  <si>
    <t>2026-06-11T19:21:53.623+02:00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</si>
  <si>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32cm","posId":"113","price":24900,"isExtra":false},{"id":"55199562","note":"","count":1,"label":"Balné","posId":"K0000","price":1500,"isExtra":true},{"id":"55199500","note":"","size":"Pepperoni 18cm 🌶️🌶️","count":1,"label":"Pepperoni 18cm 🌶️🌶️","posId":"132","price":11900,"isExtra":false},{"id":"55199538","note":"","count":1,"label":"Balné","posId":"K0000","price":1000,"isExtra":true}]</t>
  </si>
  <si>
    <t>2026-06-11T19:01:24.314+02:00</t>
  </si>
  <si>
    <t>2026-06-11T19:13:12.226+02:00</t>
  </si>
  <si>
    <t>[{"id":"1d215296a99939a8f5b4c23d","count":1,"label":"Pepperoni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</si>
  <si>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2026-06-11T18:44:04.559+02:00</t>
  </si>
  <si>
    <t>2026-06-11T18:58:54.084+02:00</t>
  </si>
  <si>
    <t>2026-06-11T19:08:11.879+02:00</t>
  </si>
  <si>
    <t>2026-06-11T18:44:04.748+02:00</t>
  </si>
  <si>
    <t>[{"id":"35e045f9-bc36-46e9-8142-6579de78a05b","note":"","count":1,"label":"Comeback 32cm 🌶️","posId":"121","price":24900,"isExtra":false},{"id":"38de8e38-e51e-422d-9a89-960ebc505f1b","note":"","count":1,"label":"Šunka","posId":"B106","price":3000,"KDSTags":["greenhighlight"],"isExtra":true},{"id":"d1e9623b-89c9-4caa-a2ba-cbaafad1a883","note":"","count":1,"label":"Slanina","posId":"B108","price":3000,"KDSTags":["greenhighlight"],"isExtra":true},{"id":"dba0d6ed-9e38-4f33-8ec2-cc6e2ff8f1a9","note":"","count":1,"label":"Gorgonzola","posId":"B101","price":3000,"KDSTags":["greenhighlight"],"isExtra":true},{"id":"670e963a-3bc6-4d99-8aed-b86eae3c2021","note":"","count":1,"label":"Bez mozzarelly","posId":"X113","price":0,"KDSTags":["redhighlight"],"isExtra":true}]</t>
  </si>
  <si>
    <t>2026-06-11T18:42:10.771+02:00</t>
  </si>
  <si>
    <t>2026-06-11T18:53:23.265+02:00</t>
  </si>
  <si>
    <t>[{"id":"d0043b053c4bd7c6fd8359d7","count":1,"label":"Comeback 32cm 🌶️","posId":"121","price":19920,"isExtra":false},{"id":"ed2821f5147c44e417ef0b42","count":1,"label":"Balné","posId":"K0000","price":1500,"isExtra":true},{"id":"987bfd69b1586254c4704730","count":1,"label":"Žampiony","posId":"B105","price":2500,"KDSTags":["greenhighlight"],"isExtra":true},{"id":"284143256f41c905feeed114","count":1,"label":"Capricciosa 32cm","posId":"113","price":24900,"isExtra":false},{"id":"ed2821f5147c44e417ef0b42","count":1,"label":"Balné","posId":"K0000","price":1500,"isExtra":true},{"id":"0c6f991de7b2d226d96c4587","count":1,"label":"Bez oliv","posId":"X112","price":0,"KDSTags":["redhighlight"],"isExtra":true}]</t>
  </si>
  <si>
    <t>2026-06-11T18:30:28.180+02:00</t>
  </si>
  <si>
    <t>2026-06-11T18:46:22.304+02:00</t>
  </si>
  <si>
    <t>[{"id":"7ec71ed1b6dd8f99c580bfce","count":1,"label":"Margherita 40cm","posId":"100","price":26900,"isExtra":false},{"id":"c71f71bd04444e93fe083c01","count":1,"label":"Balné","posId":"K0000","price":2000,"isExtra":true},{"id":"8d55eafca74e85a8dee122d9","count":1,"label":"okraj mozzarella, bylinky","posId":"A122","price":6500,"isExtra":true},{"id":"096441a3b709cad5b3ac76b2","count":1,"label":"Šunka","posId":"C106","price":4000,"KDSTags":["greenhighlight"],"isExtra":true},{"id":"7ec71ed1b6dd8f99c580bfce","count":1,"label":"Margherita 40cm","posId":"100","price":26900,"isExtra":false},{"id":"c71f71bd04444e93fe083c01","count":1,"label":"Balné","posId":"K0000","price":2000,"isExtra":true},{"id":"8d55eafca74e85a8dee122d9","count":1,"label":"okraj mozzarella, bylinky","posId":"A122","price":6500,"isExtra":true},{"id":"e87d4afc91a5d6f85d1820ed","count":1,"label":"Žampiony","posId":"C105","price":3500,"KDSTags":["greenhighlight"],"isExtra":true},{"id":"780d45dfe4ca574210ccd893","count":1,"label":"Slanina","posId":"C108","price":4000,"KDSTags":["greenhighlight"],"isExtra":true}]</t>
  </si>
  <si>
    <t>2026-06-11T18:28:52.758+02:00</t>
  </si>
  <si>
    <t>2026-06-11T18:48:23.134+02:00</t>
  </si>
  <si>
    <t>[{"id":"1d215296a99939a8f5b4c23d","count":1,"label":"Pepperoni 32cm 🌶️🌶️","posId":"120","price":19920,"isExtra":false},{"id":"ed2821f5147c44e417ef0b42","count":1,"label":"Balné","posId":"K0000","price":1500,"isExtra":true},{"id":"70ab452879208b8e2c790c0d","count":1,"label":"okraj hotdog, bez omáčky","posId":"A125","price":5700,"isExtra":true}]</t>
  </si>
  <si>
    <t>2026-06-11T18:23:57.246+02:00</t>
  </si>
  <si>
    <t>2026-06-11T18:39:07.018+02:00</t>
  </si>
  <si>
    <t>2026-06-11T18:16:03.393+02:00</t>
  </si>
  <si>
    <t>2026-06-11T18:28:36.304+02:00</t>
  </si>
  <si>
    <t>[{"id":"bf8dc38b-6c8e-42b6-9da3-3170253a57d4","note":"","count":1,"label":"Hot &amp; Spicy 32cm 🌶️🌶️","posId":"122","price":24900,"isExtra":false},{"id":"92786627-aa7f-470b-9a46-ca4d5978f1b3","note":"","count":1,"label":"Ananas","posId":"B100","price":2500,"KDSTags":["greenhighlight"],"isExtra":true},{"id":"0ea52415-fdb3-497f-b216-7fd5802f2e0f","note":"","count":1,"label":"Quattro Formaggi 32cm","posId":"123","price":24900,"isExtra":false}]</t>
  </si>
  <si>
    <t>2026-06-11T18:12:54.083+02:00</t>
  </si>
  <si>
    <t>2026-06-11T18:27:56.073+02:00</t>
  </si>
  <si>
    <t>[{"id":"1d215296a99939a8f5b4c23d","count":1,"label":"Pepperoni 32cm 🌶️🌶️","posId":"120","price":19920,"isExtra":false},{"id":"ed2821f5147c44e417ef0b42","count":1,"label":"Balné","posId":"K0000","price":1500,"isExtra":true},{"id":"70ab452879208b8e2c790c0d","count":1,"label":"okraj hotdog, bez omáčky","posId":"A125","price":5700,"isExtra":true},{"id":"1d215296a99939a8f5b4c23d","count":1,"label":"Pepperoni 32cm 🌶️🌶️","posId":"120","price":19920,"isExtra":false},{"id":"ed2821f5147c44e417ef0b42","count":1,"label":"Balné","posId":"K0000","price":1500,"isExtra":true},{"id":"63345f6ebe03a711ce9d952e","count":1,"label":"Slanina","posId":"B108","price":3000,"KDSTags":["greenhighlight"],"isExtra":true},{"id":"de45f52562511b175959ae85","count":1,"label":"Pepperoni Rolls 🌶️","posId":"P100","price":8900,"isExtra":false},{"id":"ed2821f5147c44e417ef0b42","count":1,"label":"Balné","posId":"K0000","price":1500,"isExtra":true}]</t>
  </si>
  <si>
    <t>2026-06-11T18:07:32.159+02:00</t>
  </si>
  <si>
    <t>2026-06-11T18:26:58.941+02:00</t>
  </si>
  <si>
    <t>2026-06-11T18:06:03.980+02:00</t>
  </si>
  <si>
    <t>2026-06-11T18:28:30.946+02:00</t>
  </si>
  <si>
    <t>2026-06-11T18:30:59.552+02:00</t>
  </si>
  <si>
    <t>2026-06-11T18:06:04.108+02:00</t>
  </si>
  <si>
    <t>[{"id":"987fa0f9-906b-4c8f-b658-123a02363de3","note":"","count":1,"label":"BBQ Texas 18cm","posId":"131","price":11900,"isExtra":false},{"id":"28b3f739-f42a-4ef9-8499-ad66cad79c40","note":"","count":1,"label":"Hot &amp; Spicy 18cm 🌶️🌶️","posId":"134","price":11900,"isExtra":false},{"id":"739ceea4-4275-4f09-8cf5-ae08fe640a77","note":"","count":1,"label":"Pepsi 1l","posId":"N124","price":5900,"isExtra":false}]</t>
  </si>
  <si>
    <t>2026-06-11T18:00:41.299+02:00</t>
  </si>
  <si>
    <t>2026-06-11T18:13:52.029+02:00</t>
  </si>
  <si>
    <t>2026-06-11T17:57:56.668+02:00</t>
  </si>
  <si>
    <t>2026-06-11T18:16:44.050+02:00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</si>
  <si>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základ","posId":"ZRS32","price":0,"isExtra":true},{"id":"55199586","note":"","count":1,"label":"okraj mozzarella, bylinky","posId":"A121","price":5700,"isExtra":true}]</t>
  </si>
  <si>
    <t>2026-06-11T17:54:53.227+02:00</t>
  </si>
  <si>
    <t>2026-06-11T18:05:42.978+02:00</t>
  </si>
  <si>
    <t>[{"id":"7ec71ed1b6dd8f99c580bfce","count":1,"label":"Margherita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]</t>
  </si>
  <si>
    <t>2026-06-11T17:51:02.679+02:00</t>
  </si>
  <si>
    <t>2026-06-11T18:00:48.810+02:00</t>
  </si>
  <si>
    <t>2026-06-11T18:30:23.646+02:00</t>
  </si>
  <si>
    <t>2026-06-11T17:51:02.815+02:00</t>
  </si>
  <si>
    <t>[{"id":"ff8bc446-e047-44f1-bae5-423b565e0123","note":"","count":1,"label":"Capricciosa 32 cm","posId":"137","price":24900,"isExtra":false},{"id":"3a8b6a85-3b5c-4ee4-be2d-261ab8731d6e","note":"","count":1,"label":"Česnekový dip","posId":"P106","price":2000,"isExtra":false},{"id":"9d7cd2cb-6ce6-4bab-9793-d0c70a0e0081","note":"","count":1,"label":"Aquilla zelený čaj/citron","posId":"N121","price":4900,"isExtra":false}]</t>
  </si>
  <si>
    <t>2026-06-11T17:39:03.144+02:00</t>
  </si>
  <si>
    <t>2026-06-11T17:45:08.920+02:00</t>
  </si>
  <si>
    <t>2026-06-11T18:09:01.153+02:00</t>
  </si>
  <si>
    <t>2026-06-11T17:39:03.240+02:00</t>
  </si>
  <si>
    <t>[{"id":"ee394832-8137-440a-84b7-b9e0df42a9ab","note":"","count":1,"label":"Hawai 32cm","posId":"114","price":24900,"isExtra":false}]</t>
  </si>
  <si>
    <t>2026-06-11T17:34:55.237+02:00</t>
  </si>
  <si>
    <t>2026-06-11T17:42:53.488+02:00</t>
  </si>
  <si>
    <t>[{"id":"117","note":"","count":1,"label":"Veggieballs 32cm 🌶️🌶️","posId":"117","price":24900,"isExtra":false},{"id":"K0000","note":"","count":1,"label":"Balné","posId":"K0000","price":1500,"isExtra":true},{"id":"P101","note":"","count":1,"label":"spicy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</si>
  <si>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2026-06-11T17:24:01.056+02:00</t>
  </si>
  <si>
    <t>2026-06-11T17:37:50.865+02:00</t>
  </si>
  <si>
    <t>2026-06-11T17:13:03.296+02:00</t>
  </si>
  <si>
    <t>2026-06-11T17:58:58.529+02:00</t>
  </si>
  <si>
    <t>2026-06-11T18:21:21.250+02:00</t>
  </si>
  <si>
    <t>2026-06-11T17:13:03.446+02:00</t>
  </si>
  <si>
    <t>[{"id":"aef5aaf8-2acf-4f20-91be-c8829f11cd0c","note":"","count":1,"label":"Capricciosa 40cm","posId":"101","price":30900,"isExtra":false},{"id":"614269dd-2dbe-47e4-81f8-670c7ef03e2f","note":"","count":1,"label":"Pepperoni salám","posId":"C109","price":4000,"KDSTags":["greenhighlight"],"isExtra":true}]</t>
  </si>
  <si>
    <t>2026-06-11T17:11:05.355+02:00</t>
  </si>
  <si>
    <t>2026-06-11T17:19:05.770+02:00</t>
  </si>
  <si>
    <t>2026-06-11T17:28:56.081+02:00</t>
  </si>
  <si>
    <t>2026-06-11T17:11:05.752+02:00</t>
  </si>
  <si>
    <t>2026-06-11T16:36:03.038+02:00</t>
  </si>
  <si>
    <t>2026-06-11T16:48:25.533+02:00</t>
  </si>
  <si>
    <t>[{"id":"2b77c2f4-b7da-4d55-934c-2dd971e8586b","note":"","count":1,"label":"BBQ Meteor 18cm","posId":"130","price":11900,"isExtra":false},{"id":"8d6976c0-33f5-4bc3-8dde-96132d272045","note":"","count":1,"label":"Párek","posId":"A110","price":2000,"isExtra":true},{"id":"a214d9a6-262f-4d59-9d6c-8c1bdecc573c","note":"","count":1,"label":"Gorgonzola","posId":"A101","price":2000,"isExtra":true},{"id":"2b77c2f4-b7da-4d55-934c-2dd971e8586b","note":"","count":1,"label":"BBQ Meteor 18cm","posId":"130","price":11900,"isExtra":false},{"id":"8d6976c0-33f5-4bc3-8dde-96132d272045","note":"","count":1,"label":"Párek","posId":"A110","price":2000,"isExtra":true},{"id":"a214d9a6-262f-4d59-9d6c-8c1bdecc573c","note":"","count":1,"label":"Gorgonzola","posId":"A101","price":2000,"isExtra":true},{"id":"211d85d0-839e-41d0-89e3-ea177ad7489e","note":"","count":1,"label":"Česnekový dip","posId":"P106","price":2000,"isExtra":false}]</t>
  </si>
  <si>
    <t>2026-06-11T16:32:54.087+02:00</t>
  </si>
  <si>
    <t>2026-06-11T16:52:50.780+02:00</t>
  </si>
  <si>
    <t>2026-06-11T16:28:03.885+02:00</t>
  </si>
  <si>
    <t>2026-06-11T18:56:28.205+02:00</t>
  </si>
  <si>
    <t>2026-06-11T19:07:54.161+02:00</t>
  </si>
  <si>
    <t>2026-06-11T17:20:00.103+02:00</t>
  </si>
  <si>
    <t>2026-06-11T16:09:40.181+02:00</t>
  </si>
  <si>
    <t>2026-06-11T16:15:39.973+02:00</t>
  </si>
  <si>
    <t>[{"id":"284143256f41c905feeed114","count":1,"label":"Capricciosa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</si>
  <si>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2026-06-11T16:03:03.097+02:00</t>
  </si>
  <si>
    <t>2026-06-11T16:11:04.637+02:00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</si>
  <si>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</si>
  <si>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2026-06-11T15:52:45.369+02:00</t>
  </si>
  <si>
    <t>2026-06-11T16:00:31.780+02:00</t>
  </si>
  <si>
    <t>[{"id":"1b8bf5463d30ab1a50e2f05d","count":1,"label":"Baby Špenát &amp; kuře 32cm","posId":"116","price":24900,"isExtra":false},{"id":"ed2821f5147c44e417ef0b42","count":1,"label":"Balné","posId":"K0000","price":1500,"isExtra":true},{"id":"d0043b053c4bd7c6fd8359d7","count":1,"label":"Comeback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</si>
  <si>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2026-06-11T15:37:05.731+02:00</t>
  </si>
  <si>
    <t>2026-06-11T15:49:57.417+02:00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</si>
  <si>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základ","posId":"ZRB32","price":0,"isExtra":true},{"id":"55199595","note":"","count":1,"label":"okraj mozzarella, bbq omáčka","posId":"A123","price":5700,"isExtra":true},{"id":"55199632","note":"","count":1,"label":"Bez cibule","posId":"X103","price":0,"KDSTags":["redhighlight"],"isExtra":true},{"id":"55199510","note":"","size":"Veggie menu Comeback","count":1,"label":"Veggie menu Comeback","posId":"M200","price":34900,"isExtra":false},{"id":"55199577","note":"","count":1,"label":"BBQ Texas","posId":"Y119","price":0,"isExtra":true},{"id":"55199547","note":"","count":1,"label":"Balné","posId":"K0000","price":3000,"isExtra":true},{"id":"57279344","note":"","count":1,"label":"BBQ základ","posId":"ZRB32","price":0,"isExtra":true},{"id":"55199622","note":"","count":1,"label":"okraj hotdog, bbq omáčka","posId":"A119","price":5700,"isExtra":true},{"id":"55199567","note":"","count":1,"label":"česnekový chléb","posId":"P104","price":0,"isExtra":true},{"id":"57405755","note":"","count":1,"label":"Pepsi zero sugar 1l","posId":"N125","price":0,"isExtra":true},{"id":"57464195","note":"","size":"Jalapeňos dip","count":1,"label":"Jalapeňos dip","posId":"P107","price":2000,"isExtra":false},{"id":"55199562","note":"","count":1,"label":"Balné","posId":"K0000","price":1500,"isExtra":true},{"id":"55199517","note":"","size":"BBQ dip","count":1,"label":"BBQ dip","posId":"P105","price":2000,"isExtra":false},{"id":"55199562","note":"","count":1,"label":"Balné","posId":"K0000","price":1500,"isExtra":true}]</t>
  </si>
  <si>
    <t>2026-06-11T14:40:50.792+02:00</t>
  </si>
  <si>
    <t>2026-06-11T14:49:16.953+02:00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</si>
  <si>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bylinky","posId":"A121","price":5700,"isExtra":true},{"id":"a3e2b9098574d6ada70d6837","count":1,"label":"Jalapeňos","posId":"B102","price":2500,"KDSTags":["greenhighlight"],"isExtra":true},{"id":"0d95a3384b070d9133ab82f7","count":1,"label":"Česnekový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</si>
  <si>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2026-06-11T14:05:45.212+02:00</t>
  </si>
  <si>
    <t>2026-06-11T14:14:41.182+02:00</t>
  </si>
  <si>
    <t>Sam Dušek</t>
  </si>
  <si>
    <t>2026-06-11T13:45:03.875+02:00</t>
  </si>
  <si>
    <t>2026-06-11T14:01:12.402+02:00</t>
  </si>
  <si>
    <t>2026-06-11T14:16:19.898+02:00</t>
  </si>
  <si>
    <t>2026-06-11T13:45:04.044+02:00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</si>
  <si>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 🌶️","posId":"P101","price":0,"isExtra":true},{"id":"acd06ea6-c989-43d1-b588-1352f8bb53ef","note":"","count":1,"label":"Pepsi zero sugar 1l","posId":"N125","price":0,"isExtra":true}]</t>
  </si>
  <si>
    <t>2026-06-11T13:22:56.173+02:00</t>
  </si>
  <si>
    <t>2026-06-11T13:36:51.792+02:00</t>
  </si>
  <si>
    <t>[{"id":"8a4618993c6f7ee5917bb6ac","count":1,"label":"Margherita 32cm","posId":"112","price":16720,"isExtra":false},{"id":"ed2821f5147c44e417ef0b42","count":1,"label":"Balné","posId":"K0000","price":1500,"isExtra":true},{"id":"8a4618993c6f7ee5917bb6ac","count":1,"label":"Margherita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987bfd69b1586254c4704730","count":1,"label":"Žampiony","posId":"B105","price":2500,"KDSTags":["greenhighlight"],"isExtra":true},{"id":"4f453a9a502066523bdfdc6b","count":1,"label":"Cibule","posId":"B103","price":2500,"KDSTags":["greenhighlight"],"isExtra":true},{"id":"216519e2411a0b808e5e66a5","count":1,"label":"Šunka","posId":"B106","price":3000,"KDSTags":["greenhighlight"],"isExtra":true}]</t>
  </si>
  <si>
    <t>2026-06-11T13:20:47.714+02:00</t>
  </si>
  <si>
    <t>2026-06-11T13:33:37.512+02:00</t>
  </si>
  <si>
    <t>[{"id":"5fdddf9d3c429571bb69ddb5","count":1,"label":"spicy wings 🌶️","posId":"P101","price":9520,"isExtra":false},{"id":"ed2821f5147c44e417ef0b42","count":1,"label":"Balné","posId":"K0000","price":1500,"isExtra":true},{"id":"b9e54539031b67f4afafa5bc","count":3,"label":"pečené brambory","posId":"P103","price":6900,"isExtra":false},{"id":"ed2821f5147c44e417ef0b42","count":3,"label":"Balné","posId":"K0000","price":1500,"isExtra":true},{"id":"0d95a3384b070d9133ab82f7","count":1,"label":"Česnekový dip","posId":"P106","price":2000,"isExtra":false},{"id":"ed2821f5147c44e417ef0b42","count":1,"label":"Balné","posId":"K0000","price":1500,"isExtra":true},{"id":"d881435059a1470cdfda68d0","count":1,"label":"Pepsi zero sugar 1l","posId":"N125","price":5900,"isExtra":false},{"id":"55089be55592a3a2fa77668d","count":1,"label":"Jalapenos Rolls","posId":"jpr200","price":8900,"isExtra":false},{"id":"ed2821f5147c44e417ef0b42","count":1,"label":"Balné","posId":"K0000","price":1500,"isExtra":true},{"id":"de45f52562511b175959ae85","count":1,"label":"Pepperoni Rolls 🌶️","posId":"P100","price":8900,"isExtra":false},{"id":"ed2821f5147c44e417ef0b42","count":1,"label":"Balné","posId":"K0000","price":1500,"isExtra":true},{"id":"9681b67a7972f023bc9a5b5d","count":1,"label":"česnekový chléb","posId":"P104","price":7900,"isExtra":false},{"id":"ed2821f5147c44e417ef0b42","count":1,"label":"Balné","posId":"K0000","price":1500,"isExtra":true},{"id":"e981bced55d19e791cd96797","count":1,"label":"Jalapeňos dip","posId":"P107","price":2000,"isExtra":false},{"id":"ed2821f5147c44e417ef0b42","count":1,"label":"Balné","posId":"K0000","price":1500,"isExtra":true},{"id":"702a37cee92bef60b73e18f1","count":1,"label":"BBQ dip","posId":"P105","price":2000,"isExtra":false},{"id":"ed2821f5147c44e417ef0b42","count":1,"label":"Balné","posId":"K0000","price":1500,"isExtra":true}]</t>
  </si>
  <si>
    <t>2026-06-11T13:02:03.442+02:00</t>
  </si>
  <si>
    <t>2026-06-11T13:21:43.567+02:00</t>
  </si>
  <si>
    <t>2026-06-11T13:25:27.704+02:00</t>
  </si>
  <si>
    <t>2026-06-11T13:02:03.572+02:00</t>
  </si>
  <si>
    <t>2026-06-11T13:01:45.314+02:00</t>
  </si>
  <si>
    <t>2026-06-11T13:17:36.828+02:00</t>
  </si>
  <si>
    <t>[{"id":"d52edd9e0f5cc26976bc6fce","count":1,"label":"Capricciosa 40cm","posId":"101","price":30900,"isExtra":false},{"id":"c71f71bd04444e93fe083c01","count":1,"label":"Balné","posId":"K0000","price":2000,"isExtra":true},{"id":"8d55eafca74e85a8dee122d9","count":1,"label":"okraj mozzarella, bylinky","posId":"A122","price":6500,"isExtra":true},{"id":"93e138c9d50686bfde197ff4","count":1,"label":"Jalapeňos","posId":"C102","price":3500,"KDSTags":["greenhighlight"]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,{"id":"d948edabdc62b6e89e10c5b0","count":1,"label":"Gorgonzola","posId":"C101","price":4000,"KDSTags":["greenhighlight"],"isExtra":true},{"id":"284143256f41c905feeed114","count":1,"label":"Capricciosa 32cm","posId":"113","price":24900,"isExtra":false},{"id":"ed2821f5147c44e417ef0b42","count":1,"label":"Balné","posId":"K0000","price":1500,"isExtra":true},{"id":"491d7a6fd0c9aaa37717cb10","count":1,"label":"Gorgonzola","posId":"B101","price":3000,"KDSTags":["greenhighlight"],"isExtra":true}]</t>
  </si>
  <si>
    <t>2026-06-11T12:50:24.320+02:00</t>
  </si>
  <si>
    <t>2026-06-11T13:04:26.447+02:00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</si>
  <si>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40cm","posId":"111","price":30900,"isExtra":false},{"id":"55199557","note":"","count":1,"label":"Balné","posId":"K0000","price":2000,"isExtra":true},{"id":"55199585","note":"","count":1,"label":"Bez gorgonzoly","posId":"X101","price":0,"KDSTags":["redhighlight"],"isExtra":true},{"id":"55199616","note":"","count":1,"label":"Olivy","posId":"C112","price":3500,"KDSTags":["greenhighlight"],"isExtra":true},{"id":"55199516","note":"","size":"Česnekový dip","count":2,"label":"Česnekový dip","posId":"P106","price":2000,"isExtra":false},{"id":"55199562","note":"","count":2,"label":"Balné","posId":"K0000","price":1500,"isExtra":true},{"id":"55199496","note":"","size":"Margherita 18cm","count":1,"label":"Margherita 18cm","posId":"124","price":11900,"isExtra":false},{"id":"55199538","note":"","count":1,"label":"Balné","posId":"K0000","price":1000,"isExtra":true},{"id":"59555715","note":"","count":1,"label":"Smetanový základ","posId":"ZRS18","price":0,"isExtra":true}]</t>
  </si>
  <si>
    <t>2026-06-11T12:38:03.030+02:00</t>
  </si>
  <si>
    <t>2026-06-11T12:58:49.430+02:00</t>
  </si>
  <si>
    <t>[{"id":"5b1f2843-926a-4dd1-a5f0-4fddc7b45013","note":"","count":1,"label":"Margherita 32cm","posId":"112","price":20900,"isExtra":false}]</t>
  </si>
  <si>
    <t>2026-06-11T12:12:26.989+02:00</t>
  </si>
  <si>
    <t>2026-06-11T12:24:22.341+02:00</t>
  </si>
  <si>
    <t>[{"id":"55199510","note":"","size":"Veggie menu Comeback","count":1,"label":"Veggie menu Comeback","posId":"M200","price":34900,"isExtra":false},{"id":"55199645","note":"","count":1,"label":"Hawai","posId":"Y114","price":0,"isExtra":true},{"id":"55199547","note":"","count":1,"label":"Balné","posId":"K0000","price":3000,"isExtra":true},{"id":"55199567","note":"","count":1,"label":"česnekový chléb","posId":"P104","price":0,"isExtra":true},{"id":"57405754","note":"","count":1,"label":"Pepsi 1l","posId":"N124","price":0,"isExtra":true},{"id":"55199516","note":"","size":"Česnekový dip","count":1,"label":"Česnekový dip","posId":"P106","price":2000,"isExtra":false},{"id":"55199562","note":"","count":1,"label":"Balné","posId":"K0000","price":1500,"isExtra":true},{"id":"55199515","note":"","size":"Pepperoni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</si>
  <si>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2026-06-11T12:12:12.092+02:00</t>
  </si>
  <si>
    <t>2026-06-11T12:19:16.408+02:00</t>
  </si>
  <si>
    <t>[{"id":"122","note":"","count":1,"label":"Hot &amp; Spicy 32cm 🌶️🌶️","posId":"122","price":24900,"isExtra":false},{"id":"K0000","note":"","count":1,"label":"Balné","posId":"K0000","price":1500,"isExtra":true},{"id":"X102","note":"","count":1,"label":"Bez jalapenos","posId":"X102","price":0,"KDSTags":["redhighlight"],"isExtra":true}]</t>
  </si>
  <si>
    <t>2026-06-11T12:07:04.222+02:00</t>
  </si>
  <si>
    <t>2026-06-11T12:32:20.015+02:00</t>
  </si>
  <si>
    <t>2026-06-11T12:49:21.943+02:00</t>
  </si>
  <si>
    <t>2026-06-11T12:07:04.328+02:00</t>
  </si>
  <si>
    <t>[{"id":"8c704055-e242-493d-b754-bb711e5a6c0b","note":"","count":1,"label":"Hawai 40cm","posId":"102","price":30900,"isExtra":false}]</t>
  </si>
  <si>
    <t>2026-06-11T12:06:02.908+02:00</t>
  </si>
  <si>
    <t>2026-06-11T12:30:49.253+02:00</t>
  </si>
  <si>
    <t>2026-06-11T12:39:28.700+02:00</t>
  </si>
  <si>
    <t>2026-06-11T12:06:03.025+02:00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</si>
  <si>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základ","posId":"a3d62a5d-2e1d-48db-874e-d64becff7059","price":0,"isExtra":true}]</t>
  </si>
  <si>
    <t>2026-06-11T11:53:03.397+02:00</t>
  </si>
  <si>
    <t>2026-06-11T12:04:13.868+02:00</t>
  </si>
  <si>
    <t>2026-06-11T12:09:21.552+02:00</t>
  </si>
  <si>
    <t>2026-06-11T11:53:03.532+02:00</t>
  </si>
  <si>
    <t>2026-06-11T11:48:03.133+02:00</t>
  </si>
  <si>
    <t>2026-06-11T12:03:41.910+02:00</t>
  </si>
  <si>
    <t>2026-06-11T12:23:05.786+02:00</t>
  </si>
  <si>
    <t>2026-06-11T11:48:03.251+02:00</t>
  </si>
  <si>
    <t>[{"id":"a4efa812-1470-4ea2-a19d-39843abed3be","note":"","count":1,"label":"Comeback 32 cm","posId":"145","price":24900,"isExtra":false},{"id":"36ea3088-07fd-428f-b871-c4a5ee9cef7b","note":"","count":1,"label":"Comeback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základ","posId":"a3d62a5d-2e1d-48db-874e-d64becff7059","price":0,"isExtra":true}]</t>
  </si>
  <si>
    <t>2026-06-11T11:40:36.499+02:00</t>
  </si>
  <si>
    <t>2026-06-11T11:47:55.698+02:00</t>
  </si>
  <si>
    <t>[{"id":"59589459","note":"Prosim o vice zakladu a sýru. Jste skvělí, dekuji moc.","size":"Pepperoni 32cm 🌶️🌶️","count":1,"label":"Pepperoni 32cm 🌶️🌶️","posId":"120","price":24900,"isExtra":false},{"id":"55199562","note":"","count":1,"label":"Balné","posId":"K0000","price":1500,"isExtra":true},{"id":"57279339","note":"","count":1,"label":"Smetanový základ","posId":"ZRS32","price":0,"isExtra":true}]</t>
  </si>
  <si>
    <t>2026-06-11T11:18:03.150+02:00</t>
  </si>
  <si>
    <t>2026-06-11T11:32:29.148+02:00</t>
  </si>
  <si>
    <t>2026-06-11T11:41:38.486+02:00</t>
  </si>
  <si>
    <t>2026-06-11T11:18:03.268+02:00</t>
  </si>
  <si>
    <t>[{"id":"35e045f9-bc36-46e9-8142-6579de78a05b","note":"","count":1,"label":"Comeback 32cm 🌶️","posId":"121","price":24900,"isExtra":false},{"id":"bf8dc38b-6c8e-42b6-9da3-3170253a57d4","note":"","count":1,"label":"Hot &amp; Spicy 32cm 🌶️🌶️","posId":"122","price":24900,"isExtra":false},{"id":"03ade9ce-5d0f-4499-a6a3-340b58ae4468","note":"","count":1,"label":"Capricciosa 32cm","posId":"113","price":24900,"isExtra":false}]</t>
  </si>
  <si>
    <t>2026-06-11T11:05:56.864+02:00</t>
  </si>
  <si>
    <t>2026-06-11T11:12:32.407+02:00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</si>
  <si>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</si>
  <si>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2026-06-11T00:46:03.362+02:00</t>
  </si>
  <si>
    <t>2026-06-11T01:04:29.076+02:00</t>
  </si>
  <si>
    <t>2026-06-11T01:11:06.198+02:00</t>
  </si>
  <si>
    <t>2026-06-11T00:46:03.484+02:00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</si>
  <si>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dip","posId":"P106","price":2000,"isExtra":false},{"id":"a851d29a-5134-4946-b96f-7df04ca56ce8","note":"","count":1,"label":"Pepsi zero sugar 1l","posId":"N125","price":5900,"isExtra":false}]</t>
  </si>
  <si>
    <t>2026-06-11T00:42:03.045+02:00</t>
  </si>
  <si>
    <t>2026-06-11T00:59:49.094+02:00</t>
  </si>
  <si>
    <t>2026-06-11T01:10:33.304+02:00</t>
  </si>
  <si>
    <t>2026-06-11T00:42:03.186+02:00</t>
  </si>
  <si>
    <t>2026-06-11T00:34:42.893+02:00</t>
  </si>
  <si>
    <t>2026-06-11T00:56:06.237+02:00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</si>
  <si>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40cm","posId":"101","price":30900,"isExtra":false},{"id":"55199557","note":"","count":1,"label":"Balné","posId":"K0000","price":2000,"isExtra":true},{"id":"55199479","note":"","size":"Hawai 40cm","count":1,"label":"Hawai 40cm","posId":"102","price":30900,"isExtra":false},{"id":"55199557","note":"","count":1,"label":"Balné","posId":"K0000","price":2000,"isExtra":true}]</t>
  </si>
  <si>
    <t>2026-06-11T00:33:44.206+02:00</t>
  </si>
  <si>
    <t>2026-06-11T00:51:38.420+02:00</t>
  </si>
  <si>
    <t>[{"id":"0d95a3384b070d9133ab82f7","count":1,"label":"Česnekový dip","posId":"P106","price":2000,"isExtra":false},{"id":"ed2821f5147c44e417ef0b42","count":1,"label":"Balné","posId":"K0000","price":1500,"isExtra":true},{"id":"26d130ce3ef2dd539f98fc3d","count":1,"label":"BBQ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základ","posId":"ZBR32","price":0,"isExtra":true},{"id":"9ee1d6724717b6cc0fc41c1b","count":1,"label":"okraj mozzarella, bylinky","posId":"A121","price":5700,"isExtra":true},{"id":"ee35b0952cba0489f4191222","count":1,"label":"Bez masových kuliček","posId":"X116","price":0,"KDSTags":["redhighlight"],"isExtra":true}]</t>
  </si>
  <si>
    <t>2026-06-11T00:32:41.496+02:00</t>
  </si>
  <si>
    <t>2026-06-11T00:47:47.659+02:00</t>
  </si>
  <si>
    <t>2026-06-11T00:32:13.626+02:00</t>
  </si>
  <si>
    <t>2026-06-11T00:43:29.241+02:00</t>
  </si>
  <si>
    <t>2026-06-11T00:30:39.798+02:00</t>
  </si>
  <si>
    <t>2026-06-11T00:38:41.121+02:00</t>
  </si>
  <si>
    <t>2026-06-11T00:28:31.777+02:00</t>
  </si>
  <si>
    <t>2026-06-11T00:28:45.739+02:00</t>
  </si>
  <si>
    <t>[{"id":"ibj1GVbsVzP-2IMUHg5et","count":1,"label":"BIRGO grapefruit 0,5l","posId":"N131","price":4900,"isExtra":false,"creatorId":"RZg78G84DrAour3FB4_GO","isPackging":0,"actualLabel":"BIRGO grapefruit 0,5l"}]</t>
  </si>
  <si>
    <t>2026-06-11T00:04:09.326+02:00</t>
  </si>
  <si>
    <t>2026-06-11T00:21:00.209+02:00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</si>
  <si>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základ","posId":"ZSR40","price":0,"isExtra":true},{"id":"N124","note":"","count":1,"label":"Pepsi 1l","posId":"N124","price":5900,"isExtra":false}]</t>
  </si>
  <si>
    <t>2026-06-10T23:59:08.629+02:00</t>
  </si>
  <si>
    <t>2026-06-11T00:04:21.978+02:00</t>
  </si>
  <si>
    <t>[{"id":"d881435059a1470cdfda68d0","count":1,"label":"Pepsi zero sugar 1l","posId":"N125","price":5900,"isExtra":false},{"id":"de45f52562511b175959ae85","count":1,"label":"Pepperoni Rolls 🌶️","posId":"P100","price":8900,"isExtra":false},{"id":"ed2821f5147c44e417ef0b42","count":1,"label":"Balné","posId":"K0000","price":1500,"isExtra":true},{"id":"f6935fa09170d549657314fb","count":2,"label":"Pilsner Urquell 12","posId":"N20","price":6500,"isExtra":false}]</t>
  </si>
  <si>
    <t>2026-06-10T23:53:39.421+02:00</t>
  </si>
  <si>
    <t>2026-06-10T23:59:07.951+02:00</t>
  </si>
  <si>
    <t>[{"id":"59589463","note":"","size":"Hawai 32cm","count":1,"label":"Hawai 32cm","posId":"114","price":24900,"isExtra":false},{"id":"55199562","note":"","count":1,"label":"Balné","posId":"K0000","price":1500,"isExtra":true},{"id":"57279339","note":"","count":1,"label":"Smetanový základ","posId":"ZRS32","price":0,"isExtra":true},{"id":"55199592","note":"","count":1,"label":"Bez ananasu","posId":"X100","price":0,"KDSTags":["redhighlight"],"isExtra":true}]</t>
  </si>
  <si>
    <t>2026-06-10T23:49:50.344+02:00</t>
  </si>
  <si>
    <t>2026-06-10T23:57:08.171+02:00</t>
  </si>
  <si>
    <t>[{"id":"b0909d075aa821e62b5225d6","count":1,"label":"Pepsi 1l","posId":"N124","price":5900,"isExtra":false},{"id":"0d95a3384b070d9133ab82f7","count":1,"label":"Česnekový dip","posId":"P106","price":2000,"isExtra":false},{"id":"ed2821f5147c44e417ef0b42","count":1,"label":"Balné","posId":"K0000","price":1500,"isExtra":true},{"id":"71474d2ff08764e8563178d6","count":1,"label":"Hawai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základ","posId":"ZRB40","price":0,"isExtra":true},{"id":"c52e5d335958c879af628612","count":1,"label":"Ananas","posId":"C100","price":3500,"KDSTags":["greenhighlight"],"isExtra":true}]</t>
  </si>
  <si>
    <t>2026-06-10T23:41:36.388+02:00</t>
  </si>
  <si>
    <t>2026-06-10T23:55:33.997+02:00</t>
  </si>
  <si>
    <t>[{"id":"55199472","note":"Gorgonzolu prosím jen na 1/2 :) děkuji","size":"Hot &amp; Spicy 40cm 🌶️🌶️","count":1,"label":"Hot &amp; Spicy 40cm 🌶️🌶️","posId":"110","price":30900,"isExtra":false},{"id":"55199557","note":"","count":1,"label":"Balné","posId":"K0000","price":2000,"isExtra":true},{"id":"59555716","note":"","count":1,"label":"Smetanový základ","posId":"ZRS40","price":0,"isExtra":true},{"id":"55199673","note":"","count":1,"label":"Gorgonzola","posId":"C101","price":4000,"KDSTags":["greenhighlight"],"isExtra":true}]</t>
  </si>
  <si>
    <t>2026-06-10T23:37:35.445+02:00</t>
  </si>
  <si>
    <t>2026-06-10T23:50:38.086+02:00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</si>
  <si>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</si>
  <si>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2026-06-10T23:36:11.161+02:00</t>
  </si>
  <si>
    <t>2026-06-10T23:47:05.113+02:00</t>
  </si>
  <si>
    <t>[{"id":"106","note":"","count":1,"label":"BBQ Meteor 40cm","posId":"106","price":30900,"isExtra":false},{"id":"K0000","note":"","count":1,"label":"Balné","posId":"K0000","price":2000,"isExtra":true},{"id":"P106","note":"","count":1,"label":"Česnekový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</si>
  <si>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2026-06-10T23:32:04.300+02:00</t>
  </si>
  <si>
    <t>2026-06-10T23:44:36.279+02:00</t>
  </si>
  <si>
    <t>2026-06-10T23:32:02.406+02:00</t>
  </si>
  <si>
    <t>2026-06-10T23:42:14.360+02:00</t>
  </si>
  <si>
    <t>2026-06-10T23:24:33.610+02:00</t>
  </si>
  <si>
    <t>2026-06-10T23:37:40.158+02:00</t>
  </si>
  <si>
    <t>[{"id":"7ec71ed1b6dd8f99c580bfce","count":1,"label":"Margherita 40cm","posId":"100","price":26900,"isExtra":false},{"id":"c71f71bd04444e93fe083c01","count":1,"label":"Balné","posId":"K0000","price":2000,"isExtra":true},{"id":"c282153f9e3afce968db7f16","count":1,"label":"Quattro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40cm","posId":"111","price":30900,"isExtra":false},{"id":"c71f71bd04444e93fe083c01","count":1,"label":"Balné","posId":"K0000","price":2000,"isExtra":true}]</t>
  </si>
  <si>
    <t>2026-06-10T23:23:55.204+02:00</t>
  </si>
  <si>
    <t>2026-06-10T23:32:50.127+02:00</t>
  </si>
  <si>
    <t>[{"id":"55199476","note":"","size":"BBQ Meteor 40cm","count":1,"label":"BBQ Meteor 40cm","posId":"106","price":30900,"isExtra":false},{"id":"55199557","note":"","count":1,"label":"Balné","posId":"K0000","price":2000,"isExtra":true},{"id":"66424178","note":"","size":"Pilsner Urquell 12","count":1,"label":"Pilsner Urquell 12","posId":"N20","price":6500,"isExtra":false},{"id":"57293717","note":"","size":"Opočno vanilková","count":1,"label":"Opočno vanilková","posId":"D108","price":12900,"isExtra":false}]</t>
  </si>
  <si>
    <t>2026-06-10T23:07:18.452+02:00</t>
  </si>
  <si>
    <t>2026-06-10T23:18:52.024+02:00</t>
  </si>
  <si>
    <t>[{"id":"55199479","note":"","size":"Hawai 40cm","count":1,"label":"Hawai 40cm","posId":"102","price":30900,"isExtra":false},{"id":"55199557","note":"","count":1,"label":"Balné","posId":"K0000","price":2000,"isExtra":true},{"id":"59555716","note":"","count":1,"label":"Smetanový základ","posId":"ZRS40","price":0,"isExtra":true},{"id":"55199669","note":"","count":1,"label":"Slanina","posId":"C108","price":4000,"KDSTags":["greenhighlight"],"isExtra":true},{"id":"55199682","note":"","count":1,"label":"Grana padano, pecorino, parmazán","posId":"C130","price":4000,"KDSTags":["greenhighlight"],"isExtra":true},{"id":"57464195","note":"","size":"Jalapeňos dip","count":2,"label":"Jalapeňos dip","posId":"P107","price":2000,"isExtra":false},{"id":"55199562","note":"","count":2,"label":"Balné","posId":"K0000","price":1500,"isExtra":true},{"id":"66424178","note":"","size":"Pilsner Urquell 12","count":1,"label":"Pilsner Urquell 12","posId":"N20","price":6500,"isExtra":false}]</t>
  </si>
  <si>
    <t>2026-06-10T23:04:54.296+02:00</t>
  </si>
  <si>
    <t>2026-06-10T23:12:46.122+02:00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</si>
  <si>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32cm","posId":"116","price":24900,"isExtra":false},{"id":"55199562","note":"","count":1,"label":"Balné","posId":"K0000","price":1500,"isExtra":true},{"id":"57405744","note":"","size":"Mirinda 1l","count":1,"label":"Mirinda 1l","posId":"N126","price":5900,"isExtra":false}]</t>
  </si>
  <si>
    <t>2026-06-10T22:56:34.002+02:00</t>
  </si>
  <si>
    <t>2026-06-10T23:02:54.814+02:00</t>
  </si>
  <si>
    <t>2026-06-10T22:50:46.083+02:00</t>
  </si>
  <si>
    <t>2026-06-10T22:57:54.753+02:00</t>
  </si>
  <si>
    <t>[{"id":"c4cf500880b17d3ffa827758","count":1,"label":"Hawai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</si>
  <si>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2026-06-10T22:46:11.106+02:00</t>
  </si>
  <si>
    <t>2026-06-10T22:54:45.775+02:00</t>
  </si>
  <si>
    <t>[{"id":"d5f548ecefcfc95cc5941e55","count":1,"label":"Comeback 40cm 🌶️","posId":"109","price":30900,"isExtra":false},{"id":"c71f71bd04444e93fe083c01","count":1,"label":"Balné","posId":"K0000","price":2000,"isExtra":true},{"id":"0d95a3384b070d9133ab82f7","count":1,"label":"Česnekový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</si>
  <si>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2026-06-10T22:37:37.286+02:00</t>
  </si>
  <si>
    <t>2026-06-10T22:45:19.254+02:00</t>
  </si>
  <si>
    <t>[{"id":"59589463","note":"","size":"Hawai 32cm","count":1,"label":"Hawai 32cm","posId":"114","price":24900,"isExtra":false},{"id":"55199562","note":"","count":1,"label":"Balné","posId":"K0000","price":1500,"isExtra":true}]</t>
  </si>
  <si>
    <t>2026-06-10T22:28:53.169+02:00</t>
  </si>
  <si>
    <t>2026-06-10T22:36:10.772+02:00</t>
  </si>
  <si>
    <t>[{"id":"1d215296a99939a8f5b4c23d","count":1,"label":"Pepperoni 32cm 🌶️🌶️","posId":"120","price":19920,"isExtra":false},{"id":"ed2821f5147c44e417ef0b42","count":1,"label":"Balné","posId":"K0000","price":1500,"isExtra":true},{"id":"0d95a3384b070d9133ab82f7","count":1,"label":"Česnekový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</si>
  <si>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2026-06-10T22:28:20.561+02:00</t>
  </si>
  <si>
    <t>2026-06-10T22:36:39.372+02:00</t>
  </si>
  <si>
    <t>[{"id":"55199470","note":"","size":"Margherita 40cm","count":1,"label":"Margherita 40cm","posId":"100","price":26900,"isExtra":false},{"id":"55199557","note":"","count":1,"label":"Balné","posId":"K0000","price":2000,"isExtra":true},{"id":"59555723","note":"","count":1,"label":"BBQ základ","posId":"ZRB40","price":0,"isExtra":true}]</t>
  </si>
  <si>
    <t>2026-06-10T22:25:12.422+02:00</t>
  </si>
  <si>
    <t>2026-06-10T22:33:22.020+02:00</t>
  </si>
  <si>
    <t>[{"id":"1d215296a99939a8f5b4c23d","count":1,"label":"Pepperoni 32cm 🌶️🌶️","posId":"120","price":19920,"isExtra":false},{"id":"ed2821f5147c44e417ef0b42","count":1,"label":"Balné","posId":"K0000","price":1500,"isExtra":true},{"id":"b0909d075aa821e62b5225d6","count":1,"label":"Pepsi 1l","posId":"N124","price":5900,"isExtra":false}]</t>
  </si>
  <si>
    <t>2026-06-10T22:10:16.052+02:00</t>
  </si>
  <si>
    <t>2026-06-10T22:22:34.646+02:00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</si>
  <si>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32cm","posId":"123","price":24900,"isExtra":false},{"id":"55199562","note":"","count":1,"label":"Balné","posId":"K0000","price":1500,"isExtra":true},{"id":"59589466","note":"","size":"Veggieballs 32cm 🌶️🌶️","count":1,"label":"Veggieballs 32cm 🌶️🌶️","posId":"117","price":24900,"isExtra":false},{"id":"55199562","note":"","count":1,"label":"Balné","posId":"K0000","price":1500,"isExtra":true},{"id":"55199627","note":"","count":1,"label":"Bez jalapenos","posId":"X102","price":0,"KDSTags":["redhighlight"],"isExtra":true}]</t>
  </si>
  <si>
    <t>2026-06-10T22:06:40.907+02:00</t>
  </si>
  <si>
    <t>2026-06-10T22:14:02.470+02:00</t>
  </si>
  <si>
    <t>2026-06-10T21:50:08.159+02:00</t>
  </si>
  <si>
    <t>2026-06-10T21:57:23.700+02:00</t>
  </si>
  <si>
    <t>[{"id":"59589464","note":"","size":"Capricciosa 32cm","count":1,"label":"Capricciosa 32cm","posId":"113","price":24900,"isExtra":false},{"id":"55199562","note":"","count":1,"label":"Balné","posId":"K0000","price":1500,"isExtra":true}]</t>
  </si>
  <si>
    <t>2026-06-10T21:27:00.321+02:00</t>
  </si>
  <si>
    <t>2026-06-10T21:40:24.481+02:00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</si>
  <si>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🌶️","posId":"109","price":30900,"isExtra":false},{"id":"55199557","note":"","count":1,"label":"Balné","posId":"K0000","price":2000,"isExtra":true},{"id":"55199624","note":"","count":1,"label":"okraj hotdog, bbq omáčka","posId":"A120","price":6500,"isExtra":true},{"id":"55199684","note":"","count":1,"label":"Párek","posId":"C110","price":4000,"KDSTags":["greenhighlight"],"isExtra":true},{"id":"57405743","note":"","size":"Pepsi zero sugar 1l","count":1,"label":"Pepsi zero sugar 1l","posId":"N125","price":5900,"isExtra":false}]</t>
  </si>
  <si>
    <t>2026-06-10T21:05:04.211+02:00</t>
  </si>
  <si>
    <t>2026-06-10T21:15:59.209+02:00</t>
  </si>
  <si>
    <t>2026-06-10T21:29:28.073+02:00</t>
  </si>
  <si>
    <t>2026-06-10T21:05:04.357+02:00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</si>
  <si>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86843148-4e32-4979-bfd6-d7151207f70f","note":"","count":1,"label":"Šunka","posId":"C106","price":4000,"KDSTags":["greenhighlight"],"isExtra":true},{"id":"0f32557d-3b00-4445-b026-75e05c963906","note":"","count":1,"label":"Jalapeňos","posId":"C102","price":3500,"KDSTags":["greenhighlight"],"isExtra":true},{"id":"30448218-3844-4dfe-882d-e344102dcfea","note":"","count":1,"label":"Gorgonzola","posId":"C101","price":3500,"KDSTags":["greenhighlight"],"isExtra":true}]</t>
  </si>
  <si>
    <t>2026-06-10T20:54:04.993+02:00</t>
  </si>
  <si>
    <t>2026-06-10T21:07:28.092+02:00</t>
  </si>
  <si>
    <t>2026-06-10T21:24:32.682+02:00</t>
  </si>
  <si>
    <t>2026-06-10T20:54:05.118+02:00</t>
  </si>
  <si>
    <t>[{"id":"8f76439d-f1b5-4482-ac44-d6efec1ebc41","note":"","count":1,"label":"Zeleninová 18cm","posId":"127","price":11900,"isExtra":false},{"id":"bd8e2f82-3d11-4ada-88ad-67191c012d18","note":"","count":1,"label":"Bez oliv","posId":"X112","price":0,"KDSTags":["redhighlight"],"isExtra":true},{"id":"194f980e-141e-4220-9f1e-0e1e9edc412e","note":"","count":1,"label":"Quattro Formaggi 18cm","posId":"135","price":11900,"isExtra":false},{"id":"7b8670b5-c06f-4a04-a7cd-97b786bd11ac","note":"","count":1,"label":"Žampiony","posId":"A105","price":1500,"isExtra":true},{"id":"35e045f9-bc36-46e9-8142-6579de78a05b","note":"","count":1,"label":"Comeback 32cm 🌶️","posId":"121","price":24900,"isExtra":false},{"id":"9461c599-e1f4-4267-8dd8-c1eea66839a3","note":"","count":1,"label":"Choco Rolls","posId":"chr100","price":8900,"isExtra":false}]</t>
  </si>
  <si>
    <t>2026-06-10T20:52:08.267+02:00</t>
  </si>
  <si>
    <t>2026-06-10T21:04:48.348+02:00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</si>
  <si>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</si>
  <si>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2026-06-10T20:14:05.680+02:00</t>
  </si>
  <si>
    <t>2026-06-10T20:21:25.020+02:00</t>
  </si>
  <si>
    <t>2026-06-10T20:32:12.915+02:00</t>
  </si>
  <si>
    <t>2026-06-10T20:14:05.770+02:00</t>
  </si>
  <si>
    <t>2026-06-10T20:07:31.889+02:00</t>
  </si>
  <si>
    <t>2026-06-10T20:18:08.285+02:00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</si>
  <si>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základ","posId":"ZBR32","price":0,"isExtra":true},{"id":"55199622","note":"","count":1,"label":"okraj hotdog, bbq omáčka","posId":"A119","price":5700,"isExtra":true},{"id":"55199568","note":"","count":1,"label":"Jalapeňos","posId":"B102","price":2500,"KDSTags":["greenhighlight"],"isExtra":true}]</t>
  </si>
  <si>
    <t>2026-06-10T20:06:03.518+02:00</t>
  </si>
  <si>
    <t>2026-06-10T20:16:09.311+02:00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</si>
  <si>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bylinky","posId":"A122","price":6500,"isExtra":true},{"id":"55199658","note":"","count":1,"label":"Mozzarella","posId":"C113","price":4000,"KDSTags":["greenhighlight"],"isExtra":true}]</t>
  </si>
  <si>
    <t>2026-06-10T20:02:01.298+02:00</t>
  </si>
  <si>
    <t>2026-06-10T20:09:49.195+02:00</t>
  </si>
  <si>
    <t>2026-06-10T19:55:03.257+02:00</t>
  </si>
  <si>
    <t>2026-06-10T20:18:24.309+02:00</t>
  </si>
  <si>
    <t>2026-06-10T20:26:20.690+02:00</t>
  </si>
  <si>
    <t>2026-06-10T19:55:03.406+02:00</t>
  </si>
  <si>
    <t>2026-06-10T19:54:03.748+02:00</t>
  </si>
  <si>
    <t>2026-06-10T20:27:06.938+02:00</t>
  </si>
  <si>
    <t>[{"id":"1fae666b-4102-4ed0-b317-2a07b21ae279","note":"","count":1,"label":"Hot &amp; Spicy 40cm 🌶️🌶️","posId":"110","price":30900,"isExtra":false},{"id":"eae0baf6-2c0e-4081-8ab5-5266bc363ee5","note":"","count":1,"label":"okraj mozzarella, bbq omáčka","posId":"A124","price":6500,"isExtra":true}]</t>
  </si>
  <si>
    <t>2026-06-10T19:44:03.673+02:00</t>
  </si>
  <si>
    <t>2026-06-10T19:51:27.949+02:00</t>
  </si>
  <si>
    <t>2026-06-10T19:56:12.320+02:00</t>
  </si>
  <si>
    <t>2026-06-10T19:44:03.798+02:00</t>
  </si>
  <si>
    <t>2026-06-10T19:40:30.712+02:00</t>
  </si>
  <si>
    <t>2026-06-10T19:47:31.117+02:00</t>
  </si>
  <si>
    <t>[{"id":"1b8bf5463d30ab1a50e2f05d","count":1,"label":"Baby Špenát &amp; kuře 32cm","posId":"116","price":24900,"isExtra":false},{"id":"ed2821f5147c44e417ef0b42","count":1,"label":"Balné","posId":"K0000","price":1500,"isExtra":true}]</t>
  </si>
  <si>
    <t>2026-06-10T19:30:03.853+02:00</t>
  </si>
  <si>
    <t>2026-06-10T19:46:41.000+02:00</t>
  </si>
  <si>
    <t>2026-06-10T20:09:00.440+02:00</t>
  </si>
  <si>
    <t>2026-06-10T19:30:03.969+02:00</t>
  </si>
  <si>
    <t>[{"id":"0ea52415-fdb3-497f-b216-7fd5802f2e0f","note":"","count":1,"label":"Quattro Formaggi 32cm","posId":"123","price":24900,"isExtra":false},{"id":"ea8ba6dd-c20a-4bae-a731-5344afc761eb","note":"","count":1,"label":"Capricciosa 18cm","posId":"125","price":11900,"isExtra":false},{"id":"bd8e2f82-3d11-4ada-88ad-67191c012d18","note":"","count":1,"label":"Bez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dip","posId":"P106","price":2000,"isExtra":false}]</t>
  </si>
  <si>
    <t>2026-06-10T19:27:04.858+02:00</t>
  </si>
  <si>
    <t>2026-06-10T19:46:00.029+02:00</t>
  </si>
  <si>
    <t>2026-06-10T20:00:45.135+02:00</t>
  </si>
  <si>
    <t>2026-06-10T19:27:04.961+02:00</t>
  </si>
  <si>
    <t>[{"id":"aef5aaf8-2acf-4f20-91be-c8829f11cd0c","note":"","count":1,"label":"Capricciosa 40cm","posId":"101","price":30900,"isExtra":false},{"id":"10b1ebcf-eda6-410e-81f0-6a9182a548db","note":"","count":1,"label":"Slanina","posId":"C108","price":4000,"KDSTags":["greenhighlight"],"isExtra":tru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dip","posId":"P106","price":2000,"isExtra":false}]</t>
  </si>
  <si>
    <t>2026-06-10T19:26:04.438+02:00</t>
  </si>
  <si>
    <t>2026-06-10T19:42:03.600+02:00</t>
  </si>
  <si>
    <t>[{"id":"4d0fe7ad-c88a-4a73-8015-c60680489cf8","note":"","count":1,"label":"Baby Špenát &amp; kuře 32cm","posId":"116","price":24900,"isExtra":false}]</t>
  </si>
  <si>
    <t>2026-06-10T19:10:51.832+02:00</t>
  </si>
  <si>
    <t>2026-06-10T19:38:07.334+02:00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</si>
  <si>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32cm","posId":"119","price":24900,"isExtra":false},{"id":"55199562","note":"","count":1,"label":"Balné","posId":"K0000","price":1500,"isExtra":true},{"id":"55199586","note":"","count":1,"label":"okraj mozzarella, bylinky","posId":"A121","price":5700,"isExtra":true},{"id":"57464195","note":"","size":"Jalapeňos dip","count":1,"label":"Jalapeňos dip","posId":"P107","price":2000,"isExtra":false},{"id":"55199562","note":"","count":1,"label":"Balné","posId":"K0000","price":1500,"isExtra":true}]</t>
  </si>
  <si>
    <t>2026-06-10T19:07:40.160+02:00</t>
  </si>
  <si>
    <t>2026-06-10T19:24:56.297+02:00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</si>
  <si>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základ","posId":"ZRB40","price":0,"isExtra":true},{"id":"57293715","note":"","size":"Opočno karamel","count":1,"label":"Opočno karamel","posId":"D112","price":12900,"isExtra":false},{"id":"57464195","note":"","size":"Jalapeňos dip","count":1,"label":"Jalapeňos dip","posId":"P107","price":2000,"isExtra":false},{"id":"55199562","note":"","count":1,"label":"Balné","posId":"K0000","price":1500,"isExtra":true}]</t>
  </si>
  <si>
    <t>2026-06-10T19:06:15.360+02:00</t>
  </si>
  <si>
    <t>2026-06-10T19:21:11.580+02:00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</si>
  <si>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,{"id":"55199470","note":"","size":"Margherita 40cm","count":1,"label":"Margherita 40cm","posId":"100","price":26900,"isExtra":false},{"id":"55199557","note":"","count":1,"label":"Balné","posId":"K0000","price":2000,"isExtra":true},{"id":"55199616","note":"","count":1,"label":"Olivy","posId":"C112","price":3500,"KDSTags":["greenhighlight"],"isExtra":true},{"id":"55199662","note":"","count":1,"label":"Šunka","posId":"C106","price":4000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</si>
  <si>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2026-06-10T18:44:01.641+02:00</t>
  </si>
  <si>
    <t>2026-06-10T18:54:57.949+02:00</t>
  </si>
  <si>
    <t>2026-06-10T18:42:58.034+02:00</t>
  </si>
  <si>
    <t>2026-06-10T18:54:55.216+02:00</t>
  </si>
  <si>
    <t>2026-06-10T18:38:03.484+02:00</t>
  </si>
  <si>
    <t>2026-06-10T18:53:50.977+02:00</t>
  </si>
  <si>
    <t>2026-06-10T18:57:38.477+02:00</t>
  </si>
  <si>
    <t>2026-06-10T18:38:03.618+02:00</t>
  </si>
  <si>
    <t>[{"id":"80cdc162-f69f-4138-b690-77917e93790e","note":"","count":1,"label":"SPICY MENU COMEBACK","posId":"","price":34900,"isExtra":false},{"id":"4a12014f-04e1-4f12-ad8f-25ecd7289ed9","note":"","count":1,"label":"Capricciosa","posId":"Y113","price":0,"isExtra":true},{"id":"741f56e1-4be0-4a48-9425-3dc6aa7f97c3","note":"","count":1,"label":"Italské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 🌶️","posId":"P101","price":0,"isExtra":true},{"id":"acd06ea6-c989-43d1-b588-1352f8bb53ef","note":"","count":1,"label":"Pepsi zero sugar 1l","posId":"N125","price":0,"isExtra":true}]</t>
  </si>
  <si>
    <t>2026-06-10T18:28:58.629+02:00</t>
  </si>
  <si>
    <t>2026-06-10T18:58:06.254+02:00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</si>
  <si>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</si>
  <si>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2026-06-10T18:28:51.534+02:00</t>
  </si>
  <si>
    <t>2026-06-10T18:45:52.325+02:00</t>
  </si>
  <si>
    <t>2026-06-10T18:26:55.327+02:00</t>
  </si>
  <si>
    <t>2026-06-10T18:34:26.248+02:00</t>
  </si>
  <si>
    <t>[{"id":"5YGHveHwYFJ53FvByaMaq","count":1,"label":"Quattro Formaggi 40cm","posId":"111","price":30900,"isExtra":false,"creatorId":"gdRMn4doqEUVn5XjruZSp","isPackging":0,"actualLabel":"Quattro Formaggi 40cm"},{"id":"extra_20230331101812_100","count":1,"label":"Slanina","posId":"C108","price":4000,"KDSTags":["greenhighlight"],"isExtra":true,"mainItemId":"5YGHveHwYFJ53FvByaMaq"}]</t>
  </si>
  <si>
    <t>2026-06-10T18:26:09.669+02:00</t>
  </si>
  <si>
    <t>2026-06-10T18:45:51.301+02:00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</si>
  <si>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bylinky","posId":"A121","price":5700,"isExtra":true},{"id":"987bfd69b1586254c4704730","count":1,"label":"Žampiony","posId":"B105","price":2500,"KDSTags":["greenhighlight"],"isExtra":true},{"id":"71474d2ff08764e8563178d6","count":1,"label":"Hawai 40cm","posId":"102","price":30900,"isExtra":false},{"id":"c71f71bd04444e93fe083c01","count":1,"label":"Balné","posId":"K0000","price":2000,"isExtra":true}]</t>
  </si>
  <si>
    <t>2026-06-10T18:15:05.080+02:00</t>
  </si>
  <si>
    <t>2026-06-10T18:28:57.795+02:00</t>
  </si>
  <si>
    <t>2026-06-10T18:45:48.379+02:00</t>
  </si>
  <si>
    <t>2026-06-10T18:18:34.338+02:00</t>
  </si>
  <si>
    <t>2026-06-10T18:14:17.964+02:00</t>
  </si>
  <si>
    <t>2026-06-10T18:37:34.145+02:00</t>
  </si>
  <si>
    <t>2026-06-10T18:11:03.771+02:00</t>
  </si>
  <si>
    <t>2026-06-10T18:31:35.009+02:00</t>
  </si>
  <si>
    <t>2026-06-10T18:43:43.692+02:00</t>
  </si>
  <si>
    <t>2026-06-10T18:18:30.745+02:00</t>
  </si>
  <si>
    <t>2026-06-10T18:08:15.642+02:00</t>
  </si>
  <si>
    <t>2026-06-10T18:27:23.080+02:00</t>
  </si>
  <si>
    <t>2026-06-10T18:04:04.090+02:00</t>
  </si>
  <si>
    <t>2026-06-10T18:27:17.867+02:00</t>
  </si>
  <si>
    <t>2026-06-10T18:42:08.654+02:00</t>
  </si>
  <si>
    <t>2026-06-10T18:04:29.776+02:00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</si>
  <si>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 🌶️","posId":"P101","price":0,"isExtra":true},{"id":"6e68f040-29a6-48c8-a026-db49646663c5","note":"","count":1,"label":"Pepsi 1l","posId":"N124","price":0,"isExtra":true}]</t>
  </si>
  <si>
    <t>2026-06-10T18:00:44.471+02:00</t>
  </si>
  <si>
    <t>2026-06-10T18:17:06.873+02:00</t>
  </si>
  <si>
    <t>[{"id":"284143256f41c905feeed114","count":1,"label":"Capricciosa 32cm","posId":"113","price":24900,"isExtra":false},{"id":"ed2821f5147c44e417ef0b42","count":1,"label":"Balné","posId":"K0000","price":1500,"isExtra":true},{"id":"39b4dba259045cb10a80740d","count":1,"label":"Quattro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32cm","posId":"123","price":24900,"isExtra":false},{"id":"ed2821f5147c44e417ef0b42","count":1,"label":"Balné","posId":"K0000","price":1500,"isExtra":true},{"id":"d881435059a1470cdfda68d0","count":1,"label":"Pepsi zero sugar 1l","posId":"N125","price":5900,"isExtra":false}]</t>
  </si>
  <si>
    <t>2026-06-10T17:59:17.420+02:00</t>
  </si>
  <si>
    <t>2026-06-10T18:12:39.180+02:00</t>
  </si>
  <si>
    <t>2026-06-10T17:53:15.638+02:00</t>
  </si>
  <si>
    <t>2026-06-10T18:11:39.038+02:00</t>
  </si>
  <si>
    <t>2026-06-10T17:51:03.756+02:00</t>
  </si>
  <si>
    <t>2026-06-10T18:05:38.644+02:00</t>
  </si>
  <si>
    <t>2026-06-10T19:17:47.355+02:00</t>
  </si>
  <si>
    <t>2026-06-10T17:53:59.634+02:00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</si>
  <si>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oliv","posId":"X112","price":0,"KDSTags":["redhighlight"],"isExtra":true},{"id":"944ada84-4b76-4cec-9248-ebcd083131da","note":"","count":1,"label":"Baby špenát &amp; kuře 32 cm","posId":"140","price":24900,"isExtra":false},{"id":"ff8bc446-e047-44f1-bae5-423b565e0123","note":"","count":1,"label":"Capricciosa 32 cm","posId":"137","price":24900,"isExtra":false},{"id":"a3d62a5d-2e1d-48db-874e-d64becff7059","note":"","count":1,"label":"změna na BBQ základ","posId":"a3d62a5d-2e1d-48db-874e-d64becff7059","price":0,"isExtra":true}]</t>
  </si>
  <si>
    <t>2026-06-10T17:41:34.479+02:00</t>
  </si>
  <si>
    <t>2026-06-10T17:53:19.602+02:00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</si>
  <si>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základ","posId":"ZRB32","price":0,"isExtra":true},{"id":"241337b3e585028897f81961","count":1,"label":"Grana padano, pecorino, parmazán","posId":"B130","price":3000,"KDSTags":["greenhighlight"],"isExtra":true}]</t>
  </si>
  <si>
    <t>2026-06-10T17:38:03.622+02:00</t>
  </si>
  <si>
    <t>2026-06-10T17:47:25.690+02:00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</si>
  <si>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oliv","posId":"X112","price":0,"KDSTags":["redhighlight"],"isExtra":true}]</t>
  </si>
  <si>
    <t>2026-06-10T17:27:03.215+02:00</t>
  </si>
  <si>
    <t>2026-06-10T17:47:13.957+02:00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</si>
  <si>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bylinky","posId":"A121","price":5700,"isExtra":true},{"id":"e7501e4e-7b75-458f-8655-4ba5ba9c5990","note":"","count":1,"label":"Jalapeňos dip","posId":"P107","price":2000,"isExtra":false},{"id":"5b1f2843-926a-4dd1-a5f0-4fddc7b45013","note":"","count":1,"label":"Margherita 32cm","posId":"112","price":20900,"isExtra":false},{"id":"03ade9ce-5d0f-4499-a6a3-340b58ae4468","note":"","count":1,"label":"Capricciosa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žampionů","posId":"X105","price":0,"KDSTags":["redhighlight"],"isExtra":true},{"id":"03ade9ce-5d0f-4499-a6a3-340b58ae4468","note":"","count":1,"label":"Capricciosa 32cm","posId":"113","price":24900,"isExtra":false}]</t>
  </si>
  <si>
    <t>2026-06-10T17:13:03.374+02:00</t>
  </si>
  <si>
    <t>2026-06-10T17:31:51.467+02:00</t>
  </si>
  <si>
    <t>2026-06-10T17:40:05.575+02:00</t>
  </si>
  <si>
    <t>2026-06-10T17:13:03.587+02:00</t>
  </si>
  <si>
    <t>[{"id":"8c704055-e242-493d-b754-bb711e5a6c0b","note":"","count":1,"label":"Hawai 40cm","posId":"102","price":30900,"isExtra":false},{"id":"36ea3088-07fd-428f-b871-c4a5ee9cef7b","note":"","count":1,"label":"Comeback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</si>
  <si>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2026-06-10T17:11:23.278+02:00</t>
  </si>
  <si>
    <t>2026-06-10T17:38:14.152+02:00</t>
  </si>
  <si>
    <t>2026-06-10T17:07:02.731+02:00</t>
  </si>
  <si>
    <t>2026-06-10T17:23:43.366+02:00</t>
  </si>
  <si>
    <t>[{"id":"ee394832-8137-440a-84b7-b9e0df42a9ab","note":"","count":1,"label":"Hawai 32cm","posId":"114","price":24900,"isExtra":false},{"id":"1fae666b-4102-4ed0-b317-2a07b21ae279","note":"","count":1,"label":"Hot &amp; Spicy 40cm 🌶️🌶️","posId":"110","price":30900,"isExtra":false}]</t>
  </si>
  <si>
    <t>2026-06-10T17:06:18.580+02:00</t>
  </si>
  <si>
    <t>2026-06-10T17:20:08.733+02:00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</si>
  <si>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</si>
  <si>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2026-06-10T16:47:25.035+02:00</t>
  </si>
  <si>
    <t>2026-06-10T16:55:38.407+02:00</t>
  </si>
  <si>
    <t>2026-06-10T16:34:53.156+02:00</t>
  </si>
  <si>
    <t>2026-06-10T16:43:15.573+02:00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</si>
  <si>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bylinky","posId":"A122","price":6500,"isExtra":true}]</t>
  </si>
  <si>
    <t>Igor</t>
  </si>
  <si>
    <t>2026-06-10T16:20:05.161+02:00</t>
  </si>
  <si>
    <t>2026-06-10T16:32:28.520+02:00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</si>
  <si>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Spicy","posId":"Y122","price":0,"isExtra":true},{"id":"P101","note":"","count":1,"label":"spicy wings 🌶️","posId":"P101","price":0,"isExtra":true},{"id":"N129","note":"","count":1,"label":"Poděbradská malinovka 0,5l","posId":"N129","price":0,"isExtra":true},{"id":"P106","note":"","count":1,"label":"Česnekový dip","posId":"P106","price":2000,"isExtra":false},{"id":"K0000","note":"","count":1,"label":"Balné","posId":"K0000","price":1500,"isExtra":true}]</t>
  </si>
  <si>
    <t>2026-06-10T16:05:26.656+02:00</t>
  </si>
  <si>
    <t>2026-06-10T16:12:55.476+02:00</t>
  </si>
  <si>
    <t>2026-06-10T16:00:03.039+02:00</t>
  </si>
  <si>
    <t>2026-06-10T16:07:20.965+02:00</t>
  </si>
  <si>
    <t>2026-06-10T16:23:40.510+02:00</t>
  </si>
  <si>
    <t>2026-06-10T16:00:30.059+02:00</t>
  </si>
  <si>
    <t>2026-06-10T15:41:05.166+02:00</t>
  </si>
  <si>
    <t>2026-06-10T15:50:15.857+02:00</t>
  </si>
  <si>
    <t>2026-06-10T15:55:23.394+02:00</t>
  </si>
  <si>
    <t>2026-06-10T15:41:05.560+02:00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</si>
  <si>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</si>
  <si>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2026-06-10T14:55:09.624+02:00</t>
  </si>
  <si>
    <t>2026-06-10T15:05:08.089+02:00</t>
  </si>
  <si>
    <t>[{"id":"71a763e559139e5b5e188a91","count":1,"label":"Pepperoni 40cm 🌶️🌶️","posId":"108","price":30900,"isExtra":false},{"id":"c71f71bd04444e93fe083c01","count":1,"label":"Balné","posId":"K0000","price":2000,"isExtra":true},{"id":"f57d0560307c7e328ce7a0a4","count":1,"label":"Pepperoni salám","posId":"C109","price":4000,"KDSTags":["greenhighlight"],"isExtra":true},{"id":"0d95a3384b070d9133ab82f7","count":1,"label":"Česnekový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</si>
  <si>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2026-06-10T14:39:21.327+02:00</t>
  </si>
  <si>
    <t>2026-06-10T14:55:34.842+02:00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</si>
  <si>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bylinky","posId":"A121","price":5700,"isExtra":true},{"id":"5fdddf9d3c429571bb69ddb5","count":1,"label":"spicy wings 🌶️","posId":"P101","price":9520,"isExtra":false},{"id":"ed2821f5147c44e417ef0b42","count":1,"label":"Balné","posId":"K0000","price":1500,"isExtra":true},{"id":"60d80526b1f980b09936a566","count":1,"label":"masové kuličky","posId":"P102","price":9900,"isExtra":false},{"id":"ed2821f5147c44e417ef0b42","count":1,"label":"Balné","posId":"K0000","price":1500,"isExtra":true},{"id":"b21304f742f6d3660eb39e19","count":1,"label":"BBQ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32cm","posId":"119","price":24900,"isExtra":false},{"id":"ed2821f5147c44e417ef0b42","count":1,"label":"Balné","posId":"K0000","price":1500,"isExtra":true},{"id":"2c0f597d3afb8c80df48f8ff","count":1,"label":"USA těsto","posId":"17","price":1000,"isExtra":true},{"id":"c4cf500880b17d3ffa827758","count":1,"label":"Hawai 32cm","posId":"114","price":19920,"isExtra":false},{"id":"ed2821f5147c44e417ef0b42","count":1,"label":"Balné","posId":"K0000","price":1500,"isExtra":true}]</t>
  </si>
  <si>
    <t>2026-06-10T13:23:35.058+02:00</t>
  </si>
  <si>
    <t>2026-06-10T13:36:46.468+02:00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</si>
  <si>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těsto","posId":"17","price":1000,"isExtra":true}]</t>
  </si>
  <si>
    <t>2026-06-10T12:56:35.030+02:00</t>
  </si>
  <si>
    <t>2026-06-10T13:10:57.902+02:00</t>
  </si>
  <si>
    <t>2026-06-10T12:56:01.954+02:00</t>
  </si>
  <si>
    <t>2026-06-10T13:09:58.622+02:00</t>
  </si>
  <si>
    <t>[{"id":"a0605005773056fb46785f92","count":1,"label":"BBQ Texas 40cm","posId":"107","price":30900,"isExtra":false},{"id":"c71f71bd04444e93fe083c01","count":1,"label":"Balné","posId":"K0000","price":2000,"isExtra":true},{"id":"db6ec466ec305a3b5c07d130","count":1,"label":"Smetanový základ","posId":"ZBS40","price":0,"isExtra":true}]</t>
  </si>
  <si>
    <t>2026-06-10T12:53:41.345+02:00</t>
  </si>
  <si>
    <t>2026-06-10T13:08:35.446+02:00</t>
  </si>
  <si>
    <t>[{"id":"1d215296a99939a8f5b4c23d","count":1,"label":"Pepperoni 32cm 🌶️🌶️","posId":"120","price":19920,"isExtra":false},{"id":"ed2821f5147c44e417ef0b42","count":1,"label":"Balné","posId":"K0000","price":1500,"isExtra":true},{"id":"8a4618993c6f7ee5917bb6ac","count":1,"label":"Margherita 32cm","posId":"112","price":16720,"isExtra":false},{"id":"ed2821f5147c44e417ef0b42","count":1,"label":"Balné","posId":"K0000","price":1500,"isExtra":true},{"id":"3066e1327dc15df83048b59b","count":1,"label":"Mirinda 1l","posId":"N126","price":5900,"isExtra":false}]</t>
  </si>
  <si>
    <t>2026-06-10T12:53:03.289+02:00</t>
  </si>
  <si>
    <t>2026-06-10T13:10:52.389+02:00</t>
  </si>
  <si>
    <t>2026-06-10T13:22:39.809+02:00</t>
  </si>
  <si>
    <t>2026-06-10T12:53:03.435+02:00</t>
  </si>
  <si>
    <t>[{"id":"e525f614-2c06-459a-8d22-623546aa83fc","note":"","count":1,"label":"BBQ Texas 40cm","posId":"107","price":30900,"isExtra":false}]</t>
  </si>
  <si>
    <t>2026-06-10T12:47:03.087+02:00</t>
  </si>
  <si>
    <t>2026-06-10T12:55:30.047+02:00</t>
  </si>
  <si>
    <t>2026-06-10T13:10:58.745+02:00</t>
  </si>
  <si>
    <t>2026-06-10T12:47:03.261+02:00</t>
  </si>
  <si>
    <t>2026-06-10T12:41:03.027+02:00</t>
  </si>
  <si>
    <t>2026-06-10T12:53:08.978+02:00</t>
  </si>
  <si>
    <t>2026-06-10T13:07:33.132+02:00</t>
  </si>
  <si>
    <t>2026-06-10T12:41:03.140+02:00</t>
  </si>
  <si>
    <t>2026-06-10T12:30:20.512+02:00</t>
  </si>
  <si>
    <t>2026-06-10T12:42:53.388+02:00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</si>
  <si>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</si>
  <si>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2026-06-10T12:23:35.163+02:00</t>
  </si>
  <si>
    <t>2026-06-10T12:32:09.248+02:00</t>
  </si>
  <si>
    <t>2026-06-10T11:52:50.467+02:00</t>
  </si>
  <si>
    <t>2026-06-10T12:10:17.244+02:00</t>
  </si>
  <si>
    <t>2026-06-10T11:47:51.795+02:00</t>
  </si>
  <si>
    <t>2026-06-10T12:02:29.678+02:00</t>
  </si>
  <si>
    <t>2026-06-10T11:31:03.302+02:00</t>
  </si>
  <si>
    <t>2026-06-10T12:00:10.920+02:00</t>
  </si>
  <si>
    <t>2026-06-10T12:14:16.872+02:00</t>
  </si>
  <si>
    <t>2026-06-10T11:31:03.503+02:00</t>
  </si>
  <si>
    <t>[{"id":"3a8b6a85-3b5c-4ee4-be2d-261ab8731d6e","note":"","count":1,"label":"Česnekový dip","posId":"P106","price":2000,"isExtra":false},{"id":"1fae666b-4102-4ed0-b317-2a07b21ae279","note":"","count":1,"label":"Hot &amp; Spicy 40cm 🌶️🌶️","posId":"110","price":30900,"isExtra":false},{"id":"932d1eab-8f45-4992-b460-cc5099f91e14","note":"","count":1,"label":"okraj hotdog, bbq omáčka","posId":"A120","price":6500,"isExtra":true},{"id":"78a6e98d-57cb-4e2c-9a3c-9d40f7b79583","note":"","count":1,"label":"Gorgonzola","posId":"C101","price":4000,"KDSTags":["greenhighlight"],"isExtra":true},{"id":"169906cc-98ac-4101-a361-79ae530758c3","note":"","count":1,"label":"Bez cibule","posId":"X103","price":0,"KDSTags":["redhighlight"],"isExtra":true}]</t>
  </si>
  <si>
    <t>2026-06-10T00:26:18.281+02:00</t>
  </si>
  <si>
    <t>2026-06-10T00:34:25.113+02:00</t>
  </si>
  <si>
    <t>2026-06-10T00:20:05.932+02:00</t>
  </si>
  <si>
    <t>2026-06-10T00:30:13.948+02:00</t>
  </si>
  <si>
    <t>2026-06-10T00:46:17.072+02:00</t>
  </si>
  <si>
    <t>2026-06-10T00:20:06.075+02:00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</si>
  <si>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b18781f-3bd0-464d-aa33-9f081ecc1a3a","note":"","count":1,"label":"Mozzarella","posId":"B113","price":3000,"KDSTags":["greenhighlight"],"isExtra":true},{"id":"c8019f80-065c-4f09-9e80-65b85dae2ae1","note":"","count":1,"label":"Kukuřice","posId":"B115","price":2500,"KDSTags":["greenhighlight"],"isExtra":true},{"id":"dba0d6ed-9e38-4f33-8ec2-cc6e2ff8f1a9","note":"","count":1,"label":"Gorgonzola","posId":"B101","price":3000,"KDSTags":["greenhighlight"],"isExtra":true},{"id":"8caf43fd-6a2c-427b-858a-17f37d37c439","note":"","count":1,"label":"spicy wings 🌶️","posId":"P101","price":0,"isExtra":true},{"id":"6d353d21-23a9-486f-ba26-59ad1938ed47","note":"","count":1,"label":"BIRGO grapefruit 0,5l","posId":"N131","price":0,"isExtra":true}]</t>
  </si>
  <si>
    <t>2026-06-09T23:59:32.082+02:00</t>
  </si>
  <si>
    <t>2026-06-10T00:16:26.406+02:00</t>
  </si>
  <si>
    <t>2026-06-09T23:58:24.109+02:00</t>
  </si>
  <si>
    <t>2026-06-10T00:12:34.271+02:00</t>
  </si>
  <si>
    <t>2026-06-09T23:56:42.085+02:00</t>
  </si>
  <si>
    <t>2026-06-10T00:10:58.900+02:00</t>
  </si>
  <si>
    <t>[{"id":"1d215296a99939a8f5b4c23d","count":1,"label":"Pepperoni 32cm 🌶️🌶️","posId":"120","price":19920,"isExtra":false},{"id":"ed2821f5147c44e417ef0b42","count":1,"label":"Balné","posId":"K0000","price":1500,"isExtra":true},{"id":"d0043b053c4bd7c6fd8359d7","count":1,"label":"Comeback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</si>
  <si>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2026-06-09T23:55:06.278+02:00</t>
  </si>
  <si>
    <t>2026-06-10T00:03:02.383+02:00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</si>
  <si>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</si>
  <si>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2026-06-09T23:46:20.287+02:00</t>
  </si>
  <si>
    <t>2026-06-09T23:54:56.846+02:00</t>
  </si>
  <si>
    <t>2026-06-09T23:44:26.300+02:00</t>
  </si>
  <si>
    <t>2026-06-09T23:53:29.106+02:00</t>
  </si>
  <si>
    <t>2026-06-09T23:26:04.565+02:00</t>
  </si>
  <si>
    <t>2026-06-09T23:42:55.891+02:00</t>
  </si>
  <si>
    <t>2026-06-09T23:56:31.788+02:00</t>
  </si>
  <si>
    <t>2026-06-09T23:26:04.685+02:00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</si>
  <si>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</si>
  <si>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2026-06-09T23:25:04.260+02:00</t>
  </si>
  <si>
    <t>2026-06-09T23:44:48.007+02:00</t>
  </si>
  <si>
    <t>2026-06-10T00:05:53.163+02:00</t>
  </si>
  <si>
    <t>2026-06-09T23:25:04.405+02:00</t>
  </si>
  <si>
    <t>[{"id":"b6658da4-b777-42a2-94b6-5ce20ff49587","note":"","count":1,"label":"Pepperoni 32 cm","posId":"144","price":24900,"isExtra":false},{"id":"e12521cc-9391-4513-be27-f090014536cf","note":"","count":1,"label":"BBQ Texas 32 cm","posId":"143","price":24900,"isExtra":false}]</t>
  </si>
  <si>
    <t>2026-06-09T23:23:03.422+02:00</t>
  </si>
  <si>
    <t>2026-06-09T23:35:56.855+02:00</t>
  </si>
  <si>
    <t>[{"id":"71a763e559139e5b5e188a91","count":1,"label":"Pepperoni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bylinky","posId":"A122","price":6500,"isExtra":true},{"id":"d948edabdc62b6e89e10c5b0","count":1,"label":"Gorgonzola","posId":"C101","price":4000,"KDSTags":["greenhighlight"],"isExtra":true}]</t>
  </si>
  <si>
    <t>2026-06-09T23:13:24.288+02:00</t>
  </si>
  <si>
    <t>2026-06-09T23:30:07.048+02:00</t>
  </si>
  <si>
    <t>2026-06-09T23:11:04.244+02:00</t>
  </si>
  <si>
    <t>2026-06-09T23:25:44.660+02:00</t>
  </si>
  <si>
    <t>[{"id":"03dae282-4cd4-4fa2-9169-2178ea3ed325","note":"","count":1,"label":"Quattro Formaggi 40cm","posId":"111","price":30900,"isExtra":false},{"id":"211d85d0-839e-41d0-89e3-ea177ad7489e","note":"","count":2,"label":"Česnekový dip","posId":"P106","price":2000,"isExtra":false},{"id":"0ea52415-fdb3-497f-b216-7fd5802f2e0f","note":"","count":1,"label":"Quattro Formaggi 32cm","posId":"123","price":24900,"isExtra":false}]</t>
  </si>
  <si>
    <t>2026-06-09T23:06:03.618+02:00</t>
  </si>
  <si>
    <t>2026-06-09T23:20:57.813+02:00</t>
  </si>
  <si>
    <t>2026-06-09T23:29:57.480+02:00</t>
  </si>
  <si>
    <t>2026-06-09T23:06:03.736+02:00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</si>
  <si>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dip","posId":"P106","price":2000,"isExtra":false},{"id":"e7501e4e-7b75-458f-8655-4ba5ba9c5990","note":"","count":1,"label":"Jalapeňos dip","posId":"P107","price":2000,"isExtra":false}]</t>
  </si>
  <si>
    <t>2026-06-09T22:56:56.855+02:00</t>
  </si>
  <si>
    <t>2026-06-09T23:01:36.591+02:00</t>
  </si>
  <si>
    <t>[{"id":"5YGHveHwYFJ53FvByaMaq","count":1,"label":"Quattro Formaggi 40cm","posId":"111","price":30900,"isExtra":false,"creatorId":"4beLzaN9h-oUMMo1zr2ma","isPackging":0,"actualLabel":"Quattro Formaggi 40cm"}]</t>
  </si>
  <si>
    <t>2026-06-09T22:31:36.948+02:00</t>
  </si>
  <si>
    <t>2026-06-09T22:47:26.687+02:00</t>
  </si>
  <si>
    <t>[{"id":"d0043b053c4bd7c6fd8359d7","count":1,"label":"Comeback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</si>
  <si>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2026-06-09T22:29:18.330+02:00</t>
  </si>
  <si>
    <t>2026-06-09T22:39:42.999+02:00</t>
  </si>
  <si>
    <t>[{"id":"284143256f41c905feeed114","count":1,"label":"Capricciosa 32cm","posId":"113","price":24900,"isExtra":false},{"id":"ed2821f5147c44e417ef0b42","count":1,"label":"Balné","posId":"K0000","price":1500,"isExtra":true},{"id":"0c6f991de7b2d226d96c4587","count":1,"label":"Bez oliv","posId":"X112","price":0,"KDSTags":["redhighlight"],"isExtra":true},{"id":"f6935fa09170d549657314fb","count":1,"label":"Pilsner Urquell 12","posId":"N20","price":6500,"isExtra":false}]</t>
  </si>
  <si>
    <t>2026-06-09T22:29:18.013+02:00</t>
  </si>
  <si>
    <t>2026-06-09T22:45:24.111+02:00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</si>
  <si>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108","note":"","count":1,"label":"Slanina","posId":"C108","price":4000,"KDSTags":["greenhighlight"],"isExtra":true},{"id":"P103","note":"","count":1,"label":"pečené brambory","posId":"P103","price":6900,"isExtra":false},{"id":"K0000","note":"","count":1,"label":"Balné","posId":"K0000","price":1500,"isExtra":true},{"id":"P106","note":"","count":2,"label":"Česnekový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</si>
  <si>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2026-06-09T22:26:01.827+02:00</t>
  </si>
  <si>
    <t>2026-06-09T22:39:10.874+02:00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</si>
  <si>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bylinky","posId":"A122","price":6500,"isExtra":true},{"id":"55199669","note":"","count":1,"label":"Slanina","posId":"C108","price":4000,"KDSTags":["greenhighlight"],"isExtra":true},{"id":"55199516","note":"","size":"Česnekový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</si>
  <si>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2026-06-09T22:20:04.918+02:00</t>
  </si>
  <si>
    <t>2026-06-09T22:35:29.641+02:00</t>
  </si>
  <si>
    <t>2026-06-09T22:55:44.422+02:00</t>
  </si>
  <si>
    <t>2026-06-09T22:20:05.063+02:00</t>
  </si>
  <si>
    <t>[{"id":"0ea52415-fdb3-497f-b216-7fd5802f2e0f","note":"","count":2,"label":"Quattro Formaggi 32cm","posId":"123","price":24900,"isExtra":false},{"id":"4d0fe7ad-c88a-4a73-8015-c60680489cf8","note":"","count":1,"label":"Baby Špenát &amp; kuře 32cm","posId":"116","price":24900,"isExtra":false}]</t>
  </si>
  <si>
    <t>2026-06-09T22:16:45.840+02:00</t>
  </si>
  <si>
    <t>2026-06-09T22:23:45.703+02:00</t>
  </si>
  <si>
    <t>[{"id":"702a37cee92bef60b73e18f1","count":1,"label":"BBQ dip","posId":"P105","price":2000,"isExtra":false},{"id":"ed2821f5147c44e417ef0b42","count":1,"label":"Balné","posId":"K0000","price":1500,"isExtra":true},{"id":"d0043b053c4bd7c6fd8359d7","count":1,"label":"Comeback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základ","posId":"ZRS32","price":0,"isExtra":true},{"id":"d881435059a1470cdfda68d0","count":1,"label":"Pepsi zero sugar 1l","posId":"N125","price":5900,"isExtra":false},{"id":"e981bced55d19e791cd96797","count":1,"label":"Jalapeňos dip","posId":"P107","price":2000,"isExtra":false},{"id":"ed2821f5147c44e417ef0b42","count":1,"label":"Balné","posId":"K0000","price":1500,"isExtra":true}]</t>
  </si>
  <si>
    <t>2026-06-09T22:03:51.229+02:00</t>
  </si>
  <si>
    <t>2026-06-09T22:19:48.671+02:00</t>
  </si>
  <si>
    <t>[{"id":"0059d438ccf2cf48c245a059","count":1,"label":"Spicy menu Comeback","posId":"M100","price":34900,"isExtra":false},{"id":"48b98a74f25fd3fe9562dfd2","count":1,"label":"Balné","posId":"K0000","price":3000,"isExtra":true},{"id":"6651a2e6eef71779e380df70","count":1,"label":"Margherita","posId":"Y112","price":0,"isExtra":true},{"id":"8620b0a3f9cb7f6b809fce9d","count":1,"label":"masové kuličky","posId":"P102","price":0,"isExtra":true},{"id":"6c39a68d93d81d9d206ecd3d","count":1,"label":"Pepsi zero sugar 1l","posId":"N125","price":0,"isExtra":true}]</t>
  </si>
  <si>
    <t>2026-06-09T21:52:17.752+02:00</t>
  </si>
  <si>
    <t>2026-06-09T22:04:35.869+02:00</t>
  </si>
  <si>
    <t>2026-06-09T21:49:05.288+02:00</t>
  </si>
  <si>
    <t>2026-06-09T22:01:51.306+02:00</t>
  </si>
  <si>
    <t>2026-06-09T22:35:12.811+02:00</t>
  </si>
  <si>
    <t>2026-06-09T21:49:05.405+02:00</t>
  </si>
  <si>
    <t>[{"id":"1fae666b-4102-4ed0-b317-2a07b21ae279","note":"","count":1,"label":"Hot &amp; Spicy 40cm 🌶️🌶️","posId":"110","price":30900,"isExtra":false},{"id":"3a8b6a85-3b5c-4ee4-be2d-261ab8731d6e","note":"","count":2,"label":"Česnekový dip","posId":"P106","price":2000,"isExtra":false}]</t>
  </si>
  <si>
    <t>2026-06-09T21:47:13.009+02:00</t>
  </si>
  <si>
    <t>2026-06-09T22:03:34.591+02:00</t>
  </si>
  <si>
    <t>[{"id":"0d95a3384b070d9133ab82f7","count":1,"label":"Česnekový dip","posId":"P106","price":2000,"isExtra":false},{"id":"ed2821f5147c44e417ef0b42","count":1,"label":"Balné","posId":"K0000","price":1500,"isExtra":true},{"id":"8a4618993c6f7ee5917bb6ac","count":1,"label":"Margherita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f6935fa09170d549657314fb","count":1,"label":"Pilsner Urquell 12","posId":"N20","price":6500,"isExtra":false},{"id":"c282153f9e3afce968db7f16","count":1,"label":"Quattro Formaggi 40cm","posId":"111","price":30900,"isExtra":false},{"id":"c71f71bd04444e93fe083c01","count":1,"label":"Balné","posId":"K0000","price":2000,"isExtra":true},{"id":"c52e5d335958c879af628612","count":1,"label":"Ananas","posId":"C100","price":3500,"KDSTags":["greenhighlight"],"isExtra":true}]</t>
  </si>
  <si>
    <t>2026-06-09T21:40:22.398+02:00</t>
  </si>
  <si>
    <t>2026-06-09T21:53:48.736+02:00</t>
  </si>
  <si>
    <t>[{"id":"b21304f742f6d3660eb39e19","count":1,"label":"BBQ Texas 32cm","posId":"119","price":24900,"isExtra":false},{"id":"ed2821f5147c44e417ef0b42","count":1,"label":"Balné","posId":"K0000","price":1500,"isExtra":true},{"id":"3066e1327dc15df83048b59b","count":1,"label":"Mirinda 1l","posId":"N126","price":5900,"isExtra":false}]</t>
  </si>
  <si>
    <t>2026-06-09T21:39:42.095+02:00</t>
  </si>
  <si>
    <t>2026-06-09T21:51:06.692+02:00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</si>
  <si>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</si>
  <si>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2026-06-09T21:38:53.917+02:00</t>
  </si>
  <si>
    <t>2026-06-09T21:48:28.580+02:00</t>
  </si>
  <si>
    <t>[{"id":"b81e501c3bc4e8173dde4771","count":1,"label":"Quattro Formaggi 18cm","posId":"135","price":11900,"isExtra":false},{"id":"2e7ea11ae7ec33bacee46408","count":1,"label":"Balné","posId":"K0000","price":1000,"isExtra":true},{"id":"d4505ea926b82b0e6ddfcf86","count":1,"label":"Comeback 18cm 🌶️","posId":"133","price":11900,"isExtra":false},{"id":"2e7ea11ae7ec33bacee46408","count":1,"label":"Balné","posId":"K0000","price":1000,"isExtra":true}]</t>
  </si>
  <si>
    <t>2026-06-09T21:30:37.985+02:00</t>
  </si>
  <si>
    <t>2026-06-09T21:47:22.961+02:00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</si>
  <si>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bylinky","posId":"A121","price":5700,"isExtra":true},{"id":"55199617","note":"","count":1,"label":"Bez papriky","posId":"X111","price":0,"KDSTags":["redhighlight"],"isExtra":true}]</t>
  </si>
  <si>
    <t>2026-06-09T21:26:34.636+02:00</t>
  </si>
  <si>
    <t>2026-06-09T21:43:34.462+02:00</t>
  </si>
  <si>
    <t>[{"id":"55199470","note":"","size":"Margherita 40cm","count":1,"label":"Margherita 40cm","posId":"100","price":26900,"isExtra":false},{"id":"55199557","note":"","count":1,"label":"Balné","posId":"K0000","price":2000,"isExtra":true},{"id":"55199581","note":"","count":1,"label":"okraj mozzarella, bylinky","posId":"A122","price":6500,"isExtra":true}]</t>
  </si>
  <si>
    <t>2026-06-09T21:18:24.916+02:00</t>
  </si>
  <si>
    <t>2026-06-09T21:41:17.569+02:00</t>
  </si>
  <si>
    <t>[{"id":"c4cf500880b17d3ffa827758","count":1,"label":"Hawai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</si>
  <si>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2026-06-09T21:08:03.391+02:00</t>
  </si>
  <si>
    <t>2026-06-09T21:58:29.466+02:00</t>
  </si>
  <si>
    <t>2026-06-09T22:18:53.993+02:00</t>
  </si>
  <si>
    <t>2026-06-09T21:08:03.583+02:00</t>
  </si>
  <si>
    <t>[{"id":"26378531-c5c0-43f4-9535-09f267896a62","note":"","count":1,"label":"spicy wings 🌶️","posId":"P101","price":11900,"isExtra":false},{"id":"99710cd8-fa1f-4712-84a8-85da37e18dd0","note":"","count":1,"label":"česnekový chléb","posId":"P104","price":7900,"isExtra":false},{"id":"7bd52058-f7b0-4320-9d6c-79598e7d9b5f","note":"","count":1,"label":"Hawai 18cm","posId":"126","price":11900,"isExtra":false},{"id":"c5b474e6-18c7-4e68-bfba-30417cf8de0f","note":"","count":1,"label":"Kukuřice","posId":"A115","price":1500,"isExtra":true},{"id":"e1ef9526-7c68-483b-a8a1-92bb58ce9f1e","note":"","count":1,"label":"Jalapenos Rolls","posId":"jpr200","price":8900,"isExtra":false},{"id":"e7501e4e-7b75-458f-8655-4ba5ba9c5990","note":"","count":1,"label":"Jalapeňos dip","posId":"P107","price":2000,"isExtra":false}]</t>
  </si>
  <si>
    <t>2026-06-09T20:46:34.822+02:00</t>
  </si>
  <si>
    <t>2026-06-09T20:54:10.277+02:00</t>
  </si>
  <si>
    <t>[{"id":"xHIl0psugMNZ1FsGFVNng","count":1,"label":"Comeback 40cm 🌶️","posId":"109","price":30900,"isExtra":false,"creatorId":"SAEBZgY_MvLGkQ4hucRW0","isPackging":0,"actualLabel":"Comeback 40cm 🌶️"},{"id":"GgFxWsVrDTHtwOEvP84Ga","count":1,"label":"Comeback 32cm 🌶️","posId":"121","price":24900,"isExtra":false,"creatorId":"ucQEahYmxG7ZIcZ-i606V","isPackging":0,"actualLabel":"Comeback 32cm 🌶️"}]</t>
  </si>
  <si>
    <t>2026-06-09T20:31:03.982+02:00</t>
  </si>
  <si>
    <t>2026-06-09T20:44:42.202+02:00</t>
  </si>
  <si>
    <t>2026-06-09T21:08:24.671+02:00</t>
  </si>
  <si>
    <t>2026-06-09T20:31:04.100+02:00</t>
  </si>
  <si>
    <t>[{"id":"8c704055-e242-493d-b754-bb711e5a6c0b","note":"","count":2,"label":"Hawai 40cm","posId":"102","price":30900,"isExtra":false}]</t>
  </si>
  <si>
    <t>2026-06-09T20:18:51.107+02:00</t>
  </si>
  <si>
    <t>2026-06-09T20:25:02.469+02:00</t>
  </si>
  <si>
    <t>[{"id":"S2KCJaQ9FrnGd4277ymVD","count":1,"label":"Capricciosa 32cm","posId":"113","price":24900,"isExtra":false,"creatorId":"u3CgSYqSFNc2FPseBGntM","isPackging":0,"actualLabel":"Capricciosa 32cm"}]</t>
  </si>
  <si>
    <t>2026-06-09T20:15:06.484+02:00</t>
  </si>
  <si>
    <t>2026-06-09T20:25:01.177+02:00</t>
  </si>
  <si>
    <t>[{"id":"Z9IeDGcKqFO_itODmBH5E","count":1,"label":"Quattro Formaggi 32cm","posId":"123","price":24900,"isExtra":false,"creatorId":"4_hOppbCmywkm6ke9B8s9","isPackging":0,"actualLabel":"Quattro Formaggi 32cm"},{"id":"GgFxWsVrDTHtwOEvP84Ga","count":1,"label":"Comeback 32cm 🌶️","posId":"121","price":24900,"isExtra":false,"creatorId":"mEdWbl6eHbU3HEaTQ1ZPi","isPackging":0,"actualLabel":"Comeback 32cm 🌶️"}]</t>
  </si>
  <si>
    <t>2026-06-09T20:14:04.212+02:00</t>
  </si>
  <si>
    <t>2026-06-09T20:29:29.218+02:00</t>
  </si>
  <si>
    <t>2026-06-09T20:39:09.495+02:00</t>
  </si>
  <si>
    <t>2026-06-09T20:14:04.353+02:00</t>
  </si>
  <si>
    <t>2026-06-09T20:09:53.232+02:00</t>
  </si>
  <si>
    <t>2026-06-09T20:19:57.574+02:00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</si>
  <si>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1l","posId":"N125","price":0,"isExtra":true}]</t>
  </si>
  <si>
    <t>2026-06-09T20:05:53.597+02:00</t>
  </si>
  <si>
    <t>2026-06-09T20:08:39.169+02:00</t>
  </si>
  <si>
    <t>[{"id":"R1tT2XKKK09mV9E4oM_A2","count":1,"label":"BBQ Texas 32cm","posId":"119","price":24900,"isExtra":false,"creatorId":"IbM9cw1gR_U6dHabggkDF","isPackging":0,"actualLabel":"BBQ Texas 32cm"},{"id":"aEhGN0F1eP1ffk52R-6IM","count":1,"label":"okraj mozzarella, bylinky","posId":"A121","price":5700,"isExtra":true,"mainItemId":"R1tT2XKKK09mV9E4oM_A2"}]</t>
  </si>
  <si>
    <t>2026-06-09T19:58:03.982+02:00</t>
  </si>
  <si>
    <t>2026-06-09T20:08:37.347+02:00</t>
  </si>
  <si>
    <t>[{"id":"10a95fda-50ac-4e8b-a092-eba50264ce8d","note":"","count":1,"label":"Comeback 18cm 🌶️","posId":"133","price":11900,"isExtra":false},{"id":"169906cc-98ac-4101-a361-79ae530758c3","note":"","count":1,"label":"Bez cibule","posId":"X103","price":0,"KDSTags":["redhighlight"],"isExtra":true},{"id":"2b77c2f4-b7da-4d55-934c-2dd971e8586b","note":"","count":1,"label":"BBQ Meteor 18cm","posId":"130","price":11900,"isExtra":false},{"id":"8d6976c0-33f5-4bc3-8dde-96132d272045","note":"","count":1,"label":"Párek","posId":"A110","price":2000,"isExtra":true},{"id":"a214d9a6-262f-4d59-9d6c-8c1bdecc573c","note":"","count":1,"label":"Gorgonzola","posId":"A101","price":2000,"isExtra":true}]</t>
  </si>
  <si>
    <t>2026-06-09T19:52:19.973+02:00</t>
  </si>
  <si>
    <t>2026-06-09T20:08:02.757+02:00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</si>
  <si>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🌶️","posId":"121","price":24900,"isExtra":false},{"id":"55199562","note":"","count":1,"label":"Balné","posId":"K0000","price":1500,"isExtra":true},{"id":"55199632","note":"","count":1,"label":"Bez cibule","posId":"X103","price":0,"KDSTags":["redhighlight"],"isExtra":true},{"id":"59589457","note":"","size":"Hot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kuliček","posId":"X116","price":0,"KDSTags":["redhighlight"],"isExtra":true}]</t>
  </si>
  <si>
    <t>2026-06-09T19:51:35.031+02:00</t>
  </si>
  <si>
    <t>2026-06-09T20:01:18.367+02:00</t>
  </si>
  <si>
    <t>2026-06-09T19:38:03.884+02:00</t>
  </si>
  <si>
    <t>2026-06-09T19:50:43.110+02:00</t>
  </si>
  <si>
    <t>2026-06-09T20:06:28.027+02:00</t>
  </si>
  <si>
    <t>2026-06-09T19:38:03.978+02:00</t>
  </si>
  <si>
    <t>2026-06-09T19:35:50.206+02:00</t>
  </si>
  <si>
    <t>2026-06-09T19:48:24.333+02:00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</si>
  <si>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55199568","note":"","count":1,"label":"Jalapeňos","posId":"B102","price":2500,"KDSTags":["greenhighlight"],"isExtra":true},{"id":"57405742","note":"","size":"Pepsi 1l","count":1,"label":"Pepsi 1l","posId":"N124","price":5900,"isExtra":false}]</t>
  </si>
  <si>
    <t>2026-06-09T19:32:38.590+02:00</t>
  </si>
  <si>
    <t>2026-06-09T19:43:28.637+02:00</t>
  </si>
  <si>
    <t>[{"id":"55199476","note":"","size":"BBQ Meteor 40cm","count":1,"label":"BBQ Meteor 40cm","posId":"106","price":30900,"isExtra":false},{"id":"55199557","note":"","count":1,"label":"Balné","posId":"K0000","price":2000,"isExtra":true},{"id":"55199646","note":"","count":1,"label":"Cibule","posId":"C103","price":3500,"KDSTags":["greenhighlight"],"isExtra":true}]</t>
  </si>
  <si>
    <t>2026-06-09T19:32:37.493+02:00</t>
  </si>
  <si>
    <t>2026-06-09T19:41:15.298+02:00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</si>
  <si>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</si>
  <si>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2026-06-09T19:20:46.849+02:00</t>
  </si>
  <si>
    <t>2026-06-09T19:36:35.217+02:00</t>
  </si>
  <si>
    <t>2026-06-09T18:56:03.734+02:00</t>
  </si>
  <si>
    <t>2026-06-09T19:04:27.858+02:00</t>
  </si>
  <si>
    <t>2026-06-09T19:26:07.010+02:00</t>
  </si>
  <si>
    <t>2026-06-09T18:56:03.837+02:00</t>
  </si>
  <si>
    <t>[{"id":"36ea3088-07fd-428f-b871-c4a5ee9cef7b","note":"","count":1,"label":"Comeback 40cm 🌶️","posId":"109","price":30900,"isExtra":false},{"id":"8c704055-e242-493d-b754-bb711e5a6c0b","note":"","count":1,"label":"Hawai 40cm","posId":"102","price":30900,"isExtra":false}]</t>
  </si>
  <si>
    <t>2026-06-09T18:44:00.792+02:00</t>
  </si>
  <si>
    <t>2026-06-09T18:51:54.990+02:00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</si>
  <si>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bylinky","posId":"A121","price":5700,"isExtra":true},{"id":"55199648","note":"","count":1,"label":"Kukuřice","posId":"B115","price":2500,"KDSTags":["greenhighlight"],"isExtra":true},{"id":"57405743","note":"","size":"Pepsi zero sugar 1l","count":1,"label":"Pepsi zero sugar 1l","posId":"N125","price":5900,"isExtra":false},{"id":"55199514","note":"","size":"Česnekový chléb 18cm","count":1,"label":"česnekový chléb","posId":"P104","price":7900,"isExtra":false},{"id":"55199562","note":"","count":1,"label":"Balné","posId":"K0000","price":1500,"isExtra":true},{"id":"55199516","note":"","size":"Česnekový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</si>
  <si>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2026-06-09T18:36:36.635+02:00</t>
  </si>
  <si>
    <t>2026-06-09T18:48:08.228+02:00</t>
  </si>
  <si>
    <t>[{"id":"0d95a3384b070d9133ab82f7","count":1,"label":"Česnekový dip","posId":"P106","price":2000,"isExtra":false},{"id":"ed2821f5147c44e417ef0b42","count":1,"label":"Balné","posId":"K0000","price":1500,"isExtra":true},{"id":"8a4618993c6f7ee5917bb6ac","count":1,"label":"Margherita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</si>
  <si>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2026-06-09T18:33:32.321+02:00</t>
  </si>
  <si>
    <t>2026-06-09T18:46:42.034+02:00</t>
  </si>
  <si>
    <t>[{"id":"b0909d075aa821e62b5225d6","count":1,"label":"Pepsi 1l","posId":"N124","price":5900,"isExtra":false},{"id":"e981bced55d19e791cd96797","count":1,"label":"Jalapeňos dip","posId":"P107","price":2000,"isExtra":false},{"id":"ed2821f5147c44e417ef0b42","count":1,"label":"Balné","posId":"K0000","price":1500,"isExtra":true},{"id":"ceb6c69a16171041ea8283f0","count":1,"label":"Hot &amp; Spicy 40cm 🌶️🌶️","posId":"110","price":30900,"isExtra":false},{"id":"c71f71bd04444e93fe083c01","count":1,"label":"Balné","posId":"K0000","price":2000,"isExtra":true},{"id":"4b02e5ccc8118e41f32ad09c","count":1,"label":"okraj mozzarella, bbq omáčka","posId":"A124","price":6500,"isExtra":true},{"id":"93e138c9d50686bfde197ff4","count":1,"label":"Jalapeňos","posId":"C102","price":3500,"KDSTags":["greenhighlight"],"isExtra":true},{"id":"b9e54539031b67f4afafa5bc","count":1,"label":"pečené brambory","posId":"P103","price":6900,"isExtra":false},{"id":"ed2821f5147c44e417ef0b42","count":1,"label":"Balné","posId":"K0000","price":1500,"isExtra":true}]</t>
  </si>
  <si>
    <t>2026-06-09T18:11:48.876+02:00</t>
  </si>
  <si>
    <t>2026-06-09T18:32:47.069+02:00</t>
  </si>
  <si>
    <t>2026-06-09T18:10:24.623+02:00</t>
  </si>
  <si>
    <t>2026-06-09T18:35:28.070+02:00</t>
  </si>
  <si>
    <t>[{"id":"55199500","note":"","size":"Pepperoni 18cm 🌶️🌶️","count":1,"label":"Pepperoni 18cm 🌶️🌶️","posId":"132","price":11900,"isExtra":false},{"id":"55199538","note":"","count":1,"label":"Balné","posId":"K0000","price":1000,"isExtra":true},{"id":"55199496","note":"","size":"Margherita 18cm","count":1,"label":"Margherita 18cm","posId":"124","price":11900,"isExtra":false},{"id":"55199538","note":"","count":1,"label":"Balné","posId":"K0000","price":1000,"isExtra":true},{"id":"55199516","note":"","size":"Česnekový dip","count":1,"label":"Česnekový dip","posId":"P106","price":2000,"isExtra":false},{"id":"55199562","note":"","count":1,"label":"Balné","posId":"K0000","price":1500,"isExtra":true},{"id":"57405743","note":"","size":"Pepsi zero sugar 1l","count":1,"label":"Pepsi zero sugar 1l","posId":"N125","price":5900,"isExtra":false}]</t>
  </si>
  <si>
    <t>2026-06-09T18:04:14.507+02:00</t>
  </si>
  <si>
    <t>2026-06-09T18:27:51.878+02:00</t>
  </si>
  <si>
    <t>2026-06-09T18:04:11.956+02:00</t>
  </si>
  <si>
    <t>2026-06-09T18:22:43.939+02:00</t>
  </si>
  <si>
    <t>[{"id":"59589463","note":"","size":"Hawai 32cm","count":1,"label":"Hawai 32cm","posId":"114","price":24900,"isExtra":false},{"id":"55199562","note":"","count":1,"label":"Balné","posId":"K0000","price":1500,"isExtra":true},{"id":"59592261","note":"","count":1,"label":"USA těsto","posId":"17","price":1000,"isExtra":true},{"id":"55199631","note":"","count":1,"label":"Ananas","posId":"B100","price":2500,"KDSTags":["greenhighlight"],"isExtra":true},{"id":"55199515","note":"","size":"Pepperoni Rolls 🌶️","count":1,"label":"Pepperoni Rolls 🌶️","posId":"P100","price":8900,"isExtra":false},{"id":"55199562","note":"","count":1,"label":"Balné","posId":"K0000","price":1500,"isExtra":true},{"id":"59589457","note":"","size":"Hot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základ","posId":"ZRB32","price":0,"isExtra":true},{"id":"55199615","note":"","count":1,"label":"Olivy","posId":"B112","price":2500,"KDSTags":["greenhighlight"],"isExtra":true}]</t>
  </si>
  <si>
    <t>2026-06-09T18:03:38.333+02:00</t>
  </si>
  <si>
    <t>2026-06-09T18:16:46.751+02:00</t>
  </si>
  <si>
    <t>2026-06-09T18:00:39.376+02:00</t>
  </si>
  <si>
    <t>2026-06-09T18:11:12.281+02:00</t>
  </si>
  <si>
    <t>[{"id":"P104","note":"","count":1,"label":"česnekový chléb","posId":"P104","price":7900,"isExtra":false},{"id":"K0000","note":"","count":1,"label":"Balné","posId":"K0000","price":1500,"isExtra":true},{"id":"N129","note":"","count":1,"label":"Poděbradská malinovka 0,5l","posId":"N129","price":4900,"isExtra":false}]</t>
  </si>
  <si>
    <t>2026-06-09T18:00:31.185+02:00</t>
  </si>
  <si>
    <t>2026-06-09T18:00:47.305+02:00</t>
  </si>
  <si>
    <t>[{"id":"slIXfu3mjSW-0V2k39Ukz","count":1,"label":"Hawai 32cm","posId":"114","price":24900,"isExtra":false,"creatorId":"61TXoU6_LbYtXcx_8U4uq","isPackging":0,"actualLabel":"Hawai 32cm"}]</t>
  </si>
  <si>
    <t>2026-06-09T17:42:04.231+02:00</t>
  </si>
  <si>
    <t>2026-06-09T17:59:34.570+02:00</t>
  </si>
  <si>
    <t>2026-06-09T18:14:17.612+02:00</t>
  </si>
  <si>
    <t>2026-06-09T17:42:04.330+02:00</t>
  </si>
  <si>
    <t>[{"id":"1da47ebe-2592-435a-b854-8cbe80b56263","note":"","count":1,"label":"Hawai 32 cm","posId":"138","price":24900,"isExtra":false},{"id":"b23a7ffc-2968-4b23-96c7-647c4d375297","note":"","count":1,"label":"BBQ Meteor 32 cm","posId":"142","price":24900,"isExtra":false},{"id":"b6658da4-b777-42a2-94b6-5ce20ff49587","note":"","count":1,"label":"Pepperoni 32 cm","posId":"144","price":24900,"isExtra":false}]</t>
  </si>
  <si>
    <t>2026-06-09T17:41:03.433+02:00</t>
  </si>
  <si>
    <t>2026-06-09T18:08:23.524+02:00</t>
  </si>
  <si>
    <t>[{"id":"8c704055-e242-493d-b754-bb711e5a6c0b","note":"","count":1,"label":"Hawai 40cm","posId":"102","price":30900,"isExtra":false},{"id":"86843148-4e32-4979-bfd6-d7151207f70f","note":"","count":1,"label":"Šunka","posId":"C106","price":4000,"KDSTags":["greenhighlight"],"isExtra":true},{"id":"007c7303-045c-4866-882d-38e13564ff34","note":"","count":1,"label":"Bez ananasu","posId":"X100","price":0,"KDSTags":["redhighlight"],"isExtra":true},{"id":"670e963a-3bc6-4d99-8aed-b86eae3c2021","note":"","count":1,"label":"Bez mozzarelly","posId":"X113","price":0,"KDSTags":["redhighlight"],"isExtra":true}]</t>
  </si>
  <si>
    <t>2026-06-09T17:38:17.125+02:00</t>
  </si>
  <si>
    <t>2026-06-09T17:51:36.734+02:00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</si>
  <si>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</si>
  <si>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2026-06-09T17:33:37.505+02:00</t>
  </si>
  <si>
    <t>2026-06-09T17:47:09.954+02:00</t>
  </si>
  <si>
    <t>2026-06-09T17:19:23.793+02:00</t>
  </si>
  <si>
    <t>2026-06-09T17:23:27.591+02:00</t>
  </si>
  <si>
    <t>[{"id":"51j79ENQmWvq61x-aqfRY","count":1,"label":"Baby špenát &amp; kuře 40cm","posId":"104","price":30900,"isExtra":false,"creatorId":"itYCBo6SXdLXqWJ7jh9qD","isPackging":0,"actualLabel":"Baby špenát &amp; kuře 40cm"},{"id":"YhNzva_nxVXihkBVp6pb_","count":1,"label":"Pepsi 1l","posId":"N124","price":5900,"isExtra":false,"creatorId":"xGoujH0eEI4C7Pl6La7k4","isPackging":0,"actualLabel":"Pepsi 1l"}]</t>
  </si>
  <si>
    <t>2026-06-09T16:45:04.161+02:00</t>
  </si>
  <si>
    <t>2026-06-09T17:01:54.303+02:00</t>
  </si>
  <si>
    <t>2026-06-09T17:21:11.842+02:00</t>
  </si>
  <si>
    <t>2026-06-09T16:45:04.274+02:00</t>
  </si>
  <si>
    <t>[{"id":"35e045f9-bc36-46e9-8142-6579de78a05b","note":"","count":1,"label":"Comeback 32cm 🌶️","posId":"121","price":24900,"isExtra":false},{"id":"d52027ab-fcf5-41e6-945a-01e2fd9187a4","note":"","count":1,"label":"okraj hotdog, hořčice","posId":"A117","price":5700,"isExtra":true}]</t>
  </si>
  <si>
    <t>2026-06-09T16:36:25.152+02:00</t>
  </si>
  <si>
    <t>2026-06-09T16:54:04.787+02:00</t>
  </si>
  <si>
    <t>[{"id":"59589458","note":"","size":"Comeback 32cm 🌶️","count":2,"label":"Comeback 32cm 🌶️","posId":"121","price":24900,"isExtra":false},{"id":"55199562","note":"","count":2,"label":"Balné","posId":"K0000","price":1500,"isExtra":true}]</t>
  </si>
  <si>
    <t>2026-06-09T16:35:37.989+02:00</t>
  </si>
  <si>
    <t>2026-06-09T16:47:49.967+02:00</t>
  </si>
  <si>
    <t>[{"id":"55199516","note":"","size":"Česnekový dip","count":4,"label":"Česnekový dip","posId":"P106","price":2000,"isExtra":false},{"id":"55199562","note":"","count":4,"label":"Balné","posId":"K0000","price":1500,"isExtra":true},{"id":"55199515","note":"","size":"Pepperoni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🌶️🌶️","posId":"120","price":24900,"isExtra":false},{"id":"55199562","note":"","count":1,"label":"Balné","posId":"K0000","price":1500,"isExtra":true},{"id":"55199497","note":"","size":"Quattro Formaggi 18cm","count":1,"label":"Quattro Formaggi 18cm","posId":"135","price":11900,"isExtra":false},{"id":"55199538","note":"","count":1,"label":"Balné","posId":"K0000","price":1000,"isExtra":true}]</t>
  </si>
  <si>
    <t>2026-06-09T15:59:23.143+02:00</t>
  </si>
  <si>
    <t>2026-06-09T16:10:48.738+02:00</t>
  </si>
  <si>
    <t>[{"id":"102","note":"","count":1,"label":"Hawai 40cm","posId":"102","price":30900,"isExtra":false},{"id":"K0000","note":"","count":1,"label":"Balné","posId":"K0000","price":2000,"isExtra":true},{"id":"C110","note":"","count":1,"label":"Párek","posId":"C110","price":4000,"KDSTags":["greenhighlight"],"isExtra":true}]</t>
  </si>
  <si>
    <t>2026-06-09T15:35:13.257+02:00</t>
  </si>
  <si>
    <t>2026-06-09T15:41:24.359+02:00</t>
  </si>
  <si>
    <t>2026-06-09T15:31:08.964+02:00</t>
  </si>
  <si>
    <t>2026-06-09T15:38:52.344+02:00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</si>
  <si>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</si>
  <si>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2026-06-09T15:20:39.479+02:00</t>
  </si>
  <si>
    <t>2026-06-09T15:31:06.177+02:00</t>
  </si>
  <si>
    <t>2026-06-09T15:08:28.926+02:00</t>
  </si>
  <si>
    <t>2026-06-09T15:18:28.080+02:00</t>
  </si>
  <si>
    <t>2026-06-09T15:07:00.244+02:00</t>
  </si>
  <si>
    <t>2026-06-09T15:16:45.014+02:00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</si>
  <si>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1l","posId":"N126","price":5900,"isExtra":false},{"id":"55199516","note":"","size":"Česnekový dip","count":3,"label":"Česnekový dip","posId":"P106","price":2000,"isExtra":false},{"id":"55199562","note":"","count":3,"label":"Balné","posId":"K0000","price":1500,"isExtra":true}]</t>
  </si>
  <si>
    <t>2026-06-09T14:30:33.942+02:00</t>
  </si>
  <si>
    <t>2026-06-09T14:40:21.886+02:00</t>
  </si>
  <si>
    <t>[{"id":"1b8bf5463d30ab1a50e2f05d","count":1,"label":"Baby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</si>
  <si>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2026-06-09T14:21:30.370+02:00</t>
  </si>
  <si>
    <t>2026-06-09T14:32:23.843+02:00</t>
  </si>
  <si>
    <t>[{"id":"55199497","note":"","size":"Quattro Formaggi 18cm","count":1,"label":"Quattro Formaggi 18cm","posId":"135","price":11900,"isExtra":false},{"id":"55199538","note":"","count":1,"label":"Balné","posId":"K0000","price":1000,"isExtra":true},{"id":"55199472","note":"","size":"Hot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</si>
  <si>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2026-06-09T14:17:23.677+02:00</t>
  </si>
  <si>
    <t>2026-06-09T14:26:30.925+02:00</t>
  </si>
  <si>
    <t>[{"id":"3f770e7a43d35166513af203","count":1,"label":"Zeleninová 32cm","posId":"115","price":19920,"isExtra":false},{"id":"ed2821f5147c44e417ef0b42","count":1,"label":"Balné","posId":"K0000","price":1500,"isExtra":true},{"id":"2c0f597d3afb8c80df48f8ff","count":1,"label":"USA těsto","posId":"17","price":1000,"isExtra":true},{"id":"987b55ede997ad09176f3fbf","count":1,"label":"Mozzarella","posId":"B113","price":3000,"KDSTags":["greenhighlight"],"isExtra":true},{"id":"d881435059a1470cdfda68d0","count":1,"label":"Pepsi zero sugar 1l","posId":"N125","price":5900,"isExtra":false}]</t>
  </si>
  <si>
    <t>2026-06-09T14:00:03.700+02:00</t>
  </si>
  <si>
    <t>2026-06-09T14:16:55.763+02:00</t>
  </si>
  <si>
    <t>2026-06-09T14:40:52.825+02:00</t>
  </si>
  <si>
    <t>2026-06-09T14:00:03.820+02:00</t>
  </si>
  <si>
    <t>[{"id":"d63e9120-8ffe-444c-ba51-6c942a13f4fc","note":"","count":1,"label":"Margherita 40cm","posId":"100","price":26900,"isExtra":false},{"id":"03dae282-4cd4-4fa2-9169-2178ea3ed325","note":"","count":1,"label":"Quattro Formaggi 40cm","posId":"111","price":30900,"isExtra":false},{"id":"d5c01305-5b81-4931-8ef0-14413da22bab","note":"","count":1,"label":"Kukuřice","posId":"C115","price":3500,"KDSTags":["greenhighlight"],"isExtra":true}]</t>
  </si>
  <si>
    <t>2026-06-09T13:56:03.818+02:00</t>
  </si>
  <si>
    <t>2026-06-09T14:11:16.645+02:00</t>
  </si>
  <si>
    <t>2026-06-09T14:24:59.189+02:00</t>
  </si>
  <si>
    <t>2026-06-09T13:56:03.932+02:00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</si>
  <si>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 omáčka","posId":"A120","price":6500,"isExtra":true},{"id":"d5c01305-5b81-4931-8ef0-14413da22bab","note":"","count":1,"label":"Kukuřice","posId":"C115","price":3500,"KDSTags":["greenhighlight"],"isExtra":true}]</t>
  </si>
  <si>
    <t>2026-06-09T13:48:40.288+02:00</t>
  </si>
  <si>
    <t>2026-06-09T14:02:26.828+02:00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</si>
  <si>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těsto","posId":"17","price":1000,"isExtra":true},{"id":"1c7298db47eb05e8b94d15e6","count":1,"label":"okraj hotdog, hořčice","posId":"A117","price":5700,"isExtra":true}]</t>
  </si>
  <si>
    <t>2026-06-09T13:45:30.876+02:00</t>
  </si>
  <si>
    <t>2026-06-09T13:55:25.701+02:00</t>
  </si>
  <si>
    <t>2026-06-09T13:44:49.833+02:00</t>
  </si>
  <si>
    <t>2026-06-09T13:48:41.718+02:00</t>
  </si>
  <si>
    <t>[{"id":"G7eTiqlbq5wa4c-WmTlxE","count":1,"label":"pečené brambory","posId":"P103","price":6900,"isExtra":false,"creatorId":"EzaXI6goAGOMqfr1Kua8Q","isPackging":0,"actualLabel":"Pečené brambory"}]</t>
  </si>
  <si>
    <t>2026-06-09T13:39:42.587+02:00</t>
  </si>
  <si>
    <t>2026-06-09T13:53:05.917+02:00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</si>
  <si>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</si>
  <si>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2026-06-09T13:25:24.402+02:00</t>
  </si>
  <si>
    <t>2026-06-09T13:35:06.992+02:00</t>
  </si>
  <si>
    <t>[{"id":"71a763e559139e5b5e188a91","count":1,"label":"Pepperoni 40cm 🌶️🌶️","posId":"108","price":30900,"isExtra":false},{"id":"c71f71bd04444e93fe083c01","count":1,"label":"Balné","posId":"K0000","price":2000,"isExtra":true},{"id":"0d95a3384b070d9133ab82f7","count":1,"label":"Česnekový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</si>
  <si>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2026-06-09T13:21:47.494+02:00</t>
  </si>
  <si>
    <t>2026-06-09T13:28:47.577+02:00</t>
  </si>
  <si>
    <t>2026-06-09T13:14:04.228+02:00</t>
  </si>
  <si>
    <t>2026-06-09T13:18:12.498+02:00</t>
  </si>
  <si>
    <t>[{"id":"EEa_ncywtJ71ie4dLPPcN","count":1,"label":"Aquilla černý čaj a broskev","posId":"N120","price":4900,"isExtra":false,"creatorId":"tAHpCiAGdO5KhToivFbBK","isPackging":0,"actualLabel":"Aquilla černý čaj a broskev 0,5l"}]</t>
  </si>
  <si>
    <t>2026-06-09T13:10:03.447+02:00</t>
  </si>
  <si>
    <t>2026-06-09T13:18:11.584+02:00</t>
  </si>
  <si>
    <t>[{"id":"GtkxIY8m7ME9N7fLIL1mf","count":1,"label":"Pepperoni 40cm 🌶️🌶️","posId":"108","price":30900,"isExtra":false,"creatorId":"YKjbuL9dJg_lyu-b5v1Hy","isPackging":0,"actualLabel":"Pepperoni 40cm 🌶️🌶️"}]</t>
  </si>
  <si>
    <t>2026-06-09T13:04:45.527+02:00</t>
  </si>
  <si>
    <t>2026-06-09T13:12:43.973+02:00</t>
  </si>
  <si>
    <t>2026-06-09T12:52:40.762+02:00</t>
  </si>
  <si>
    <t>2026-06-09T13:08:51.823+02:00</t>
  </si>
  <si>
    <t>[{"id":"8a4618993c6f7ee5917bb6ac","count":1,"label":"Margherita 32cm","posId":"112","price":16720,"isExtra":false},{"id":"ed2821f5147c44e417ef0b42","count":1,"label":"Balné","posId":"K0000","price":1500,"isExtra":true},{"id":"216519e2411a0b808e5e66a5","count":1,"label":"Šunka","posId":"B106","price":3000,"KDSTags":["greenhighlight"],"isExtra":true},{"id":"1d215296a99939a8f5b4c23d","count":1,"label":"Pepperoni 32cm 🌶️🌶️","posId":"120","price":19920,"isExtra":false},{"id":"ed2821f5147c44e417ef0b42","count":1,"label":"Balné","posId":"K0000","price":1500,"isExtra":true},{"id":"0d95a3384b070d9133ab82f7","count":1,"label":"Česnekový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</si>
  <si>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2026-06-09T12:45:05.608+02:00</t>
  </si>
  <si>
    <t>2026-06-09T12:50:41.587+02:00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</si>
  <si>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ananasu","posId":"X100","price":0,"KDSTags":["redhighlight"],"isExtra":true},{"id":"3a8b6a85-3b5c-4ee4-be2d-261ab8731d6e","note":"","count":2,"label":"Česnekový dip","posId":"P106","price":2000,"isExtra":false}]</t>
  </si>
  <si>
    <t>2026-06-09T12:40:27.727+02:00</t>
  </si>
  <si>
    <t>2026-06-09T12:49:35.526+02:00</t>
  </si>
  <si>
    <t>[{"id":"c4cf500880b17d3ffa827758","count":1,"label":"Hawai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základ","posId":"ZRS32","price":0,"isExtra":true}]</t>
  </si>
  <si>
    <t>2026-06-09T12:35:03.314+02:00</t>
  </si>
  <si>
    <t>2026-06-09T12:41:52.679+02:00</t>
  </si>
  <si>
    <t>[{"id":"03ade9ce-5d0f-4499-a6a3-340b58ae4468","note":"","count":1,"label":"Capricciosa 32cm","posId":"113","price":24900,"isExtra":false}]</t>
  </si>
  <si>
    <t>2026-06-09T12:21:03.384+02:00</t>
  </si>
  <si>
    <t>2026-06-09T12:29:54.228+02:00</t>
  </si>
  <si>
    <t>2026-06-09T12:37:49.409+02:00</t>
  </si>
  <si>
    <t>2026-06-09T12:21:03.575+02:00</t>
  </si>
  <si>
    <t>2026-06-09T12:11:28.573+02:00</t>
  </si>
  <si>
    <t>2026-06-09T12:24:00.423+02:00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</si>
  <si>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dip","posId":"P106","price":2000,"isExtra":false},{"id":"ed2821f5147c44e417ef0b42","count":1,"label":"Balné","posId":"K0000","price":1500,"isExtra":true},{"id":"5fdddf9d3c429571bb69ddb5","count":1,"label":"spicy wings 🌶️","posId":"P101","price":9520,"isExtra":false},{"id":"ed2821f5147c44e417ef0b42","count":1,"label":"Balné","posId":"K0000","price":1500,"isExtra":true}]</t>
  </si>
  <si>
    <t>2026-06-09T12:00:33.431+02:00</t>
  </si>
  <si>
    <t>2026-06-09T12:13:38.489+02:00</t>
  </si>
  <si>
    <t>[{"id":"1d215296a99939a8f5b4c23d","count":1,"label":"Pepperoni 32cm 🌶️🌶️","posId":"120","price":19920,"isExtra":false},{"id":"ed2821f5147c44e417ef0b42","count":1,"label":"Balné","posId":"K0000","price":1500,"isExtra":true},{"id":"b21304f742f6d3660eb39e19","count":1,"label":"BBQ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32cm","posId":"119","price":24900,"isExtra":false},{"id":"ed2821f5147c44e417ef0b42","count":1,"label":"Balné","posId":"K0000","price":1500,"isExtra":true}]</t>
  </si>
  <si>
    <t>2026-06-09T11:56:25.839+02:00</t>
  </si>
  <si>
    <t>2026-06-09T12:04:00.262+02:00</t>
  </si>
  <si>
    <t>[{"id":"YhNzva_nxVXihkBVp6pb_","count":1,"label":"Pepsi 1l","posId":"N124","price":5900,"isExtra":false,"creatorId":"ElEgBR6XHNl7dDUpssZwp","isPackging":0,"actualLabel":"Pepsi 1l"}]</t>
  </si>
  <si>
    <t>2026-06-09T11:55:14.888+02:00</t>
  </si>
  <si>
    <t>2026-06-09T12:07:09.779+02:00</t>
  </si>
  <si>
    <t>[{"id":"0d95a3384b070d9133ab82f7","count":1,"label":"Česnekový dip","posId":"P106","price":2000,"isExtra":false},{"id":"ed2821f5147c44e417ef0b42","count":1,"label":"Balné","posId":"K0000","price":1500,"isExtra":true},{"id":"1d215296a99939a8f5b4c23d","count":1,"label":"Pepperoni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základ","posId":"ZRS32","price":0,"isExtra":true},{"id":"9ee1d6724717b6cc0fc41c1b","count":1,"label":"okraj mozzarella, bylinky","posId":"A121","price":5700,"isExtra":true},{"id":"987bfd69b1586254c4704730","count":1,"label":"Žampiony","posId":"B105","price":2500,"KDSTags":["greenhighlight"],"isExtra":true},{"id":"8a4618993c6f7ee5917bb6ac","count":1,"label":"Margherita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základ","posId":"ZRS32","price":0,"isExtra":true},{"id":"730ed795f7d83f1d26b843e5","count":1,"label":"Kukuřice","posId":"B115","price":2500,"KDSTags":["greenhighlight"],"isExtra":true}]</t>
  </si>
  <si>
    <t>2026-06-09T11:36:26.666+02:00</t>
  </si>
  <si>
    <t>2026-06-09T11:46:04.686+02:00</t>
  </si>
  <si>
    <t>2026-06-09T11:33:03.469+02:00</t>
  </si>
  <si>
    <t>2026-06-09T11:42:28.331+02:00</t>
  </si>
  <si>
    <t>2026-06-09T11:25:03.623+02:00</t>
  </si>
  <si>
    <t>2026-06-09T11:33:56.060+02:00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</si>
  <si>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oliv","posId":"X112","price":0,"KDSTags":["redhighlight"],"isExtra":true}]</t>
  </si>
  <si>
    <t>2026-06-09T11:23:13.641+02:00</t>
  </si>
  <si>
    <t>2026-06-09T11:31:25.238+02:00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</si>
  <si>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🌶️","posId":"121","price":24900,"isExtra":false},{"id":"55199562","note":"","count":1,"label":"Balné","posId":"K0000","price":1500,"isExtra":true},{"id":"55199612","note":"","count":1,"label":"Bez salámu","posId":"X109","price":0,"KDSTags":["redhighlight"],"isExtra":true},{"id":"55199516","note":"","size":"Česnekový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</si>
  <si>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2026-06-09T11:05:02.955+02:00</t>
  </si>
  <si>
    <t>2026-06-09T11:29:00.008+02:00</t>
  </si>
  <si>
    <t>2026-06-09T11:43:16.302+02:00</t>
  </si>
  <si>
    <t>2026-06-09T11:21:56.668+02:00</t>
  </si>
  <si>
    <t>2026-06-09T00:39:51.413+02:00</t>
  </si>
  <si>
    <t>2026-06-09T00:40:02.604+02:00</t>
  </si>
  <si>
    <t>[{"id":"oN2HwwNmv6z9l9BDlxwAW","count":1,"label":"Guarana kiwi a jablko","posId":"N144","price":5500,"isExtra":false,"creatorId":"lPDNTGPROacfJRlJQMGo0","isPackging":0,"actualLabel":"Guarana kiwi a jablko"}]</t>
  </si>
  <si>
    <t>2026-06-09T00:22:33.727+02:00</t>
  </si>
  <si>
    <t>2026-06-09T00:29:38.632+02:00</t>
  </si>
  <si>
    <t>[{"id":"d5f548ecefcfc95cc5941e55","count":1,"label":"Comeback 40cm 🌶️","posId":"109","price":30900,"isExtra":false},{"id":"c71f71bd04444e93fe083c01","count":1,"label":"Balné","posId":"K0000","price":2000,"isExtra":true},{"id":"15d48fba0016db7394ccdeab","count":1,"label":"Bez cibule","posId":"X103","price":0,"KDSTags":["redhighlight"],"isExtra":true},{"id":"6d30c23536beeaabedce6a33","count":1,"label":"Kukuřice","posId":"C115","price":3500,"KDSTags":["greenhighlight"],"isExtra":true},{"id":"0d95a3384b070d9133ab82f7","count":1,"label":"Česnekový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</si>
  <si>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2026-06-09T00:14:35.141+02:00</t>
  </si>
  <si>
    <t>2026-06-09T00:24:27.685+02:00</t>
  </si>
  <si>
    <t>[{"id":"59589460","note":"","size":"BBQ Texas 32cm","count":1,"label":"BBQ Texas 32cm","posId":"119","price":24900,"isExtra":false},{"id":"55199562","note":"","count":1,"label":"Balné","posId":"K0000","price":1500,"isExtra":true}]</t>
  </si>
  <si>
    <t>2026-06-09T00:10:57.859+02:00</t>
  </si>
  <si>
    <t>2026-06-09T00:21:44.832+02:00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</si>
  <si>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</si>
  <si>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2026-06-09T00:07:03.738+02:00</t>
  </si>
  <si>
    <t>2026-06-09T00:19:15.287+02:00</t>
  </si>
  <si>
    <t>[{"id":"10a95fda-50ac-4e8b-a092-eba50264ce8d","note":"","count":1,"label":"Comeback 18cm 🌶️","posId":"133","price":11900,"isExtra":false}]</t>
  </si>
  <si>
    <t>2026-06-09T00:01:54.911+02:00</t>
  </si>
  <si>
    <t>2026-06-09T00:19:49.868+02:00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</si>
  <si>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40cm","posId":"104","price":30900,"isExtra":false},{"id":"55199557","note":"","count":1,"label":"Balné","posId":"K0000","price":2000,"isExtra":true},{"id":"55199602","note":"","count":1,"label":"Bez špenátu s česnekem","posId":"X107","price":0,"KDSTags":["redhighlight"],"isExtra":true},{"id":"55199646","note":"","count":1,"label":"Cibule","posId":"C103","price":3500,"KDSTags":["greenhighlight"],"isExtra":true}]</t>
  </si>
  <si>
    <t>2026-06-08T23:58:42.865+02:00</t>
  </si>
  <si>
    <t>2026-06-09T00:19:13.930+02:00</t>
  </si>
  <si>
    <t>[{"id":"d4505ea926b82b0e6ddfcf86","count":1,"label":"Comeback 18cm 🌶️","posId":"133","price":11900,"isExtra":false},{"id":"2e7ea11ae7ec33bacee46408","count":1,"label":"Balné","posId":"K0000","price":1000,"isExtra":true},{"id":"493927b2c83a1679829d2589","count":1,"label":"Hawai 18cm","posId":"126","price":11900,"isExtra":false},{"id":"2e7ea11ae7ec33bacee46408","count":1,"label":"Balné","posId":"K0000","price":1000,"isExtra":true}]</t>
  </si>
  <si>
    <t>2026-06-08T23:58:38.876+02:00</t>
  </si>
  <si>
    <t>2026-06-09T00:14:32.620+02:00</t>
  </si>
  <si>
    <t>2026-06-08T23:57:22.003+02:00</t>
  </si>
  <si>
    <t>2026-06-09T00:13:15.899+02:00</t>
  </si>
  <si>
    <t>[{"id":"17064e1817c4d2fb7870dd99","count":1,"label":"Opočno čokoládová","posId":"D107","price":12900,"isExtra":false},{"id":"3066e1327dc15df83048b59b","count":1,"label":"Mirinda 1l","posId":"N126","price":5900,"isExtra":false},{"id":"68137595352b3c34d4f8bd42","count":1,"label":"Aquilla černý čaj a broskev","posId":"N120","price":4900,"isExtra":false},{"id":"702a85e0b6b3a34eb7d16a19","count":1,"label":"Opočno vanilková","posId":"D108","price":12900,"isExtra":false},{"id":"b0909d075aa821e62b5225d6","count":1,"label":"Pepsi 1l","posId":"N124","price":5900,"isExtra":false},{"id":"c282153f9e3afce968db7f16","count":1,"label":"Quattro Formaggi 40cm","posId":"111","price":30900,"isExtra":false},{"id":"c71f71bd04444e93fe083c01","count":1,"label":"Balné","posId":"K0000","price":2000,"isExtra":true},{"id":"c4cf500880b17d3ffa827758","count":1,"label":"Hawai 32cm","posId":"114","price":24900,"isExtra":false},{"id":"ed2821f5147c44e417ef0b42","count":1,"label":"Balné","posId":"K0000","price":1500,"isExtra":true}]</t>
  </si>
  <si>
    <t>Ondřej</t>
  </si>
  <si>
    <t>2026-06-08T23:49:56.823+02:00</t>
  </si>
  <si>
    <t>2026-06-08T23:58:24.679+02:00</t>
  </si>
  <si>
    <t>2026-06-08T23:44:32.578+02:00</t>
  </si>
  <si>
    <t>2026-06-08T23:54:59.385+02:00</t>
  </si>
  <si>
    <t>2026-06-08T23:36:52.333+02:00</t>
  </si>
  <si>
    <t>2026-06-08T23:46:35.502+02:00</t>
  </si>
  <si>
    <t>2026-06-08T23:34:03.612+02:00</t>
  </si>
  <si>
    <t>2026-06-08T23:43:22.250+02:00</t>
  </si>
  <si>
    <t>2026-06-08T23:53:36.590+02:00</t>
  </si>
  <si>
    <t>2026-06-08T23:34:03.734+02:00</t>
  </si>
  <si>
    <t>2026-06-08T23:18:11.923+02:00</t>
  </si>
  <si>
    <t>2026-06-08T23:27:30.488+02:00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</si>
  <si>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</si>
  <si>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2026-06-08T23:14:59.546+02:00</t>
  </si>
  <si>
    <t>2026-06-08T23:23:11.965+02:00</t>
  </si>
  <si>
    <t>Milan</t>
  </si>
  <si>
    <t>2026-06-08T23:04:04.464+02:00</t>
  </si>
  <si>
    <t>2026-06-08T23:16:36.550+02:00</t>
  </si>
  <si>
    <t>[{"id":"104","note":"","count":1,"label":"Baby špenát &amp; kuře 40cm","posId":"104","price":30900,"isExtra":false},{"id":"K0000","note":"","count":1,"label":"Balné","posId":"K0000","price":2000,"isExtra":true},{"id":"C105","note":"","count":1,"label":"Žampiony","posId":"C105","price":3500,"KDSTags":["greenhighlight"],"isExtra":true},{"id":"119","note":"","count":1,"label":"BBQ Texas 32cm","posId":"119","price":24900,"isExtra":false},{"id":"K0000","note":"","count":1,"label":"Balné","posId":"K0000","price":1500,"isExtra":true},{"id":"P106","note":"","count":2,"label":"Česnekový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</si>
  <si>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2026-06-08T22:58:10.730+02:00</t>
  </si>
  <si>
    <t>2026-06-08T23:09:29.141+02:00</t>
  </si>
  <si>
    <t>[{"id":"Bw90VGTl0t1cKl_XwHK_s","count":1,"label":"BBQ Meteor 32cm","posId":"118","price":24900,"isExtra":false,"creatorId":"Mkz1gkNJEPfXb14uNrx-P","isPackging":0,"actualLabel":"BBQ Meteor 32cm"},{"id":"ibj1GVbsVzP-2IMUHg5et","count":1,"label":"BIRGO grapefruit 0,5l","posId":"N131","price":4900,"isExtra":false,"creatorId":"xrsDTGRKmNTkRZLIZC-LY","isPackging":0,"actualLabel":"BIRGO grapefruit 0,5l"}]</t>
  </si>
  <si>
    <t>2026-06-08T22:56:11.742+02:00</t>
  </si>
  <si>
    <t>2026-06-08T23:13:08.318+02:00</t>
  </si>
  <si>
    <t>[{"id":"59589463","note":"","size":"Hawai 32cm","count":1,"label":"Hawai 32cm","posId":"114","price":24900,"isExtra":false},{"id":"55199562","note":"","count":1,"label":"Balné","posId":"K0000","price":1500,"isExtra":true},{"id":"55199597","note":"","count":1,"label":"Žampiony","posId":"B105","price":2500,"KDSTags":["greenhighlight"]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</si>
  <si>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2026-06-08T22:53:59.567+02:00</t>
  </si>
  <si>
    <t>2026-06-08T23:13:43.433+02:00</t>
  </si>
  <si>
    <t>[{"id":"0d95a3384b070d9133ab82f7","count":1,"label":"Česnekový dip","posId":"P106","price":2000,"isExtra":false},{"id":"ed2821f5147c44e417ef0b42","count":1,"label":"Balné","posId":"K0000","price":1500,"isExtra":true},{"id":"d5f548ecefcfc95cc5941e55","count":1,"label":"Comeback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základ","posId":"ZRB40","price":0,"isExtra":true},{"id":"e87d4afc91a5d6f85d1820ed","count":1,"label":"Žampiony","posId":"C105","price":3500,"KDSTags":["greenhighlight"],"isExtra":true}]</t>
  </si>
  <si>
    <t>2026-06-08T22:50:56.527+02:00</t>
  </si>
  <si>
    <t>2026-06-08T23:06:08.155+02:00</t>
  </si>
  <si>
    <t>[{"id":"be94f02e1c530708d29b2655","count":1,"label":"Choco Rolls","posId":"chr100","price":8900,"isExtra":false},{"id":"ed2821f5147c44e417ef0b42","count":1,"label":"Balné","posId":"K0000","price":1500,"isExtra":true},{"id":"284143256f41c905feeed114","count":1,"label":"Capricciosa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</si>
  <si>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2026-06-08T22:50:04.111+02:00</t>
  </si>
  <si>
    <t>2026-06-08T22:54:09.255+02:00</t>
  </si>
  <si>
    <t>[{"id":"99710cd8-fa1f-4712-84a8-85da37e18dd0","note":"","count":1,"label":"česnekový chléb","posId":"P104","price":7900,"isExtra":false},{"id":"3a8b6a85-3b5c-4ee4-be2d-261ab8731d6e","note":"","count":1,"label":"Česnekový dip","posId":"P106","price":2000,"isExtra":false},{"id":"e8f571e6-dd36-42d7-8826-52c90315986b","note":"","count":1,"label":"Baby špenát &amp; kuře 40cm","posId":"104","price":30900,"isExtra":false},{"id":"7fdd6df3-b4af-470d-955c-d1de47ab00a5","note":"","count":1,"label":"Žampiony","posId":"C105","price":3500,"KDSTags":["greenhighlight"],"isExtra":true},{"id":"d5c01305-5b81-4931-8ef0-14413da22bab","note":"","count":1,"label":"Kukuřice","posId":"C115","price":3500,"KDSTags":["greenhighlight"],"isExtra":true}]</t>
  </si>
  <si>
    <t>2026-06-08T22:39:10.276+02:00</t>
  </si>
  <si>
    <t>2026-06-08T22:52:42.417+02:00</t>
  </si>
  <si>
    <t>[{"id":"P104","note":"","count":1,"label":"česnekový chléb","posId":"P104","price":7900,"isExtra":false},{"id":"K0000","note":"","count":1,"label":"Balné","posId":"K0000","price":1500,"isExtra":true},{"id":"N131","note":"","count":1,"label":"BIRGO grapefruit 0,5l","posId":"N131","price":4900,"isExtra":false}]</t>
  </si>
  <si>
    <t>2026-06-08T22:33:52.254+02:00</t>
  </si>
  <si>
    <t>2026-06-08T22:50:57.434+02:00</t>
  </si>
  <si>
    <t>2026-06-08T22:31:48.123+02:00</t>
  </si>
  <si>
    <t>2026-06-08T22:50:55.319+02:00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</si>
  <si>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základ","posId":"ZRB40","price":0,"isExtra":true},{"id":"55199588","note":"","count":1,"label":"okraj mozzarella, bbq omáčka","posId":"A124","price":6500,"isExtra":true},{"id":"55199598","note":"","count":1,"label":"Žampiony","posId":"C105","price":3500,"KDSTags":["greenhighlight"],"isExtra":true},{"id":"55199616","note":"","count":1,"label":"Olivy","posId":"C112","price":3500,"KDSTags":["greenhighlight"],"isExtra":true},{"id":"55199658","note":"","count":1,"label":"Mozzarella","posId":"C113","price":4000,"KDSTags":["greenhighlight"],"isExtra":true},{"id":"55199684","note":"","count":1,"label":"Párek","posId":"C110","price":4000,"KDSTags":["greenhighlight"],"isExtra":true}]</t>
  </si>
  <si>
    <t>2026-06-08T22:30:48.377+02:00</t>
  </si>
  <si>
    <t>2026-06-08T22:45:14.523+02:00</t>
  </si>
  <si>
    <t>[{"id":"111","note":"Přidejte prosím k tomu vejce jestli bych šlo prosím🙏 A bez omáčky BBQ okraje, jen sýr 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C105","note":"","count":1,"label":"Žampiony","posId":"C105","price":3500,"KDSTags":["greenhighlight"],"isExtra":true},{"id":"C100","note":"","count":1,"label":"Ananas","posId":"C100","price":3500,"KDSTags":["greenhighlight"],"isExtra":true},{"id":"C115","note":"","count":1,"label":"Kukuřice","posId":"C115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</si>
  <si>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2026-06-08T22:25:26.749+02:00</t>
  </si>
  <si>
    <t>2026-06-08T22:34:11.682+02:00</t>
  </si>
  <si>
    <t>[{"id":"d52edd9e0f5cc26976bc6fce","count":1,"label":"Capricciosa 40cm","posId":"101","price":30900,"isExtra":false},{"id":"c71f71bd04444e93fe083c01","count":1,"label":"Balné","posId":"K0000","price":2000,"isExtra":true},{"id":"8a4618993c6f7ee5917bb6ac","count":1,"label":"Margherita 32cm","posId":"112","price":20900,"isExtra":false},{"id":"ed2821f5147c44e417ef0b42","count":1,"label":"Balné","posId":"K0000","price":1500,"isExtra":true}]</t>
  </si>
  <si>
    <t>2026-06-08T22:18:26.879+02:00</t>
  </si>
  <si>
    <t>2026-06-08T22:31:53.444+02:00</t>
  </si>
  <si>
    <t>[{"id":"7ec71ed1b6dd8f99c580bfce","count":1,"label":"Margherita 40cm","posId":"100","price":26900,"isExtra":false},{"id":"c71f71bd04444e93fe083c01","count":1,"label":"Balné","posId":"K0000","price":2000,"isExtra":true},{"id":"1ed1ad9866010ae50d5c6383","count":1,"label":"okraj hotdog, hořčice","posId":"A118","price":6500,"isExtra":true}]</t>
  </si>
  <si>
    <t>2026-06-08T22:16:29.228+02:00</t>
  </si>
  <si>
    <t>2026-06-08T22:24:46.492+02:00</t>
  </si>
  <si>
    <t>[{"id":"55199470","note":"","size":"Margherita 40cm","count":1,"label":"Margherita 40cm","posId":"100","price":26900,"isExtra":false},{"id":"55199557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</si>
  <si>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Monu</t>
  </si>
  <si>
    <t>2026-06-08T22:14:36.248+02:00</t>
  </si>
  <si>
    <t>2026-06-08T22:24:07.682+02:00</t>
  </si>
  <si>
    <t>[{"id":"D12","note":"","count":1,"label":"Buchtičky se šodó","posId":"D12","price":7900,"isExtra":false},{"id":"K0000","note":"","count":1,"label":"Balné","posId":"K0000","price":1500,"isExtra":true},{"id":"D108","note":"","count":1,"label":"Opočno vanilková","posId":"D108","price":12900,"isExtra":false}]</t>
  </si>
  <si>
    <t>2026-06-08T22:13:52.266+02:00</t>
  </si>
  <si>
    <t>2026-06-08T22:23:31.377+02:00</t>
  </si>
  <si>
    <t>[{"id":"b0909d075aa821e62b5225d6","count":1,"label":"Pepsi 1l","posId":"N124","price":5900,"isExtra":false},{"id":"8a4618993c6f7ee5917bb6ac","count":1,"label":"Margherita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</si>
  <si>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2026-06-08T22:11:03.516+02:00</t>
  </si>
  <si>
    <t>2026-06-08T22:21:17.013+02:00</t>
  </si>
  <si>
    <t>2026-06-08T22:32:12.684+02:00</t>
  </si>
  <si>
    <t>2026-06-08T22:11:03.632+02:00</t>
  </si>
  <si>
    <t>2026-06-08T21:55:36.116+02:00</t>
  </si>
  <si>
    <t>2026-06-08T22:04:54.633+02:00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</si>
  <si>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bylinky","posId":"A121","price":5700,"isExtra":true}]</t>
  </si>
  <si>
    <t>2026-06-08T21:53:04.099+02:00</t>
  </si>
  <si>
    <t>2026-06-08T22:02:27.956+02:00</t>
  </si>
  <si>
    <t>2026-06-08T22:13:18.227+02:00</t>
  </si>
  <si>
    <t>2026-06-08T21:53:04.221+02:00</t>
  </si>
  <si>
    <t>[{"id":"10a95fda-50ac-4e8b-a092-eba50264ce8d","note":"","count":1,"label":"Comeback 18cm 🌶️","posId":"133","price":11900,"isExtra":false},{"id":"07a6e3fe-501d-4c05-92b3-95d47a70179e","note":"","count":1,"label":"Slanina","posId":"A108","price":2000,"isExtra":true},{"id":"b1e90925-955e-4f63-991c-0b5218433d25","note":"","count":1,"label":"BIRGO grapefruit 0,5l","posId":"N131","price":4900,"isExtra":false}]</t>
  </si>
  <si>
    <t>2026-06-08T21:28:42.377+02:00</t>
  </si>
  <si>
    <t>2026-06-08T21:41:11.076+02:00</t>
  </si>
  <si>
    <t>2026-06-08T21:23:48.964+02:00</t>
  </si>
  <si>
    <t>2026-06-08T21:30:14.190+02:00</t>
  </si>
  <si>
    <t>2026-06-08T21:20:21.499+02:00</t>
  </si>
  <si>
    <t>2026-06-08T21:26:03.318+02:00</t>
  </si>
  <si>
    <t>[{"id":"39b4dba259045cb10a80740d","count":1,"label":"Quattro Formaggi 32cm","posId":"123","price":24900,"isExtra":false},{"id":"ed2821f5147c44e417ef0b42","count":1,"label":"Balné","posId":"K0000","price":1500,"isExtra":true},{"id":"0d95a3384b070d9133ab82f7","count":1,"label":"Česnekový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</si>
  <si>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2026-06-08T21:18:17.480+02:00</t>
  </si>
  <si>
    <t>2026-06-08T21:24:33.987+02:00</t>
  </si>
  <si>
    <t>[{"id":"1d215296a99939a8f5b4c23d","count":1,"label":"Pepperoni 32cm 🌶️🌶️","posId":"120","price":24900,"isExtra":false},{"id":"ed2821f5147c44e417ef0b42","count":1,"label":"Balné","posId":"K0000","price":1500,"isExtra":true},{"id":"618b4909ef636b7e0d309f53","count":1,"label":"Poděbradská malinovka 0,5l","posId":"N129","price":4900,"isExtra":false}]</t>
  </si>
  <si>
    <t>2026-06-08T21:09:21.597+02:00</t>
  </si>
  <si>
    <t>2026-06-08T21:16:01.211+02:00</t>
  </si>
  <si>
    <t>[{"id":"71a763e559139e5b5e188a91","count":1,"label":"Pepperoni 40cm 🌶️🌶️","posId":"108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</si>
  <si>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2026-06-08T20:49:03.655+02:00</t>
  </si>
  <si>
    <t>2026-06-08T20:58:56.675+02:00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</si>
  <si>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</si>
  <si>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2026-06-08T20:46:02.643+02:00</t>
  </si>
  <si>
    <t>2026-06-08T21:01:27.781+02:00</t>
  </si>
  <si>
    <t>2026-06-08T21:41:56.840+02:00</t>
  </si>
  <si>
    <t>2026-06-08T20:46:02.759+02:00</t>
  </si>
  <si>
    <t>2026-06-08T20:44:03.697+02:00</t>
  </si>
  <si>
    <t>2026-06-08T21:03:53.969+02:00</t>
  </si>
  <si>
    <t>2026-06-08T21:27:30.316+02:00</t>
  </si>
  <si>
    <t>2026-06-08T20:44:03.816+02:00</t>
  </si>
  <si>
    <t>[{"id":"ee394832-8137-440a-84b7-b9e0df42a9ab","note":"","count":1,"label":"Hawai 32cm","posId":"114","price":24900,"isExtra":false},{"id":"bf8dc38b-6c8e-42b6-9da3-3170253a57d4","note":"","count":1,"label":"Hot &amp; Spicy 32cm 🌶️🌶️","posId":"122","price":24900,"isExtra":false},{"id":"211d85d0-839e-41d0-89e3-ea177ad7489e","note":"","count":1,"label":"Česnekový dip","posId":"P106","price":2000,"isExtra":false},{"id":"d63e9120-8ffe-444c-ba51-6c942a13f4fc","note":"","count":1,"label":"Margherita 40cm","posId":"100","price":26900,"isExtra":false},{"id":"d5c01305-5b81-4931-8ef0-14413da22bab","note":"","count":1,"label":"Kukuřice","posId":"C115","price":3500,"KDSTags":["greenhighlight"],"isExtra":true},{"id":"f1315fc0-dfbb-459c-9f31-49d8e60875f4","note":"","count":1,"label":"Pepperoni 40cm 🌶️🌶️","posId":"108","price":30900,"isExtra":false}]</t>
  </si>
  <si>
    <t>2026-06-08T20:43:04.213+02:00</t>
  </si>
  <si>
    <t>2026-06-08T20:56:06.891+02:00</t>
  </si>
  <si>
    <t>2026-06-08T21:13:37.073+02:00</t>
  </si>
  <si>
    <t>2026-06-08T20:43:04.336+02:00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</si>
  <si>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základ","posId":"a3d62a5d-2e1d-48db-874e-d64becff7059","price":0,"isExtra":true}]</t>
  </si>
  <si>
    <t>2026-06-08T20:31:01.802+02:00</t>
  </si>
  <si>
    <t>2026-06-08T20:39:02.153+02:00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</si>
  <si>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základ","posId":"ZRB40","price":0,"isExtra":true},{"id":"C115","note":"","count":1,"label":"Kukuřice","posId":"C115","price":3500,"KDSTags":["greenhighlight"],"isExtra":true},{"id":"N131","note":"","count":1,"label":"BIRGO grapefruit 0,5l","posId":"N131","price":4900,"isExtra":false}]</t>
  </si>
  <si>
    <t>2026-06-08T20:22:37.637+02:00</t>
  </si>
  <si>
    <t>2026-06-08T20:35:40.956+02:00</t>
  </si>
  <si>
    <t>[{"id":"55089be55592a3a2fa77668d","count":1,"label":"Jalapenos Rolls","posId":"jpr200","price":8900,"isExtra":false},{"id":"ed2821f5147c44e417ef0b42","count":1,"label":"Balné","posId":"K0000","price":1500,"isExtra":true},{"id":"b21304f742f6d3660eb39e19","count":1,"label":"BBQ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32cm","posId":"119","price":24900,"isExtra":false},{"id":"ed2821f5147c44e417ef0b42","count":1,"label":"Balné","posId":"K0000","price":1500,"isExtra":true},{"id":"49f17dd8e613b878b991f0b1","count":1,"label":"Smetanový základ","posId":"ZBS32","price":0,"isExtra":true},{"id":"9ee1d6724717b6cc0fc41c1b","count":1,"label":"okraj mozzarella, bylinky","posId":"A121","price":5700,"isExtra":true}]</t>
  </si>
  <si>
    <t>2026-06-08T20:11:37.050+02:00</t>
  </si>
  <si>
    <t>2026-06-08T20:29:05.901+02:00</t>
  </si>
  <si>
    <t>[{"id":"1d215296a99939a8f5b4c23d","count":1,"label":"Pepperoni 32cm 🌶️🌶️","posId":"120","price":24900,"isExtra":false},{"id":"ed2821f5147c44e417ef0b42","count":1,"label":"Balné","posId":"K0000","price":1500,"isExtra":true},{"id":"8a4618993c6f7ee5917bb6ac","count":1,"label":"Margherita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</si>
  <si>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2026-06-08T20:10:26.405+02:00</t>
  </si>
  <si>
    <t>2026-06-08T20:26:20.093+02:00</t>
  </si>
  <si>
    <t>[{"id":"ceb6c69a16171041ea8283f0","count":1,"label":"Hot &amp; Spicy 40cm 🌶️🌶️","posId":"110","price":30900,"isExtra":false},{"id":"c71f71bd04444e93fe083c01","count":1,"label":"Balné","posId":"K0000","price":2000,"isExtra":true}]</t>
  </si>
  <si>
    <t>2026-06-08T20:10:12.226+02:00</t>
  </si>
  <si>
    <t>2026-06-08T20:24:37.863+02:00</t>
  </si>
  <si>
    <t>2026-06-08T20:07:03.193+02:00</t>
  </si>
  <si>
    <t>2026-06-08T20:23:28.809+02:00</t>
  </si>
  <si>
    <t>[{"id":"c061cc0f701dc2e4cbeba65a","count":1,"label":"Zeleninová 40cm","posId":"103","price":30900,"isExtra":false},{"id":"c71f71bd04444e93fe083c01","count":1,"label":"Balné","posId":"K0000","price":2000,"isExtra":true},{"id":"2cbb1289483b06f505ef6edf","count":1,"label":"Smetanový základ","posId":"ZRS40","price":0,"isExtra":true},{"id":"50416119b2f5c1f775ca2e04","count":1,"label":"Bez oliv","posId":"X112","price":0,"KDSTags":["redhighlight"],"isExtra":true},{"id":"0fd56bbff23341186c18dce0","count":1,"label":"Grana padano, pecorino, parmazán","posId":"C130","price":4000,"KDSTags":["greenhighlight"],"isExtra":true}]</t>
  </si>
  <si>
    <t>2026-06-08T20:05:03.316+02:00</t>
  </si>
  <si>
    <t>2026-06-08T20:20:35.060+02:00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</si>
  <si>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🌶️🌶️","posId":"108","price":30900,"isExtra":false},{"id":"55199557","note":"","count":1,"label":"Balné","posId":"K0000","price":2000,"isExtra":true},{"id":"55199473","note":"","size":"Comeback 40cm 🌶️","count":1,"label":"Comeback 40cm 🌶️","posId":"109","price":30900,"isExtra":false},{"id":"55199557","note":"","count":1,"label":"Balné","posId":"K0000","price":2000,"isExtra":true},{"id":"55199472","note":"","size":"Hot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</si>
  <si>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2026-06-08T19:58:25.776+02:00</t>
  </si>
  <si>
    <t>2026-06-08T20:15:36.770+02:00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</si>
  <si>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bylinky","posId":"A122","price":6500,"isExtra":true},{"id":"55199470","note":"","size":"Margherita 40cm","count":1,"label":"Margherita 40cm","posId":"100","price":26900,"isExtra":false},{"id":"55199557","note":"","count":1,"label":"Balné","posId":"K0000","price":2000,"isExtra":true},{"id":"55199581","note":"","count":1,"label":"okraj mozzarella, bylinky","posId":"A122","price":6500,"isExtra":true}]</t>
  </si>
  <si>
    <t>2026-06-08T19:52:56.098+02:00</t>
  </si>
  <si>
    <t>2026-06-08T19:59:23.050+02:00</t>
  </si>
  <si>
    <t>[{"id":"b0909d075aa821e62b5225d6","count":1,"label":"Pepsi 1l","posId":"N124","price":5900,"isExtra":false},{"id":"d0043b053c4bd7c6fd8359d7","count":1,"label":"Comeback 32cm 🌶️","posId":"121","price":24900,"isExtra":false},{"id":"ed2821f5147c44e417ef0b42","count":1,"label":"Balné","posId":"K0000","price":1500,"isExtra":true}]</t>
  </si>
  <si>
    <t>2026-06-08T19:24:16.772+02:00</t>
  </si>
  <si>
    <t>2026-06-08T19:33:49.758+02:00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</si>
  <si>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55199676","note":"","count":1,"label":"Kuře","posId":"C114","price":4000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dip","posId":"P106","price":2000,"isExtra":false},{"id":"55199562","note":"","count":1,"label":"Balné","posId":"K0000","price":1500,"isExtra":true},{"id":"61817999","note":"","size":"Guarana classic","count":1,"label":"Guarana classic","posId":"N142","price":5500,"isExtra":false}]</t>
  </si>
  <si>
    <t>2026-06-08T19:13:43.812+02:00</t>
  </si>
  <si>
    <t>2026-06-08T19:16:12.321+02:00</t>
  </si>
  <si>
    <t>[{"id":"nC1KrtOLd8xTukBNuBdBj","count":1,"label":"Capricciosa 40cm","posId":"101","price":30900,"isExtra":false,"creatorId":"LOhSALUS2EawLeXG7O7r7","isPackging":0,"actualLabel":"Capricciosa 40cm"},{"id":"extra_20230331101812_96","count":1,"label":"Kukuřice","posId":"C115","price":3500,"KDSTags":["greenhighlight"],"isExtra":true,"mainItemId":"nC1KrtOLd8xTukBNuBdBj"}]</t>
  </si>
  <si>
    <t>2026-06-08T19:10:03.226+02:00</t>
  </si>
  <si>
    <t>2026-06-08T19:31:44.571+02:00</t>
  </si>
  <si>
    <t>2026-06-08T19:46:12.078+02:00</t>
  </si>
  <si>
    <t>2026-06-08T19:10:03.392+02:00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</si>
  <si>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základ","posId":"3901ddb1-2253-4d68-9f6f-e201beb3810a","price":0,"isExtra":true},{"id":"9044268d-9567-4604-8129-9d32c7630f2b","note":"","count":1,"label":"masové kuličky","posId":"P102","price":0,"isExtra":true},{"id":"acd06ea6-c989-43d1-b588-1352f8bb53ef","note":"","count":1,"label":"Pepsi zero sugar 1l","posId":"N125","price":0,"isExtra":true},{"id":"194f980e-141e-4220-9f1e-0e1e9edc412e","note":"","count":1,"label":"Quattro Formaggi 18cm","posId":"135","price":11900,"isExtra":false},{"id":"f61b7339-3b20-4583-b2b8-12e48de2876d","note":"","count":1,"label":"změna na Rajčatový základ","posId":"f61b7339-3b20-4583-b2b8-12e48de2876d","price":0,"isExtra":true}]</t>
  </si>
  <si>
    <t>2026-06-08T18:57:52.218+02:00</t>
  </si>
  <si>
    <t>2026-06-08T19:00:33.153+02:00</t>
  </si>
  <si>
    <t>[{"id":"Bw90VGTl0t1cKl_XwHK_s","count":1,"label":"BBQ Meteor 32cm","posId":"118","price":24900,"isExtra":false,"creatorId":"kIkAe71IjwO8aUOhbw988","isPackging":0,"actualLabel":"BBQ Meteor 32cm"}]</t>
  </si>
  <si>
    <t>2026-06-08T18:56:49.604+02:00</t>
  </si>
  <si>
    <t>2026-06-08T19:13:27.825+02:00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</si>
  <si>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základ","posId":"ZRB32","price":0,"isExtra":true}]</t>
  </si>
  <si>
    <t>2026-06-08T18:40:03.309+02:00</t>
  </si>
  <si>
    <t>2026-06-08T18:50:25.494+02:00</t>
  </si>
  <si>
    <t>2026-06-08T18:58:48.536+02:00</t>
  </si>
  <si>
    <t>2026-06-08T18:40:03.500+02:00</t>
  </si>
  <si>
    <t>2026-06-08T18:36:49.073+02:00</t>
  </si>
  <si>
    <t>2026-06-08T18:49:02.723+02:00</t>
  </si>
  <si>
    <t>[{"id":"b21304f742f6d3660eb39e19","count":1,"label":"BBQ Texas 32cm","posId":"119","price":24900,"isExtra":false},{"id":"ed2821f5147c44e417ef0b42","count":1,"label":"Balné","posId":"K0000","price":1500,"isExtra":true}]</t>
  </si>
  <si>
    <t>2026-06-08T18:36:44.467+02:00</t>
  </si>
  <si>
    <t>2026-06-08T18:46:23.662+02:00</t>
  </si>
  <si>
    <t>[{"id":"55199516","note":"","size":"Česnekový dip","count":1,"label":"Česnekový dip","posId":"P106","price":2000,"isExtra":false},{"id":"55199562","note":"","count":1,"label":"Balné","posId":"K0000","price":1500,"isExtra":true},{"id":"55199473","note":"","size":"Comeback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základ","posId":"ZRS40","price":0,"isExtra":true}]</t>
  </si>
  <si>
    <t>2026-06-08T18:30:46.982+02:00</t>
  </si>
  <si>
    <t>2026-06-08T18:42:40.657+02:00</t>
  </si>
  <si>
    <t>[{"id":"57405743","note":"","size":"Pepsi zero sugar 1l","count":1,"label":"Pepsi zero sugar 1l","posId":"N125","price":5900,"isExtra":false},{"id":"59589465","note":"","size":"Baby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</si>
  <si>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2026-06-08T18:18:03.229+02:00</t>
  </si>
  <si>
    <t>2026-06-08T18:27:44.521+02:00</t>
  </si>
  <si>
    <t>2026-06-08T18:36:05.304+02:00</t>
  </si>
  <si>
    <t>2026-06-08T18:18:03.349+02:00</t>
  </si>
  <si>
    <t>[{"id":"ee394832-8137-440a-84b7-b9e0df42a9ab","note":"","count":1,"label":"Hawai 32cm","posId":"114","price":24900,"isExtra":false},{"id":"0b867b16-3995-4b4a-9deb-1c0d8cecf8d6","note":"","count":1,"label":"Pepperoni 32cm 🌶️🌶️","posId":"120","price":24900,"isExtra":false}]</t>
  </si>
  <si>
    <t>2026-06-08T18:05:04.233+02:00</t>
  </si>
  <si>
    <t>2026-06-08T18:11:55.457+02:00</t>
  </si>
  <si>
    <t>2026-06-08T18:01:03.718+02:00</t>
  </si>
  <si>
    <t>2026-06-08T18:50:36.990+02:00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</si>
  <si>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oliv","posId":"X112","price":0,"KDSTags":["redhighlight"],"isExtra":true},{"id":"bf8dc38b-6c8e-42b6-9da3-3170253a57d4","note":"","count":1,"label":"Hot &amp; Spicy 32cm 🌶️🌶️","posId":"122","price":24900,"isExtra":false}]</t>
  </si>
  <si>
    <t>2026-06-08T17:52:49.332+02:00</t>
  </si>
  <si>
    <t>2026-06-08T17:54:22.252+02:00</t>
  </si>
  <si>
    <t>[{"id":"oN2HwwNmv6z9l9BDlxwAW","count":1,"label":"Guarana kiwi a jablko","posId":"N144","price":5500,"isExtra":false,"creatorId":"4jpEfa-x-aKrtw8A-qd1i","isPackging":0,"actualLabel":"Guarana kiwi a jablko"}]</t>
  </si>
  <si>
    <t>2026-06-08T17:52:31.321+02:00</t>
  </si>
  <si>
    <t>2026-06-08T17:54:21.440+02:00</t>
  </si>
  <si>
    <t>[{"id":"x0GVZnJx1AargkKfPiwGh","count":1,"label":"BBQ Meteor 40cm","posId":"106","price":30900,"isExtra":false,"creatorId":"HYFuBkcEqGqc4lattrfZe","isPackging":0,"actualLabel":"BBQ Meteor 40cm"}]</t>
  </si>
  <si>
    <t>2026-06-08T17:45:57.133+02:00</t>
  </si>
  <si>
    <t>2026-06-08T17:52:14.846+02:00</t>
  </si>
  <si>
    <t>[{"id":"hq1R5HxeYrJr4Ew-dOjt-","count":1,"label":"Guarana classic","posId":"N142","price":5500,"isExtra":false,"creatorId":"vg2eUHu1LAPC0eRRD3Kmz","isPackging":0,"actualLabel":"Guarana classic"}]</t>
  </si>
  <si>
    <t>2026-06-08T17:32:03.280+02:00</t>
  </si>
  <si>
    <t>2026-06-08T17:47:23.327+02:00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</si>
  <si>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bylinky","posId":"A122","price":6500,"isExtra":true},{"id":"5b1f2843-926a-4dd1-a5f0-4fddc7b45013","note":"","count":1,"label":"Margherita 32cm","posId":"112","price":20900,"isExtra":false},{"id":"f2ca88ba-7288-4f05-a925-149da2e2137e","note":"","count":1,"label":"okraj hotdog, bbq omáčka","posId":"A119","price":5700,"isExtra":true}]</t>
  </si>
  <si>
    <t>2026-06-08T17:00:46.643+02:00</t>
  </si>
  <si>
    <t>2026-06-08T17:17:48.525+02:00</t>
  </si>
  <si>
    <t>[{"id":"59589463","note":"","size":"Hawai 32cm","count":2,"label":"Hawai 32cm","posId":"114","price":24900,"isExtra":false},{"id":"55199562","note":"","count":2,"label":"Balné","posId":"K0000","price":1500,"isExtra":true},{"id":"55199592","note":"","count":2,"label":"Bez ananasu","posId":"X100","price":0,"KDSTags":["redhighlight"],"isExtra":true},{"id":"59589459","note":"","size":"Pepperoni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55199644","note":"","count":1,"label":"Cibule","posId":"B103","price":2500,"KDSTags":["greenhighlight"],"isExtra":true}]</t>
  </si>
  <si>
    <t>2026-06-08T16:43:18.806+02:00</t>
  </si>
  <si>
    <t>2026-06-08T16:52:32.333+02:00</t>
  </si>
  <si>
    <t>2026-06-08T16:36:03.322+02:00</t>
  </si>
  <si>
    <t>2026-06-08T16:42:56.397+02:00</t>
  </si>
  <si>
    <t>[{"id":"55199496","note":"","size":"Margherita 18cm","count":1,"label":"Margherita 18cm","posId":"124","price":11900,"isExtra":false},{"id":"55199538","note":"","count":1,"label":"Balné","posId":"K0000","price":1000,"isExtra":true}]</t>
  </si>
  <si>
    <t>2026-06-08T16:31:21.525+02:00</t>
  </si>
  <si>
    <t>2026-06-08T16:39:12.514+02:00</t>
  </si>
  <si>
    <t>2026-06-08T16:22:44.851+02:00</t>
  </si>
  <si>
    <t>2026-06-08T16:29:30.936+02:00</t>
  </si>
  <si>
    <t>[{"id":"mlKAkZexF06HA66I5Wi46","count":1,"label":"Pepperoni 32cm 🌶️🌶️","posId":"120","price":24900,"isExtra":false,"creatorId":"-mmfY2SywPVtuEyrDf8xt","isPackging":0,"actualLabel":"Pepperoni 32cm 🌶️🌶️"},{"id":"HV-bOMCLaCPq0QqWqMINE","count":1,"label":"Aquilla zelený čaj/citron","posId":"N121","price":4900,"isExtra":false,"creatorId":"6puhhUXna8DXOZuEUjJhs","isPackging":0,"actualLabel":"Aquilla zelený čaj/citron 0,5l"}]</t>
  </si>
  <si>
    <t>2026-06-08T15:49:31.713+02:00</t>
  </si>
  <si>
    <t>2026-06-08T16:01:14.013+02:00</t>
  </si>
  <si>
    <t>[{"id":"Z9IeDGcKqFO_itODmBH5E","count":1,"label":"Quattro Formaggi 32cm","posId":"123","price":24900,"isExtra":false,"creatorId":"Rwxh_uxVBSBRH0rL0J1nZ","isPackging":0,"actualLabel":"Quattro Formaggi 32cm"},{"id":"slIXfu3mjSW-0V2k39Ukz","count":1,"label":"Hawai 32cm","posId":"114","price":24900,"isExtra":false,"creatorId":"kG6s2UuzukAWzi1RwSuys","isPackging":0,"actualLabel":"Hawai 32cm"},{"id":"RjnzJvFGQ7bViwxWS8fAW","count":1,"label":"Bez ananasu","posId":"X100","price":0,"KDSTags":["redhighlight"],"isExtra":true,"mainItemId":"slIXfu3mjSW-0V2k39Ukz"},{"id":"extra_20230331101812_75","count":1,"label":"Kukuřice","posId":"B115","price":2500,"KDSTags":["greenhighlight"],"isExtra":true,"mainItemId":"slIXfu3mjSW-0V2k39Ukz"},{"id":"xp3U50t7hLs6tKV74HRsK","count":1,"label":"Hot &amp; Spicy 32cm 🌶️🌶️","posId":"122","price":24900,"isExtra":false,"creatorId":"AsyXwfIr3eIPw4BdVz_f2","isPackging":0,"actualLabel":"Hot &amp; Spicy 32cm 🌶️🌶️"},{"id":"HV-bOMCLaCPq0QqWqMINE","count":1,"label":"Aquilla zelený čaj/citron","posId":"N121","price":4900,"isExtra":false,"creatorId":"vkQRPFoIaNHr_yS9cE6Fd","isPackging":0,"actualLabel":"Aquilla zelený čaj/citron 0,5l"},{"id":"SblDElWgYWbkoUl-URfQe","count":1,"label":"Poděbradská malinovka 0,5l","posId":"N129","price":4900,"isExtra":false,"creatorId":"oGbCcWiuZ2g8vlrFAokX7","isPackging":0,"actualLabel":"Poděbradská malinovka 0,5l"}]</t>
  </si>
  <si>
    <t>2026-06-08T15:46:02.294+02:00</t>
  </si>
  <si>
    <t>2026-06-08T15:52:37.770+02:00</t>
  </si>
  <si>
    <t>[{"id":"HzzLcrRniLZHhRMYsKcZq","count":1,"label":"Margherita 32cm","posId":"112","price":20900,"isExtra":false,"creatorId":"G3ECSAgSsLB4gWilHRozT","isPackging":0,"actualLabel":"Margherita 32cm"}]</t>
  </si>
  <si>
    <t>2026-06-08T15:22:02.963+02:00</t>
  </si>
  <si>
    <t>2026-06-08T15:31:20.953+02:00</t>
  </si>
  <si>
    <t>2026-06-08T15:42:03.400+02:00</t>
  </si>
  <si>
    <t>2026-06-08T15:22:03.067+02:00</t>
  </si>
  <si>
    <t>2026-06-08T15:19:58.632+02:00</t>
  </si>
  <si>
    <t>2026-06-08T15:28:21.000+02:00</t>
  </si>
  <si>
    <t>[{"id":"59589455","note":"","size":"Margherita 32cm","count":1,"label":"Margherita 32cm","posId":"112","price":20900,"isExtra":false},{"id":"55199562","note":"","count":1,"label":"Balné","posId":"K0000","price":1500,"isExtra":true}]</t>
  </si>
  <si>
    <t>2026-06-08T15:01:57.591+02:00</t>
  </si>
  <si>
    <t>2026-06-08T15:05:05.623+02:00</t>
  </si>
  <si>
    <t>[{"id":"GgFxWsVrDTHtwOEvP84Ga","count":1,"label":"Comeback 32cm 🌶️","posId":"121","price":24900,"isExtra":false,"creatorId":"fuMVKR7pww8CsY4dkUGAE","isPackging":0,"actualLabel":"Comeback 32cm 🌶️"}]</t>
  </si>
  <si>
    <t>2026-06-08T14:46:29.187+02:00</t>
  </si>
  <si>
    <t>2026-06-08T15:01:39.905+02:00</t>
  </si>
  <si>
    <t>[{"id":"116","note":"","count":1,"label":"Baby Špenát &amp; kuře 32cm","posId":"116","price":24900,"isExtra":false},{"id":"K0000","note":"","count":1,"label":"Balné","posId":"K0000","price":1500,"isExtra":true},{"id":"P101","note":"","count":1,"label":"spicy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</si>
  <si>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2026-06-08T14:41:49.882+02:00</t>
  </si>
  <si>
    <t>2026-06-08T14:58:56.047+02:00</t>
  </si>
  <si>
    <t>[{"id":"39b4dba259045cb10a80740d","count":1,"label":"Quattro Formaggi 32cm","posId":"123","price":24900,"isExtra":false},{"id":"ed2821f5147c44e417ef0b42","count":1,"label":"Balné","posId":"K0000","price":1500,"isExtra":true},{"id":"8a4618993c6f7ee5917bb6ac","count":1,"label":"Margherita 32cm","posId":"112","price":20900,"isExtra":false},{"id":"ed2821f5147c44e417ef0b42","count":1,"label":"Balné","posId":"K0000","price":1500,"isExtra":true},{"id":"9259131a4eb3cd567a85680a","count":2,"label":"Buchtičky se šodó","posId":"D12","price":7900,"isExtra":false},{"id":"ed2821f5147c44e417ef0b42","count":2,"label":"Balné","posId":"K0000","price":1500,"isExtra":true}]</t>
  </si>
  <si>
    <t>2026-06-08T14:35:03.216+02:00</t>
  </si>
  <si>
    <t>2026-06-08T14:40:36.493+02:00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</si>
  <si>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dip","posId":"P106","price":2000,"isExtra":false}]</t>
  </si>
  <si>
    <t>2026-06-08T14:10:31.999+02:00</t>
  </si>
  <si>
    <t>2026-06-08T14:34:19.867+02:00</t>
  </si>
  <si>
    <t>[{"id":"d881435059a1470cdfda68d0","count":1,"label":"Pepsi zero sugar 1l","posId":"N125","price":5900,"isExtra":false},{"id":"d0043b053c4bd7c6fd8359d7","count":1,"label":"Comeback 32cm 🌶️","posId":"121","price":24900,"isExtra":false},{"id":"ed2821f5147c44e417ef0b42","count":1,"label":"Balné","posId":"K0000","price":1500,"isExtra":true}]</t>
  </si>
  <si>
    <t>2026-06-08T14:08:02.539+02:00</t>
  </si>
  <si>
    <t>2026-06-08T14:28:17.577+02:00</t>
  </si>
  <si>
    <t>2026-06-08T14:45:18.742+02:00</t>
  </si>
  <si>
    <t>2026-06-08T14:08:02.672+02:00</t>
  </si>
  <si>
    <t>2026-06-08T14:07:02.870+02:00</t>
  </si>
  <si>
    <t>2026-06-08T14:22:13.900+02:00</t>
  </si>
  <si>
    <t>2026-06-08T14:36:09.226+02:00</t>
  </si>
  <si>
    <t>2026-06-08T14:07:03.019+02:00</t>
  </si>
  <si>
    <t>2026-06-08T14:00:55.645+02:00</t>
  </si>
  <si>
    <t>2026-06-08T14:07:47.732+02:00</t>
  </si>
  <si>
    <t>2026-06-08T13:45:08.908+02:00</t>
  </si>
  <si>
    <t>2026-06-08T13:58:57.652+02:00</t>
  </si>
  <si>
    <t>[{"id":"115","note":"","count":1,"label":"Zeleninová 32cm","posId":"115","price":24900,"isExtra":false},{"id":"K0000","note":"","count":1,"label":"Balné","posId":"K0000","price":1500,"isExtra":true},{"id":"113","note":"","count":1,"label":"Capricciosa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</si>
  <si>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Aider</t>
  </si>
  <si>
    <t>2026-06-08T13:37:16.837+02:00</t>
  </si>
  <si>
    <t>2026-06-08T13:48:03.413+02:00</t>
  </si>
  <si>
    <t>2026-06-08T13:31:03.901+02:00</t>
  </si>
  <si>
    <t>2026-06-08T13:53:14.411+02:00</t>
  </si>
  <si>
    <t>2026-06-08T14:28:52.049+02:00</t>
  </si>
  <si>
    <t>2026-06-08T13:31:04.020+02:00</t>
  </si>
  <si>
    <t>[{"id":"ee394832-8137-440a-84b7-b9e0df42a9ab","note":"","count":1,"label":"Hawai 32cm","posId":"114","price":24900,"isExtra":false},{"id":"bf8dc38b-6c8e-42b6-9da3-3170253a57d4","note":"","count":1,"label":"Hot &amp; Spicy 32cm 🌶️🌶️","posId":"122","price":24900,"isExtra":false}]</t>
  </si>
  <si>
    <t>2026-06-08T13:29:12.242+02:00</t>
  </si>
  <si>
    <t>2026-06-08T13:42:49.349+02:00</t>
  </si>
  <si>
    <t>[{"id":"9f0o9UZmKqb9twZ6U9hed","count":1,"label":"BBQ Texas 40cm","posId":"107","price":30900,"isExtra":false,"creatorId":"hL5-qiQv6MrWWH18DzukO","isPackging":0,"actualLabel":"BBQ Texas 40cm"}]</t>
  </si>
  <si>
    <t>2026-06-08T13:28:32.273+02:00</t>
  </si>
  <si>
    <t>2026-06-08T13:46:26.514+02:00</t>
  </si>
  <si>
    <t>[{"id":"d0043b053c4bd7c6fd8359d7","count":1,"label":"Comeback 32cm 🌶️","posId":"121","price":24900,"isExtra":false},{"id":"ed2821f5147c44e417ef0b42","count":1,"label":"Balné","posId":"K0000","price":1500,"isExtra":true},{"id":"15d48fba0016db7394ccdeab","count":1,"label":"Bez cibule","posId":"X103","price":0,"KDSTags":["redhighlight"],"isExtra":true}]</t>
  </si>
  <si>
    <t>2026-06-08T13:25:22.784+02:00</t>
  </si>
  <si>
    <t>2026-06-08T13:40:34.779+02:00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</si>
  <si>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</si>
  <si>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2026-06-08T12:48:02.982+02:00</t>
  </si>
  <si>
    <t>2026-06-08T12:56:39.344+02:00</t>
  </si>
  <si>
    <t>2026-06-08T13:11:48.444+02:00</t>
  </si>
  <si>
    <t>2026-06-08T12:48:03.078+02:00</t>
  </si>
  <si>
    <t>[{"id":"bf8dc38b-6c8e-42b6-9da3-3170253a57d4","note":"","count":1,"label":"Hot &amp; Spicy 32cm 🌶️🌶️","posId":"122","price":24900,"isExtra":false}]</t>
  </si>
  <si>
    <t>2026-06-08T12:46:02.778+02:00</t>
  </si>
  <si>
    <t>2026-06-08T13:01:45.214+02:00</t>
  </si>
  <si>
    <t>2026-06-08T12:44:31.525+02:00</t>
  </si>
  <si>
    <t>2026-06-08T12:54:17.900+02:00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</si>
  <si>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základ","posId":"ZRS40","price":0,"isExtra":true},{"id":"b7c8d0bbb181c833c49a9518","count":1,"label":"Bez slaniny","posId":"X108","price":0,"KDSTags":["redhighlight"],"isExtra":true},{"id":"93e138c9d50686bfde197ff4","count":1,"label":"Jalapeňos","posId":"C102","price":3500,"KDSTags":["greenhighlight"],"isExtra":true},{"id":"f57d0560307c7e328ce7a0a4","count":1,"label":"Pepperoni salám","posId":"C109","price":4000,"KDSTags":["greenhighlight"],"isExtra":true}]</t>
  </si>
  <si>
    <t>2026-06-08T12:30:42.220+02:00</t>
  </si>
  <si>
    <t>2026-06-08T12:43:27.340+02:00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</si>
  <si>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🌶️🌶️","posId":"110","price":30900,"isExtra":false},{"id":"c71f71bd04444e93fe083c01","count":1,"label":"Balné","posId":"K0000","price":2000,"isExtra":true},{"id":"8d55eafca74e85a8dee122d9","count":1,"label":"okraj mozzarella, bylinky","posId":"A122","price":6500,"isExtra":true},{"id":"d948edabdc62b6e89e10c5b0","count":1,"label":"Gorgonzola","posId":"C101","price":4000,"KDSTags":["greenhighlight"],"isExtra":true},{"id":"1af1801661c2c765e82d99ad","count":1,"label":"Jablečno-skořicové rolls","posId":"18","price":8900,"isExtra":false},{"id":"ed2821f5147c44e417ef0b42","count":1,"label":"Balné","posId":"K0000","price":1500,"isExtra":true},{"id":"3066e1327dc15df83048b59b","count":1,"label":"Mirinda 1l","posId":"N126","price":5900,"isExtra":false}]</t>
  </si>
  <si>
    <t>2026-06-08T11:35:10.957+02:00</t>
  </si>
  <si>
    <t>2026-06-08T11:50:14.981+02:00</t>
  </si>
  <si>
    <t>[{"id":"HzzLcrRniLZHhRMYsKcZq","count":1,"label":"Margherita 32cm","posId":"112","price":20900,"isExtra":false,"creatorId":"H4Kvu_DNnbhWZHsH7PHxL","isPackging":0,"actualLabel":"Margherita 32cm"},{"id":"tyGJixfGC6L3xZ3KUEHRE","count":1,"label":"Baby Špenát &amp; kuře 32cm","posId":"116","price":24900,"isExtra":false,"creatorId":"xpmUMWIVNOig_RJ3isFXZ","isPackging":0,"actualLabel":"Baby Špenát &amp; kuře 32cm"}]</t>
  </si>
  <si>
    <t>2026-06-08T11:34:52.273+02:00</t>
  </si>
  <si>
    <t>2026-06-08T11:45:48.339+02:00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</si>
  <si>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bylinky","posId":"A121","price":5700,"isExtra":true}]</t>
  </si>
  <si>
    <t>2026-06-08T11:14:49.399+02:00</t>
  </si>
  <si>
    <t>2026-06-08T11:25:38.148+02:00</t>
  </si>
  <si>
    <t>2026-06-08T11:07:38.333+02:00</t>
  </si>
  <si>
    <t>2026-06-08T11:15:39.139+02:00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</si>
  <si>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40cm","posId":"111","price":30900,"isExtra":false},{"id":"55199557","note":"","count":1,"label":"Balné","posId":"K0000","price":2000,"isExtra":true},{"id":"59555725","note":"","count":1,"label":"BBQ základ","posId":"ZSB49","price":0,"isExtra":true}]</t>
  </si>
  <si>
    <t>2026-06-08T10:55:03.489+02:00</t>
  </si>
  <si>
    <t>2026-06-08T11:40:05.131+02:00</t>
  </si>
  <si>
    <t>2026-06-08T11:53:05.934+02:00</t>
  </si>
  <si>
    <t>2026-06-08T10:55:03.607+02:00</t>
  </si>
  <si>
    <t>[{"id":"85dc195f-7d7b-4fb5-b41d-eb1c9c76b3a3","note":"","count":1,"label":"Hot &amp; Spicy 32 cm","posId":"146","price":24900,"isExtra":false},{"id":"35e045f9-bc36-46e9-8142-6579de78a05b","note":"","count":2,"label":"Comeback 32cm 🌶️","posId":"121","price":24900,"isExtra":false},{"id":"1da47ebe-2592-435a-b854-8cbe80b56263","note":"","count":1,"label":"Hawai 32 cm","posId":"138","price":24900,"isExtra":false}]</t>
  </si>
  <si>
    <t>2026-06-14T23:38:31.587+02:00</t>
  </si>
  <si>
    <t>2026-06-14T23:51:30.244+02:00</t>
  </si>
  <si>
    <t>Pizza Comeback Malešice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</si>
  <si>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40cm","posId":"104","price":30900,"isExtra":false},{"id":"54684837","note":"","count":1,"label":"Balné","posId":"K0000","price":2000,"isExtra":true},{"id":"54684825","note":"","count":1,"label":"bez plněných okrajů","posId":"X1000","price":0,"isExtra":true},{"id":"54684760","note":"","size":"Capricciosa 40cm","count":1,"label":"Capricciosa 40cm","posId":"101","price":30900,"isExtra":false},{"id":"54684837","note":"","count":1,"label":"Balné","posId":"K0000","price":2000,"isExtra":true}]</t>
  </si>
  <si>
    <t>2026-06-14T23:35:50.687+02:00</t>
  </si>
  <si>
    <t>2026-06-14T23:42:34.648+02:00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</si>
  <si>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</si>
  <si>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2026-06-14T23:35:03.261+02:00</t>
  </si>
  <si>
    <t>2026-06-14T23:45:18.734+02:00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</si>
  <si>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</si>
  <si>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Aleš</t>
  </si>
  <si>
    <t>2026-06-14T23:30:33.935+02:00</t>
  </si>
  <si>
    <t>2026-06-14T23:40:29.465+02:00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</si>
  <si>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</si>
  <si>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2026-06-14T23:29:31.187+02:00</t>
  </si>
  <si>
    <t>2026-06-14T23:37:04.555+02:00</t>
  </si>
  <si>
    <t>[{"id":"59278280","note":"","size":"Spicy menu Comeback","count":1,"label":"Spicy menu Comeback","posId":"M100","price":34900,"isExtra":false},{"id":"54684820","note":"","count":1,"label":"Hot &amp; Spicy","posId":"Y122","price":0,"isExtra":true},{"id":"54684827","note":"","count":1,"label":"Balné","posId":"K0000","price":3000,"isExtra":true},{"id":"54684830","note":"","count":1,"label":"spicy wings 🌶️","posId":"P101","price":0,"isExtra":true},{"id":"57405779","note":"","count":1,"label":"Pepsi zero sugar 1l","posId":"N125","price":0,"isExtra":true}]</t>
  </si>
  <si>
    <t>2026-06-14T23:25:07.863+02:00</t>
  </si>
  <si>
    <t>2026-06-14T23:33:13.187+02:00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</si>
  <si>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omáčky","posId":"A125","price":5700,"isExtra":true},{"id":"N126","note":"","count":1,"label":"Mirinda 1l","posId":"N126","price":5900,"isExtra":false}]</t>
  </si>
  <si>
    <t>2026-06-14T23:24:32.170+02:00</t>
  </si>
  <si>
    <t>2026-06-14T23:33:06.259+02:00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</si>
  <si>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bylinky","posId":"A121","price":5700,"isExtra":true},{"id":"54684871","note":"","count":1,"label":"Bez slaniny","posId":"X108","price":0,"KDSTags":["redhighlight"],"isExtra":true}]</t>
  </si>
  <si>
    <t>Filip Kalina</t>
  </si>
  <si>
    <t>2026-06-14T23:15:04.664+02:00</t>
  </si>
  <si>
    <t>2026-06-14T23:21:30.881+02:00</t>
  </si>
  <si>
    <t>2026-06-14T23:27:20.028+02:00</t>
  </si>
  <si>
    <t>2026-06-14T23:15:05.444+02:00</t>
  </si>
  <si>
    <t>[{"id":"b7b9338a-24e1-4e98-abc8-c3dfabd95380","note":"","count":1,"label":"Zeleninová 32 cm","posId":"139","price":24900,"isExtra":false},{"id":"21fd0686-e8d1-43f1-84c9-d96f5842a3ca","note":"","count":1,"label":"okraj mozzarella, bylinky","posId":"A121","price":5700,"isExtra":true}]</t>
  </si>
  <si>
    <t>2026-06-14T23:14:11.816+02:00</t>
  </si>
  <si>
    <t>2026-06-14T23:19:23.169+02:00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</si>
  <si>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</si>
  <si>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2026-06-14T23:11:43.900+02:00</t>
  </si>
  <si>
    <t>2026-06-14T23:13:15.103+02:00</t>
  </si>
  <si>
    <t>[{"id":"98be9507-ffd5-42f0-9a3e-a72fd8fd424b","count":1,"label":"BIRGO grapefruit 0,5l","posId":"N131","price":4900,"isExtra":false,"creatorId":"fSt8ZiT33OGbRKuHvt7S6","isPackging":0,"actualLabel":"BIRGO grapefruit 0,5l"}]</t>
  </si>
  <si>
    <t>2026-06-14T23:09:50.022+02:00</t>
  </si>
  <si>
    <t>2026-06-14T23:10:24.757+02:00</t>
  </si>
  <si>
    <t>[{"id":"7f90f634-ae03-48d9-9ac8-27405c0fc737","count":1,"label":"Poděbradská malinovka 0,5l","posId":"N129","price":4900,"isExtra":false,"creatorId":"eThDrljcxhYN9trmi20uz","isPackging":0,"actualLabel":"Poděbradská malinovka 0,5l"},{"id":"f8126e0c-2411-47be-a5a4-a84bd21d11a6","count":1,"label":"Aquilla černý čaj a broskev","posId":"N120","price":4900,"isExtra":false,"creatorId":"O4CEOidmJjoozz7JZ2o8_","isPackging":0,"actualLabel":"Aquilla černý čaj a broskev"}]</t>
  </si>
  <si>
    <t>Kumar</t>
  </si>
  <si>
    <t>2026-06-14T23:05:59.806+02:00</t>
  </si>
  <si>
    <t>2026-06-14T23:14:21.201+02:00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</si>
  <si>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základ","posId":"ZRS40","price":0,"isExtra":true},{"id":"N20","note":"","count":3,"label":"Pilsner Urquell 12","posId":"N20","price":6500,"isExtra":false},{"id":"N124","note":"","count":1,"label":"Pepsi 1l","posId":"N124","price":5900,"isExtra":false}]</t>
  </si>
  <si>
    <t>2026-06-14T23:02:34.671+02:00</t>
  </si>
  <si>
    <t>2026-06-14T23:11:00.006+02:00</t>
  </si>
  <si>
    <t>Pizza Comeback Malešice New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</si>
  <si>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</si>
  <si>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2026-06-14T22:58:55.190+02:00</t>
  </si>
  <si>
    <t>2026-06-14T23:05:40.602+02:00</t>
  </si>
  <si>
    <t>[{"id":"b6ffa1a1cad6e0911847a661","count":1,"label":"Margherita 32cm","posId":"112","price":16720,"isExtra":false},{"id":"2f43df7dedb312c2f3c829b9","count":1,"label":"Balné","posId":"K0000","price":1500,"isExtra":true}]</t>
  </si>
  <si>
    <t>2026-06-14T22:58:02.705+02:00</t>
  </si>
  <si>
    <t>2026-06-14T23:07:48.315+02:00</t>
  </si>
  <si>
    <t>[{"id":"50d0c33c-440a-47e3-8208-1c68574950af","note":"","count":1,"label":"Capricciosa 32 cm","posId":"137","price":24900,"isExtra":false}]</t>
  </si>
  <si>
    <t>2026-06-14T22:54:06.398+02:00</t>
  </si>
  <si>
    <t>2026-06-14T23:05:09.564+02:00</t>
  </si>
  <si>
    <t>[{"id":"9d5abf3ba9f3480daaf4102b","count":1,"label":"Pepperoni Rolls 🌶️","posId":"P100","price":8900,"isExtra":false},{"id":"2f43df7dedb312c2f3c829b9","count":1,"label":"Balné","posId":"K0000","price":1500,"isExtra":true},{"id":"b6ffa1a1cad6e0911847a661","count":1,"label":"Margherita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</si>
  <si>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2026-06-14T22:50:31.750+02:00</t>
  </si>
  <si>
    <t>2026-06-14T22:58:54.198+02:00</t>
  </si>
  <si>
    <t>[{"id":"115","note":"","count":1,"label":"Zeleninová 32cm","posId":"115","price":24900,"isExtra":false},{"id":"K0000","note":"","count":1,"label":"Balné","posId":"K0000","price":1500,"isExtra":true},{"id":"17","note":"","count":1,"label":"USA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základ","posId":"ZRB32","price":0,"isExtra":true},{"id":"X1000","note":"","count":1,"label":"bez plněných okrajů","posId":"X1000","price":0,"isExtra":true}]</t>
  </si>
  <si>
    <t>2026-06-14T22:50:09.250+02:00</t>
  </si>
  <si>
    <t>2026-06-14T22:56:32.723+02:00</t>
  </si>
  <si>
    <t>[{"id":"f46dd1d8-4f69-492e-b021-4aebe88e0e6b","count":1,"label":"Pizza Veggieballs 32 cm","posId":"117","price":24900,"isExtra":false,"creatorId":"Jilhg-Nw2qU454MkZVCz5","isPackging":0,"actualLabel":"Pizza Veggieballs 32 cm"}]</t>
  </si>
  <si>
    <t>2026-06-14T22:41:45.728+02:00</t>
  </si>
  <si>
    <t>2026-06-14T22:52:53.081+02:00</t>
  </si>
  <si>
    <t>[{"id":"107","note":"","count":1,"label":"BBQ Texas 40cm","posId":"107","price":30900,"isExtra":false},{"id":"K0000","note":"","count":1,"label":"Balné","posId":"K0000","price":2000,"isExtra":true}]</t>
  </si>
  <si>
    <t>Maroš</t>
  </si>
  <si>
    <t>2026-06-14T22:39:25.716+02:00</t>
  </si>
  <si>
    <t>2026-06-14T22:49:37.077+02:00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</si>
  <si>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základ","posId":"ZRS32","price":0,"isExtra":true},{"id":"P106","note":"","count":2,"label":"Česnekový dip","posId":"P106","price":2000,"isExtra":false},{"id":"K0000","note":"","count":2,"label":"Balné","posId":"K0000","price":1500,"isExtra":true},{"id":"D112","note":"","count":1,"label":"Opočno karamel","posId":"D112","price":12900,"isExtra":false}]</t>
  </si>
  <si>
    <t>Dominik Nedvěd</t>
  </si>
  <si>
    <t>2026-06-14T22:38:03.668+02:00</t>
  </si>
  <si>
    <t>2026-06-14T22:52:17.387+02:00</t>
  </si>
  <si>
    <t>2026-06-14T23:06:06.369+02:00</t>
  </si>
  <si>
    <t>2026-06-14T22:38:04.989+02:00</t>
  </si>
  <si>
    <t>[{"id":"6a406468-94b2-4aab-8b3e-c490dfbbdf08","note":"","count":1,"label":"Hot &amp; Spicy 40 cm","posId":"110","price":30900,"isExtra":false}]</t>
  </si>
  <si>
    <t>2026-06-14T22:38:03.653+02:00</t>
  </si>
  <si>
    <t>2026-06-14T22:52:12.956+02:00</t>
  </si>
  <si>
    <t>2026-06-14T23:12:57.409+02:00</t>
  </si>
  <si>
    <t>2026-06-14T22:38:04.832+02:00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</si>
  <si>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</si>
  <si>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2026-06-14T22:36:10.050+02:00</t>
  </si>
  <si>
    <t>2026-06-14T22:44:46.288+02:00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</si>
  <si>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bylinky","posId":"A121","price":5700,"isExtra":true},{"id":"01e72685876a6622f5378cba","count":1,"label":"Žampiony","posId":"B105","price":2500,"KDSTags":["greenhighlight"],"isExtra":true},{"id":"623094757bf405e05218647f","count":1,"label":"Jablečno-skořicové rolls","posId":"18","price":8900,"isExtra":false},{"id":"2f43df7dedb312c2f3c829b9","count":1,"label":"Balné","posId":"K0000","price":1500,"isExtra":true},{"id":"12800ce808ad8ec470947c77","count":1,"label":"Comeback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</si>
  <si>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2026-06-14T22:32:51.090+02:00</t>
  </si>
  <si>
    <t>2026-06-14T22:40:39.152+02:00</t>
  </si>
  <si>
    <t>[{"id":"b97e51ee5d6f66be991dd77d","count":1,"label":"Hawai 32cm","posId":"114","price":19920,"isExtra":false},{"id":"2f43df7dedb312c2f3c829b9","count":1,"label":"Balné","posId":"K0000","price":1500,"isExtra":true},{"id":"534340cf97d1876b8244e845","count":2,"label":"Česnekový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</si>
  <si>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2026-06-14T22:32:15.890+02:00</t>
  </si>
  <si>
    <t>2026-06-14T22:39:09.200+02:00</t>
  </si>
  <si>
    <t>[{"id":"b6ffa1a1cad6e0911847a661","count":1,"label":"Margherita 32cm","posId":"112","price":16720,"isExtra":false},{"id":"2f43df7dedb312c2f3c829b9","count":1,"label":"Balné","posId":"K0000","price":1500,"isExtra":true},{"id":"fb29917ce2e90ab392103c23","count":1,"label":"USA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</si>
  <si>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2026-06-14T22:30:29.685+02:00</t>
  </si>
  <si>
    <t>2026-06-14T22:37:59.034+02:00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</si>
  <si>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</si>
  <si>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2026-06-14T22:25:17.735+02:00</t>
  </si>
  <si>
    <t>2026-06-14T22:32:54.951+02:00</t>
  </si>
  <si>
    <t>[{"id":"0bea1fb1-a6d1-4425-b818-6eca29fb16e8","count":1,"label":"Pizza Comeback 32","posId":"121","price":24900,"isExtra":false,"creatorId":"DYN_vWQnh8SFFyCzWqeA3","isPackging":0,"actualLabel":"Pizza Comeback 32"}]</t>
  </si>
  <si>
    <t>2026-06-14T22:24:14.892+02:00</t>
  </si>
  <si>
    <t>2026-06-14T22:32:49.889+02:00</t>
  </si>
  <si>
    <t>[{"id":"0bea1fb1-a6d1-4425-b818-6eca29fb16e8","count":1,"label":"Pizza Comeback 32","posId":"121","price":24900,"isExtra":false,"creatorId":"JpRAPb2NwgaOO1WTob4y7","isPackging":0,"actualLabel":"Pizza Comeback 32"}]</t>
  </si>
  <si>
    <t>2026-06-14T22:23:34.262+02:00</t>
  </si>
  <si>
    <t>2026-06-14T22:30:06.820+02:00</t>
  </si>
  <si>
    <t>[{"id":"535eaf2481dca6cd71e674a8","count":1,"label":"Choco Rolls","posId":"chr100","price":8900,"isExtra":false},{"id":"2f43df7dedb312c2f3c829b9","count":1,"label":"Balné","posId":"K0000","price":1500,"isExtra":true},{"id":"b6ffa1a1cad6e0911847a661","count":1,"label":"Margherita 32cm","posId":"112","price":16720,"isExtra":false},{"id":"2f43df7dedb312c2f3c829b9","count":1,"label":"Balné","posId":"K0000","price":1500,"isExtra":true}]</t>
  </si>
  <si>
    <t>2026-06-14T22:19:42.149+02:00</t>
  </si>
  <si>
    <t>2026-06-14T22:26:38.129+02:00</t>
  </si>
  <si>
    <t>[{"id":"59592164","note":"","size":"Comeback 32cm 🌶️","count":1,"label":"Comeback 32cm 🌶️","posId":"121","price":24900,"isExtra":false},{"id":"54684842","note":"","count":1,"label":"Balné","posId":"K0000","price":1500,"isExtra":true}]</t>
  </si>
  <si>
    <t>2026-06-14T22:09:42.557+02:00</t>
  </si>
  <si>
    <t>2026-06-14T22:18:24.282+02:00</t>
  </si>
  <si>
    <t>[{"id":"12800ce808ad8ec470947c77","count":1,"label":"Comeback 32cm 🌶️","posId":"121","price":19920,"isExtra":false},{"id":"2f43df7dedb312c2f3c829b9","count":1,"label":"Balné","posId":"K0000","price":1500,"isExtra":true},{"id":"535eaf2481dca6cd71e674a8","count":1,"label":"Choco Rolls","posId":"chr100","price":8900,"isExtra":false},{"id":"2f43df7dedb312c2f3c829b9","count":1,"label":"Balné","posId":"K0000","price":1500,"isExtra":true}]</t>
  </si>
  <si>
    <t>2026-06-14T22:06:23.060+02:00</t>
  </si>
  <si>
    <t>2026-06-14T22:14:08.356+02:00</t>
  </si>
  <si>
    <t>[{"id":"64289bbb395820dee3a352f4","count":1,"label":"Pepperoni 32cm 🌶️🌶️","posId":"120","price":19920,"isExtra":false},{"id":"2f43df7dedb312c2f3c829b9","count":1,"label":"Balné","posId":"K0000","price":1500,"isExtra":true}]</t>
  </si>
  <si>
    <t>2026-06-14T21:57:57.905+02:00</t>
  </si>
  <si>
    <t>2026-06-14T22:06:12.087+02:00</t>
  </si>
  <si>
    <t>[{"id":"2a4dd36b347ced4efcbf6f0b","count":1,"label":"BBQ Meteor 40cm","posId":"106","price":30900,"isExtra":false},{"id":"9c3e5446ef3ded7b358f7c2a","count":1,"label":"Balné","posId":"K0000","price":2000,"isExtra":true}]</t>
  </si>
  <si>
    <t>2026-06-14T21:54:45.869+02:00</t>
  </si>
  <si>
    <t>2026-06-14T21:57:37.467+02:00</t>
  </si>
  <si>
    <t>[{"id":"c46bb160-b35c-42ed-8482-ed85f1391e51","count":1,"label":"Pizza Hawai 32 cm","posId":"114","price":24900,"isExtra":false,"creatorId":"UNv7ToAMuw2_zvTxtDlGL","isPackging":0,"actualLabel":"Pizza Hawai 32 cm"}]</t>
  </si>
  <si>
    <t>2026-06-14T21:49:20.634+02:00</t>
  </si>
  <si>
    <t>2026-06-14T21:57:32.787+02:00</t>
  </si>
  <si>
    <t>[{"id":"6dd95d267276b256b3cb02db","count":1,"label":"Baby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</si>
  <si>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Mohit</t>
  </si>
  <si>
    <t>2026-06-14T21:46:19.807+02:00</t>
  </si>
  <si>
    <t>2026-06-14T21:56:59.848+02:00</t>
  </si>
  <si>
    <t>[{"id":"107","note":"","count":1,"label":"BBQ Texas 40cm","posId":"107","price":30900,"isExtra":false},{"id":"K0000","note":"","count":1,"label":"Balné","posId":"K0000","price":2000,"isExtra":true},{"id":"A124","note":"","count":1,"label":"okraj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</si>
  <si>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2026-06-14T21:43:27.813+02:00</t>
  </si>
  <si>
    <t>2026-06-14T21:52:34.635+02:00</t>
  </si>
  <si>
    <t>[{"id":"112","note":"","count":1,"label":"Margherita 32cm","posId":"112","price":20900,"isExtra":false},{"id":"K0000","note":"","count":1,"label":"Balné","posId":"K0000","price":1500,"isExtra":true},{"id":"114","note":"","count":1,"label":"Hawai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</si>
  <si>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Ahmad</t>
  </si>
  <si>
    <t>2026-06-14T21:39:19.781+02:00</t>
  </si>
  <si>
    <t>2026-06-14T21:49:30.986+02:00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</si>
  <si>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bylinky","posId":"A122","price":6500,"isExtra":true},{"id":"C115","note":"","count":1,"label":"Kukuřice","posId":"C115","price":3500,"KDSTags":["greenhighlight"],"isExtra":true},{"id":"123","note":"","count":1,"label":"Quattro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</si>
  <si>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2026-06-14T21:36:48.288+02:00</t>
  </si>
  <si>
    <t>2026-06-14T21:42:17.993+02:00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</si>
  <si>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těsto","posId":"17","price":1000,"isExtra":true},{"id":"b7477ef8b16abc6ca0a47c1e","count":1,"label":"Pepperoni salám","posId":"B109","price":3000,"KDSTags":["greenhighlight"],"isExtra":true}]</t>
  </si>
  <si>
    <t>2026-06-14T21:28:02.964+02:00</t>
  </si>
  <si>
    <t>2026-06-14T21:37:29.924+02:00</t>
  </si>
  <si>
    <t>[{"id":"6fac1de4-9c86-46df-a533-30c3e57f53c0","note":"","count":1,"label":"BBQ Texas 32 cm","posId":"143","price":24900,"isExtra":false},{"id":"21fd0686-e8d1-43f1-84c9-d96f5842a3ca","note":"","count":1,"label":"okraj mozzarella, bylinky","posId":"A121","price":5700,"isExtra":true}]</t>
  </si>
  <si>
    <t>2026-06-14T21:18:03.433+02:00</t>
  </si>
  <si>
    <t>2026-06-14T21:25:20.168+02:00</t>
  </si>
  <si>
    <t>[{"id":"18dccfd0f1d700e21a73bb3f","count":1,"label":"BBQ Texas 40cm","posId":"107","price":30900,"isExtra":false},{"id":"9c3e5446ef3ded7b358f7c2a","count":1,"label":"Balné","posId":"K0000","price":2000,"isExtra":true}]</t>
  </si>
  <si>
    <t>2026-06-14T21:16:10.252+02:00</t>
  </si>
  <si>
    <t>2026-06-14T21:21:34.335+02:00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</si>
  <si>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</si>
  <si>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2026-06-14T21:15:04.329+02:00</t>
  </si>
  <si>
    <t>2026-06-14T21:22:38.432+02:00</t>
  </si>
  <si>
    <t>2026-06-14T21:35:19.515+02:00</t>
  </si>
  <si>
    <t>2026-06-14T21:15:05.982+02:00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</si>
  <si>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česnekový","posId":"P106","price":2000,"isExtra":false}]</t>
  </si>
  <si>
    <t>2026-06-14T20:48:59.609+02:00</t>
  </si>
  <si>
    <t>2026-06-14T21:01:15.207+02:00</t>
  </si>
  <si>
    <t>[{"id":"6dd95d267276b256b3cb02db","count":1,"label":"Baby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omáčky","posId":"A125","price":5700,"isExtra":true},{"id":"bd073125d735d3efae3c623a","count":1,"label":"Spicy Wings 🌶️","posId":"P101","price":9520,"isExtra":false},{"id":"2f43df7dedb312c2f3c829b9","count":1,"label":"Balné","posId":"K0000","price":1500,"isExtra":true}]</t>
  </si>
  <si>
    <t>2026-06-14T20:45:03.879+02:00</t>
  </si>
  <si>
    <t>2026-06-14T20:49:10.593+02:00</t>
  </si>
  <si>
    <t>2026-06-14T20:59:35.247+02:00</t>
  </si>
  <si>
    <t>2026-06-14T20:45:04.735+02:00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</si>
  <si>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</si>
  <si>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2026-06-14T20:40:03.296+02:00</t>
  </si>
  <si>
    <t>2026-06-14T21:06:52.030+02:00</t>
  </si>
  <si>
    <t>[{"id":"16f2a985-9b85-4073-a2d6-13a6de5f989c","note":"","count":1,"label":"Hawai 32 cm","posId":"138","price":24900,"isExtra":false},{"id":"f932f643-9a56-4a16-90b3-20349063a042","note":"","count":1,"label":"Capricciosa 32 cm","posId":"113","price":24900,"isExtra":false},{"id":"6fac1de4-9c86-46df-a533-30c3e57f53c0","note":"","count":1,"label":"BBQ Texas 32 cm","posId":"143","price":24900,"isExtra":false},{"id":"2585f58b-88a9-4cf3-bee9-d0f178b1877c","note":"","count":1,"label":"okraj Hotdog bez omáčky","posId":"A125","price":5700,"isExtra":true},{"id":"7fe65290-ec4b-48b2-9910-3ba030cf40e6","note":"","count":2,"label":"Choco Rolls, 6 ks","posId":"chr100","price":8900,"isExtra":false}]</t>
  </si>
  <si>
    <t>2026-06-14T20:39:03.081+02:00</t>
  </si>
  <si>
    <t>2026-06-14T20:58:27.713+02:00</t>
  </si>
  <si>
    <t>[{"id":"9113385a-d4b6-407a-b0f4-d904f93de010","note":"","count":1,"label":"Baby špenát &amp; kuře 32 cm","posId":"116","price":24900,"isExtra":false},{"id":"7fe65290-ec4b-48b2-9910-3ba030cf40e6","note":"","count":1,"label":"Choco Rolls, 6 ks","posId":"chr100","price":8900,"isExtra":false},{"id":"7dc558f4-908c-4dab-b333-a925cc147e51","note":"","count":1,"label":"Comeback 32 cm","posId":"145","price":24900,"isExtra":false},{"id":"57c816b2-3e3f-46c2-b126-b09910d79cb0","note":"","count":1,"label":"změna na Smetanový základ","posId":"A129","price":0,"isExtra":true},{"id":"bf1ca81d-de2b-4d6c-b720-bc21d05d5afe","note":"","count":1,"label":"Pepperoni Rolls, 6 ks","posId":"P100","price":8900,"isExtra":false}]</t>
  </si>
  <si>
    <t>2026-06-14T20:39:03.069+02:00</t>
  </si>
  <si>
    <t>2026-06-14T20:46:26.428+02:00</t>
  </si>
  <si>
    <t>2026-06-14T21:03:04.561+02:00</t>
  </si>
  <si>
    <t>2026-06-14T20:39:05.687+02:00</t>
  </si>
  <si>
    <t>[{"id":"7dc558f4-908c-4dab-b333-a925cc147e51","note":"","count":1,"label":"Comeback 32 cm","posId":"145","price":24900,"isExtra":false}]</t>
  </si>
  <si>
    <t>2026-06-14T20:37:03.838+02:00</t>
  </si>
  <si>
    <t>2026-06-14T20:49:28.565+02:00</t>
  </si>
  <si>
    <t>2026-06-14T21:04:03.866+02:00</t>
  </si>
  <si>
    <t>2026-06-14T20:37:05.201+02:00</t>
  </si>
  <si>
    <t>[{"id":"f932f643-9a56-4a16-90b3-20349063a042","note":"","count":1,"label":"Capricciosa 32 cm","posId":"113","price":24900,"isExtra":false},{"id":"5e57993d-26f3-465c-aa35-1e3806b0b477","note":"","count":1,"label":"Hot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</si>
  <si>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2026-06-14T20:32:38.494+02:00</t>
  </si>
  <si>
    <t>2026-06-14T20:38:02.040+02:00</t>
  </si>
  <si>
    <t>[{"id":"b97e51ee5d6f66be991dd77d","count":1,"label":"Hawai 32cm","posId":"114","price":19920,"isExtra":false},{"id":"2f43df7dedb312c2f3c829b9","count":1,"label":"Balné","posId":"K0000","price":1500,"isExtra":true}]</t>
  </si>
  <si>
    <t>2026-06-14T20:23:50.366+02:00</t>
  </si>
  <si>
    <t>2026-06-14T20:33:50.903+02:00</t>
  </si>
  <si>
    <t>[{"id":"54684756","note":"","size":"BBQ Meteor 40cm","count":1,"label":"BBQ Meteor 40cm","posId":"106","price":30900,"isExtra":false},{"id":"54684837","note":"","count":1,"label":"Balné","posId":"K0000","price":2000,"isExtra":true},{"id":"57405766","note":"","size":"Pepsi 1l","count":1,"label":"Pepsi 1l","posId":"N124","price":5900,"isExtra":false}]</t>
  </si>
  <si>
    <t>Kyrylo</t>
  </si>
  <si>
    <t>2026-06-14T20:23:37.904+02:00</t>
  </si>
  <si>
    <t>2026-06-14T20:32:37.416+02:00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</si>
  <si>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</si>
  <si>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2026-06-14T20:21:26.295+02:00</t>
  </si>
  <si>
    <t>2026-06-14T20:24:32.821+02:00</t>
  </si>
  <si>
    <t>[{"id":"7b2bf93f-7859-42a7-8c94-85086fc0d652","count":1,"label":"Pizza Comeback 18","posId":"133","price":11900,"isExtra":false,"creatorId":"5kppu-2ihcCt_uP_S_89k","isPackging":0,"actualLabel":"Pizza Comeback 18"},{"id":"17ad363f-96ef-4e94-9246-dbc72c9ef474","count":1,"label":"Dip česnekový","posId":"P106","price":2000,"isExtra":false,"creatorId":"p-kzu0_kCGhcIeDabDYS7","isPackging":0,"actualLabel":"Dip česnekový"}]</t>
  </si>
  <si>
    <t>2026-06-14T20:06:03.679+02:00</t>
  </si>
  <si>
    <t>2026-06-14T20:11:30.616+02:00</t>
  </si>
  <si>
    <t>2026-06-14T20:38:37.519+02:00</t>
  </si>
  <si>
    <t>2026-06-14T20:06:04.894+02:00</t>
  </si>
  <si>
    <t>[{"id":"9113385a-d4b6-407a-b0f4-d904f93de010","note":"","count":1,"label":"Baby špenát &amp; kuře 32 cm","posId":"116","price":24900,"isExtra":false}]</t>
  </si>
  <si>
    <t>2026-06-14T19:50:03.065+02:00</t>
  </si>
  <si>
    <t>2026-06-14T19:59:32.177+02:00</t>
  </si>
  <si>
    <t>2026-06-14T20:25:35.834+02:00</t>
  </si>
  <si>
    <t>2026-06-14T19:50:04.160+02:00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</si>
  <si>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,{"id":"544e1fcc-8cf1-435b-bd25-3fa9ac3a59bb","note":"","count":1,"label":"BEZ -pepperoni salám","posId":"X109","price":0,"KDSTags":["redhighlight"],"isExtra":true}]</t>
  </si>
  <si>
    <t>2026-06-14T19:48:02.929+02:00</t>
  </si>
  <si>
    <t>2026-06-14T19:58:02.283+02:00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</si>
  <si>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bylinky","posId":"A121","price":5700,"isExtra":true}]</t>
  </si>
  <si>
    <t>2026-06-14T19:47:57.256+02:00</t>
  </si>
  <si>
    <t>2026-06-14T19:55:51.695+02:00</t>
  </si>
  <si>
    <t>2026-06-14T19:47:03.119+02:00</t>
  </si>
  <si>
    <t>2026-06-14T20:00:56.731+02:00</t>
  </si>
  <si>
    <t>2026-06-14T20:43:53.316+02:00</t>
  </si>
  <si>
    <t>2026-06-14T19:47:05.237+02:00</t>
  </si>
  <si>
    <t>[{"id":"3171e692-1adb-4333-8054-b1a7b136b69f","note":"","count":1,"label":"Pepperoni 32 cm","posId":"144","price":24900,"isExtra":false}]</t>
  </si>
  <si>
    <t>2026-06-14T19:44:41.838+02:00</t>
  </si>
  <si>
    <t>2026-06-14T19:53:57.502+02:00</t>
  </si>
  <si>
    <t>[{"id":"54684796","note":"","size":"Česnekový dip","count":2,"label":"Česnekový dip","posId":"P106","price":2000,"isExtra":false},{"id":"54684842","note":"","count":2,"label":"Balné","posId":"K0000","price":1500,"isExtra":true},{"id":"54684754","note":"","size":"Pepperoni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</si>
  <si>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2026-06-14T19:43:24.144+02:00</t>
  </si>
  <si>
    <t>2026-06-14T19:51:53.577+02:00</t>
  </si>
  <si>
    <t>[{"id":"12800ce808ad8ec470947c77","count":1,"label":"Comeback 32cm 🌶️","posId":"121","price":19920,"isExtra":false},{"id":"2f43df7dedb312c2f3c829b9","count":1,"label":"Balné","posId":"K0000","price":1500,"isExtra":true}]</t>
  </si>
  <si>
    <t>2026-06-14T19:39:07.230+02:00</t>
  </si>
  <si>
    <t>2026-06-14T19:49:18.781+02:00</t>
  </si>
  <si>
    <t>[{"id":"aa588a4ec21766ddfa6fd918","count":1,"label":"Comeback 40cm 🌶️","posId":"109","price":30900,"isExtra":false},{"id":"9c3e5446ef3ded7b358f7c2a","count":1,"label":"Balné","posId":"K0000","price":2000,"isExtra":true},{"id":"b6ffa1a1cad6e0911847a661","count":1,"label":"Margherita 32cm","posId":"112","price":16720,"isExtra":false},{"id":"2f43df7dedb312c2f3c829b9","count":1,"label":"Balné","posId":"K0000","price":1500,"isExtra":true}]</t>
  </si>
  <si>
    <t>2026-06-14T19:38:02.887+02:00</t>
  </si>
  <si>
    <t>2026-06-14T19:43:12.431+02:00</t>
  </si>
  <si>
    <t>[{"id":"5240eded7e81f04fe89f2c85","count":1,"label":"Mirinda 1l","posId":"N126","price":5900,"isExtra":false},{"id":"c5a9c941c1f31eb9931eba5d","count":1,"label":"Zeleninová 32cm","posId":"115","price":19920,"isExtra":false},{"id":"2f43df7dedb312c2f3c829b9","count":1,"label":"Balné","posId":"K0000","price":1500,"isExtra":true}]</t>
  </si>
  <si>
    <t>2026-06-14T19:33:50.304+02:00</t>
  </si>
  <si>
    <t>2026-06-14T19:40:08.687+02:00</t>
  </si>
  <si>
    <t>[{"id":"96a8a5cf958cf092de1d3f19","count":1,"label":"Margherita 40cm","posId":"100","price":26900,"isExtra":false},{"id":"9c3e5446ef3ded7b358f7c2a","count":1,"label":"Balné","posId":"K0000","price":2000,"isExtra":true},{"id":"3846d00c330dd5f1193c2cd5","count":1,"label":"okraj hotdog, bbq omáčka","posId":"A120","price":6500,"isExtra":true},{"id":"15899b4356cb45f4fad5074f","count":1,"label":"Pepsi 1l","posId":"N124","price":5900,"isExtra":false}]</t>
  </si>
  <si>
    <t>2026-06-14T19:29:02.914+02:00</t>
  </si>
  <si>
    <t>2026-06-14T19:42:53.383+02:00</t>
  </si>
  <si>
    <t>2026-06-14T19:55:41.135+02:00</t>
  </si>
  <si>
    <t>2026-06-14T19:29:11.196+02:00</t>
  </si>
  <si>
    <t>[{"id":"5e57993d-26f3-465c-aa35-1e3806b0b477","note":"","count":1,"label":"Hot &amp; Spicy 32 cm","posId":"122","price":24900,"isExtra":false}]</t>
  </si>
  <si>
    <t>2026-06-14T19:29:02.899+02:00</t>
  </si>
  <si>
    <t>2026-06-14T19:46:14.143+02:00</t>
  </si>
  <si>
    <t>2026-06-14T20:05:24.244+02:00</t>
  </si>
  <si>
    <t>2026-06-14T19:29:09.616+02:00</t>
  </si>
  <si>
    <t>[{"id":"50d0c33c-440a-47e3-8208-1c68574950af","note":"","count":1,"label":"Capricciosa 32 cm","posId":"137","price":24900,"isExtra":false},{"id":"7dc558f4-908c-4dab-b333-a925cc147e51","note":"","count":1,"label":"Comeback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-cibule","posId":"X103","price":0,"KDSTags":["redhighlight"],"isExtra":true},{"id":"65f00180-9c8f-4569-8062-acb5d5b8efb2","note":"","count":2,"label":"Pepsi 1l","posId":"N124","price":5900,"isExtra":false},{"id":"2725a3d1-b696-46fb-83aa-c7691209afce","note":"","count":1,"label":"Zeleninová 32 cm","posId":"115","price":24900,"isExtra":false},{"id":"1a902d9c-c6c4-4e15-b30a-3906f056006f","note":"","count":1,"label":"Pepsi zero sugar 1l","posId":"N125","price":5900,"isExtra":false}]</t>
  </si>
  <si>
    <t>2026-06-14T19:27:11.324+02:00</t>
  </si>
  <si>
    <t>2026-06-14T19:38:26.542+02:00</t>
  </si>
  <si>
    <t>[{"id":"96a8a5cf958cf092de1d3f19","count":1,"label":"Margherita 40cm","posId":"100","price":26900,"isExtra":false},{"id":"9c3e5446ef3ded7b358f7c2a","count":1,"label":"Balné","posId":"K0000","price":2000,"isExtra":true},{"id":"e7c1c602dc965c0159e9efb8","count":1,"label":"Pepperoni 40cm 🌶️🌶️","posId":"108","price":30900,"isExtra":false},{"id":"9c3e5446ef3ded7b358f7c2a","count":1,"label":"Balné","posId":"K0000","price":2000,"isExtra":true},{"id":"534340cf97d1876b8244e845","count":2,"label":"Česnekový dip","posId":"P106","price":2000,"isExtra":false},{"id":"2f43df7dedb312c2f3c829b9","count":2,"label":"Balné","posId":"K0000","price":1500,"isExtra":true}]</t>
  </si>
  <si>
    <t>2026-06-14T19:23:03.153+02:00</t>
  </si>
  <si>
    <t>2026-06-14T20:24:02.703+02:00</t>
  </si>
  <si>
    <t>[{"id":"49e8d1c4-1e97-4089-9514-2970c15092b6","note":"","count":1,"label":"BBQ Meteor 40 cm","posId":"106","price":30900,"isExtra":false},{"id":"96397252-e2b0-43f3-a55d-bf41bb87a234","note":"","count":1,"label":"BEZ -slanina","posId":"X108","price":0,"KDSTags":["redhighlight"],"isExtra":true},{"id":"0c454cc7-3f38-4dea-9e0e-7220d9ba6ce0","note":"","count":1,"label":"Dip česnekový","posId":"P106","price":2000,"isExtra":false}]</t>
  </si>
  <si>
    <t>2026-06-14T19:22:31.549+02:00</t>
  </si>
  <si>
    <t>2026-06-14T19:33:10.361+02:00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</si>
  <si>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bylinky","posId":"A122","price":6500,"isExtra":true},{"id":"54684930","note":"","count":1,"label":"Kukuřice","posId":"C115","price":3500,"KDSTags":["greenhighlight"],"isExtra":true},{"id":"54684932","note":"","count":1,"label":"Špenát s česnekem","posId":"C107","price":3500,"KDSTags":["greenhighlight"],"isExtra":true},{"id":"57405767","note":"","size":"Pepsi zero sugar 1l","count":1,"label":"Pepsi zero sugar 1l","posId":"N125","price":5900,"isExtra":false},{"id":"54684796","note":"","size":"Česnekový dip","count":1,"label":"Česnekový dip","posId":"P106","price":2000,"isExtra":false},{"id":"54684842","note":"","count":1,"label":"Balné","posId":"K0000","price":1500,"isExtra":true}]</t>
  </si>
  <si>
    <t>2026-06-14T19:18:55.778+02:00</t>
  </si>
  <si>
    <t>2026-06-14T19:29:51.804+02:00</t>
  </si>
  <si>
    <t>[{"id":"7ab930e6-0c0e-4177-b8ba-83503741e8b0","count":1,"label":"Pizza Pepperoni 32","posId":"120","price":24900,"isExtra":false,"creatorId":"WNL8-BlrzHIUIPys61duq","isPackging":0,"actualLabel":"Pizza Pepperoni 32"},{"id":"extra_20230331101812_34","count":1,"label":"USA těsto","posId":"17","price":1000,"isExtra":true,"mainItemId":"7ab930e6-0c0e-4177-b8ba-83503741e8b0"},{"id":"Lnv6ZrDBBlwPhp3mQvDQW","count":1,"label":"BBQ základ","posId":"ZRB32","price":0,"isExtra":true,"mainItemId":"7ab930e6-0c0e-4177-b8ba-83503741e8b0"},{"id":"aEhGN0F1eP1ffk52R-6IM","count":1,"label":"okraj mozzarella, bylinky","posId":"A121","price":5700,"isExtra":true,"mainItemId":"7ab930e6-0c0e-4177-b8ba-83503741e8b0"}]</t>
  </si>
  <si>
    <t>2026-06-14T19:16:21.618+02:00</t>
  </si>
  <si>
    <t>2026-06-14T19:21:12.753+02:00</t>
  </si>
  <si>
    <t>[{"id":"93a1ada8-f6d7-45bd-bf51-de6aea045604","count":1,"label":"Guarana classic","posId":"N142","price":5500,"isExtra":false,"discount":{"type":"absolute","value":35},"creatorId":"n5QDpwo6ylhhq9vLMbe5A","isPackging":0,"actualLabel":"Guarana classic"}]</t>
  </si>
  <si>
    <t>2026-06-14T19:12:02.670+02:00</t>
  </si>
  <si>
    <t>2026-06-14T19:21:39.159+02:00</t>
  </si>
  <si>
    <t>2026-06-14T19:35:04.079+02:00</t>
  </si>
  <si>
    <t>2026-06-14T19:12:04.065+02:00</t>
  </si>
  <si>
    <t>[{"id":"424aec40-766b-4a2f-bcc0-a9d6737ba762","note":"","count":1,"label":"Hawai 32 cm","posId":"114","price":24900,"isExtra":false},{"id":"0c454cc7-3f38-4dea-9e0e-7220d9ba6ce0","note":"","count":2,"label":"Dip česnekový","posId":"P106","price":2000,"isExtra":false},{"id":"f932f643-9a56-4a16-90b3-20349063a042","note":"","count":1,"label":"Capricciosa 32 cm","posId":"113","price":24900,"isExtra":false}]</t>
  </si>
  <si>
    <t>2026-06-14T19:07:41.837+02:00</t>
  </si>
  <si>
    <t>2026-06-14T19:20:12.965+02:00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</si>
  <si>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🌶️🌶️","posId":"122","price":24900,"isExtra":false},{"id":"2f43df7dedb312c2f3c829b9","count":1,"label":"Balné","posId":"K0000","price":1500,"isExtra":true},{"id":"9b88e1a9c34bea0540c84786","count":1,"label":"BBQ základ","posId":"ZRB32","price":0,"isExtra":true},{"id":"b5d31817c8dbb90bccca1f9d","count":1,"label":"okraj hotdog, bbq omáčka","posId":"A119","price":5700,"isExtra":true},{"id":"3175e5e9ef7fb644064019e6","count":1,"label":"Olivy","posId":"B112","price":2500,"KDSTags":["greenhighlight"],"isExtra":true},{"id":"4ee808c66fb67b960645ea37","count":1,"label":"Paprika","posId":"B111","price":2500,"KDSTags":["greenhighlight"]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b7477ef8b16abc6ca0a47c1e","count":1,"label":"Pepperoni salám","posId":"B109","price":3000,"KDSTags":["greenhighlight"],"isExtra":true},{"id":"534340cf97d1876b8244e845","count":1,"label":"Česnekový dip","posId":"P106","price":2000,"isExtra":false},{"id":"2f43df7dedb312c2f3c829b9","count":1,"label":"Balné","posId":"K0000","price":1500,"isExtra":true},{"id":"9ec049f6b45dc203fd9e8d89","count":1,"label":"Masové kuličky","posId":"P102","price":9900,"isExtra":false},{"id":"2f43df7dedb312c2f3c829b9","count":1,"label":"Balné","posId":"K0000","price":1500,"isExtra":true}]</t>
  </si>
  <si>
    <t>Volodymyr</t>
  </si>
  <si>
    <t>2026-06-14T18:47:21.268+02:00</t>
  </si>
  <si>
    <t>2026-06-14T19:00:52.821+02:00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</si>
  <si>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bylinky","posId":"A121","price":5700,"isExtra":true}]</t>
  </si>
  <si>
    <t>2026-06-14T18:45:01.900+02:00</t>
  </si>
  <si>
    <t>2026-06-14T19:03:11.818+02:00</t>
  </si>
  <si>
    <t>2026-06-14T19:09:13.059+02:00</t>
  </si>
  <si>
    <t>2026-06-14T18:45:03.682+02:00</t>
  </si>
  <si>
    <t>[{"id":"424aec40-766b-4a2f-bcc0-a9d6737ba762","note":"","count":1,"label":"Hawai 32 cm","posId":"114","price":24900,"isExtra":false},{"id":"cb1b8132-0c9b-419f-9b1c-568c16576a0c","note":"","count":1,"label":"Pepperoni 40 cm","posId":"108","price":30900,"isExtra":false}]</t>
  </si>
  <si>
    <t>2026-06-14T18:33:01.988+02:00</t>
  </si>
  <si>
    <t>2026-06-14T18:43:24.648+02:00</t>
  </si>
  <si>
    <t>2026-06-14T18:30:02.904+02:00</t>
  </si>
  <si>
    <t>2026-06-14T18:37:04.370+02:00</t>
  </si>
  <si>
    <t>2026-06-14T18:53:44.934+02:00</t>
  </si>
  <si>
    <t>2026-06-14T18:30:04.816+02:00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</si>
  <si>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</si>
  <si>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2026-06-14T18:24:02.875+02:00</t>
  </si>
  <si>
    <t>2026-06-14T18:36:47.365+02:00</t>
  </si>
  <si>
    <t>2026-06-14T18:43:36.865+02:00</t>
  </si>
  <si>
    <t>2026-06-14T18:24:04.738+02:00</t>
  </si>
  <si>
    <t>[{"id":"6a406468-94b2-4aab-8b3e-c490dfbbdf08","note":"","count":1,"label":"Hot &amp; Spicy 40 cm","posId":"110","price":30900,"isExtra":false},{"id":"a3d62a5d-2e1d-48db-874e-d64becff7059","note":"","count":1,"label":"změna na BBQ základ","posId":"A128","price":0,"isExtra":true}]</t>
  </si>
  <si>
    <t>2026-06-14T18:23:24.127+02:00</t>
  </si>
  <si>
    <t>2026-06-14T18:32:26.986+02:00</t>
  </si>
  <si>
    <t>[{"id":"15899b4356cb45f4fad5074f","count":1,"label":"Pepsi 1l","posId":"N124","price":5900,"isExtra":false},{"id":"894fa153536a1a5af70ad0bf","count":1,"label":"Quattro Formaggi 40cm","posId":"111","price":30900,"isExtra":false},{"id":"9c3e5446ef3ded7b358f7c2a","count":1,"label":"Balné","posId":"K0000","price":2000,"isExtra":true},{"id":"96a8a5cf958cf092de1d3f19","count":1,"label":"Margherita 40cm","posId":"100","price":26900,"isExtra":false},{"id":"9c3e5446ef3ded7b358f7c2a","count":1,"label":"Balné","posId":"K0000","price":2000,"isExtra":true}]</t>
  </si>
  <si>
    <t>2026-06-14T18:21:03.330+02:00</t>
  </si>
  <si>
    <t>2026-06-14T18:38:26.587+02:00</t>
  </si>
  <si>
    <t>[{"id":"554b5341-3de7-4a69-b579-50bb01af629a","note":"","count":1,"label":"Quattro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</si>
  <si>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2026-06-14T18:20:27.105+02:00</t>
  </si>
  <si>
    <t>2026-06-14T18:29:17.870+02:00</t>
  </si>
  <si>
    <t>[{"id":"59592161","note":"","size":"Margherita 32cm","count":1,"label":"Margherita 32cm","posId":"112","price":20900,"isExtra":false},{"id":"54684842","note":"","count":1,"label":"Balné","posId":"K0000","price":1500,"isExtra":true},{"id":"57179862","note":"","count":1,"label":"BBQ základ","posId":"ZRB32","price":0,"isExtra":true},{"id":"54684875","note":"","count":1,"label":"okraj mozzarella, bbq omáčka","posId":"A123","price":5700,"isExtra":true}]</t>
  </si>
  <si>
    <t>Francis</t>
  </si>
  <si>
    <t>2026-06-14T18:07:45.511+02:00</t>
  </si>
  <si>
    <t>2026-06-14T18:19:40.854+02:00</t>
  </si>
  <si>
    <t>[{"id":"115","note":"","count":1,"label":"Zeleninová 32cm","posId":"115","price":24900,"isExtra":false},{"id":"K0000","note":"","count":1,"label":"Balné","posId":"K0000","price":1500,"isExtra":true},{"id":"X1000","note":"","count":1,"label":"bez plněných okrajů","posId":"X1000","price":0,"isExtra":true},{"id":"X105","note":"","count":1,"label":"Bez žampionů","posId":"X105","price":0,"KDSTags":["redhighlight"],"isExtra":true},{"id":"X112","note":"","count":1,"label":"Bez oliv","posId":"X112","price":0,"KDSTags":["redhighlight"],"isExtra":true},{"id":"B106","note":"","count":1,"label":"Šunka","posId":"B106","price":3000,"KDSTags":["greenhighlight"],"isExtra":true},{"id":"122","note":"","count":1,"label":"Hot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</si>
  <si>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2026-06-14T18:06:49.851+02:00</t>
  </si>
  <si>
    <t>2026-06-14T18:13:50.285+02:00</t>
  </si>
  <si>
    <t>[{"id":"7ab930e6-0c0e-4177-b8ba-83503741e8b0","count":1,"label":"Pizza Pepperoni 32","posId":"120","price":24900,"isExtra":false,"creatorId":"ZkT_p-SxkR2FcLuE6Msfr","isPackging":0,"actualLabel":"Pizza Pepperoni 32"},{"id":"extra_20230331101812_34","count":1,"label":"USA těsto","posId":"17","price":1000,"isExtra":true,"mainItemId":"7ab930e6-0c0e-4177-b8ba-83503741e8b0"},{"id":"0bea1fb1-a6d1-4425-b818-6eca29fb16e8","count":1,"label":"Pizza Comeback 32","posId":"121","price":24900,"isExtra":false,"creatorId":"cfhn653hMZN9hRor1sRw9","isPackging":0,"actualLabel":"Pizza Comeback 32"},{"id":"extra_20230331101812_34","count":1,"label":"USA těsto","posId":"17","price":1000,"isExtra":true,"mainItemId":"0bea1fb1-a6d1-4425-b818-6eca29fb16e8"}]</t>
  </si>
  <si>
    <t>2026-06-14T18:05:02.403+02:00</t>
  </si>
  <si>
    <t>2026-06-14T18:12:55.792+02:00</t>
  </si>
  <si>
    <t>2026-06-14T18:20:48.347+02:00</t>
  </si>
  <si>
    <t>2026-06-14T18:05:03.483+02:00</t>
  </si>
  <si>
    <t>[{"id":"2d3d5617-9c58-43de-9934-040859ce552d","note":"","count":1,"label":"BBQ Meteor 32 cm","posId":"118","price":24900,"isExtra":false},{"id":"e93eabf5-7d24-462c-a2e7-caf24157b9c1","note":"","count":1,"label":"gorgonzola","posId":"B101","price":3000,"KDSTags":["greenhighlight"],"isExtra":true}]</t>
  </si>
  <si>
    <t>2026-06-14T18:03:03.823+02:00</t>
  </si>
  <si>
    <t>2026-06-14T18:37:10.428+02:00</t>
  </si>
  <si>
    <t>2026-06-14T18:56:29.488+02:00</t>
  </si>
  <si>
    <t>2026-06-14T18:03:06.140+02:00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</si>
  <si>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,{"id":"74be8bc5-6f7d-410f-a8a4-20827df2ad19","note":"","count":1,"label":"olivy","posId":"B112","price":2500,"KDSTags":["greenhighlight"],"isExtra":true},{"id":"0c454cc7-3f38-4dea-9e0e-7220d9ba6ce0","note":"","count":1,"label":"Dip česnekový","posId":"P106","price":2000,"isExtra":false}]</t>
  </si>
  <si>
    <t>2026-06-14T17:54:27.116+02:00</t>
  </si>
  <si>
    <t>2026-06-14T17:59:20.814+02:00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</si>
  <si>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</si>
  <si>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2026-06-14T17:50:58.383+02:00</t>
  </si>
  <si>
    <t>2026-06-14T18:04:07.885+02:00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</si>
  <si>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bylinky","posId":"A121","price":5700,"isExtra":true},{"id":"5329159316727e06e4d822ec","count":1,"label":"Kukuřice","posId":"B115","price":2500,"KDSTags":["greenhighlight"],"isExtra":true},{"id":"534340cf97d1876b8244e845","count":2,"label":"Česnekový dip","posId":"P106","price":2000,"isExtra":false},{"id":"2f43df7dedb312c2f3c829b9","count":2,"label":"Balné","posId":"K0000","price":1500,"isExtra":true},{"id":"5240eded7e81f04fe89f2c85","count":1,"label":"Mirinda 1l","posId":"N126","price":5900,"isExtra":false}]</t>
  </si>
  <si>
    <t>2026-06-14T17:45:40.371+02:00</t>
  </si>
  <si>
    <t>2026-06-14T18:00:39.400+02:00</t>
  </si>
  <si>
    <t>[{"id":"90c7c6be-7854-497c-aae9-43ea0ed2a027","count":1,"label":"Pizza Margherita 40","posId":"100","price":26900,"isExtra":false,"creatorId":"jzoUtjp93Z6YPaBYtjahX","isPackging":0,"actualLabel":"Pizza Margherita 40"},{"id":"extra_20230331101812_3","count":1,"label":"okraj mozzarella, bylinky","posId":"A122","price":6500,"isExtra":true,"mainItemId":"90c7c6be-7854-497c-aae9-43ea0ed2a027"},{"id":"c1b4edb9-fd41-419d-89d3-7116976a3323","count":1,"label":"Pizza Pepperoni 40","posId":"108","price":30900,"isExtra":false,"creatorId":"kgXmFPbOdMprY7Rfpbn1D","isPackging":0,"actualLabel":"Pizza Pepperoni 40"},{"id":"4cb20363-ef38-4d1e-83ee-b41f4c8251d8","count":1,"label":"Pizza Hawai 40 cm","posId":"102","price":30900,"isExtra":false,"creatorId":"qXNKXGOsfZ5CXH4_qTK7a","isPackging":0,"actualLabel":"Pizza Hawai 40 cm"}]</t>
  </si>
  <si>
    <t>2026-06-14T17:41:04.053+02:00</t>
  </si>
  <si>
    <t>2026-06-14T17:52:17.176+02:00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</si>
  <si>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,{"id":"0c454cc7-3f38-4dea-9e0e-7220d9ba6ce0","note":"","count":1,"label":"Dip česnekový","posId":"P106","price":2000,"isExtra":false}]</t>
  </si>
  <si>
    <t>2026-06-14T17:37:51.864+02:00</t>
  </si>
  <si>
    <t>2026-06-14T17:47:13.078+02:00</t>
  </si>
  <si>
    <t>[{"id":"12800ce808ad8ec470947c77","count":1,"label":"Comeback 32cm 🌶️","posId":"121","price":19920,"isExtra":false},{"id":"2f43df7dedb312c2f3c829b9","count":1,"label":"Balné","posId":"K0000","price":1500,"isExtra":true},{"id":"534340cf97d1876b8244e845","count":1,"label":"Česnekový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</si>
  <si>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2026-06-14T17:36:44.885+02:00</t>
  </si>
  <si>
    <t>2026-06-14T17:44:56.085+02:00</t>
  </si>
  <si>
    <t>[{"id":"54684755","note":"","size":"BBQ Texas 40cm","count":1,"label":"BBQ Texas 40cm","posId":"107","price":30900,"isExtra":false},{"id":"54684837","note":"","count":1,"label":"Balné","posId":"K0000","price":2000,"isExtra":true},{"id":"54684753","note":"","size":"Comeback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</si>
  <si>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2026-06-14T17:33:21.161+02:00</t>
  </si>
  <si>
    <t>2026-06-14T17:40:33.099+02:00</t>
  </si>
  <si>
    <t>[{"id":"534340cf97d1876b8244e845","count":1,"label":"Česnekový dip","posId":"P106","price":2000,"isExtra":false},{"id":"2f43df7dedb312c2f3c829b9","count":1,"label":"Balné","posId":"K0000","price":1500,"isExtra":true},{"id":"b6ffa1a1cad6e0911847a661","count":1,"label":"Margherita 32cm","posId":"112","price":16720,"isExtra":false},{"id":"2f43df7dedb312c2f3c829b9","count":1,"label":"Balné","posId":"K0000","price":1500,"isExtra":true},{"id":"c4a86fa22a4bea5bd861246b","count":1,"label":"Poděbradská malinovka 0,5l","posId":"N129","price":4900,"isExtra":false}]</t>
  </si>
  <si>
    <t>2026-06-14T17:33:00.982+02:00</t>
  </si>
  <si>
    <t>2026-06-14T17:40:23.985+02:00</t>
  </si>
  <si>
    <t>[{"id":"894fa153536a1a5af70ad0bf","count":1,"label":"Quattro Formaggi 40cm","posId":"111","price":30900,"isExtra":false},{"id":"9c3e5446ef3ded7b358f7c2a","count":1,"label":"Balné","posId":"K0000","price":2000,"isExtra":true}]</t>
  </si>
  <si>
    <t>2026-06-14T17:24:03.272+02:00</t>
  </si>
  <si>
    <t>2026-06-14T18:07:57.559+02:00</t>
  </si>
  <si>
    <t>2026-06-14T18:34:59.575+02:00</t>
  </si>
  <si>
    <t>2026-06-14T17:24:03.934+02:00</t>
  </si>
  <si>
    <t>[{"id":"5e57993d-26f3-465c-aa35-1e3806b0b477","note":"","count":2,"label":"Hot &amp; Spicy 32 cm","posId":"122","price":24900,"isExtra":false},{"id":"be5c7908-f592-4704-987f-cd7d7281f32e","note":"","count":1,"label":"Comeback 32 cm","posId":"121","price":24900,"isExtra":false}]</t>
  </si>
  <si>
    <t>2026-06-14T17:21:02.015+02:00</t>
  </si>
  <si>
    <t>2026-06-14T17:27:17.468+02:00</t>
  </si>
  <si>
    <t>[{"id":"12800ce808ad8ec470947c77","count":1,"label":"Comeback 32cm 🌶️","posId":"121","price":19920,"isExtra":false},{"id":"2f43df7dedb312c2f3c829b9","count":1,"label":"Balné","posId":"K0000","price":1500,"isExtra":true},{"id":"348a7fd696b72b2ee84a2e9c","count":1,"label":"Bez cibule","posId":"X103","price":0,"KDSTags":["redhighlight"],"isExtra":true},{"id":"5329159316727e06e4d822ec","count":1,"label":"Kukuřice","posId":"B115","price":2500,"KDSTags":["greenhighlight"],"isExtra":true},{"id":"15899b4356cb45f4fad5074f","count":1,"label":"Pepsi 1l","posId":"N124","price":5900,"isExtra":false}]</t>
  </si>
  <si>
    <t>2026-06-14T17:19:27.936+02:00</t>
  </si>
  <si>
    <t>2026-06-14T17:32:48.561+02:00</t>
  </si>
  <si>
    <t>[{"id":"12800ce808ad8ec470947c77","count":1,"label":"Comeback 32cm 🌶️","posId":"121","price":19920,"isExtra":false},{"id":"2f43df7dedb312c2f3c829b9","count":1,"label":"Balné","posId":"K0000","price":1500,"isExtra":true},{"id":"a4314c963e8e67cd61d8288a","count":1,"label":"BBQ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těsto","posId":"17","price":1000,"isExtra":true},{"id":"9aa65ac5bd9db28d8469481e","count":1,"label":"okraj hotdog, hořčice","posId":"A117","price":5700,"isExtra":true}]</t>
  </si>
  <si>
    <t>2026-06-14T17:10:02.514+02:00</t>
  </si>
  <si>
    <t>2026-06-14T17:23:38.373+02:00</t>
  </si>
  <si>
    <t>2026-06-14T17:31:06.311+02:00</t>
  </si>
  <si>
    <t>2026-06-14T17:10:04.683+02:00</t>
  </si>
  <si>
    <t>[{"id":"9113385a-d4b6-407a-b0f4-d904f93de010","note":"","count":1,"label":"Baby špenát &amp; kuře 32 cm","posId":"116","price":24900,"isExtra":false},{"id":"69a7775f-fc95-4742-9323-a261c1524b19","note":"","count":1,"label":"Margherita 18 cm","posId":"124","price":11900,"isExtra":false}]</t>
  </si>
  <si>
    <t>2026-06-14T17:10:00.400+02:00</t>
  </si>
  <si>
    <t>2026-06-14T17:22:17.784+02:00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</si>
  <si>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32cm","posId":"123","price":24900,"isExtra":false},{"id":"54684842","note":"","count":1,"label":"Balné","posId":"K0000","price":1500,"isExtra":true},{"id":"59592172","note":"","size":"Veggieballs 32cm 🌶️🌶️","count":1,"label":"Veggieballs 32cm 🌶️🌶️","posId":"117","price":24900,"isExtra":false},{"id":"54684842","note":"","count":1,"label":"Balné","posId":"K0000","price":1500,"isExtra":true},{"id":"54684794","note":"","size":"Česnekový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</si>
  <si>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2026-06-14T16:45:09.279+02:00</t>
  </si>
  <si>
    <t>2026-06-14T16:50:39.122+02:00</t>
  </si>
  <si>
    <t>[{"id":"db7acac0-80e0-4852-a500-36801587d36c","count":1,"label":"Pizza Špenát kuře 18 cm","posId":"128","price":11900,"isExtra":false,"creatorId":"JGemPxNXYQmH--Udhi2VS","isPackging":0,"actualLabel":"Pizza Špenát kuře 18 cm"}]</t>
  </si>
  <si>
    <t>2026-06-14T16:37:02.527+02:00</t>
  </si>
  <si>
    <t>2026-06-14T16:49:03.713+02:00</t>
  </si>
  <si>
    <t>2026-06-14T17:01:29.739+02:00</t>
  </si>
  <si>
    <t>2026-06-14T16:37:03.953+02:00</t>
  </si>
  <si>
    <t>[{"id":"554b5341-3de7-4a69-b579-50bb01af629a","note":"","count":1,"label":"Quattro Formaggi 40 cm","posId":"111","price":30900,"isExtra":false},{"id":"86843148-4e32-4979-bfd6-d7151207f70f","note":"","count":1,"label":"Šunka","posId":"C106","price":4000,"KDSTags":["greenhighlight"],"isExtra":true},{"id":"248252c5-4f49-43ec-9d7c-c3f582fe912d","note":"","count":1,"label":"Mirinda 1l","posId":"N126","price":5900,"isExtra":false}]</t>
  </si>
  <si>
    <t>2026-06-14T16:17:06.185+02:00</t>
  </si>
  <si>
    <t>2026-06-14T16:21:57.519+02:00</t>
  </si>
  <si>
    <t>[{"id":"54684755","note":"","size":"BBQ Texas 40cm","count":1,"label":"BBQ Texas 40cm","posId":"107","price":30900,"isExtra":false},{"id":"54684837","note":"","count":1,"label":"Balné","posId":"K0000","price":2000,"isExtra":true}]</t>
  </si>
  <si>
    <t>2026-06-14T16:11:55.617+02:00</t>
  </si>
  <si>
    <t>2026-06-14T16:18:48.516+02:00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</si>
  <si>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bylinky","posId":"A121","price":5700,"isExtra":true}]</t>
  </si>
  <si>
    <t>2026-06-14T16:00:07.734+02:00</t>
  </si>
  <si>
    <t>2026-06-14T16:14:01.390+02:00</t>
  </si>
  <si>
    <t>[{"id":"59808788","note":"","size":"Jablečno-skořicové rolls","count":1,"label":"Jablečno-skořicové rolls","posId":"18","price":8900,"isExtra":false},{"id":"54684842","note":"","count":1,"label":"Balné","posId":"K0000","price":1500,"isExtra":true},{"id":"54684799","note":"","size":"Choco Rolls","count":1,"label":"Choco Rolls","posId":"chr100","price":8900,"isExtra":false},{"id":"54684842","note":"","count":1,"label":"Balné","posId":"K0000","price":1500,"isExtra":true},{"id":"59592165","note":"","size":"Pepperoni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bylinky","posId":"A121","price":5700,"isExtra":true},{"id":"57405767","note":"","size":"Pepsi zero sugar 1l","count":1,"label":"Pepsi zero sugar 1l","posId":"N125","price":5900,"isExtra":false}]</t>
  </si>
  <si>
    <t>2026-06-14T15:51:53.120+02:00</t>
  </si>
  <si>
    <t>2026-06-14T16:01:09.244+02:00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</si>
  <si>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okrajů","posId":"X1000","price":0,"isExtra":true}]</t>
  </si>
  <si>
    <t>2026-06-14T15:41:02.691+02:00</t>
  </si>
  <si>
    <t>2026-06-14T15:52:00.959+02:00</t>
  </si>
  <si>
    <t>2026-06-14T16:03:30.641+02:00</t>
  </si>
  <si>
    <t>2026-06-14T15:41:03.597+02:00</t>
  </si>
  <si>
    <t>2026-06-14T15:39:03.002+02:00</t>
  </si>
  <si>
    <t>2026-06-14T15:51:27.169+02:00</t>
  </si>
  <si>
    <t>[{"id":"1521e884-f3dc-4621-ab7a-f5baa959cbd5","note":"","count":1,"label":"SPICY MENU COMEBACK","posId":"","price":34900,"isExtra":false},{"id":"c35cbdbe-2812-4399-a2f4-ae285203f829","note":"","count":1,"label":"BBQ Texas","posId":"Y119","price":0,"isExtra":true},{"id":"a98eba86-284a-4099-98ed-875f3adb76fa","note":"","count":1,"label":"Americké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1l","posId":"N125","price":0,"isExtra":true}]</t>
  </si>
  <si>
    <t>2026-06-14T15:37:42.848+02:00</t>
  </si>
  <si>
    <t>2026-06-14T15:47:49.419+02:00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</si>
  <si>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bylinky","posId":"A121","price":5700,"isExtra":true},{"id":"2a7722ec4a3c30c4c960a43b","count":1,"label":"Guarana kiwi a jablko","posId":"N144","price":5500,"isExtra":false}]</t>
  </si>
  <si>
    <t>2026-06-14T15:37:12.851+02:00</t>
  </si>
  <si>
    <t>2026-06-14T15:44:19.559+02:00</t>
  </si>
  <si>
    <t>2026-06-14T15:36:31.242+02:00</t>
  </si>
  <si>
    <t>2026-06-14T15:44:30.312+02:00</t>
  </si>
  <si>
    <t>[{"id":"bd073125d735d3efae3c623a","count":1,"label":"Spicy Wings 🌶️","posId":"P101","price":9520,"isExtra":false},{"id":"2f43df7dedb312c2f3c829b9","count":1,"label":"Balné","posId":"K0000","price":1500,"isExtra":true},{"id":"12800ce808ad8ec470947c77","count":1,"label":"Comeback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🌶️","posId":"121","price":19920,"isExtra":false},{"id":"2f43df7dedb312c2f3c829b9","count":1,"label":"Balné","posId":"K0000","price":1500,"isExtra":true}]</t>
  </si>
  <si>
    <t>2026-06-14T15:05:03.866+02:00</t>
  </si>
  <si>
    <t>2026-06-14T15:12:04.924+02:00</t>
  </si>
  <si>
    <t>2026-06-14T15:29:36.183+02:00</t>
  </si>
  <si>
    <t>2026-06-14T15:05:05.476+02:00</t>
  </si>
  <si>
    <t>[{"id":"49e8d1c4-1e97-4089-9514-2970c15092b6","note":"","count":1,"label":"BBQ Meteor 40 cm","posId":"106","price":30900,"isExtra":false},{"id":"0c454cc7-3f38-4dea-9e0e-7220d9ba6ce0","note":"","count":3,"label":"Dip česnekový","posId":"P106","price":2000,"isExtra":false}]</t>
  </si>
  <si>
    <t>2026-06-14T14:33:03.945+02:00</t>
  </si>
  <si>
    <t>2026-06-14T14:37:58.765+02:00</t>
  </si>
  <si>
    <t>2026-06-14T14:49:32.716+02:00</t>
  </si>
  <si>
    <t>2026-06-14T14:33:05.287+02:00</t>
  </si>
  <si>
    <t>[{"id":"f932f643-9a56-4a16-90b3-20349063a042","note":"","count":1,"label":"Capricciosa 32 cm","posId":"113","price":24900,"isExtra":false},{"id":"1b08b308-0e41-4187-95e1-e91f28926f51","note":"","count":1,"label":"mozzarella","posId":"B113","price":3000,"KDSTags":["greenhighlight"],"isExtra":true}]</t>
  </si>
  <si>
    <t>2026-06-14T14:26:00.887+02:00</t>
  </si>
  <si>
    <t>2026-06-14T14:36:50.004+02:00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</si>
  <si>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cibule","posId":"X103","price":0,"KDSTags":["redhighlight"],"isExtra":true}]</t>
  </si>
  <si>
    <t>2026-06-14T14:22:02.556+02:00</t>
  </si>
  <si>
    <t>2026-06-14T14:32:57.206+02:00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</si>
  <si>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,{"id":"be5c7908-f592-4704-987f-cd7d7281f32e","note":"","count":1,"label":"Comeback 32 cm","posId":"121","price":24900,"isExtra":false},{"id":"5972eec0-ca59-4f52-b279-96c9f5c3eb67","note":"","count":1,"label":"BEZ -cibule","posId":"X103","price":0,"KDSTags":["redhighlight"],"isExtra":true}]</t>
  </si>
  <si>
    <t>2026-06-14T14:15:19.939+02:00</t>
  </si>
  <si>
    <t>2026-06-14T14:23:59.877+02:00</t>
  </si>
  <si>
    <t>[{"id":"54684794","note":"","size":"Česnekový chléb 18cm","count":1,"label":"Česnekový chléb 18cm","posId":"P104","price":7900,"isExtra":false},{"id":"54684842","note":"","count":1,"label":"Balné","posId":"K0000","price":1500,"isExtra":true},{"id":"59592164","note":"","size":"Comeback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základ","posId":"ZRB32","price":0,"isExtra":true},{"id":"54684831","note":"","count":1,"label":"bez plněných okrajů","posId":"X1000","price":0,"isExtra":true}]</t>
  </si>
  <si>
    <t>2026-06-14T14:05:18.128+02:00</t>
  </si>
  <si>
    <t>2026-06-14T14:12:54.844+02:00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</si>
  <si>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okrajů","posId":"X1000","price":0,"isExtra":true},{"id":"54684856","note":"","count":1,"label":"Jalapeňos","posId":"C102","price":3500,"KDSTags":["greenhighlight"],"isExtra":true}]</t>
  </si>
  <si>
    <t>2026-06-14T13:53:04.329+02:00</t>
  </si>
  <si>
    <t>2026-06-14T14:08:06.752+02:00</t>
  </si>
  <si>
    <t>2026-06-14T14:17:04.494+02:00</t>
  </si>
  <si>
    <t>2026-06-14T13:53:05.960+02:00</t>
  </si>
  <si>
    <t>[{"id":"bffe562b-bfaa-4a6e-8b0f-e4de9add4880","note":"","count":1,"label":"Sweet passion 32 cm","posId":"29","price":20900,"isExtra":false},{"id":"f932f643-9a56-4a16-90b3-20349063a042","note":"","count":1,"label":"Capricciosa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cm","posId":"123","price":24900,"isExtra":false}]</t>
  </si>
  <si>
    <t>2026-06-14T13:19:54.122+02:00</t>
  </si>
  <si>
    <t>2026-06-14T13:31:16.626+02:00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</si>
  <si>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</si>
  <si>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Yurii</t>
  </si>
  <si>
    <t>2026-06-14T13:13:19.888+02:00</t>
  </si>
  <si>
    <t>2026-06-14T13:22:11.730+02:00</t>
  </si>
  <si>
    <t>2026-06-14T13:09:59.666+02:00</t>
  </si>
  <si>
    <t>2026-06-14T13:31:11.675+02:00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</si>
  <si>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🌶️","posId":"121","price":24900,"isExtra":false},{"id":"54684842","note":"","count":1,"label":"Balné","posId":"K0000","price":1500,"isExtra":true},{"id":"57405766","note":"","size":"Pepsi 1l","count":1,"label":"Pepsi 1l","posId":"N124","price":5900,"isExtra":false}]</t>
  </si>
  <si>
    <t>Deepak</t>
  </si>
  <si>
    <t>2026-06-14T13:07:45.829+02:00</t>
  </si>
  <si>
    <t>2026-06-14T13:22:19.947+02:00</t>
  </si>
  <si>
    <t>[{"id":"119","note":"","count":1,"label":"BBQ Texas 32cm","posId":"119","price":24900,"isExtra":false},{"id":"K0000","note":"","count":1,"label":"Balné","posId":"K0000","price":1500,"isExtra":true}]</t>
  </si>
  <si>
    <t>2026-06-14T12:56:07.472+02:00</t>
  </si>
  <si>
    <t>2026-06-14T13:02:43.771+02:00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</si>
  <si>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🌶️🌶️","posId":"110","price":30900,"isExtra":false},{"id":"54684837","note":"","count":1,"label":"Balné","posId":"K0000","price":2000,"isExtra":true},{"id":"54684890","note":"","count":1,"label":"Bez cibule","posId":"X103","price":0,"KDSTags":["redhighlight"],"isExtra":true},{"id":"54684930","note":"","count":1,"label":"Kukuřice","posId":"C115","price":3500,"KDSTags":["greenhighlight"],"isExtra":true},{"id":"54684796","note":"","size":"Česnekový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</si>
  <si>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2026-06-14T12:48:02.555+02:00</t>
  </si>
  <si>
    <t>2026-06-14T13:09:46.291+02:00</t>
  </si>
  <si>
    <t>2026-06-14T13:23:42.704+02:00</t>
  </si>
  <si>
    <t>2026-06-14T12:49:23.341+02:00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</si>
  <si>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česnekový","posId":"P106","price":2000,"isExtra":false},{"id":"2cc0a9fe-ea2a-41e4-be86-6376b8437c33","note":"","count":1,"label":"Capricciosa 40 cm","posId":"101","price":30900,"isExtra":false},{"id":"57ee4083-2fe8-43c2-b124-cf80dbdf5fa1","note":"","count":1,"label":"Baby špenát &amp; kuře 18 cm","posId":"128","price":11900,"isExtra":false}]</t>
  </si>
  <si>
    <t>2026-06-14T12:43:02.236+02:00</t>
  </si>
  <si>
    <t>2026-06-14T13:00:58.621+02:00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</si>
  <si>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</si>
  <si>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2026-06-14T12:32:22.555+02:00</t>
  </si>
  <si>
    <t>2026-06-14T12:53:23.636+02:00</t>
  </si>
  <si>
    <t>[{"id":"59592161","note":"","size":"Margherita 32cm","count":1,"label":"Margherita 32cm","posId":"112","price":20900,"isExtra":false},{"id":"54684842","note":"","count":1,"label":"Balné","posId":"K0000","price":1500,"isExtra":true}]</t>
  </si>
  <si>
    <t>2026-06-14T12:18:07.100+02:00</t>
  </si>
  <si>
    <t>2026-06-14T12:44:51.585+02:00</t>
  </si>
  <si>
    <t>[{"id":"939f82d5fbc35ea216cb1f8c","count":1,"label":"Capricciosa 40cm","posId":"101","price":30900,"isExtra":false},{"id":"9c3e5446ef3ded7b358f7c2a","count":1,"label":"Balné","posId":"K0000","price":2000,"isExtra":true}]</t>
  </si>
  <si>
    <t>2026-06-14T12:14:02.185+02:00</t>
  </si>
  <si>
    <t>2026-06-14T12:57:24.577+02:00</t>
  </si>
  <si>
    <t>[{"id":"df65c440-9414-439e-8f8e-b4f30f154296","note":"","count":1,"label":"Hawai 40 cm","posId":"102","price":30900,"isExtra":false}]</t>
  </si>
  <si>
    <t>2026-06-14T12:09:26.311+02:00</t>
  </si>
  <si>
    <t>2026-06-14T12:11:18.025+02:00</t>
  </si>
  <si>
    <t>[{"id":"93a1ada8-f6d7-45bd-bf51-de6aea045604","count":1,"label":"Guarana classic","posId":"N142","price":5500,"isExtra":false,"discount":{"type":"absolute","value":35},"creatorId":"rhdxpil-8U4NGjGABiRqI","isPackging":0,"actualLabel":"Guarana classic"}]</t>
  </si>
  <si>
    <t>Shiv</t>
  </si>
  <si>
    <t>2026-06-14T12:04:07.512+02:00</t>
  </si>
  <si>
    <t>2026-06-14T12:21:40.766+02:00</t>
  </si>
  <si>
    <t>[{"id":"123","note":"","count":1,"label":"Quattro Formaggi 32cm","posId":"123","price":24900,"isExtra":false},{"id":"K0000","note":"","count":1,"label":"Balné","posId":"K0000","price":1500,"isExtra":true},{"id":"18","note":"","count":1,"label":"Jablečno-skořicové rolls","posId":"18","price":8900,"isExtra":false},{"id":"K0000","note":"","count":1,"label":"Balné","posId":"K0000","price":1500,"isExtra":true}]</t>
  </si>
  <si>
    <t>2026-06-14T12:02:41.988+02:00</t>
  </si>
  <si>
    <t>2026-06-14T12:39:08.354+02:00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</si>
  <si>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bylinky","posId":"A121","price":5700,"isExtra":true},{"id":"54684890","note":"","count":1,"label":"Bez cibule","posId":"X103","price":0,"KDSTags":["redhighlight"],"isExtra":true},{"id":"59592163","note":"","size":"Hot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🌶️🌶️","posId":"122","price":24900,"isExtra":false},{"id":"54684842","note":"","count":1,"label":"Balné","posId":"K0000","price":1500,"isExtra":true},{"id":"54684875","note":"","count":1,"label":"okraj mozzarella, bbq omáčka","posId":"A123","price":5700,"isExtra":true},{"id":"59592165","note":"","size":"Pepperoni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32cm","posId":"113","price":24900,"isExtra":false},{"id":"54684842","note":"","count":1,"label":"Balné","posId":"K0000","price":1500,"isExtra":true},{"id":"54684889","note":"","count":1,"label":"Bez oliv","posId":"X112","price":0,"KDSTags":["redhighlight"],"isExtra":true},{"id":"59592166","note":"","size":"BBQ Texas 32cm","count":1,"label":"BBQ Texas 32cm","posId":"119","price":24900,"isExtra":false},{"id":"54684842","note":"","count":1,"label":"Balné","posId":"K0000","price":1500,"isExtra":true},{"id":"54684875","note":"","count":1,"label":"okraj mozzarella, bbq omáčka","posId":"A123","price":5700,"isExtra":true},{"id":"59592166","note":"","size":"BBQ Texas 32cm","count":1,"label":"BBQ Texas 32cm","posId":"119","price":24900,"isExtra":false},{"id":"54684842","note":"","count":1,"label":"Balné","posId":"K0000","price":1500,"isExtra":true},{"id":"54684793","note":"","size":"Pečené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</si>
  <si>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2026-06-14T11:57:33.780+02:00</t>
  </si>
  <si>
    <t>2026-06-14T12:20:20.911+02:00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</si>
  <si>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</si>
  <si>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2026-06-14T11:52:02.843+02:00</t>
  </si>
  <si>
    <t>2026-06-14T12:52:08.394+02:00</t>
  </si>
  <si>
    <t>2026-06-14T13:05:28.655+02:00</t>
  </si>
  <si>
    <t>2026-06-14T11:52:03.882+02:00</t>
  </si>
  <si>
    <t>[{"id":"6d80fcec-2088-4df1-b35b-3de60046f4e1","note":"","count":1,"label":"Hot &amp; Spicy 32 cm","posId":"146","price":24900,"isExtra":false}]</t>
  </si>
  <si>
    <t>2026-06-14T11:51:33.943+02:00</t>
  </si>
  <si>
    <t>2026-06-14T12:14:43.177+02:00</t>
  </si>
  <si>
    <t>[{"id":"15899b4356cb45f4fad5074f","count":1,"label":"Pepsi 1l","posId":"N124","price":5900,"isExtra":false},{"id":"534340cf97d1876b8244e845","count":1,"label":"Česnekový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základ","posId":"ZSR40","price":0,"isExtra":true}]</t>
  </si>
  <si>
    <t>2026-06-14T11:49:02.207+02:00</t>
  </si>
  <si>
    <t>2026-06-14T12:04:58.355+02:00</t>
  </si>
  <si>
    <t>2026-06-14T12:13:53.230+02:00</t>
  </si>
  <si>
    <t>2026-06-14T11:53:55.195+02:00</t>
  </si>
  <si>
    <t>[{"id":"2cc0a9fe-ea2a-41e4-be86-6376b8437c33","note":"","count":1,"label":"Capricciosa 40 cm","posId":"101","price":30900,"isExtra":false},{"id":"0c454cc7-3f38-4dea-9e0e-7220d9ba6ce0","note":"","count":3,"label":"Dip česnekový","posId":"P106","price":2000,"isExtra":false}]</t>
  </si>
  <si>
    <t>2026-06-14T11:48:02.542+02:00</t>
  </si>
  <si>
    <t>2026-06-14T12:11:13.252+02:00</t>
  </si>
  <si>
    <t>[{"id":"be5c7908-f592-4704-987f-cd7d7281f32e","note":"","count":1,"label":"Comeback 32 cm","posId":"121","price":24900,"isExtra":false},{"id":"a3d62a5d-2e1d-48db-874e-d64becff7059","note":"","count":1,"label":"změna na BBQ základ","posId":"A128","price":0,"isExtra":true}]</t>
  </si>
  <si>
    <t>2026-06-14T11:46:28.929+02:00</t>
  </si>
  <si>
    <t>2026-06-14T12:09:36.370+02:00</t>
  </si>
  <si>
    <t>[{"id":"b6ffa1a1cad6e0911847a661","count":1,"label":"Margherita 32cm","posId":"112","price":16720,"isExtra":false},{"id":"2f43df7dedb312c2f3c829b9","count":1,"label":"Balné","posId":"K0000","price":1500,"isExtra":true},{"id":"12800ce808ad8ec470947c77","count":1,"label":"Comeback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🌶️","posId":"121","price":19920,"isExtra":false},{"id":"2f43df7dedb312c2f3c829b9","count":1,"label":"Balné","posId":"K0000","price":1500,"isExtra":true},{"id":"96a8a5cf958cf092de1d3f19","count":1,"label":"Margherita 40cm","posId":"100","price":26900,"isExtra":false},{"id":"9c3e5446ef3ded7b358f7c2a","count":1,"label":"Balné","posId":"K0000","price":2000,"isExtra":true}]</t>
  </si>
  <si>
    <t>2026-06-14T11:31:54.860+02:00</t>
  </si>
  <si>
    <t>2026-06-14T11:55:56.108+02:00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</si>
  <si>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dip","posId":"P106","price":2000,"isExtra":false},{"id":"54684842","note":"","count":1,"label":"Balné","posId":"K0000","price":1500,"isExtra":true},{"id":"57405768","note":"","size":"Mirinda 1l","count":1,"label":"Mirinda 1l","posId":"N126","price":5900,"isExtra":false}]</t>
  </si>
  <si>
    <t>2026-06-14T11:29:48.978+02:00</t>
  </si>
  <si>
    <t>2026-06-14T11:49:02.303+02:00</t>
  </si>
  <si>
    <t>[{"id":"a4314c963e8e67cd61d8288a","count":1,"label":"BBQ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základ","posId":"ZBR32","price":0,"isExtra":true}]</t>
  </si>
  <si>
    <t>2026-06-14T11:17:02.304+02:00</t>
  </si>
  <si>
    <t>2026-06-14T11:42:00.042+02:00</t>
  </si>
  <si>
    <t>2026-06-14T11:58:18.815+02:00</t>
  </si>
  <si>
    <t>2026-06-14T11:17:04.174+02:00</t>
  </si>
  <si>
    <t>[{"id":"f991b551-d418-40dc-886d-2413cfe0e20e","note":"","count":1,"label":"Margherita 32 cm","posId":"112","price":20900,"isExtra":false},{"id":"18bc733c-71df-4b31-ae11-2ee5b242a454","note":"","count":1,"label":"kuře","posId":"B114","price":3000,"KDSTags":["greenhighlight"]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-olivy","posId":"X112","price":0,"KDSTags":["redhighlight"],"isExtra":true},{"id":"63675afb-9d1b-42b2-9d42-9e80500fdd28","note":"","count":1,"label":"Comeback 40 cm","posId":"109","price":30900,"isExtra":false}]</t>
  </si>
  <si>
    <t>2026-06-14T11:16:02.461+02:00</t>
  </si>
  <si>
    <t>2026-06-14T12:52:12.426+02:00</t>
  </si>
  <si>
    <t>2026-06-14T13:13:06.542+02:00</t>
  </si>
  <si>
    <t>2026-06-14T11:16:04.277+02:00</t>
  </si>
  <si>
    <t>[{"id":"be5c7908-f592-4704-987f-cd7d7281f32e","note":"","count":1,"label":"Comeback 32 cm","posId":"121","price":24900,"isExtra":false},{"id":"1aa4b142-e6d7-4d61-ba94-40298841a888","note":"","count":1,"label":"Quattro Formaggi 32 cm","posId":"123","price":24900,"isExtra":false}]</t>
  </si>
  <si>
    <t>2026-06-14T11:14:03.147+02:00</t>
  </si>
  <si>
    <t>2026-06-14T12:00:56.370+02:00</t>
  </si>
  <si>
    <t>2026-06-14T12:24:38.441+02:00</t>
  </si>
  <si>
    <t>2026-06-14T11:16:18.250+02:00</t>
  </si>
  <si>
    <t>[{"id":"be5c7908-f592-4704-987f-cd7d7281f32e","note":"","count":1,"label":"Comeback 32 cm","posId":"121","price":24900,"isExtra":false},{"id":"1aa4b142-e6d7-4d61-ba94-40298841a888","note":"","count":1,"label":"Quattro Formaggi 32 cm","posId":"123","price":24900,"isExtra":false},{"id":"eaf5673a-2acd-457a-bff6-8e65ba4050c9","note":"","count":1,"label":"dip jalapenos","posId":"P107","price":2000,"isExtra":false}]</t>
  </si>
  <si>
    <t>2026-06-14T11:13:02.611+02:00</t>
  </si>
  <si>
    <t>2026-06-14T11:33:57.004+02:00</t>
  </si>
  <si>
    <t>2026-06-14T11:51:53.533+02:00</t>
  </si>
  <si>
    <t>2026-06-14T11:13:05.128+02:00</t>
  </si>
  <si>
    <t>[{"id":"65f00180-9c8f-4569-8062-acb5d5b8efb2","note":"","count":1,"label":"Pepsi 1l","posId":"N124","price":5900,"isExtra":false},{"id":"554b5341-3de7-4a69-b579-50bb01af629a","note":"","count":1,"label":"Quattro Formaggi 40 cm","posId":"111","price":30900,"isExtra":false}]</t>
  </si>
  <si>
    <t>2026-06-14T11:05:02.521+02:00</t>
  </si>
  <si>
    <t>2026-06-14T11:32:03.426+02:00</t>
  </si>
  <si>
    <t>[{"id":"306cfd4b-8e53-4c39-a094-3a7609370ef0","note":"","count":1,"label":"Hawai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-ananas","posId":"X100","price":0,"KDSTags":["redhighlight"],"isExtra":true},{"id":"57ee4083-2fe8-43c2-b124-cf80dbdf5fa1","note":"","count":1,"label":"Baby špenát &amp; kuře 18 cm","posId":"128","price":11900,"isExtra":false}]</t>
  </si>
  <si>
    <t>2026-06-14T11:02:42.622+02:00</t>
  </si>
  <si>
    <t>2026-06-14T11:29:38.402+02:00</t>
  </si>
  <si>
    <t>[{"id":"939f82d5fbc35ea216cb1f8c","count":1,"label":"Capricciosa 40cm","posId":"101","price":30900,"isExtra":false},{"id":"9c3e5446ef3ded7b358f7c2a","count":1,"label":"Balné","posId":"K0000","price":2000,"isExtra":true},{"id":"aa588a4ec21766ddfa6fd918","count":1,"label":"Comeback 40cm 🌶️","posId":"109","price":30900,"isExtra":false},{"id":"9c3e5446ef3ded7b358f7c2a","count":1,"label":"Balné","posId":"K0000","price":2000,"isExtra":true}]</t>
  </si>
  <si>
    <t>2026-06-14T10:59:03.460+02:00</t>
  </si>
  <si>
    <t>2026-06-14T11:24:01.126+02:00</t>
  </si>
  <si>
    <t>[{"id":"eeb9b1ff-cedd-4112-8a46-47533eec93b4","note":"","count":1,"label":"Margherita 32 cm","posId":"136","price":20900,"isExtra":false},{"id":"4aed5471-c8ca-405d-bfd1-1a7601f72348","note":"","count":2,"label":"Quattro Formaggi 32 cm","posId":"147","price":24900,"isExtra":false},{"id":"3171e692-1adb-4333-8054-b1a7b136b69f","note":"","count":2,"label":"Pepperoni 32 cm","posId":"144","price":24900,"isExtra":false},{"id":"0c454cc7-3f38-4dea-9e0e-7220d9ba6ce0","note":"","count":1,"label":"Dip česnekový","posId":"P106","price":2000,"isExtra":false}]</t>
  </si>
  <si>
    <t>2026-06-14T02:36:03.189+02:00</t>
  </si>
  <si>
    <t>2026-06-14T02:39:30.960+02:00</t>
  </si>
  <si>
    <t>[{"id":"116","note":"","count":1,"label":"Baby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okrajů","posId":"X1000","price":0,"isExtra":true},{"id":"N124","note":"","count":1,"label":"Pepsi 1l","posId":"N124","price":5900,"isExtra":false}]</t>
  </si>
  <si>
    <t>2026-06-14T02:24:12.648+02:00</t>
  </si>
  <si>
    <t>2026-06-14T02:32:44.933+02:00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</si>
  <si>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</si>
  <si>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2026-06-14T02:17:49.744+02:00</t>
  </si>
  <si>
    <t>2026-06-14T02:30:38.899+02:00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</si>
  <si>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</si>
  <si>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2026-06-14T02:15:28.272+02:00</t>
  </si>
  <si>
    <t>2026-06-14T02:21:55.020+02:00</t>
  </si>
  <si>
    <t>[{"id":"96a8a5cf958cf092de1d3f19","count":1,"label":"Margherita 40cm","posId":"100","price":26900,"isExtra":false},{"id":"9c3e5446ef3ded7b358f7c2a","count":1,"label":"Balné","posId":"K0000","price":2000,"isExtra":true}]</t>
  </si>
  <si>
    <t>2026-06-14T02:13:23.355+02:00</t>
  </si>
  <si>
    <t>2026-06-14T02:27:37.620+02:00</t>
  </si>
  <si>
    <t>[{"id":"64289bbb395820dee3a352f4","count":1,"label":"Pepperoni 32cm 🌶️🌶️","posId":"120","price":19920,"isExtra":false},{"id":"2f43df7dedb312c2f3c829b9","count":1,"label":"Balné","posId":"K0000","price":1500,"isExtra":true},{"id":"bd073125d735d3efae3c623a","count":1,"label":"Spicy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🌶️","posId":"P101","price":9520,"isExtra":false},{"id":"2f43df7dedb312c2f3c829b9","count":1,"label":"Balné","posId":"K0000","price":1500,"isExtra":true},{"id":"e8119c68146fe00509d91cff","count":1,"label":"Pepsi zero sugar 1l","posId":"N125","price":5900,"isExtra":false}]</t>
  </si>
  <si>
    <t>2026-06-14T02:12:48.709+02:00</t>
  </si>
  <si>
    <t>2026-06-14T02:19:36.588+02:00</t>
  </si>
  <si>
    <t>[{"id":"54684750","note":"","size":"Margherita 40cm","count":1,"label":"Margherita 40cm","posId":"100","price":26900,"isExtra":false},{"id":"54684837","note":"","count":1,"label":"Balné","posId":"K0000","price":2000,"isExtra":true},{"id":"54684825","note":"","count":1,"label":"bez plněných okrajů","posId":"X1000","price":0,"isExtra":true}]</t>
  </si>
  <si>
    <t>2026-06-14T02:03:27.190+02:00</t>
  </si>
  <si>
    <t>2026-06-14T02:13:59.596+02:00</t>
  </si>
  <si>
    <t>2026-06-14T02:03:03.129+02:00</t>
  </si>
  <si>
    <t>2026-06-14T02:16:34.532+02:00</t>
  </si>
  <si>
    <t>2026-06-14T02:25:03.539+02:00</t>
  </si>
  <si>
    <t>2026-06-14T02:03:43.442+02:00</t>
  </si>
  <si>
    <t>[{"id":"6d80fcec-2088-4df1-b35b-3de60046f4e1","note":"","count":1,"label":"Hot &amp; Spicy 32 cm","posId":"146","price":24900,"isExtra":false},{"id":"57c816b2-3e3f-46c2-b126-b09910d79cb0","note":"","count":1,"label":"změna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padano","posId":"B130","price":3000,"KDSTags":["greenhighlight"],"isExtra":true}]</t>
  </si>
  <si>
    <t>2026-06-14T01:46:13.336+02:00</t>
  </si>
  <si>
    <t>2026-06-14T01:59:10.916+02:00</t>
  </si>
  <si>
    <t>[{"id":"b6ffa1a1cad6e0911847a661","count":1,"label":"Margherita 32cm","posId":"112","price":16720,"isExtra":false},{"id":"2f43df7dedb312c2f3c829b9","count":1,"label":"Balné","posId":"K0000","price":1500,"isExtra":true},{"id":"fa663af1037263b7615b2b04","count":2,"label":"Šunka","posId":"B106","price":3000,"KDSTags":["greenhighlight"],"isExtra":true}]</t>
  </si>
  <si>
    <t>2026-06-14T01:45:03.600+02:00</t>
  </si>
  <si>
    <t>2026-06-14T02:00:15.600+02:00</t>
  </si>
  <si>
    <t>[{"id":"6d80fcec-2088-4df1-b35b-3de60046f4e1","note":"","count":1,"label":"Hot &amp; Spicy 32 cm","posId":"146","price":24900,"isExtra":false},{"id":"a3d62a5d-2e1d-48db-874e-d64becff7059","note":"","count":1,"label":"změna na BBQ základ","posId":"A128","price":0,"isExtra":true}]</t>
  </si>
  <si>
    <t>2026-06-14T01:30:45.450+02:00</t>
  </si>
  <si>
    <t>2026-06-14T01:54:23.831+02:00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</si>
  <si>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základ","posId":"ZRS32","price":0,"isExtra":true},{"id":"54684870","note":"","count":1,"label":"Bez žampionů","posId":"X105","price":0,"KDSTags":["redhighlight"],"isExtra":true},{"id":"54684889","note":"","count":1,"label":"Bez oliv","posId":"X112","price":0,"KDSTags":["redhighlight"],"isExtra":true},{"id":"54684924","note":"","count":1,"label":"Cibule","posId":"B103","price":2500,"KDSTags":["greenhighlight"]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</si>
  <si>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2026-06-14T01:28:26.341+02:00</t>
  </si>
  <si>
    <t>2026-06-14T01:51:51.563+02:00</t>
  </si>
  <si>
    <t>[{"id":"b6ffa1a1cad6e0911847a661","count":1,"label":"Margherita 32cm","posId":"112","price":16720,"isExtra":false},{"id":"2f43df7dedb312c2f3c829b9","count":1,"label":"Balné","posId":"K0000","price":1500,"isExtra":true},{"id":"bd073125d735d3efae3c623a","count":1,"label":"Spicy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</si>
  <si>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2026-06-14T01:26:58.310+02:00</t>
  </si>
  <si>
    <t>2026-06-14T01:51:35.898+02:00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</si>
  <si>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základ","posId":"ZRS40","price":0,"isExtra":true},{"id":"c92f997635d112b6136a4b9c","count":1,"label":"Jalapeňos dip","posId":"P107","price":2000,"isExtra":false},{"id":"2f43df7dedb312c2f3c829b9","count":1,"label":"Balné","posId":"K0000","price":1500,"isExtra":true}]</t>
  </si>
  <si>
    <t>Sebastian</t>
  </si>
  <si>
    <t>2026-06-14T01:14:02.726+02:00</t>
  </si>
  <si>
    <t>2026-06-14T01:37:37.045+02:00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</si>
  <si>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okrajů","posId":"X1000","price":0,"isExtra":true},{"id":"X102","note":"","count":1,"label":"Bez jalapenos","posId":"X102","price":0,"KDSTags":["redhighlight"],"isExtra":true}]</t>
  </si>
  <si>
    <t>2026-06-14T01:12:26.017+02:00</t>
  </si>
  <si>
    <t>2026-06-14T01:37:54.521+02:00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</si>
  <si>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okrajů","posId":"X1000","price":0,"isExtra":true},{"id":"54684912","note":"","count":1,"label":"Bez cibule","posId":"X103","price":0,"KDSTags":["redhighlight"],"isExtra":true}]</t>
  </si>
  <si>
    <t>2026-06-14T01:09:45.067+02:00</t>
  </si>
  <si>
    <t>2026-06-14T01:48:08.091+02:00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</si>
  <si>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🌶️🌶️","posId":"120","price":24900,"isExtra":false},{"id":"54684842","note":"","count":1,"label":"Balné","posId":"K0000","price":1500,"isExtra":true},{"id":"59592171","note":"","size":"Baby Špenát &amp; kuře 32cm","count":1,"label":"Baby Špenát &amp; kuře 32cm","posId":"116","price":24900,"isExtra":false},{"id":"54684842","note":"","count":1,"label":"Balné","posId":"K0000","price":1500,"isExtra":true}]</t>
  </si>
  <si>
    <t>2026-06-14T01:09:26.229+02:00</t>
  </si>
  <si>
    <t>2026-06-14T01:41:49.479+02:00</t>
  </si>
  <si>
    <t>[{"id":"54684760","note":"","size":"Capricciosa 40cm","count":1,"label":"Capricciosa 40cm","posId":"101","price":30900,"isExtra":false},{"id":"54684837","note":"","count":1,"label":"Balné","posId":"K0000","price":2000,"isExtra":true},{"id":"59278282","note":"","size":"Masové kuličky","count":1,"label":"Masové kuličky","posId":"P102","price":9900,"isExtra":false},{"id":"54684842","note":"","count":1,"label":"Balné","posId":"K0000","price":1500,"isExtra":true},{"id":"57405767","note":"","size":"Pepsi zero sugar 1l","count":2,"label":"Pepsi zero sugar 1l","posId":"N125","price":5900,"isExtra":false}]</t>
  </si>
  <si>
    <t>2026-06-14T01:07:28.486+02:00</t>
  </si>
  <si>
    <t>2026-06-14T01:29:50.489+02:00</t>
  </si>
  <si>
    <t>[{"id":"12800ce808ad8ec470947c77","count":2,"label":"Comeback 32cm 🌶️","posId":"121","price":19920,"isExtra":false},{"id":"2f43df7dedb312c2f3c829b9","count":2,"label":"Balné","posId":"K0000","price":1500,"isExtra":true},{"id":"fb29917ce2e90ab392103c23","count":2,"label":"USA těsto","posId":"17","price":1000,"isExtra":true},{"id":"9b88e1a9c34bea0540c84786","count":2,"label":"BBQ základ","posId":"ZRB32","price":0,"isExtra":true}]</t>
  </si>
  <si>
    <t>Praveen</t>
  </si>
  <si>
    <t>2026-06-14T01:06:42.700+02:00</t>
  </si>
  <si>
    <t>2026-06-14T01:24:17.683+02:00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</si>
  <si>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okrajů","posId":"X1000","price":0,"isExtra":true}]</t>
  </si>
  <si>
    <t>2026-06-14T01:06:31.706+02:00</t>
  </si>
  <si>
    <t>2026-06-14T01:18:20.813+02:00</t>
  </si>
  <si>
    <t>2026-06-14T01:05:50.591+02:00</t>
  </si>
  <si>
    <t>2026-06-14T01:17:33.319+02:00</t>
  </si>
  <si>
    <t>[{"id":"54684751","note":"","size":"Quattro Formaggi 40cm","count":1,"label":"Quattro Formaggi 40cm","posId":"111","price":30900,"isExtra":false},{"id":"54684837","note":"","count":1,"label":"Balné","posId":"K0000","price":2000,"isExtra":true}]</t>
  </si>
  <si>
    <t>2026-06-14T01:05:22.763+02:00</t>
  </si>
  <si>
    <t>2026-06-14T01:15:18.431+02:00</t>
  </si>
  <si>
    <t>2026-06-14T01:04:16.407+02:00</t>
  </si>
  <si>
    <t>2026-06-14T01:12:49.224+02:00</t>
  </si>
  <si>
    <t>[{"id":"ebb4601118d8b96c66148cd8","count":1,"label":"Hot &amp; Spicy 32cm 🌶️🌶️","posId":"122","price":24900,"isExtra":false},{"id":"2f43df7dedb312c2f3c829b9","count":1,"label":"Balné","posId":"K0000","price":1500,"isExtra":true}]</t>
  </si>
  <si>
    <t>2026-06-14T00:59:05.099+02:00</t>
  </si>
  <si>
    <t>2026-06-14T01:06:18.564+02:00</t>
  </si>
  <si>
    <t>[{"id":"54684750","note":"","size":"Margherita 40cm","count":1,"label":"Margherita 40cm","posId":"100","price":26900,"isExtra":false},{"id":"54684837","note":"","count":1,"label":"Balné","posId":"K0000","price":2000,"isExtra":true}]</t>
  </si>
  <si>
    <t>2026-06-14T00:49:03.409+02:00</t>
  </si>
  <si>
    <t>2026-06-14T00:58:06.596+02:00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</si>
  <si>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</si>
  <si>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2026-06-14T00:45:43.254+02:00</t>
  </si>
  <si>
    <t>2026-06-14T00:55:03.294+02:00</t>
  </si>
  <si>
    <t>[{"id":"59592164","note":"Prosím bez salámu. Děkuju &lt;3","size":"Comeback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</si>
  <si>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2026-06-14T00:40:30.394+02:00</t>
  </si>
  <si>
    <t>2026-06-14T00:45:48.545+02:00</t>
  </si>
  <si>
    <t>2026-06-14T00:40:03.567+02:00</t>
  </si>
  <si>
    <t>2026-06-14T00:53:48.336+02:00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</si>
  <si>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základ","posId":"A128","price":0,"isExtra":true},{"id":"932d1eab-8f45-4992-b460-cc5099f91e14","note":"","count":1,"label":"Okraj Hotdog, BBQ","posId":"A120","price":6500,"isExtra":true},{"id":"9299f155-5a92-429b-84f6-d394d16b07d0","note":"","count":1,"label":"Párek","posId":"C110","price":4000,"KDSTags":["greenhighlight"],"isExtra":true}]</t>
  </si>
  <si>
    <t>2026-06-14T00:29:56.025+02:00</t>
  </si>
  <si>
    <t>2026-06-14T00:44:05.216+02:00</t>
  </si>
  <si>
    <t>[{"id":"2bf8f112-0fd9-496d-b326-6e53a904651b","count":1,"label":"Pizza Hot &amp; Spicy 32","posId":"122","price":24900,"isExtra":false,"creatorId":"z6uR9Dk4eA6fauuK11YvM","isPackging":0,"actualLabel":"Pizza Hot &amp; Spicy 32"}]</t>
  </si>
  <si>
    <t>2026-06-14T00:29:49.270+02:00</t>
  </si>
  <si>
    <t>2026-06-14T00:42:54.759+02:00</t>
  </si>
  <si>
    <t>[{"id":"b6ffa1a1cad6e0911847a661","count":1,"label":"Margherita 32cm","posId":"112","price":16720,"isExtra":false},{"id":"2f43df7dedb312c2f3c829b9","count":1,"label":"Balné","posId":"K0000","price":1500,"isExtra":true},{"id":"b5d31817c8dbb90bccca1f9d","count":1,"label":"okraj hotdog, bbq omáčka","posId":"A119","price":5700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]</t>
  </si>
  <si>
    <t>2026-06-14T00:29:24.285+02:00</t>
  </si>
  <si>
    <t>2026-06-14T00:40:11.666+02:00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</si>
  <si>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okrajů","posId":"X1000","price":0,"isExtra":true}]</t>
  </si>
  <si>
    <t>2026-06-14T00:22:28.159+02:00</t>
  </si>
  <si>
    <t>2026-06-14T00:39:03.604+02:00</t>
  </si>
  <si>
    <t>[{"id":"23eb49539dc66b9258a5f1c9","count":1,"label":"Hawai 40cm","posId":"102","price":30900,"isExtra":false},{"id":"9c3e5446ef3ded7b358f7c2a","count":1,"label":"Balné","posId":"K0000","price":2000,"isExtra":true}]</t>
  </si>
  <si>
    <t>2026-06-14T00:20:11.698+02:00</t>
  </si>
  <si>
    <t>2026-06-14T00:38:03.584+02:00</t>
  </si>
  <si>
    <t>[{"id":"96a8a5cf958cf092de1d3f19","count":1,"label":"Margherita 40cm","posId":"100","price":26900,"isExtra":false},{"id":"9c3e5446ef3ded7b358f7c2a","count":1,"label":"Balné","posId":"K0000","price":2000,"isExtra":true},{"id":"d831fe652924d0da7ef70bc5","count":1,"label":"Ananas","posId":"C100","price":3500,"KDSTags":["greenhighlight"],"isExtra":true},{"id":"534340cf97d1876b8244e845","count":2,"label":"Česnekový dip","posId":"P106","price":2000,"isExtra":false},{"id":"2f43df7dedb312c2f3c829b9","count":2,"label":"Balné","posId":"K0000","price":1500,"isExtra":true}]</t>
  </si>
  <si>
    <t>2026-06-14T00:18:57.516+02:00</t>
  </si>
  <si>
    <t>2026-06-14T00:34:18.458+02:00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</si>
  <si>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bylinky","posId":"A121","price":5700,"isExtra":true},{"id":"2f31c31a40755ef5c17facb5","count":1,"label":"Slanina","posId":"B108","price":3000,"KDSTags":["greenhighlight"],"isExtra":true}]</t>
  </si>
  <si>
    <t>2026-06-14T00:15:45.061+02:00</t>
  </si>
  <si>
    <t>2026-06-14T00:32:23.248+02:00</t>
  </si>
  <si>
    <t>2026-06-14T00:14:02.213+02:00</t>
  </si>
  <si>
    <t>2026-06-14T00:36:14.026+02:00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</si>
  <si>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32cm","posId":"123","price":24900,"isExtra":false},{"id":"54684842","note":"","count":1,"label":"Balné","posId":"K0000","price":1500,"isExtra":true},{"id":"54684753","note":"","size":"Comeback 40cm 🌶️","count":1,"label":"Comeback 40cm 🌶️","posId":"109","price":30900,"isExtra":false},{"id":"54684837","note":"","count":1,"label":"Balné","posId":"K0000","price":2000,"isExtra":true},{"id":"59278281","note":"","size":"Spicy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</si>
  <si>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2026-06-14T00:12:03.228+02:00</t>
  </si>
  <si>
    <t>2026-06-14T00:32:09.074+02:00</t>
  </si>
  <si>
    <t>2026-06-14T00:47:48.186+02:00</t>
  </si>
  <si>
    <t>2026-06-14T00:16:44.766+02:00</t>
  </si>
  <si>
    <t>[{"id":"57448080-8b2a-4b80-a180-66777b6d7d4b","note":"","count":1,"label":"Jalapenos Rolls, 6 ks","posId":"jpr200","price":8900,"isExtra":false},{"id":"189197e9-e993-4fa1-8aa6-e592959bc6ff","note":"","count":1,"label":"Veggieballs 18 cm","posId":"129","price":11900,"isExtra":false},{"id":"04393824-6434-40a1-bc0f-7e9637e70a6b","note":"","count":1,"label":"Pečené brambory","posId":"P103","price":6900,"isExtra":false},{"id":"eaf5673a-2acd-457a-bff6-8e65ba4050c9","note":"","count":1,"label":"dip jalapenos","posId":"P107","price":2000,"isExtra":false}]</t>
  </si>
  <si>
    <t>2026-06-14T00:11:42.346+02:00</t>
  </si>
  <si>
    <t>2026-06-14T00:26:31.655+02:00</t>
  </si>
  <si>
    <t>[{"id":"59592168","note":"","size":"Zeleninová 32cm","count":1,"label":"Zeleninová 32cm","posId":"115","price":24900,"isExtra":false},{"id":"54684842","note":"","count":1,"label":"Balné","posId":"K0000","price":1500,"isExtra":true},{"id":"57179851","note":"","count":1,"label":"Smetanový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bylinky","posId":"A121","price":5700,"isExtra":true},{"id":"54684900","note":"","count":1,"label":"Bez cibule","posId":"X103","price":0,"KDSTags":["redhighlight"],"isExtra":true},{"id":"54684903","note":"","count":1,"label":"Bez žampionů","posId":"X105","price":0,"KDSTags":["redhighlight"],"isExtra":true},{"id":"54684911","note":"","count":1,"label":"Ananas","posId":"B100","price":2500,"KDSTags":["greenhighlight"],"isExtra":true},{"id":"54684955","note":"","count":1,"label":"Kuře","posId":"B114","price":3000,"KDSTags":["greenhighlight"],"isExtra":true}]</t>
  </si>
  <si>
    <t>2026-06-14T00:11:24.460+02:00</t>
  </si>
  <si>
    <t>2026-06-14T00:21:10.361+02:00</t>
  </si>
  <si>
    <t>[{"id":"111","note":"","count":1,"label":"Quattro Formaggi 40cm","posId":"111","price":30900,"isExtra":false},{"id":"K0000","note":"","count":1,"label":"Balné","posId":"K0000","price":2000,"isExtra":true},{"id":"113","note":"","count":1,"label":"Capricciosa 32cm","posId":"113","price":24900,"isExtra":false},{"id":"K0000","note":"","count":1,"label":"Balné","posId":"K0000","price":1500,"isExtra":true}]</t>
  </si>
  <si>
    <t>2026-06-14T00:05:30.648+02:00</t>
  </si>
  <si>
    <t>2026-06-14T00:14:10.162+02:00</t>
  </si>
  <si>
    <t>2026-06-14T00:01:02.429+02:00</t>
  </si>
  <si>
    <t>2026-06-14T00:09:48.304+02:00</t>
  </si>
  <si>
    <t>[{"id":"a4314c963e8e67cd61d8288a","count":1,"label":"BBQ Meteor 32cm","posId":"118","price":24900,"isExtra":false},{"id":"2f43df7dedb312c2f3c829b9","count":1,"label":"Balné","posId":"K0000","price":1500,"isExtra":true},{"id":"534340cf97d1876b8244e845","count":1,"label":"Česnekový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</si>
  <si>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2026-06-14T00:00:30.989+02:00</t>
  </si>
  <si>
    <t>2026-06-14T00:07:38.255+02:00</t>
  </si>
  <si>
    <t>2026-06-13T23:58:02.141+02:00</t>
  </si>
  <si>
    <t>2026-06-14T00:06:16.114+02:00</t>
  </si>
  <si>
    <t>2026-06-13T23:56:02.772+02:00</t>
  </si>
  <si>
    <t>2026-06-14T00:11:08.596+02:00</t>
  </si>
  <si>
    <t>2026-06-14T00:38:05.062+02:00</t>
  </si>
  <si>
    <t>2026-06-13T23:58:07.033+02:00</t>
  </si>
  <si>
    <t>[{"id":"1aa4b142-e6d7-4d61-ba94-40298841a888","note":"","count":1,"label":"Quattro Formaggi 32 cm","posId":"123","price":24900,"isExtra":false},{"id":"b9dd2643-baf6-4516-b164-e9b6ab808f68","note":"","count":2,"label":"Pilsner Urquell 0,5l","posId":"N20","price":6500,"isExtra":false}]</t>
  </si>
  <si>
    <t>2026-06-13T23:46:38.924+02:00</t>
  </si>
  <si>
    <t>2026-06-14T00:06:03.450+02:00</t>
  </si>
  <si>
    <t>[{"id":"251f33e3ed796eca31390987","count":1,"label":"BBQ Texas 32cm","posId":"119","price":24900,"isExtra":false},{"id":"2f43df7dedb312c2f3c829b9","count":1,"label":"Balné","posId":"K0000","price":1500,"isExtra":true},{"id":"fb29917ce2e90ab392103c23","count":1,"label":"USA těsto","posId":"17","price":1000,"isExtra":true},{"id":"4127daa2593493061f0d6d68","count":1,"label":"Smetanový základ","posId":"ZBS32","price":0,"isExtra":true},{"id":"b5d31817c8dbb90bccca1f9d","count":1,"label":"okraj hotdog, bbq omáčka","posId":"A119","price":5700,"isExtra":true},{"id":"5329159316727e06e4d822ec","count":1,"label":"Kukuřice","posId":"B115","price":2500,"KDSTags":["greenhighlight"],"isExtra":true},{"id":"146d14caf6bb97c1dad365be","count":1,"label":"Mozzarella","posId":"B113","price":3000,"KDSTags":["greenhighlight"]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0b5e75d3e136a01f64b6f0b6","count":1,"label":"Gorgonzola","posId":"B101","price":3000,"KDSTags":["greenhighlight"],"isExtra":true},{"id":"d711b427043511cf4e6606a9","count":1,"label":"Kuře","posId":"B114","price":3000,"KDSTags":["greenhighlight"],"isExtra":true},{"id":"b7477ef8b16abc6ca0a47c1e","count":2,"label":"Pepperoni salám","posId":"B109","price":3000,"KDSTags":["greenhighlight"],"isExtra":true},{"id":"6524e41264c1c7bf5325225c","count":1,"label":"Grana padano, pecorino, parmazán","posId":"B130","price":3000,"KDSTags":["greenhighlight"],"isExtra":true},{"id":"3e4a7582c69b04d333890d8f","count":1,"label":"Párek","posId":"B110","price":3000,"KDSTags":["greenhighlight"],"isExtra":true},{"id":"3ce00c7888c3f6c64a108aae","count":1,"label":"Quattro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těsto","posId":"17","price":1000,"isExtra":true},{"id":"b5d31817c8dbb90bccca1f9d","count":1,"label":"okraj hotdog, bbq omáčka","posId":"A119","price":5700,"isExtra":true}]</t>
  </si>
  <si>
    <t>2026-06-13T23:44:37.406+02:00</t>
  </si>
  <si>
    <t>2026-06-13T23:45:29.231+02:00</t>
  </si>
  <si>
    <t>[{"id":"7ab930e6-0c0e-4177-b8ba-83503741e8b0","count":1,"label":"Pizza Pepperoni 32","posId":"120","price":24900,"isExtra":false,"discount":{"type":"percentage","value":50},"creatorId":"YCo_zPo1ZBpp2lrqLkezW","isPackging":0,"actualLabel":"Pizza Pepperoni 32"}]</t>
  </si>
  <si>
    <t>Yehor</t>
  </si>
  <si>
    <t>2026-06-13T23:24:54.354+02:00</t>
  </si>
  <si>
    <t>2026-06-13T23:37:28.266+02:00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</si>
  <si>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těsto","posId":"17","price":1000,"isExtra":true},{"id":"P107","note":"","count":1,"label":"Jalapeňos dip","posId":"P107","price":2000,"isExtra":false},{"id":"K0000","note":"","count":1,"label":"Balné","posId":"K0000","price":1500,"isExtra":true}]</t>
  </si>
  <si>
    <t>2026-06-13T23:13:02.840+02:00</t>
  </si>
  <si>
    <t>2026-06-13T23:45:08.049+02:00</t>
  </si>
  <si>
    <t>2026-06-13T23:54:27.727+02:00</t>
  </si>
  <si>
    <t>2026-06-13T23:24:24.114+02:00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</si>
  <si>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b019e49c-8abf-4c78-a7cb-040722477356","note":"","count":1,"label":"slanina","posId":"B108","price":3000,"KDSTags":["greenhighlight"],"isExtra":true}]</t>
  </si>
  <si>
    <t>2026-06-13T23:09:19.644+02:00</t>
  </si>
  <si>
    <t>2026-06-13T23:29:08.552+02:00</t>
  </si>
  <si>
    <t>[{"id":"54684750","note":"","size":"Margherita 40cm","count":1,"label":"Margherita 40cm","posId":"100","price":26900,"isExtra":false},{"id":"54684837","note":"","count":1,"label":"Balné","posId":"K0000","price":2000,"isExtra":true},{"id":"54684930","note":"","count":1,"label":"Kukuřice","posId":"C115","price":3500,"KDSTags":["greenhighlight"],"isExtra":true},{"id":"54684949","note":"","count":1,"label":"Slanina","posId":"C108","price":4000,"KDSTags":["greenhighlight"],"isExtra":true}]</t>
  </si>
  <si>
    <t>2026-06-13T23:09:09.738+02:00</t>
  </si>
  <si>
    <t>2026-06-13T23:20:31.948+02:00</t>
  </si>
  <si>
    <t>[{"id":"664bd2b5-40f0-4839-a4f1-3cec89afae33","count":1,"label":"Pizza Quattro Formaggi 32","posId":"123","price":24900,"isExtra":false,"creatorId":"4HdmhapBFEjox1iRksXWK","isPackging":0,"actualLabel":"Pizza Quattro Formaggi 32"},{"id":"a0148f4d-e608-4061-b0cf-421635d1867d","count":1,"label":"Spicy Wings","posId":"P101","price":11900,"isExtra":false,"creatorId":"eC9ZN92J6bj3Dvp4bTXwd","isPackging":0,"actualLabel":"Spicy Wings"}]</t>
  </si>
  <si>
    <t>2026-06-13T23:09:03.643+02:00</t>
  </si>
  <si>
    <t>2026-06-13T23:40:07.924+02:00</t>
  </si>
  <si>
    <t>2026-06-13T23:47:17.172+02:00</t>
  </si>
  <si>
    <t>2026-06-13T23:10:17.495+02:00</t>
  </si>
  <si>
    <t>[{"id":"2127b414-f29d-445a-a728-4dd62c008892","note":"","count":1,"label":"Capricciosa 18 cm","posId":"125","price":11900,"isExtra":false},{"id":"dabcc31f-9ab8-47ed-8cf1-e04a3b007ddb","note":"","count":1,"label":"Cibule.","posId":"A103","price":1500,"isExtra":true},{"id":"a21b8f82-5189-4f76-bca3-ae2f51ee0bbf","note":"","count":1,"label":"Olivy.","posId":"A112","price":1500,"isExtra":true},{"id":"57ee4083-2fe8-43c2-b124-cf80dbdf5fa1","note":"","count":1,"label":"Baby špenát &amp; kuře 18 cm","posId":"128","price":11900,"isExtra":false},{"id":"a21b8f82-5189-4f76-bca3-ae2f51ee0bbf","note":"","count":1,"label":"Olivy.","posId":"A112","price":1500,"isExtra":true}]</t>
  </si>
  <si>
    <t>2026-06-13T23:07:01.627+02:00</t>
  </si>
  <si>
    <t>2026-06-13T23:29:03.371+02:00</t>
  </si>
  <si>
    <t>[{"id":"59592163","note":"bez cibule","size":"Hot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okrajů","posId":"X1000","price":0,"isExtra":true}]</t>
  </si>
  <si>
    <t>2026-06-13T23:04:19.100+02:00</t>
  </si>
  <si>
    <t>2026-06-13T23:20:36.561+02:00</t>
  </si>
  <si>
    <t>2026-06-13T23:02:56.987+02:00</t>
  </si>
  <si>
    <t>2026-06-13T23:13:27.978+02:00</t>
  </si>
  <si>
    <t>[{"id":"2bf8f112-0fd9-496d-b326-6e53a904651b","count":1,"label":"Pizza Hot &amp; Spicy 32","posId":"122","price":24900,"isExtra":false,"creatorId":"I9agvuj1AXajyySodwUZ8","isPackging":0,"actualLabel":"Pizza Hot &amp; Spicy 32"},{"id":"db512a49-05d7-4924-a817-5d5d5968a844","count":1,"label":"Pizza Capricciosa 32","posId":"113","price":24900,"isExtra":false,"creatorId":"ioczbWIrxak1z32o_jg36","isPackging":0,"actualLabel":"Pizza Capricciosa 32"}]</t>
  </si>
  <si>
    <t>2026-06-13T22:58:29.464+02:00</t>
  </si>
  <si>
    <t>2026-06-13T23:23:06.269+02:00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</si>
  <si>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</si>
  <si>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Sachin</t>
  </si>
  <si>
    <t>2026-06-13T22:56:38.329+02:00</t>
  </si>
  <si>
    <t>2026-06-13T23:08:26.220+02:00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</si>
  <si>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okrajů","posId":"X1000","price":0,"isExtra":true}]</t>
  </si>
  <si>
    <t>2026-06-13T22:54:10.339+02:00</t>
  </si>
  <si>
    <t>2026-06-13T23:19:33.273+02:00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</si>
  <si>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základ","posId":"ZSR40","price":0,"isExtra":true},{"id":"c2f0d4a2510fbdafed8c4f00","count":1,"label":"bez plněných okrajů","posId":"X1000","price":0,"isExtra":true},{"id":"c5a9c941c1f31eb9931eba5d","count":1,"label":"Zeleninová 32cm","posId":"115","price":19920,"isExtra":false},{"id":"2f43df7dedb312c2f3c829b9","count":1,"label":"Balné","posId":"K0000","price":1500,"isExtra":true},{"id":"13bc34972a864e03558263de","count":1,"label":"bez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</si>
  <si>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2026-06-13T22:52:32.326+02:00</t>
  </si>
  <si>
    <t>2026-06-13T23:09:58.140+02:00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</si>
  <si>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</si>
  <si>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Filip Hanibal</t>
  </si>
  <si>
    <t>2026-06-13T22:51:04.101+02:00</t>
  </si>
  <si>
    <t>2026-06-13T23:05:40.519+02:00</t>
  </si>
  <si>
    <t>2026-06-13T23:25:42.694+02:00</t>
  </si>
  <si>
    <t>2026-06-13T22:51:05.170+02:00</t>
  </si>
  <si>
    <t>[{"id":"1521e884-f3dc-4621-ab7a-f5baa959cbd5","note":"","count":1,"label":"SPICY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1l","posId":"N125","price":0,"isExtra":true},{"id":"1521e884-f3dc-4621-ab7a-f5baa959cbd5","note":"","count":1,"label":"SPICY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1l","posId":"N125","price":0,"isExtra":true}]</t>
  </si>
  <si>
    <t>2026-06-13T22:44:03.756+02:00</t>
  </si>
  <si>
    <t>2026-06-13T23:04:24.568+02:00</t>
  </si>
  <si>
    <t>2026-06-13T23:22:14.905+02:00</t>
  </si>
  <si>
    <t>2026-06-13T22:44:04.510+02:00</t>
  </si>
  <si>
    <t>[{"id":"f932f643-9a56-4a16-90b3-20349063a042","note":"","count":1,"label":"Capricciosa 32 cm","posId":"113","price":24900,"isExtra":false},{"id":"2725a3d1-b696-46fb-83aa-c7691209afce","note":"","count":1,"label":"Zeleninová 32 cm","posId":"115","price":24900,"isExtra":false},{"id":"e93eabf5-7d24-462c-a2e7-caf24157b9c1","note":"","count":1,"label":"gorgonzola","posId":"B101","price":3000,"KDSTags":["greenhighlight"],"isExtra":true}]</t>
  </si>
  <si>
    <t>2026-06-13T22:43:31.231+02:00</t>
  </si>
  <si>
    <t>2026-06-13T23:03:24.210+02:00</t>
  </si>
  <si>
    <t>[{"id":"9ff3290dd0856efee7971f0d","count":1,"label":"Baby špenát &amp; kuře 40cm","posId":"104","price":30900,"isExtra":false},{"id":"9c3e5446ef3ded7b358f7c2a","count":1,"label":"Balné","posId":"K0000","price":2000,"isExtra":true},{"id":"7d507d4da65ad79ed6d24352","count":1,"label":"okraj hotdog, bez omáčky","posId":"A126","price":6500,"isExtra":true},{"id":"c72973a96879fc2d4a45d18e","count":2,"label":"Kukuřice","posId":"C115","price":3500,"KDSTags":["greenhighlight"],"isExtra":true},{"id":"d88d2952fcc42dbccd4c4182","count":2,"label":"Mozzarella","posId":"C113","price":4000,"KDSTags":["greenhighlight"],"isExtra":true},{"id":"dade691b0a9dc6b4f9e250cb","count":1,"label":"Kuře","posId":"C114","price":4000,"KDSTags":["greenhighlight"],"isExtra":true},{"id":"9ec049f6b45dc203fd9e8d89","count":1,"label":"Masové kuličky","posId":"P102","price":9900,"isExtra":false},{"id":"2f43df7dedb312c2f3c829b9","count":1,"label":"Balné","posId":"K0000","price":1500,"isExtra":true},{"id":"534340cf97d1876b8244e845","count":3,"label":"Česnekový dip","posId":"P106","price":2000,"isExtra":false},{"id":"2f43df7dedb312c2f3c829b9","count":3,"label":"Balné","posId":"K0000","price":1500,"isExtra":true},{"id":"15899b4356cb45f4fad5074f","count":1,"label":"Pepsi 1l","posId":"N124","price":5900,"isExtra":false}]</t>
  </si>
  <si>
    <t>2026-06-13T22:43:16.593+02:00</t>
  </si>
  <si>
    <t>2026-06-13T22:59:07.326+02:00</t>
  </si>
  <si>
    <t>[{"id":"54684753","note":"","size":"Comeback 40cm 🌶️","count":1,"label":"Comeback 40cm 🌶️","posId":"109","price":30900,"isExtra":false},{"id":"54684837","note":"","count":1,"label":"Balné","posId":"K0000","price":2000,"isExtra":true}]</t>
  </si>
  <si>
    <t>2026-06-13T22:38:56.972+02:00</t>
  </si>
  <si>
    <t>2026-06-13T22:53:22.240+02:00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</si>
  <si>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🌶️🌶️","posId":"110","price":30900,"isExtra":false},{"id":"9c3e5446ef3ded7b358f7c2a","count":1,"label":"Balné","posId":"K0000","price":2000,"isExtra":true},{"id":"7d507d4da65ad79ed6d24352","count":1,"label":"okraj hotdog, bez omáčky","posId":"A126","price":6500,"isExtra":true},{"id":"9998472a45e5db2fd530c62b","count":1,"label":"Žampiony","posId":"C105","price":3500,"KDSTags":["greenhighlight"],"isExtra":true},{"id":"629f396bc3ccc9d2866f2a36","count":1,"label":"Olivy","posId":"C112","price":3500,"KDSTags":["greenhighlight"],"isExtra":true}]</t>
  </si>
  <si>
    <t>2026-06-13T22:35:02.853+02:00</t>
  </si>
  <si>
    <t>2026-06-13T22:56:46.789+02:00</t>
  </si>
  <si>
    <t>[{"id":"be5c7908-f592-4704-987f-cd7d7281f32e","note":"","count":1,"label":"Comeback 32 cm","posId":"121","price":24900,"isExtra":false},{"id":"5e57993d-26f3-465c-aa35-1e3806b0b477","note":"","count":1,"label":"Hot &amp; Spicy 32 cm","posId":"122","price":24900,"isExtra":false}]</t>
  </si>
  <si>
    <t>2026-06-13T22:33:54.056+02:00</t>
  </si>
  <si>
    <t>2026-06-13T22:34:13.913+02:00</t>
  </si>
  <si>
    <t>[{"id":"41c1031a-00b8-46ad-b373-6baa34b945fe","count":1,"label":"Opočno čokoládová","posId":"D107","price":12900,"isExtra":false,"creatorId":"QR-9P_qMCZcVGqYKjXXZL","isPackging":0,"actualLabel":"Opočno čokoládová"}]</t>
  </si>
  <si>
    <t>2026-06-13T22:33:22.203+02:00</t>
  </si>
  <si>
    <t>2026-06-13T22:49:44.994+02:00</t>
  </si>
  <si>
    <t>[{"id":"118","note":"","count":1,"label":"BBQ Meteor 32cm","posId":"118","price":24900,"isExtra":false},{"id":"K0000","note":"","count":1,"label":"Balné","posId":"K0000","price":1500,"isExtra":true},{"id":"A119","note":"","count":1,"label":"okraj hotdog, bbq omáčka","posId":"A119","price":5700,"isExtra":true},{"id":"B103","note":"","count":1,"label":"Cibule","posId":"B103","price":2500,"KDSTags":["greenhighlight"],"isExtra":true},{"id":"B108","note":"","count":1,"label":"Slanina","posId":"B108","price":3000,"KDSTags":["greenhighlight"],"isExtra":true}]</t>
  </si>
  <si>
    <t>2026-06-13T22:28:18.174+02:00</t>
  </si>
  <si>
    <t>2026-06-13T22:43:10.327+02:00</t>
  </si>
  <si>
    <t>2026-06-13T22:27:52.093+02:00</t>
  </si>
  <si>
    <t>2026-06-13T22:48:05.170+02:00</t>
  </si>
  <si>
    <t>[{"id":"59592169","note":"","size":"Hawai 32cm","count":1,"label":"Hawai 32cm","posId":"114","price":24900,"isExtra":false},{"id":"54684842","note":"","count":1,"label":"Balné","posId":"K0000","price":1500,"isExtra":true},{"id":"59592170","note":"","size":"Capricciosa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</si>
  <si>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2026-06-13T22:24:50.434+02:00</t>
  </si>
  <si>
    <t>2026-06-13T22:34:45.915+02:00</t>
  </si>
  <si>
    <t>[{"id":"e8119c68146fe00509d91cff","count":1,"label":"Pepsi zero sugar 1l","posId":"N125","price":5900,"isExtra":false},{"id":"e7c1c602dc965c0159e9efb8","count":1,"label":"Pepperoni 40cm 🌶️🌶️","posId":"108","price":30900,"isExtra":false},{"id":"9c3e5446ef3ded7b358f7c2a","count":1,"label":"Balné","posId":"K0000","price":2000,"isExtra":true}]</t>
  </si>
  <si>
    <t>2026-06-13T22:20:41.475+02:00</t>
  </si>
  <si>
    <t>2026-06-13T22:40:54.513+02:00</t>
  </si>
  <si>
    <t>[{"id":"623094757bf405e05218647f","count":1,"label":"Jablečno-skořicové rolls","posId":"18","price":8900,"isExtra":false},{"id":"2f43df7dedb312c2f3c829b9","count":1,"label":"Balné","posId":"K0000","price":1500,"isExtra":true},{"id":"b97e51ee5d6f66be991dd77d","count":1,"label":"Hawai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těsto","posId":"17","price":1000,"isExtra":true},{"id":"e8119c68146fe00509d91cff","count":1,"label":"Pepsi zero sugar 1l","posId":"N125","price":5900,"isExtra":false}]</t>
  </si>
  <si>
    <t>2026-06-13T22:19:42.262+02:00</t>
  </si>
  <si>
    <t>2026-06-13T22:33:37.488+02:00</t>
  </si>
  <si>
    <t>[{"id":"b97e51ee5d6f66be991dd77d","count":1,"label":"Hawai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</si>
  <si>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2026-06-13T22:17:28.492+02:00</t>
  </si>
  <si>
    <t>2026-06-13T22:31:51.196+02:00</t>
  </si>
  <si>
    <t>[{"id":"e7c1c602dc965c0159e9efb8","count":1,"label":"Pepperoni 40cm 🌶️🌶️","posId":"108","price":30900,"isExtra":false},{"id":"9c3e5446ef3ded7b358f7c2a","count":1,"label":"Balné","posId":"K0000","price":2000,"isExtra":true}]</t>
  </si>
  <si>
    <t>2026-06-13T22:13:57.961+02:00</t>
  </si>
  <si>
    <t>2026-06-13T22:27:23.371+02:00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</si>
  <si>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salám","posId":"C109","price":4000,"KDSTags":["greenhighlight"],"isExtra":true}]</t>
  </si>
  <si>
    <t>2026-06-13T22:13:03.528+02:00</t>
  </si>
  <si>
    <t>2026-06-13T22:20:19.918+02:00</t>
  </si>
  <si>
    <t>2026-06-13T22:46:18.467+02:00</t>
  </si>
  <si>
    <t>2026-06-13T22:13:19.309+02:00</t>
  </si>
  <si>
    <t>2026-06-13T21:57:31.479+02:00</t>
  </si>
  <si>
    <t>2026-06-13T22:05:53.294+02:00</t>
  </si>
  <si>
    <t>2026-06-13T21:56:03.591+02:00</t>
  </si>
  <si>
    <t>2026-06-13T22:08:54.653+02:00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</si>
  <si>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základ","posId":"A127","price":0,"isExtra":true},{"id":"eb426525-9181-4714-9963-380f5c0ae0e5","note":"","count":1,"label":"Okraj mozzarella, bylinky","posId":"A122","price":6500,"isExtra":true},{"id":"fb12cb64-5c55-4a3e-9351-4c75cdb0fc47","note":"","count":1,"label":"Špenát s česnekem","posId":"C107","price":3500,"KDSTags":["greenhighlight"],"isExtra":true}]</t>
  </si>
  <si>
    <t>2026-06-13T21:53:27.737+02:00</t>
  </si>
  <si>
    <t>2026-06-13T22:02:12.994+02:00</t>
  </si>
  <si>
    <t>[{"id":"64289bbb395820dee3a352f4","count":1,"label":"Pepperoni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základ","posId":"ZRB32","price":0,"isExtra":true}]</t>
  </si>
  <si>
    <t>2026-06-13T21:51:50.982+02:00</t>
  </si>
  <si>
    <t>2026-06-13T21:58:49.470+02:00</t>
  </si>
  <si>
    <t>2026-06-13T21:48:12.650+02:00</t>
  </si>
  <si>
    <t>2026-06-13T21:56:48.623+02:00</t>
  </si>
  <si>
    <t>[{"id":"15899b4356cb45f4fad5074f","count":1,"label":"Pepsi 1l","posId":"N124","price":5900,"isExtra":false},{"id":"64289bbb395820dee3a352f4","count":1,"label":"Pepperoni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bylinky","posId":"A121","price":5700,"isExtra":true},{"id":"d8fab1ab80f9a391b5317464","count":1,"label":"Cibule","posId":"B103","price":2500,"KDSTags":["greenhighlight"],"isExtra":true}]</t>
  </si>
  <si>
    <t>2026-06-13T21:45:43.991+02:00</t>
  </si>
  <si>
    <t>2026-06-13T21:54:42.867+02:00</t>
  </si>
  <si>
    <t>2026-06-13T21:45:35.128+02:00</t>
  </si>
  <si>
    <t>2026-06-13T21:57:54.519+02:00</t>
  </si>
  <si>
    <t>[{"id":"b6ffa1a1cad6e0911847a661","count":1,"label":"Margherita 32cm","posId":"112","price":16720,"isExtra":false},{"id":"2f43df7dedb312c2f3c829b9","count":1,"label":"Balné","posId":"K0000","price":1500,"isExtra":true},{"id":"534340cf97d1876b8244e845","count":3,"label":"Česnekový dip","posId":"P106","price":2000,"isExtra":false},{"id":"2f43df7dedb312c2f3c829b9","count":3,"label":"Balné","posId":"K0000","price":1500,"isExtra":true},{"id":"e0236f7b02c7f40af9659867","count":1,"label":"Vanilkový dip","posId":"vanila","price":2000,"isExtra":false},{"id":"2f43df7dedb312c2f3c829b9","count":1,"label":"Balné","posId":"K0000","price":1500,"isExtra":true},{"id":"018e868f394ea392cd774636","count":2,"label":"Opočno vanilková","posId":"D108","price":12900,"isExtra":false},{"id":"c4a86fa22a4bea5bd861246b","count":1,"label":"Poděbradská malinovka 0,5l","posId":"N129","price":4900,"isExtra":false}]</t>
  </si>
  <si>
    <t>2026-06-13T21:41:53.841+02:00</t>
  </si>
  <si>
    <t>2026-06-13T21:55:13.610+02:00</t>
  </si>
  <si>
    <t>2026-06-13T21:55:13.609+02:00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</si>
  <si>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základ","posId":"ZRS40","price":0,"isExtra":true}]</t>
  </si>
  <si>
    <t>2026-06-13T21:41:03.596+02:00</t>
  </si>
  <si>
    <t>2026-06-13T22:00:36.683+02:00</t>
  </si>
  <si>
    <t>2026-06-13T22:17:02.669+02:00</t>
  </si>
  <si>
    <t>2026-06-13T21:41:04.526+02:00</t>
  </si>
  <si>
    <t>[{"id":"dd5d901d-3787-43d0-9efe-85e31e1c5def","note":"","count":1,"label":"Pepperoni 32 cm","posId":"120","price":24900,"isExtra":false}]</t>
  </si>
  <si>
    <t>2026-06-13T21:29:33.064+02:00</t>
  </si>
  <si>
    <t>2026-06-13T21:36:55.994+02:00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</si>
  <si>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</si>
  <si>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2026-06-13T21:25:03.319+02:00</t>
  </si>
  <si>
    <t>2026-06-13T21:34:57.634+02:00</t>
  </si>
  <si>
    <t>2026-06-13T21:57:36.001+02:00</t>
  </si>
  <si>
    <t>2026-06-13T21:26:43.420+02:00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</si>
  <si>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česnekový","posId":"P106","price":2000,"isExtra":false}]</t>
  </si>
  <si>
    <t>2026-06-13T21:20:03.294+02:00</t>
  </si>
  <si>
    <t>2026-06-13T21:27:19.831+02:00</t>
  </si>
  <si>
    <t>2026-06-13T21:45:40.192+02:00</t>
  </si>
  <si>
    <t>2026-06-13T21:20:52.971+02:00</t>
  </si>
  <si>
    <t>[{"id":"be5c7908-f592-4704-987f-cd7d7281f32e","note":"","count":1,"label":"Comeback 32 cm","posId":"121","price":24900,"isExtra":false},{"id":"5972eec0-ca59-4f52-b279-96c9f5c3eb67","note":"","count":1,"label":"BEZ -cibule","posId":"X103","price":0,"KDSTags":["redhighlight"],"isExtra":true}]</t>
  </si>
  <si>
    <t>2026-06-13T21:14:58.441+02:00</t>
  </si>
  <si>
    <t>2026-06-13T21:25:29.885+02:00</t>
  </si>
  <si>
    <t>[{"id":"3ce00c7888c3f6c64a108aae","count":1,"label":"Quattro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těsto","posId":"17","price":1000,"isExtra":true},{"id":"2f31c31a40755ef5c17facb5","count":1,"label":"Slanina","posId":"B108","price":3000,"KDSTags":["greenhighlight"],"isExtra":true},{"id":"12800ce808ad8ec470947c77","count":1,"label":"Comeback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těsto","posId":"17","price":1000,"isExtra":true},{"id":"3175e5e9ef7fb644064019e6","count":1,"label":"Olivy","posId":"B112","price":2500,"KDSTags":["greenhighlight"],"isExtra":true}]</t>
  </si>
  <si>
    <t>2026-06-13T21:08:31.982+02:00</t>
  </si>
  <si>
    <t>2026-06-13T21:18:03.026+02:00</t>
  </si>
  <si>
    <t>[{"id":"b97e51ee5d6f66be991dd77d","count":1,"label":"Hawai 32cm","posId":"114","price":19920,"isExtra":false},{"id":"2f43df7dedb312c2f3c829b9","count":1,"label":"Balné","posId":"K0000","price":1500,"isExtra":true},{"id":"64289bbb395820dee3a352f4","count":1,"label":"Pepperoni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</si>
  <si>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2026-06-13T21:05:31.775+02:00</t>
  </si>
  <si>
    <t>2026-06-13T21:15:42.875+02:00</t>
  </si>
  <si>
    <t>[{"id":"6dd95d267276b256b3cb02db","count":1,"label":"Baby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</si>
  <si>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2026-06-13T21:04:02.796+02:00</t>
  </si>
  <si>
    <t>2026-06-13T21:22:06.085+02:00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</si>
  <si>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základ","posId":"A129","price":0,"isExtra":true},{"id":"5972eec0-ca59-4f52-b279-96c9f5c3eb67","note":"","count":1,"label":"BEZ -cibule","posId":"X103","price":0,"KDSTags":["redhighlight"],"isExtra":true},{"id":"dd5d901d-3787-43d0-9efe-85e31e1c5def","note":"","count":1,"label":"Pepperoni 32 cm","posId":"120","price":24900,"isExtra":false},{"id":"57c816b2-3e3f-46c2-b126-b09910d79cb0","note":"","count":1,"label":"změna na Smetanový základ","posId":"A129","price":0,"isExtra":true}]</t>
  </si>
  <si>
    <t>2026-06-13T21:01:09.171+02:00</t>
  </si>
  <si>
    <t>2026-06-13T21:15:51.967+02:00</t>
  </si>
  <si>
    <t>2026-06-13T20:56:03.208+02:00</t>
  </si>
  <si>
    <t>2026-06-13T21:01:29.824+02:00</t>
  </si>
  <si>
    <t>[{"id":"16f2a985-9b85-4073-a2d6-13a6de5f989c","note":"","count":1,"label":"Hawai 32 cm","posId":"138","price":24900,"isExtra":false},{"id":"d191a2a2-dbf7-43e1-9eae-453a92f5bdc2","note":"","count":1,"label":"BEZ -ananas","posId":"X100","price":0,"KDSTags":["redhighlight"],"isExtra":true}]</t>
  </si>
  <si>
    <t>2026-06-13T20:51:43.763+02:00</t>
  </si>
  <si>
    <t>2026-06-13T21:00:01.748+02:00</t>
  </si>
  <si>
    <t>[{"id":"54684754","note":"","size":"Pepperoni 40cm 🌶️🌶️","count":2,"label":"Pepperoni 40cm 🌶️🌶️","posId":"108","price":30900,"isExtra":false},{"id":"54684837","note":"","count":2,"label":"Balné","posId":"K0000","price":2000,"isExtra":true}]</t>
  </si>
  <si>
    <t>Sardor</t>
  </si>
  <si>
    <t>2026-06-13T20:49:35.926+02:00</t>
  </si>
  <si>
    <t>2026-06-13T20:56:37.432+02:00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</si>
  <si>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okrajů","posId":"X1000","price":0,"isExtra":true},{"id":"X112","note":"","count":1,"label":"Bez oliv","posId":"X112","price":0,"KDSTags":["redhighlight"],"isExtra":true},{"id":"P106","note":"","count":1,"label":"Česnekový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</si>
  <si>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2026-06-13T20:42:40.250+02:00</t>
  </si>
  <si>
    <t>2026-06-13T20:51:56.824+02:00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</si>
  <si>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40cm","posId":"101","price":30900,"isExtra":false},{"id":"54684837","note":"","count":1,"label":"Balné","posId":"K0000","price":2000,"isExtra":true},{"id":"54684825","note":"","count":1,"label":"bez plněných okrajů","posId":"X1000","price":0,"isExtra":true},{"id":"54684856","note":"","count":1,"label":"Jalapeňos","posId":"C102","price":3500,"KDSTags":["greenhighlight"],"isExtra":true},{"id":"54684930","note":"","count":1,"label":"Kukuřice","posId":"C115","price":3500,"KDSTags":["greenhighlight"],"isExtra":true},{"id":"54684957","note":"","count":1,"label":"Pepperoni salám","posId":"C109","price":4000,"KDSTags":["greenhighlight"],"isExtra":true}]</t>
  </si>
  <si>
    <t>2026-06-13T20:36:25.820+02:00</t>
  </si>
  <si>
    <t>2026-06-13T20:45:15.689+02:00</t>
  </si>
  <si>
    <t>[{"id":"54684754","note":"Dobry den chtěl bych vas poprosit jestli by jste nám mohli udělat půlku ty peperoni s jalepoňos a půlku Hawai . A rajčatový základ dekuji","size":"Pepperoni 40cm 🌶️🌶️","count":1,"label":"Pepperoni 40cm 🌶️🌶️","posId":"108","price":30900,"isExtra":false},{"id":"54684837","note":"","count":1,"label":"Balné","posId":"K0000","price":2000,"isExtra":true},{"id":"54684856","note":"","count":1,"label":"Jalapeňos","posId":"C102","price":3500,"KDSTags":["greenhighlight"],"isExtra":true}]</t>
  </si>
  <si>
    <t>2026-06-13T20:35:29.759+02:00</t>
  </si>
  <si>
    <t>2026-06-13T20:45:20.120+02:00</t>
  </si>
  <si>
    <t>2026-06-13T20:30:00.614+02:00</t>
  </si>
  <si>
    <t>2026-06-13T20:44:14.012+02:00</t>
  </si>
  <si>
    <t>[{"id":"54684761","note":"","size":"Veggieballs 40cm 🌶️🌶️","count":1,"label":"Veggieballs 40cm 🌶️🌶️","posId":"105","price":30900,"isExtra":false},{"id":"54684837","note":"","count":1,"label":"Balné","posId":"K0000","price":2000,"isExtra":true},{"id":"54684907","note":"","count":1,"label":"Bez jalapenos","posId":"X102","price":0,"KDSTags":["redhighlight"],"isExtra":true},{"id":"54684794","note":"","size":"Česnekový chléb 18cm","count":1,"label":"Česnekový chléb 18cm","posId":"P104","price":7900,"isExtra":false},{"id":"54684842","note":"","count":1,"label":"Balné","posId":"K0000","price":1500,"isExtra":true},{"id":"54684796","note":"","size":"Česnekový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dip","posId":"P106","price":2000,"isExtra":false},{"id":"54684842","note":"","count":1,"label":"Balné","posId":"K0000","price":1500,"isExtra":true},{"id":"54684760","note":"","size":"Capricciosa 40cm","count":1,"label":"Capricciosa 40cm","posId":"101","price":30900,"isExtra":false},{"id":"54684837","note":"","count":1,"label":"Balné","posId":"K0000","price":2000,"isExtra":true},{"id":"54684825","note":"","count":1,"label":"bez plněných okrajů","posId":"X1000","price":0,"isExtra":true},{"id":"54684856","note":"","count":1,"label":"Jalapeňos","posId":"C102","price":3500,"KDSTags":["greenhighlight"],"isExtra":true}]</t>
  </si>
  <si>
    <t>2026-06-13T20:27:02.834+02:00</t>
  </si>
  <si>
    <t>2026-06-13T20:37:42.786+02:00</t>
  </si>
  <si>
    <t>2026-06-13T21:03:59.214+02:00</t>
  </si>
  <si>
    <t>2026-06-13T20:27:03.817+02:00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</si>
  <si>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-olivy","posId":"X112","price":0,"KDSTags":["redhighlight"],"isExtra":true},{"id":"6d3c9c59-6320-4a7e-8d79-75ab75e77cd3","note":"","count":1,"label":"BBQ Texas 32 cm","posId":"119","price":24900,"isExtra":false},{"id":"f61b7339-3b20-4583-b2b8-12e48de2876d","note":"","count":1,"label":"změna na Rajčatový základ","posId":"A127","price":0,"isExtra":true}]</t>
  </si>
  <si>
    <t>2026-06-13T20:26:03.502+02:00</t>
  </si>
  <si>
    <t>2026-06-13T20:35:11.308+02:00</t>
  </si>
  <si>
    <t>2026-06-13T21:00:23.328+02:00</t>
  </si>
  <si>
    <t>2026-06-13T20:26:04.543+02:00</t>
  </si>
  <si>
    <t>[{"id":"be5c7908-f592-4704-987f-cd7d7281f32e","note":"","count":1,"label":"Comeback 32 cm","posId":"121","price":24900,"isExtra":false},{"id":"fe90afa4-a02c-4a85-8b9e-5f997e31adfb","note":"","count":1,"label":"Česnekový chléb","posId":"P104","price":7900,"isExtra":false}]</t>
  </si>
  <si>
    <t>2026-06-13T20:17:49.748+02:00</t>
  </si>
  <si>
    <t>2026-06-13T20:26:13.644+02:00</t>
  </si>
  <si>
    <t>[{"id":"97d496d671441fb8391a8b19","count":1,"label":"Spicy menu Comeback","posId":"M100","price":34900,"isExtra":false},{"id":"0a08d21a7d76fb620b157a44","count":1,"label":"Balné","posId":"K0000","price":3000,"isExtra":true},{"id":"d6a0b40d40ec151871c655e4","count":1,"label":"Pepperoni","posId":"Y120","price":0,"isExtra":true},{"id":"9b88e1a9c34bea0540c84786","count":1,"label":"BBQ základ","posId":"ZRB32","price":0,"isExtra":true},{"id":"b79674a8749d7a797a90cc5b","count":1,"label":"okraj mozzarella, bylinky","posId":"A121","price":5700,"isExtra":true},{"id":"bf3d5e280f81677b5972c78a","count":1,"label":"masové kuličky","posId":"P102","price":0,"isExtra":true},{"id":"cf51e33bbbda6e565bf21a5f","count":1,"label":"Pepsi 1l","posId":"N124","price":0,"isExtra":true}]</t>
  </si>
  <si>
    <t>2026-06-13T20:12:00.744+02:00</t>
  </si>
  <si>
    <t>2026-06-13T20:24:48.405+02:00</t>
  </si>
  <si>
    <t>[{"id":"4a20dc15-9932-4890-a338-4b8782bfca29","count":1,"label":"Pizza Comeback 40","posId":"109","price":30900,"isExtra":false,"creatorId":"3HoepSL64wJgPUxGuU8mw","isPackging":0,"actualLabel":"Pizza Comeback 40"}]</t>
  </si>
  <si>
    <t>2026-06-13T20:11:04.476+02:00</t>
  </si>
  <si>
    <t>2026-06-13T20:21:04.906+02:00</t>
  </si>
  <si>
    <t>[{"id":"2a7722ec4a3c30c4c960a43b","count":1,"label":"Guarana kiwi a jablko","posId":"N144","price":5500,"isExtra":false},{"id":"a4314c963e8e67cd61d8288a","count":1,"label":"BBQ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těsto","posId":"17","price":1000,"isExtra":true},{"id":"4127daa2593493061f0d6d68","count":1,"label":"Smetanový základ","posId":"ZBS32","price":0,"isExtra":true},{"id":"4f9d18ef8cf2c6764d412bb4","count":1,"label":"okraj hotdog, bez omáčky","posId":"A125","price":5700,"isExtra":true},{"id":"b36a6728ed2b6ea8d888e4af","count":1,"label":"Buchtičky se šodó","posId":"D12","price":7900,"isExtra":false},{"id":"2f43df7dedb312c2f3c829b9","count":1,"label":"Balné","posId":"K0000","price":1500,"isExtra":true},{"id":"c92f997635d112b6136a4b9c","count":1,"label":"Jalapeňos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</si>
  <si>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2026-06-13T20:10:15.656+02:00</t>
  </si>
  <si>
    <t>2026-06-13T20:17:57.812+02:00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</si>
  <si>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okrajů","posId":"X1000","price":0,"isExtra":true},{"id":"B102","note":"","count":1,"label":"Jalapeňos","posId":"B102","price":2500,"KDSTags":["greenhighlight"],"isExtra":true}]</t>
  </si>
  <si>
    <t>2026-06-13T20:03:55.118+02:00</t>
  </si>
  <si>
    <t>2026-06-13T20:17:34.919+02:00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</si>
  <si>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54684895","note":"","count":1,"label":"Olivy","posId":"B112","price":2500,"KDSTags":["greenhighlight"],"isExtra":true},{"id":"54684952","note":"","count":1,"label":"Gorgonzola","posId":"B101","price":3000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bylinky","posId":"A121","price":5700,"isExtra":true},{"id":"54684912","note":"","count":1,"label":"Bez cibule","posId":"X103","price":0,"KDSTags":["redhighlight"],"isExtra":true},{"id":"54684952","note":"","count":1,"label":"Gorgonzola","posId":"B101","price":3000,"KDSTags":["greenhighlight"],"isExtra":true}]</t>
  </si>
  <si>
    <t>2026-06-13T20:02:56.270+02:00</t>
  </si>
  <si>
    <t>2026-06-13T20:11:50.969+02:00</t>
  </si>
  <si>
    <t>[{"id":"54684750","note":"","size":"Margherita 40cm","count":1,"label":"Margherita 40cm","posId":"100","price":26900,"isExtra":false},{"id":"54684837","note":"","count":1,"label":"Balné","posId":"K0000","price":2000,"isExtra":true},{"id":"54684913","note":"","count":1,"label":"Paprika","posId":"C111","price":3500,"KDSTags":["greenhighlight"],"isExtra":true},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bylinky","posId":"A121","price":5700,"isExtra":true},{"id":"54684912","note":"","count":1,"label":"Bez cibule","posId":"X103","price":0,"KDSTags":["redhighlight"],"isExtra":true}]</t>
  </si>
  <si>
    <t>2026-06-13T19:57:35.148+02:00</t>
  </si>
  <si>
    <t>2026-06-13T20:07:04.782+02:00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</si>
  <si>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těsto","posId":"17","price":1000,"isExtra":true}]</t>
  </si>
  <si>
    <t>2026-06-13T19:56:37.091+02:00</t>
  </si>
  <si>
    <t>2026-06-13T20:04:18.872+02:00</t>
  </si>
  <si>
    <t>2026-06-13T19:56:13.563+02:00</t>
  </si>
  <si>
    <t>2026-06-13T20:02:35.709+02:00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</si>
  <si>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</si>
  <si>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2026-06-13T19:47:16.199+02:00</t>
  </si>
  <si>
    <t>2026-06-13T19:56:48.630+02:00</t>
  </si>
  <si>
    <t>2026-06-13T19:46:02.595+02:00</t>
  </si>
  <si>
    <t>2026-06-13T19:58:25.304+02:00</t>
  </si>
  <si>
    <t>[{"id":"63d3d8e2-08ad-42e7-bee2-0e2c8e2248bf","note":"","count":1,"label":"BBQ Texas 40 cm","posId":"107","price":30900,"isExtra":false}]</t>
  </si>
  <si>
    <t>2026-06-13T19:44:02.254+02:00</t>
  </si>
  <si>
    <t>2026-06-13T19:54:10.504+02:00</t>
  </si>
  <si>
    <t>[{"id":"7ab930e6-0c0e-4177-b8ba-83503741e8b0","count":1,"label":"Pizza Pepperoni 32","posId":"120","price":24900,"isExtra":false,"creatorId":"EzUUYXRhxvqBpuLFFyXCy","isPackging":0,"actualLabel":"Pizza Pepperoni 32"},{"id":"0bea1fb1-a6d1-4425-b818-6eca29fb16e8","count":1,"label":"Pizza Comeback 32","posId":"121","price":24900,"isExtra":false,"creatorId":"H8uYtRkVmfgpx00X3cxQN","isPackging":0,"actualLabel":"Pizza Comeback 32"},{"id":"89205ac5-7245-4fc0-b2a2-13cceeda3ae7","count":1,"label":"Pizza BBQ Meteor 32","posId":"118","price":24900,"isExtra":false,"creatorId":"uh50w5XXb7CN_IkcSp0HR","isPackging":0,"actualLabel":"Pizza BBQ Meteor 32"}]</t>
  </si>
  <si>
    <t>2026-06-13T19:37:21.468+02:00</t>
  </si>
  <si>
    <t>2026-06-13T19:50:24.704+02:00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</si>
  <si>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B102","note":"","count":1,"label":"Jalapeňos","posId":"B102","price":2500,"KDSTags":["greenhighlight"],"isExtra":true},{"id":"B106","note":"","count":1,"label":"Šunka","posId":"B106","price":3000,"KDSTags":["greenhighlight"],"isExtra":true}]</t>
  </si>
  <si>
    <t>2026-06-13T19:25:29.858+02:00</t>
  </si>
  <si>
    <t>2026-06-13T19:36:26.087+02:00</t>
  </si>
  <si>
    <t>[{"id":"b97e51ee5d6f66be991dd77d","count":1,"label":"Hawai 32cm","posId":"114","price":19920,"isExtra":false},{"id":"2f43df7dedb312c2f3c829b9","count":1,"label":"Balné","posId":"K0000","price":1500,"isExtra":true},{"id":"9b88e1a9c34bea0540c84786","count":1,"label":"BBQ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</si>
  <si>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2026-06-13T19:21:44.650+02:00</t>
  </si>
  <si>
    <t>2026-06-13T19:30:02.305+02:00</t>
  </si>
  <si>
    <t>2026-06-13T19:18:47.977+02:00</t>
  </si>
  <si>
    <t>2026-06-13T19:29:50.909+02:00</t>
  </si>
  <si>
    <t>2026-06-13T19:17:27.462+02:00</t>
  </si>
  <si>
    <t>2026-06-13T19:29:46.243+02:00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</si>
  <si>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40cm","posId":"101","price":30900,"isExtra":false},{"id":"54684837","note":"","count":1,"label":"Balné","posId":"K0000","price":2000,"isExtra":true},{"id":"54684825","note":"","count":1,"label":"bez plněných okrajů","posId":"X1000","price":0,"isExtra":true},{"id":"54684957","note":"","count":1,"label":"Pepperoni salám","posId":"C109","price":4000,"KDSTags":["greenhighlight"],"isExtra":true},{"id":"57405767","note":"","size":"Pepsi zero sugar 1l","count":1,"label":"Pepsi zero sugar 1l","posId":"N125","price":5900,"isExtra":false}]</t>
  </si>
  <si>
    <t>2026-06-13T19:14:07.281+02:00</t>
  </si>
  <si>
    <t>2026-06-13T19:29:35.682+02:00</t>
  </si>
  <si>
    <t>[{"id":"b97e51ee5d6f66be991dd77d","count":1,"label":"Hawai 32cm","posId":"114","price":19920,"isExtra":false},{"id":"2f43df7dedb312c2f3c829b9","count":1,"label":"Balné","posId":"K0000","price":1500,"isExtra":true},{"id":"aa588a4ec21766ddfa6fd918","count":1,"label":"Comeback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🌶️","posId":"109","price":30900,"isExtra":false},{"id":"9c3e5446ef3ded7b358f7c2a","count":1,"label":"Balné","posId":"K0000","price":2000,"isExtra":true},{"id":"15899b4356cb45f4fad5074f","count":1,"label":"Pepsi 1l","posId":"N124","price":5900,"isExtra":false}]</t>
  </si>
  <si>
    <t>2026-06-13T19:13:07.396+02:00</t>
  </si>
  <si>
    <t>2026-06-13T19:26:14.597+02:00</t>
  </si>
  <si>
    <t>[{"id":"aa588a4ec21766ddfa6fd918","count":1,"label":"Comeback 40cm 🌶️","posId":"109","price":30900,"isExtra":false},{"id":"9c3e5446ef3ded7b358f7c2a","count":1,"label":"Balné","posId":"K0000","price":2000,"isExtra":true}]</t>
  </si>
  <si>
    <t>2026-06-13T19:02:32.584+02:00</t>
  </si>
  <si>
    <t>2026-06-13T19:14:30.036+02:00</t>
  </si>
  <si>
    <t>[{"id":"c5a9c941c1f31eb9931eba5d","count":1,"label":"Zeleninová 32cm","posId":"115","price":19920,"isExtra":false},{"id":"2f43df7dedb312c2f3c829b9","count":1,"label":"Balné","posId":"K0000","price":1500,"isExtra":true},{"id":"6dd95d267276b256b3cb02db","count":1,"label":"Baby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0b5e75d3e136a01f64b6f0b6","count":1,"label":"Gorgonzola","posId":"B101","price":3000,"KDSTags":["greenhighlight"],"isExtra":true},{"id":"6524e41264c1c7bf5325225c","count":1,"label":"Grana padano, pecorino, parmazán","posId":"B130","price":3000,"KDSTags":["greenhighlight"],"isExtra":true}]</t>
  </si>
  <si>
    <t>2026-06-13T18:56:34.405+02:00</t>
  </si>
  <si>
    <t>2026-06-13T19:06:49.263+02:00</t>
  </si>
  <si>
    <t>[{"id":"96a8a5cf958cf092de1d3f19","count":1,"label":"Margherita 40cm","posId":"100","price":26900,"isExtra":false},{"id":"9c3e5446ef3ded7b358f7c2a","count":1,"label":"Balné","posId":"K0000","price":2000,"isExtra":true},{"id":"534340cf97d1876b8244e845","count":1,"label":"Česnekový dip","posId":"P106","price":2000,"isExtra":false},{"id":"2f43df7dedb312c2f3c829b9","count":1,"label":"Balné","posId":"K0000","price":1500,"isExtra":true},{"id":"938afd6723b624d6a07fa234","count":1,"label":"BBQ dip","posId":"P105","price":2000,"isExtra":false},{"id":"2f43df7dedb312c2f3c829b9","count":1,"label":"Balné","posId":"K0000","price":1500,"isExtra":true}]</t>
  </si>
  <si>
    <t>2026-06-13T18:52:06.505+02:00</t>
  </si>
  <si>
    <t>2026-06-13T19:09:12.851+02:00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</si>
  <si>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</si>
  <si>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2026-06-13T18:51:09.861+02:00</t>
  </si>
  <si>
    <t>2026-06-13T19:06:37.218+02:00</t>
  </si>
  <si>
    <t>[{"id":"2a7722ec4a3c30c4c960a43b","count":1,"label":"Guarana kiwi a jablko","posId":"N144","price":5500,"isExtra":false},{"id":"534340cf97d1876b8244e845","count":1,"label":"Česnekový dip","posId":"P106","price":2000,"isExtra":false},{"id":"2f43df7dedb312c2f3c829b9","count":1,"label":"Balné","posId":"K0000","price":1500,"isExtra":true},{"id":"623094757bf405e05218647f","count":1,"label":"Jablečno-skořicové rolls","posId":"18","price":8900,"isExtra":false},{"id":"2f43df7dedb312c2f3c829b9","count":1,"label":"Balné","posId":"K0000","price":1500,"isExtra":true},{"id":"c4a86fa22a4bea5bd861246b","count":1,"label":"Poděbradská malinovka 0,5l","posId":"N129","price":4900,"isExtra":false},{"id":"ebbdea4a82f71bcf760d8142","count":1,"label":"Capricciosa 32cm","posId":"113","price":24900,"isExtra":false},{"id":"2f43df7dedb312c2f3c829b9","count":1,"label":"Balné","posId":"K0000","price":1500,"isExtra":true},{"id":"56e06826c84386cfbafcfdec","count":1,"label":"Bez žampionů","posId":"X105","price":0,"KDSTags":["redhighlight"],"isExtra":true},{"id":"a1d8d8aa5ac3e6b6f9971fa2","count":1,"label":"Bez oliv","posId":"X112","price":0,"KDSTags":["redhighlight"],"isExtra":true}]</t>
  </si>
  <si>
    <t>2026-06-13T18:48:26.265+02:00</t>
  </si>
  <si>
    <t>2026-06-13T19:04:29.787+02:00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</si>
  <si>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základ","posId":"ZBR40","price":0,"isExtra":true},{"id":"54684904","note":"","count":1,"label":"okraj hotdog, bbq omáčka","posId":"A120","price":6500,"isExtra":true},{"id":"54684796","note":"","size":"Česnekový dip","count":1,"label":"Česnekový dip","posId":"P106","price":2000,"isExtra":false},{"id":"54684842","note":"","count":1,"label":"Balné","posId":"K0000","price":1500,"isExtra":true},{"id":"54684797","note":"","size":"BBQ dip","count":1,"label":"BBQ dip","posId":"P105","price":2000,"isExtra":false},{"id":"54684842","note":"","count":1,"label":"Balné","posId":"K0000","price":1500,"isExtra":true}]</t>
  </si>
  <si>
    <t>2026-06-13T18:46:03.450+02:00</t>
  </si>
  <si>
    <t>2026-06-13T19:11:32.573+02:00</t>
  </si>
  <si>
    <t>2026-06-13T19:31:19.360+02:00</t>
  </si>
  <si>
    <t>2026-06-13T18:46:04.287+02:00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</si>
  <si>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bylinky","posId":"A122","price":6500,"isExtra":true}]</t>
  </si>
  <si>
    <t>2026-06-13T18:45:44.707+02:00</t>
  </si>
  <si>
    <t>2026-06-13T18:56:03.899+02:00</t>
  </si>
  <si>
    <t>[{"id":"54684755","note":"","size":"BBQ Texas 40cm","count":1,"label":"BBQ Texas 40cm","posId":"107","price":30900,"isExtra":false},{"id":"54684837","note":"","count":1,"label":"Balné","posId":"K0000","price":2000,"isExtra":true},{"id":"59555761","note":"","count":1,"label":"Smetanový základ","posId":"ZBS40","price":0,"isExtra":true}]</t>
  </si>
  <si>
    <t>2026-06-13T18:43:24.193+02:00</t>
  </si>
  <si>
    <t>2026-06-13T18:51:52.973+02:00</t>
  </si>
  <si>
    <t>[{"id":"57405767","note":"","size":"Pepsi zero sugar 1l","count":1,"label":"Pepsi zero sugar 1l","posId":"N125","price":5900,"isExtra":false},{"id":"59592165","note":"","size":"Pepperoni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základ","posId":"ZRS32","price":0,"isExtra":true}]</t>
  </si>
  <si>
    <t>2026-06-13T18:36:41.448+02:00</t>
  </si>
  <si>
    <t>2026-06-13T18:50:27.704+02:00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</si>
  <si>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🌶️","posId":"121","price":24900,"isExtra":false},{"id":"54684842","note":"","count":1,"label":"Balné","posId":"K0000","price":1500,"isExtra":true},{"id":"54684750","note":"","size":"Margherita 40cm","count":1,"label":"Margherita 40cm","posId":"100","price":26900,"isExtra":false},{"id":"54684837","note":"","count":1,"label":"Balné","posId":"K0000","price":2000,"isExtra":true},{"id":"59592161","note":"","size":"Margherita 32cm","count":1,"label":"Margherita 32cm","posId":"112","price":20900,"isExtra":false},{"id":"54684842","note":"","count":1,"label":"Balné","posId":"K0000","price":1500,"isExtra":true},{"id":"59592170","note":"","size":"Capricciosa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54684848","note":"","count":1,"label":"Jalapeňos","posId":"B102","price":2500,"KDSTags":["greenhighlight"],"isExtra":true},{"id":"54684924","note":"","count":1,"label":"Cibule","posId":"B103","price":2500,"KDSTags":["greenhighlight"],"isExtra":true},{"id":"66426847","note":"","size":"Pilsner Urquell 12","count":2,"label":"Pilsner Urquell 12","posId":"N20","price":6500,"isExtra":false}]</t>
  </si>
  <si>
    <t>2026-06-13T18:35:34.039+02:00</t>
  </si>
  <si>
    <t>2026-06-13T18:43:17.488+02:00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</si>
  <si>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okrajů","posId":"X1000","price":0,"isExtra":true},{"id":"d831fe652924d0da7ef70bc5","count":1,"label":"Ananas","posId":"C100","price":3500,"KDSTags":["greenhighlight"],"isExtra":true}]</t>
  </si>
  <si>
    <t>2026-06-13T18:34:02.243+02:00</t>
  </si>
  <si>
    <t>2026-06-13T18:46:02.480+02:00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</si>
  <si>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-olivy","posId":"X112","price":0,"KDSTags":["redhighlight"],"isExtra":true}]</t>
  </si>
  <si>
    <t>2026-06-13T18:28:43.276+02:00</t>
  </si>
  <si>
    <t>2026-06-13T18:45:02.981+02:00</t>
  </si>
  <si>
    <t>[{"id":"54684796","note":"","size":"Česnekový dip","count":1,"label":"Česnekový dip","posId":"P106","price":2000,"isExtra":false},{"id":"54684842","note":"","count":1,"label":"Balné","posId":"K0000","price":1500,"isExtra":true},{"id":"54684795","note":"","size":"Pepperoni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bylinky","posId":"A122","price":6500,"isExtra":true},{"id":"54684878","note":"","count":1,"label":"Žampiony","posId":"C105","price":3500,"KDSTags":["greenhighlight"],"isExtra":true},{"id":"54684760","note":"Bez oliv prosím (alergie).","size":"Capricciosa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</si>
  <si>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2026-06-13T18:27:37.244+02:00</t>
  </si>
  <si>
    <t>2026-06-13T18:40:26.857+02:00</t>
  </si>
  <si>
    <t>[{"id":"b97e51ee5d6f66be991dd77d","count":1,"label":"Hawai 32cm","posId":"114","price":19920,"isExtra":false},{"id":"2f43df7dedb312c2f3c829b9","count":1,"label":"Balné","posId":"K0000","price":1500,"isExtra":true},{"id":"12800ce808ad8ec470947c77","count":1,"label":"Comeback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</si>
  <si>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2026-06-13T18:22:52.236+02:00</t>
  </si>
  <si>
    <t>2026-06-13T18:36:00.456+02:00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</si>
  <si>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32cm","posId":"116","price":24900,"isExtra":false},{"id":"54684842","note":"","count":1,"label":"Balné","posId":"K0000","price":1500,"isExtra":true},{"id":"54684798","note":"","size":"Jalapenos Rolls","count":1,"label":"Jalapenos Rolls","posId":"jpr200","price":8900,"isExtra":false},{"id":"54684842","note":"","count":1,"label":"Balné","posId":"K0000","price":1500,"isExtra":true},{"id":"59592169","note":"","size":"Hawai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</si>
  <si>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2026-06-13T18:11:02.603+02:00</t>
  </si>
  <si>
    <t>2026-06-13T18:22:31.502+02:00</t>
  </si>
  <si>
    <t>2026-06-13T18:45:31.957+02:00</t>
  </si>
  <si>
    <t>2026-06-13T18:11:03.900+02:00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</si>
  <si>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bylinky","posId":"A121","price":5700,"isExtra":true}]</t>
  </si>
  <si>
    <t>2026-06-13T18:09:09.911+02:00</t>
  </si>
  <si>
    <t>2026-06-13T19:00:53.223+02:00</t>
  </si>
  <si>
    <t>[{"id":"12800ce808ad8ec470947c77","count":1,"label":"Comeback 32cm 🌶️","posId":"121","price":19920,"isExtra":false},{"id":"2f43df7dedb312c2f3c829b9","count":1,"label":"Balné","posId":"K0000","price":1500,"isExtra":true},{"id":"3ce00c7888c3f6c64a108aae","count":1,"label":"Quattro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</si>
  <si>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2026-06-13T18:05:02.889+02:00</t>
  </si>
  <si>
    <t>2026-06-13T18:16:19.940+02:00</t>
  </si>
  <si>
    <t>[{"id":"2cc0a9fe-ea2a-41e4-be86-6376b8437c33","note":"","count":1,"label":"Capricciosa 40 cm","posId":"101","price":30900,"isExtra":false},{"id":"10b1ebcf-eda6-410e-81f0-6a9182a548db","note":"","count":1,"label":"Slanina","posId":"C108","price":4000,"KDSTags":["greenhighlight"],"isExtra":true},{"id":"8915e1ca-f30b-45dc-9ba0-235201606490","note":"","count":1,"label":"BEZ -žampiony","posId":"X105","price":0,"KDSTags":["redhighlight"],"isExtra":true}]</t>
  </si>
  <si>
    <t>2026-06-13T18:03:02.621+02:00</t>
  </si>
  <si>
    <t>2026-06-13T18:14:58.454+02:00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</si>
  <si>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základ","posId":"A129","price":0,"isExtra":true}]</t>
  </si>
  <si>
    <t>2026-06-13T18:01:07.930+02:00</t>
  </si>
  <si>
    <t>2026-06-13T18:12:56.534+02:00</t>
  </si>
  <si>
    <t>[{"id":"f94306d1-5408-404d-b7ad-57ec05fa1edb","count":1,"label":"Pizza Špenát kuře 40 cm","posId":"104","price":30900,"isExtra":false,"creatorId":"cusZSOX1pnUcEaQfGJ0q7","isPackging":0,"actualLabel":"Pizza Špenát kuře 40 cm"}]</t>
  </si>
  <si>
    <t>2026-06-13T17:57:03.373+02:00</t>
  </si>
  <si>
    <t>2026-06-13T18:13:53.383+02:00</t>
  </si>
  <si>
    <t>[{"id":"f932f643-9a56-4a16-90b3-20349063a042","note":"","count":1,"label":"Capricciosa 32 cm","posId":"113","price":24900,"isExtra":false},{"id":"1b08b308-0e41-4187-95e1-e91f28926f51","note":"","count":1,"label":"mozzarella","posId":"B113","price":3000,"KDSTags":["greenhighlight"],"isExtra":true},{"id":"86925bba-314c-4f6f-ba8e-4fc1b6f52f30","note":"","count":1,"label":"BEZ -olivy","posId":"X112","price":0,"KDSTags":["redhighlight"],"isExtra":true},{"id":"16f2a985-9b85-4073-a2d6-13a6de5f989c","note":"","count":1,"label":"Hawai 32 cm","posId":"138","price":24900,"isExtra":false},{"id":"21fd0686-e8d1-43f1-84c9-d96f5842a3ca","note":"","count":1,"label":"okraj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bylinky","posId":"A121","price":5700,"isExtra":true},{"id":"1b08b308-0e41-4187-95e1-e91f28926f51","note":"","count":1,"label":"mozzarella","posId":"B113","price":3000,"KDSTags":["greenhighlight"],"isExtra":true}]</t>
  </si>
  <si>
    <t>2026-06-13T17:53:56.219+02:00</t>
  </si>
  <si>
    <t>2026-06-13T18:08:46.485+02:00</t>
  </si>
  <si>
    <t>[{"id":"59592169","note":"","size":"Hawai 32cm","count":1,"label":"Hawai 32cm","posId":"114","price":24900,"isExtra":false},{"id":"54684842","note":"","count":1,"label":"Balné","posId":"K0000","price":1500,"isExtra":true},{"id":"59592162","note":"","size":"Quattro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brambory","posId":"P103","price":6900,"isExtra":false},{"id":"54684842","note":"","count":1,"label":"Balné","posId":"K0000","price":1500,"isExtra":true},{"id":"57293748","note":"","size":"Opočno čokoládová","count":1,"label":"Opočno čokoládová","posId":"D107","price":12900,"isExtra":false}]</t>
  </si>
  <si>
    <t>2026-06-13T17:52:22.053+02:00</t>
  </si>
  <si>
    <t>2026-06-13T18:04:00.955+02:00</t>
  </si>
  <si>
    <t>[{"id":"e7c1c602dc965c0159e9efb8","count":1,"label":"Pepperoni 40cm 🌶️🌶️","posId":"108","price":30900,"isExtra":false},{"id":"9c3e5446ef3ded7b358f7c2a","count":1,"label":"Balné","posId":"K0000","price":2000,"isExtra":true},{"id":"30331fb755f8c9dadac09c7e","count":1,"label":"BBQ základ","posId":"ZRB40","price":0,"isExtra":true}]</t>
  </si>
  <si>
    <t>2026-06-13T17:49:39.306+02:00</t>
  </si>
  <si>
    <t>2026-06-13T17:58:28.591+02:00</t>
  </si>
  <si>
    <t>[{"id":"b6ffa1a1cad6e0911847a661","count":1,"label":"Margherita 32cm","posId":"112","price":16720,"isExtra":false},{"id":"2f43df7dedb312c2f3c829b9","count":1,"label":"Balné","posId":"K0000","price":1500,"isExtra":true},{"id":"64289bbb395820dee3a352f4","count":1,"label":"Pepperoni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</si>
  <si>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2026-06-13T17:44:02.347+02:00</t>
  </si>
  <si>
    <t>2026-06-13T18:21:15.507+02:00</t>
  </si>
  <si>
    <t>[{"id":"c37883bc-1dd4-4f99-812d-f89a299ee1f5","note":"","count":1,"label":"Margherita 40 cm","posId":"100","price":26900,"isExtra":false},{"id":"52cffa8b-0a47-4e13-b315-64f9374ef0a7","note":"","count":1,"label":"Okraj Hotdog bez omáčky","posId":"A126","price":6500,"isExtra":true},{"id":"0c454cc7-3f38-4dea-9e0e-7220d9ba6ce0","note":"","count":5,"label":"Dip česnekový","posId":"P106","price":2000,"isExtra":false},{"id":"04393824-6434-40a1-bc0f-7e9637e70a6b","note":"","count":1,"label":"Pečené brambory","posId":"P103","price":6900,"isExtra":false}]</t>
  </si>
  <si>
    <t>2026-06-13T17:43:55.785+02:00</t>
  </si>
  <si>
    <t>2026-06-13T17:54:15.542+02:00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</si>
  <si>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40cm","posId":"111","price":30900,"isExtra":false},{"id":"54684837","note":"","count":1,"label":"Balné","posId":"K0000","price":2000,"isExtra":true},{"id":"54684956","note":"","count":1,"label":"Kuře","posId":"C114","price":4000,"KDSTags":["greenhighlight"],"isExtra":true}]</t>
  </si>
  <si>
    <t>2026-06-13T17:38:03.149+02:00</t>
  </si>
  <si>
    <t>2026-06-13T17:53:20.320+02:00</t>
  </si>
  <si>
    <t>[{"id":"2127b414-f29d-445a-a728-4dd62c008892","note":"","count":1,"label":"Capricciosa 18 cm","posId":"125","price":11900,"isExtra":false},{"id":"1cf51794-1a5b-4351-b0ef-7965c6576d03","note":"","count":1,"label":"BBQ Meteor 18 cm","posId":"130","price":11900,"isExtra":false}]</t>
  </si>
  <si>
    <t>2026-06-13T17:28:02.190+02:00</t>
  </si>
  <si>
    <t>2026-06-13T17:37:14.502+02:00</t>
  </si>
  <si>
    <t>[{"id":"424aec40-766b-4a2f-bcc0-a9d6737ba762","note":"","count":1,"label":"Hawai 32 cm","posId":"114","price":24900,"isExtra":false}]</t>
  </si>
  <si>
    <t>2026-06-13T17:25:58.241+02:00</t>
  </si>
  <si>
    <t>2026-06-13T17:36:45.498+02:00</t>
  </si>
  <si>
    <t>[{"id":"96a8a5cf958cf092de1d3f19","count":1,"label":"Margherita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af4a444b755ede3e534307ff","count":1,"label":"Šunka","posId":"C106","price":4000,"KDSTags":["greenhighlight"],"isExtra":true},{"id":"7ed3d726760a75b810f49cfc","count":1,"label":"Slanina","posId":"C108","price":4000,"KDSTags":["greenhighlight"],"isExtra":true}]</t>
  </si>
  <si>
    <t>2026-06-13T17:15:12.295+02:00</t>
  </si>
  <si>
    <t>2026-06-13T17:30:26.626+02:00</t>
  </si>
  <si>
    <t>[{"id":"18dccfd0f1d700e21a73bb3f","count":2,"label":"BBQ Texas 40cm","posId":"107","price":30900,"isExtra":false},{"id":"9c3e5446ef3ded7b358f7c2a","count":2,"label":"Balné","posId":"K0000","price":2000,"isExtra":true},{"id":"e7c1c602dc965c0159e9efb8","count":1,"label":"Pepperoni 40cm 🌶️🌶️","posId":"108","price":30900,"isExtra":false},{"id":"9c3e5446ef3ded7b358f7c2a","count":1,"label":"Balné","posId":"K0000","price":2000,"isExtra":true},{"id":"894fa153536a1a5af70ad0bf","count":1,"label":"Quattro Formaggi 40cm","posId":"111","price":30900,"isExtra":false},{"id":"9c3e5446ef3ded7b358f7c2a","count":1,"label":"Balné","posId":"K0000","price":2000,"isExtra":true},{"id":"23eb49539dc66b9258a5f1c9","count":2,"label":"Hawai 40cm","posId":"102","price":30900,"isExtra":false},{"id":"9c3e5446ef3ded7b358f7c2a","count":2,"label":"Balné","posId":"K0000","price":2000,"isExtra":true}]</t>
  </si>
  <si>
    <t>2026-06-13T17:09:02.626+02:00</t>
  </si>
  <si>
    <t>2026-06-13T17:17:32.122+02:00</t>
  </si>
  <si>
    <t>2026-06-13T17:25:28.637+02:00</t>
  </si>
  <si>
    <t>2026-06-13T17:09:04.444+02:00</t>
  </si>
  <si>
    <t>[{"id":"df65c440-9414-439e-8f8e-b4f30f154296","note":"","count":1,"label":"Hawai 40 cm","posId":"102","price":30900,"isExtra":false},{"id":"424a020d-f9af-478f-a8c6-11138e0151e8","note":"","count":1,"label":"Buchtičky se šodó","posId":"D12","price":7900,"isExtra":false}]</t>
  </si>
  <si>
    <t>2026-06-13T16:51:50.988+02:00</t>
  </si>
  <si>
    <t>2026-06-13T16:58:48.650+02:00</t>
  </si>
  <si>
    <t>[{"id":"96a8a5cf958cf092de1d3f19","count":1,"label":"Margherita 40cm","posId":"100","price":26900,"isExtra":false},{"id":"9c3e5446ef3ded7b358f7c2a","count":1,"label":"Balné","posId":"K0000","price":2000,"isExtra":true},{"id":"7d507d4da65ad79ed6d24352","count":1,"label":"okraj hotdog, bez omáčky","posId":"A126","price":6500,"isExtra":true},{"id":"7ed3d726760a75b810f49cfc","count":1,"label":"Slanina","posId":"C108","price":4000,"KDSTags":["greenhighlight"],"isExtra":true},{"id":"534340cf97d1876b8244e845","count":1,"label":"Česnekový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</si>
  <si>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2026-06-13T16:49:40.908+02:00</t>
  </si>
  <si>
    <t>2026-06-13T16:56:21.080+02:00</t>
  </si>
  <si>
    <t>[{"id":"0bea1fb1-a6d1-4425-b818-6eca29fb16e8","count":1,"label":"Pizza Comeback 32","posId":"121","price":24900,"isExtra":false,"creatorId":"RXyFctEoJQCjiStfYDF_H","isPackging":0,"actualLabel":"Pizza Comeback 32"}]</t>
  </si>
  <si>
    <t>2026-06-13T16:19:25.212+02:00</t>
  </si>
  <si>
    <t>2026-06-13T16:35:45.382+02:00</t>
  </si>
  <si>
    <t>[{"id":"59592161","note":"","size":"Margherita 32cm","count":1,"label":"Margherita 32cm","posId":"112","price":20900,"isExtra":false},{"id":"54684842","note":"","count":1,"label":"Balné","posId":"K0000","price":1500,"isExtra":true},{"id":"59592164","note":"","size":"Comeback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</si>
  <si>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2026-06-13T16:12:05.006+02:00</t>
  </si>
  <si>
    <t>2026-06-13T16:21:21.755+02:00</t>
  </si>
  <si>
    <t>2026-06-13T16:11:45.420+02:00</t>
  </si>
  <si>
    <t>2026-06-13T16:28:41.399+02:00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</si>
  <si>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,{"id":"54684952","note":"","count":1,"label":"Gorgonzola","posId":"B101","price":3000,"KDSTags":["greenhighlight"],"isExtra":true},{"id":"54684796","note":"","size":"Česnekový dip","count":1,"label":"Česnekový dip","posId":"P106","price":2000,"isExtra":false},{"id":"54684842","note":"","count":1,"label":"Balné","posId":"K0000","price":1500,"isExtra":true},{"id":"59592165","note":"","size":"Pepperoni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okrajů","posId":"X1000","price":0,"isExtra":true},{"id":"54684928","note":"","count":1,"label":"Kukuřice","posId":"B115","price":2500,"KDSTags":["greenhighlight"],"isExtra":true},{"id":"57405767","note":"","size":"Pepsi zero sugar 1l","count":1,"label":"Pepsi zero sugar 1l","posId":"N125","price":5900,"isExtra":false}]</t>
  </si>
  <si>
    <t>2026-06-13T15:59:22.273+02:00</t>
  </si>
  <si>
    <t>2026-06-13T16:11:06.450+02:00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</si>
  <si>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🌶️🌶️","posId":"122","price":24900,"isExtra":false},{"id":"54684842","note":"","count":1,"label":"Balné","posId":"K0000","price":1500,"isExtra":true}]</t>
  </si>
  <si>
    <t>2026-06-13T15:55:03.558+02:00</t>
  </si>
  <si>
    <t>2026-06-13T16:08:52.066+02:00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</si>
  <si>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bylinky","posId":"A122","price":6500,"isExtra":true}]</t>
  </si>
  <si>
    <t>2026-06-13T15:53:16.352+02:00</t>
  </si>
  <si>
    <t>2026-06-13T16:00:22.237+02:00</t>
  </si>
  <si>
    <t>[{"id":"f46dd1d8-4f69-492e-b021-4aebe88e0e6b","count":1,"label":"Pizza Veggieballs 32 cm","posId":"117","price":24900,"isExtra":false,"creatorId":"Gw6P8KOxJPq-g_05i2sYy","isPackging":0,"actualLabel":"Pizza Veggieballs 32 cm"}]</t>
  </si>
  <si>
    <t>2026-06-13T15:50:18.243+02:00</t>
  </si>
  <si>
    <t>2026-06-13T16:00:45.271+02:00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</si>
  <si>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základ","posId":"ZRB32","price":0,"isExtra":true},{"id":"X108","note":"","count":1,"label":"Bez slaniny","posId":"X108","price":0,"KDSTags":["redhighlight"],"isExtra":true},{"id":"B113","note":"","count":1,"label":"Mozzarella","posId":"B113","price":3000,"KDSTags":["greenhighlight"],"isExtra":true}]</t>
  </si>
  <si>
    <t>2026-06-13T15:38:02.957+02:00</t>
  </si>
  <si>
    <t>2026-06-13T15:50:23.171+02:00</t>
  </si>
  <si>
    <t>2026-06-13T16:05:57.081+02:00</t>
  </si>
  <si>
    <t>2026-06-13T15:38:04.169+02:00</t>
  </si>
  <si>
    <t>[{"id":"f991b551-d418-40dc-886d-2413cfe0e20e","note":"","count":1,"label":"Margherita 32 cm","posId":"112","price":20900,"isExtra":false},{"id":"eaf5673a-2acd-457a-bff6-8e65ba4050c9","note":"","count":2,"label":"dip jalapenos","posId":"P107","price":2000,"isExtra":false}]</t>
  </si>
  <si>
    <t>2026-06-13T15:30:32.490+02:00</t>
  </si>
  <si>
    <t>2026-06-13T15:45:45.510+02:00</t>
  </si>
  <si>
    <t>[{"id":"59592169","note":"","size":"Hawai 32cm","count":1,"label":"Hawai 32cm","posId":"114","price":24900,"isExtra":false},{"id":"54684842","note":"","count":1,"label":"Balné","posId":"K0000","price":1500,"isExtra":true},{"id":"54684872","note":"","count":1,"label":"Bez ananasu","posId":"X100","price":0,"KDSTags":["redhighlight"],"isExtra":true},{"id":"57405766","note":"","size":"Pepsi 1l","count":1,"label":"Pepsi 1l","posId":"N124","price":5900,"isExtra":false}]</t>
  </si>
  <si>
    <t>2026-06-13T15:27:51.099+02:00</t>
  </si>
  <si>
    <t>2026-06-13T15:34:58.195+02:00</t>
  </si>
  <si>
    <t>[{"id":"9be51987-8c67-4b48-952e-a12681721f42","count":1,"label":"Pizza Zeleninová 32 cm","posId":"115","price":24900,"isExtra":false,"creatorId":"uKs4Z0gW7Br6uK0iDHc-I","isPackging":0,"actualLabel":"Pizza Zeleninová 32 cm"},{"id":"90fe26ad-8793-414c-a8fe-fc7624d10755","count":1,"label":"Pizza Špenát kuře 32 cm","posId":"116","price":24900,"isExtra":false,"creatorId":"rHJx_6DNjJwKDJt-qTVHJ","isPackging":0,"actualLabel":"Pizza Špenát kuře 32 cm"}]</t>
  </si>
  <si>
    <t>2026-06-13T15:20:51.866+02:00</t>
  </si>
  <si>
    <t>2026-06-13T15:41:42.914+02:00</t>
  </si>
  <si>
    <t>[{"id":"54684795","note":"","size":"Pepperoni Rolls 🌶️","count":2,"label":"Pepperoni Rolls 🌶️","posId":"P100","price":8900,"isExtra":false},{"id":"54684842","note":"","count":2,"label":"Balné","posId":"K0000","price":1500,"isExtra":true},{"id":"54684794","note":"","size":"Česnekový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18cm","posId":"P104","price":7900,"isExtra":false},{"id":"54684842","note":"","count":1,"label":"Balné","posId":"K0000","price":1500,"isExtra":true},{"id":"59592166","note":"","size":"BBQ Texas 32cm","count":1,"label":"BBQ Texas 32cm","posId":"119","price":24900,"isExtra":false},{"id":"54684842","note":"","count":1,"label":"Balné","posId":"K0000","price":1500,"isExtra":true},{"id":"57179853","note":"","count":1,"label":"Smetanový základ","posId":"ZBS32","price":0,"isExtra":true},{"id":"54684831","note":"","count":1,"label":"bez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54684945","note":"","count":1,"label":"Šunka","posId":"B106","price":3000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omáčka","posId":"A119","price":5700,"isExtra":true},{"id":"54684959","note":"","count":1,"label":"Pepperoni salám","posId":"B109","price":3000,"KDSTags":["greenhighlight"],"isExtra":true}]</t>
  </si>
  <si>
    <t>2026-06-13T15:14:02.249+02:00</t>
  </si>
  <si>
    <t>2026-06-13T15:28:58.267+02:00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</si>
  <si>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základ","posId":"A127","price":0,"isExtra":true},{"id":"e2500e14-36a7-442f-9e4c-8df3f05db108","note":"","count":1,"label":"pepperoni salám","posId":"B109","price":3000,"KDSTags":["greenhighlight"],"isExtra":true}]</t>
  </si>
  <si>
    <t>2026-06-13T14:56:52.462+02:00</t>
  </si>
  <si>
    <t>2026-06-13T15:12:59.069+02:00</t>
  </si>
  <si>
    <t>[{"id":"59592169","note":"","size":"Hawai 32cm","count":1,"label":"Hawai 32cm","posId":"114","price":24900,"isExtra":false},{"id":"54684842","note":"","count":1,"label":"Balné","posId":"K0000","price":1500,"isExtra":true},{"id":"57179851","note":"","count":1,"label":"Smetanový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🌶️","posId":"121","price":24900,"isExtra":false},{"id":"54684842","note":"","count":1,"label":"Balné","posId":"K0000","price":1500,"isExtra":true},{"id":"59592171","note":"","size":"Baby Špenát &amp; kuře 32cm","count":1,"label":"Baby Špenát &amp; kuře 32cm","posId":"116","price":24900,"isExtra":false},{"id":"54684842","note":"","count":1,"label":"Balné","posId":"K0000","price":1500,"isExtra":true}]</t>
  </si>
  <si>
    <t>2026-06-13T14:47:58.112+02:00</t>
  </si>
  <si>
    <t>2026-06-13T15:00:52.546+02:00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</si>
  <si>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</si>
  <si>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2026-06-13T14:46:49.041+02:00</t>
  </si>
  <si>
    <t>2026-06-13T14:57:39.827+02:00</t>
  </si>
  <si>
    <t>[{"id":"b97e51ee5d6f66be991dd77d","count":1,"label":"Hawai 32cm","posId":"114","price":19920,"isExtra":false},{"id":"2f43df7dedb312c2f3c829b9","count":1,"label":"Balné","posId":"K0000","price":1500,"isExtra":true},{"id":"bd073125d735d3efae3c623a","count":1,"label":"Spicy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dip","posId":"P106","price":2000,"isExtra":false},{"id":"2f43df7dedb312c2f3c829b9","count":1,"label":"Balné","posId":"K0000","price":1500,"isExtra":true},{"id":"37e7f219d33e08ea11549ed3","count":1,"label":"Pečené brambory","posId":"P103","price":6900,"isExtra":false},{"id":"2f43df7dedb312c2f3c829b9","count":1,"label":"Balné","posId":"K0000","price":1500,"isExtra":true}]</t>
  </si>
  <si>
    <t>2026-06-13T14:46:03.149+02:00</t>
  </si>
  <si>
    <t>2026-06-13T14:56:11.463+02:00</t>
  </si>
  <si>
    <t>[{"id":"2d3d5617-9c58-43de-9934-040859ce552d","note":"","count":1,"label":"BBQ Meteor 32 cm","posId":"118","price":24900,"isExtra":false}]</t>
  </si>
  <si>
    <t>2026-06-13T14:45:02.317+02:00</t>
  </si>
  <si>
    <t>2026-06-13T15:04:03.821+02:00</t>
  </si>
  <si>
    <t>2026-06-13T15:16:57.486+02:00</t>
  </si>
  <si>
    <t>2026-06-13T14:45:03.397+02:00</t>
  </si>
  <si>
    <t>[{"id":"16f2a985-9b85-4073-a2d6-13a6de5f989c","note":"","count":1,"label":"Hawai 32 cm","posId":"138","price":24900,"isExtra":false},{"id":"f35574a5-a84f-4d98-b052-e5fa6c8cd60f","note":"","count":1,"label":"BBQ Meteor 32 cm","posId":"142","price":24900,"isExtra":false},{"id":"65f00180-9c8f-4569-8062-acb5d5b8efb2","note":"","count":1,"label":"Pepsi 1l","posId":"N124","price":5900,"isExtra":false}]</t>
  </si>
  <si>
    <t>2026-06-13T14:45:02.297+02:00</t>
  </si>
  <si>
    <t>2026-06-13T14:54:31.858+02:00</t>
  </si>
  <si>
    <t>[{"id":"cb1b8132-0c9b-419f-9b1c-568c16576a0c","note":"","count":1,"label":"Pepperoni 40 cm","posId":"108","price":30900,"isExtra":false}]</t>
  </si>
  <si>
    <t>2026-06-13T14:38:03.366+02:00</t>
  </si>
  <si>
    <t>2026-06-13T14:46:21.630+02:00</t>
  </si>
  <si>
    <t>[{"id":"16f2a985-9b85-4073-a2d6-13a6de5f989c","note":"","count":1,"label":"Hawai 32 cm","posId":"138","price":24900,"isExtra":false}]</t>
  </si>
  <si>
    <t>2026-06-13T14:23:05.070+02:00</t>
  </si>
  <si>
    <t>2026-06-13T14:35:12.907+02:00</t>
  </si>
  <si>
    <t>2026-06-13T14:22:46.098+02:00</t>
  </si>
  <si>
    <t>2026-06-13T14:32:59.179+02:00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</si>
  <si>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32cm","posId":"116","price":24900,"isExtra":false},{"id":"54684842","note":"","count":1,"label":"Balné","posId":"K0000","price":1500,"isExtra":true},{"id":"59808788","note":"","size":"Jablečno-skořicové rolls","count":1,"label":"Jablečno-skořicové rolls","posId":"18","price":8900,"isExtra":false},{"id":"54684842","note":"","count":1,"label":"Balné","posId":"K0000","price":1500,"isExtra":true},{"id":"54684796","note":"","size":"Česnekový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</si>
  <si>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2026-06-13T14:02:02.707+02:00</t>
  </si>
  <si>
    <t>2026-06-13T14:10:43.006+02:00</t>
  </si>
  <si>
    <t>2026-06-13T13:57:52.845+02:00</t>
  </si>
  <si>
    <t>2026-06-13T14:08:12.020+02:00</t>
  </si>
  <si>
    <t>[{"id":"b97e51ee5d6f66be991dd77d","count":1,"label":"Hawai 32cm","posId":"114","price":19920,"isExtra":false},{"id":"2f43df7dedb312c2f3c829b9","count":1,"label":"Balné","posId":"K0000","price":1500,"isExtra":true},{"id":"0b5e75d3e136a01f64b6f0b6","count":1,"label":"Gorgonzola","posId":"B101","price":3000,"KDSTags":["greenhighlight"],"isExtra":true},{"id":"12800ce808ad8ec470947c77","count":1,"label":"Comeback 32cm 🌶️","posId":"121","price":19920,"isExtra":false},{"id":"2f43df7dedb312c2f3c829b9","count":1,"label":"Balné","posId":"K0000","price":1500,"isExtra":true}]</t>
  </si>
  <si>
    <t>2026-06-13T13:37:29.614+02:00</t>
  </si>
  <si>
    <t>2026-06-13T13:46:24.953+02:00</t>
  </si>
  <si>
    <t>[{"id":"117","note":"","count":1,"label":"Veggieballs 32cm 🌶️🌶️","posId":"117","price":24900,"isExtra":false},{"id":"K0000","note":"","count":1,"label":"Balné","posId":"K0000","price":1500,"isExtra":true}]</t>
  </si>
  <si>
    <t>2026-06-13T13:31:02.719+02:00</t>
  </si>
  <si>
    <t>2026-06-13T13:49:23.695+02:00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</si>
  <si>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</si>
  <si>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2026-06-13T13:29:24.282+02:00</t>
  </si>
  <si>
    <t>2026-06-13T13:42:18.517+02:00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</si>
  <si>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</si>
  <si>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2026-06-13T13:08:55.481+02:00</t>
  </si>
  <si>
    <t>2026-06-13T13:22:51.020+02:00</t>
  </si>
  <si>
    <t>2026-06-13T13:06:22.937+02:00</t>
  </si>
  <si>
    <t>2026-06-13T13:17:49.863+02:00</t>
  </si>
  <si>
    <t>2026-06-13T13:04:47.930+02:00</t>
  </si>
  <si>
    <t>2026-06-13T13:16:53.000+02:00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</si>
  <si>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základ","posId":"ZRS40","price":0,"isExtra":true},{"id":"54684904","note":"","count":1,"label":"okraj hotdog, bbq omáčka","posId":"A120","price":6500,"isExtra":true},{"id":"54684912","note":"","count":1,"label":"Bez cibule","posId":"X103","price":0,"KDSTags":["redhighlight"],"isExtra":true}]</t>
  </si>
  <si>
    <t>2026-06-13T12:48:02.933+02:00</t>
  </si>
  <si>
    <t>2026-06-13T13:10:58.373+02:00</t>
  </si>
  <si>
    <t>2026-06-13T13:18:28.182+02:00</t>
  </si>
  <si>
    <t>2026-06-13T12:48:04.346+02:00</t>
  </si>
  <si>
    <t>[{"id":"2f3dc32a-f7b9-4e14-942d-0e11242b85d6","note":"","count":1,"label":"Pepperoni 18 cm","posId":"132","price":11900,"isExtra":false},{"id":"9e57b04a-60a4-42b3-b546-f61fd741762c","note":"","count":1,"label":"Quattro Formaggi 18 cm","posId":"135","price":11900,"isExtra":false},{"id":"0c454cc7-3f38-4dea-9e0e-7220d9ba6ce0","note":"","count":1,"label":"Dip česnekový","posId":"P106","price":2000,"isExtra":false}]</t>
  </si>
  <si>
    <t>2026-06-13T12:40:02.385+02:00</t>
  </si>
  <si>
    <t>2026-06-13T12:46:51.719+02:00</t>
  </si>
  <si>
    <t>2026-06-13T13:00:55.441+02:00</t>
  </si>
  <si>
    <t>2026-06-13T12:40:03.260+02:00</t>
  </si>
  <si>
    <t>[{"id":"f35574a5-a84f-4d98-b052-e5fa6c8cd60f","note":"","count":1,"label":"BBQ Meteor 32 cm","posId":"142","price":24900,"isExtra":false},{"id":"f61b7339-3b20-4583-b2b8-12e48de2876d","note":"","count":1,"label":"změna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bylinky","posId":"A121","price":5700,"isExtra":true}]</t>
  </si>
  <si>
    <t>2026-06-13T12:31:39.116+02:00</t>
  </si>
  <si>
    <t>2026-06-13T12:53:03.379+02:00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</si>
  <si>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těsto","posId":"17","price":1000,"isExtra":true},{"id":"59555777","note":"","count":1,"label":"Rajčatový základ","posId":"ZSR32","price":0,"isExtra":true},{"id":"54684831","note":"","count":1,"label":"bez plněných okrajů","posId":"X1000","price":0,"isExtra":true},{"id":"54684945","note":"","count":1,"label":"Šunka","posId":"B106","price":3000,"KDSTags":["greenhighlight"],"isExtra":true},{"id":"54684955","note":"","count":1,"label":"Kuře","posId":"B114","price":3000,"KDSTags":["greenhighlight"],"isExtra":true}]</t>
  </si>
  <si>
    <t>2026-06-13T12:29:37.098+02:00</t>
  </si>
  <si>
    <t>2026-06-13T12:39:33.749+02:00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</si>
  <si>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</si>
  <si>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2026-06-13T12:26:00.944+02:00</t>
  </si>
  <si>
    <t>2026-06-13T12:35:17.656+02:00</t>
  </si>
  <si>
    <t>2026-06-13T12:21:03.367+02:00</t>
  </si>
  <si>
    <t>2026-06-13T12:44:39.540+02:00</t>
  </si>
  <si>
    <t>2026-06-13T12:55:24.067+02:00</t>
  </si>
  <si>
    <t>2026-06-13T12:21:04.407+02:00</t>
  </si>
  <si>
    <t>[{"id":"6d80fcec-2088-4df1-b35b-3de60046f4e1","note":"","count":1,"label":"Hot &amp; Spicy 32 cm","posId":"146","price":24900,"isExtra":false},{"id":"5972eec0-ca59-4f52-b279-96c9f5c3eb67","note":"","count":1,"label":"BEZ -cibule","posId":"X103","price":0,"KDSTags":["redhighlight"],"isExtra":true}]</t>
  </si>
  <si>
    <t>2026-06-13T12:18:47.720+02:00</t>
  </si>
  <si>
    <t>2026-06-13T12:25:15.404+02:00</t>
  </si>
  <si>
    <t>[{"id":"f94306d1-5408-404d-b7ad-57ec05fa1edb","count":1,"label":"Pizza Špenát kuře 40 cm","posId":"104","price":30900,"isExtra":false,"creatorId":"ATEvkbBpIM-QYoWyNp05_","isPackging":0,"actualLabel":"Pizza Špenát kuře 40 cm"}]</t>
  </si>
  <si>
    <t>2026-06-13T12:15:02.202+02:00</t>
  </si>
  <si>
    <t>2026-06-13T12:24:41.160+02:00</t>
  </si>
  <si>
    <t>[{"id":"554b5341-3de7-4a69-b579-50bb01af629a","note":"","count":1,"label":"Quattro Formaggi 40 cm","posId":"111","price":30900,"isExtra":false}]</t>
  </si>
  <si>
    <t>2026-06-13T11:58:02.155+02:00</t>
  </si>
  <si>
    <t>2026-06-13T12:18:18.258+02:00</t>
  </si>
  <si>
    <t>2026-06-13T12:28:56.404+02:00</t>
  </si>
  <si>
    <t>2026-06-13T11:58:03.133+02:00</t>
  </si>
  <si>
    <t>[{"id":"0c454cc7-3f38-4dea-9e0e-7220d9ba6ce0","note":"","count":1,"label":"Dip česnekový","posId":"P106","price":2000,"isExtra":false},{"id":"f932f643-9a56-4a16-90b3-20349063a042","note":"","count":1,"label":"Capricciosa 32 cm","posId":"113","price":24900,"isExtra":false}]</t>
  </si>
  <si>
    <t>2026-06-13T11:56:42.688+02:00</t>
  </si>
  <si>
    <t>2026-06-13T12:11:24.639+02:00</t>
  </si>
  <si>
    <t>[{"id":"54684794","note":"","size":"Česnekový chléb 18cm","count":1,"label":"Česnekový chléb 18cm","posId":"P104","price":7900,"isExtra":false},{"id":"54684842","note":"","count":1,"label":"Balné","posId":"K0000","price":1500,"isExtra":true},{"id":"54684795","note":"","size":"Pepperoni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</si>
  <si>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2026-06-13T11:48:53.693+02:00</t>
  </si>
  <si>
    <t>2026-06-13T12:04:52.985+02:00</t>
  </si>
  <si>
    <t>[{"id":"54684756","note":"","size":"BBQ Meteor 40cm","count":1,"label":"BBQ Meteor 40cm","posId":"106","price":30900,"isExtra":false},{"id":"54684837","note":"","count":1,"label":"Balné","posId":"K0000","price":2000,"isExtra":true},{"id":"54684754","note":"","size":"Pepperoni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</si>
  <si>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2026-06-13T11:43:55.978+02:00</t>
  </si>
  <si>
    <t>2026-06-13T11:50:58.228+02:00</t>
  </si>
  <si>
    <t>[{"id":"3ce00c7888c3f6c64a108aae","count":1,"label":"Quattro Formaggi 32cm","posId":"123","price":24900,"isExtra":false},{"id":"2f43df7dedb312c2f3c829b9","count":1,"label":"Balné","posId":"K0000","price":1500,"isExtra":true}]</t>
  </si>
  <si>
    <t>2026-06-13T11:43:02.841+02:00</t>
  </si>
  <si>
    <t>2026-06-13T11:58:43.183+02:00</t>
  </si>
  <si>
    <t>[{"id":"f932f643-9a56-4a16-90b3-20349063a042","note":"","count":1,"label":"Capricciosa 32 cm","posId":"113","price":24900,"isExtra":false},{"id":"4aed5471-c8ca-405d-bfd1-1a7601f72348","note":"","count":1,"label":"Quattro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bylinky","posId":"A121","price":5700,"isExtra":true}]</t>
  </si>
  <si>
    <t>2026-06-13T11:12:15.328+02:00</t>
  </si>
  <si>
    <t>2026-06-13T11:24:49.977+02:00</t>
  </si>
  <si>
    <t>2026-06-13T11:42:45.376+02:00</t>
  </si>
  <si>
    <t>2026-06-13T11:12:16.083+02:00</t>
  </si>
  <si>
    <t>[{"id":"0bea1fb1-a6d1-4425-b818-6eca29fb16e8","count":1,"label":"Pizza Comeback 32","posId":"121","price":24900,"isExtra":false,"creatorId":"o9RHDugDAhkYJV2egCzDA","isPackging":0,"actualLabel":"Pizza Comeback 32"}]</t>
  </si>
  <si>
    <t>2026-06-13T10:37:15.731+02:00</t>
  </si>
  <si>
    <t>2026-06-13T12:18:07.328+02:00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</si>
  <si>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</si>
  <si>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2026-06-13T10:33:03.111+02:00</t>
  </si>
  <si>
    <t>2026-06-13T11:29:23.267+02:00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</si>
  <si>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</si>
  <si>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2026-06-13T02:53:02.933+02:00</t>
  </si>
  <si>
    <t>2026-06-13T09:50:02.350+02:00</t>
  </si>
  <si>
    <t>2026-06-13T02:48:36.680+02:00</t>
  </si>
  <si>
    <t>2026-06-13T02:49:02.103+02:00</t>
  </si>
  <si>
    <t>[{"id":"733d4331-03cf-4028-a762-13e1a6a2514e","count":1,"label":"Pilsner Urquell 12","posId":"N20","price":6500,"isExtra":false,"creatorId":"cNy6jv7X7QcY-QnWxbBGN","isPackging":0,"actualLabel":"Pilsner Urquell 12"}]</t>
  </si>
  <si>
    <t>2026-06-13T02:36:27.035+02:00</t>
  </si>
  <si>
    <t>2026-06-13T02:36:53.723+02:00</t>
  </si>
  <si>
    <t>[{"id":"54557298-f136-4688-9ef9-750635cbf01a","count":1,"label":"Mirinda 1l","posId":"N126","price":5900,"isExtra":false,"creatorId":"X9S70kJWmaxLExzEmHrHf","isPackging":0,"actualLabel":"Mirinda 1l"},{"id":"f8126e0c-2411-47be-a5a4-a84bd21d11a6","count":1,"label":"Aquilla černý čaj a broskev","posId":"N120","price":4900,"isExtra":false,"creatorId":"A8I1wdUQLWXBLuxUaxH1D","isPackging":0,"actualLabel":"Aquilla černý čaj a broskev"}]</t>
  </si>
  <si>
    <t>2026-06-13T02:28:14.094+02:00</t>
  </si>
  <si>
    <t>2026-06-13T02:40:22.877+02:00</t>
  </si>
  <si>
    <t>2026-06-13T02:26:59.385+02:00</t>
  </si>
  <si>
    <t>2026-06-13T02:38:44.913+02:00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</si>
  <si>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</si>
  <si>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2026-06-13T02:26:03.650+02:00</t>
  </si>
  <si>
    <t>2026-06-13T02:34:24.756+02:00</t>
  </si>
  <si>
    <t>2026-06-13T02:48:36.852+02:00</t>
  </si>
  <si>
    <t>2026-06-13T02:26:49.802+02:00</t>
  </si>
  <si>
    <t>[{"id":"2f3dc32a-f7b9-4e14-942d-0e11242b85d6","note":"","count":1,"label":"Pepperoni 18 cm","posId":"132","price":11900,"isExtra":false},{"id":"d8771797-4363-467d-bc85-71cceb08e9be","note":"","count":1,"label":"Gorgonzola.","posId":"A101","price":2000,"isExtra":true},{"id":"4ecd8943-bd96-4ac4-afe6-172fe7178810","note":"","count":1,"label":"Hot &amp; Spicy 18 cm","posId":"134","price":11900,"isExtra":false}]</t>
  </si>
  <si>
    <t>2026-06-13T02:25:59.151+02:00</t>
  </si>
  <si>
    <t>2026-06-13T02:34:05.189+02:00</t>
  </si>
  <si>
    <t>[{"id":"54684756","note":"","size":"BBQ Meteor 40cm","count":1,"label":"BBQ Meteor 40cm","posId":"106","price":30900,"isExtra":false},{"id":"54684837","note":"","count":1,"label":"Balné","posId":"K0000","price":2000,"isExtra":true},{"id":"54684861","note":"","count":1,"label":"okraj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</si>
  <si>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2026-06-13T02:22:39.107+02:00</t>
  </si>
  <si>
    <t>2026-06-13T02:32:52.126+02:00</t>
  </si>
  <si>
    <t>[{"id":"54684760","note":"","size":"Capricciosa 40cm","count":1,"label":"Capricciosa 40cm","posId":"101","price":30900,"isExtra":false},{"id":"54684837","note":"","count":1,"label":"Balné","posId":"K0000","price":2000,"isExtra":true},{"id":"59278282","note":"","size":"Masové kuličky","count":1,"label":"Masové kuličky","posId":"P102","price":9900,"isExtra":false},{"id":"54684842","note":"","count":1,"label":"Balné","posId":"K0000","price":1500,"isExtra":true}]</t>
  </si>
  <si>
    <t>2026-06-13T02:22:04.393+02:00</t>
  </si>
  <si>
    <t>2026-06-13T02:28:29.649+02:00</t>
  </si>
  <si>
    <t>[{"id":"1aa4b142-e6d7-4d61-ba94-40298841a888","note":"","count":1,"label":"Quattro Formaggi 32 cm","posId":"123","price":24900,"isExtra":false}]</t>
  </si>
  <si>
    <t>2026-06-13T02:14:52.271+02:00</t>
  </si>
  <si>
    <t>2026-06-13T02:25:57.015+02:00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</si>
  <si>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okrajů","posId":"X1000","price":0,"isExtra":true},{"id":"c92f997635d112b6136a4b9c","count":1,"label":"Jalapeňos dip","posId":"P107","price":2000,"isExtra":false},{"id":"2f43df7dedb312c2f3c829b9","count":1,"label":"Balné","posId":"K0000","price":1500,"isExtra":true},{"id":"534340cf97d1876b8244e845","count":1,"label":"Česnekový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</si>
  <si>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2026-06-13T02:01:47.185+02:00</t>
  </si>
  <si>
    <t>2026-06-13T02:10:24.401+02:00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</si>
  <si>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🌶️🌶️","posId":"110","price":30900,"isExtra":false},{"id":"9c3e5446ef3ded7b358f7c2a","count":1,"label":"Balné","posId":"K0000","price":2000,"isExtra":true},{"id":"15899b4356cb45f4fad5074f","count":1,"label":"Pepsi 1l","posId":"N124","price":5900,"isExtra":false},{"id":"9d5abf3ba9f3480daaf4102b","count":1,"label":"Pepperoni Rolls 🌶️","posId":"P100","price":8900,"isExtra":false},{"id":"2f43df7dedb312c2f3c829b9","count":1,"label":"Balné","posId":"K0000","price":1500,"isExtra":true}]</t>
  </si>
  <si>
    <t>2026-06-13T01:51:22.412+02:00</t>
  </si>
  <si>
    <t>2026-06-13T02:02:02.940+02:00</t>
  </si>
  <si>
    <t>[{"id":"e7c1c602dc965c0159e9efb8","count":1,"label":"Pepperoni 40cm 🌶️🌶️","posId":"108","price":30900,"isExtra":false},{"id":"9c3e5446ef3ded7b358f7c2a","count":1,"label":"Balné","posId":"K0000","price":2000,"isExtra":true},{"id":"e8119c68146fe00509d91cff","count":1,"label":"Pepsi zero sugar 1l","posId":"N125","price":5900,"isExtra":false}]</t>
  </si>
  <si>
    <t>2026-06-13T01:50:23.342+02:00</t>
  </si>
  <si>
    <t>2026-06-13T02:00:14.114+02:00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</si>
  <si>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bylinky","posId":"A121","price":5700,"isExtra":true},{"id":"5240eded7e81f04fe89f2c85","count":1,"label":"Mirinda 1l","posId":"N126","price":5900,"isExtra":false},{"id":"534340cf97d1876b8244e845","count":1,"label":"Česnekový dip","posId":"P106","price":2000,"isExtra":false},{"id":"2f43df7dedb312c2f3c829b9","count":1,"label":"Balné","posId":"K0000","price":1500,"isExtra":true}]</t>
  </si>
  <si>
    <t>2026-06-13T01:47:29.579+02:00</t>
  </si>
  <si>
    <t>2026-06-13T01:55:07.842+02:00</t>
  </si>
  <si>
    <t>[{"id":"15899b4356cb45f4fad5074f","count":1,"label":"Pepsi 1l","posId":"N124","price":5900,"isExtra":false},{"id":"96a8a5cf958cf092de1d3f19","count":1,"label":"Margherita 40cm","posId":"100","price":26900,"isExtra":false},{"id":"9c3e5446ef3ded7b358f7c2a","count":1,"label":"Balné","posId":"K0000","price":2000,"isExtra":true},{"id":"af4a444b755ede3e534307ff","count":1,"label":"Šunka","posId":"C106","price":4000,"KDSTags":["greenhighlight"],"isExtra":true}]</t>
  </si>
  <si>
    <t>2026-06-13T01:46:04.449+02:00</t>
  </si>
  <si>
    <t>2026-06-13T02:00:04.156+02:00</t>
  </si>
  <si>
    <t>2026-06-13T01:44:38.317+02:00</t>
  </si>
  <si>
    <t>2026-06-13T01:54:35.289+02:00</t>
  </si>
  <si>
    <t>2026-06-13T01:37:18.375+02:00</t>
  </si>
  <si>
    <t>2026-06-13T01:43:58.590+02:00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</si>
  <si>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🌶️","posId":"109","price":30900,"isExtra":false},{"id":"54684837","note":"","count":1,"label":"Balné","posId":"K0000","price":2000,"isExtra":true},{"id":"54684904","note":"","count":1,"label":"okraj hotdog, bbq omáčka","posId":"A120","price":6500,"isExtra":true}]</t>
  </si>
  <si>
    <t>2026-06-13T01:24:13.447+02:00</t>
  </si>
  <si>
    <t>2026-06-13T01:32:59.146+02:00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</si>
  <si>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</si>
  <si>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2026-06-13T01:22:56.349+02:00</t>
  </si>
  <si>
    <t>2026-06-13T01:31:24.131+02:00</t>
  </si>
  <si>
    <t>[{"id":"57405768","note":"","size":"Mirinda 1l","count":1,"label":"Mirinda 1l","posId":"N126","price":5900,"isExtra":false},{"id":"54684753","note":"","size":"Comeback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</si>
  <si>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2026-06-13T01:20:38.395+02:00</t>
  </si>
  <si>
    <t>2026-06-13T01:27:39.908+02:00</t>
  </si>
  <si>
    <t>[{"id":"59592169","note":"","size":"Hawai 32cm","count":1,"label":"Hawai 32cm","posId":"114","price":24900,"isExtra":false},{"id":"54684842","note":"","count":1,"label":"Balné","posId":"K0000","price":1500,"isExtra":true},{"id":"59592165","note":"","size":"Pepperoni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🌶️🌶️","posId":"120","price":24900,"isExtra":false},{"id":"54684842","note":"","count":1,"label":"Balné","posId":"K0000","price":1500,"isExtra":true},{"id":"57405761","note":"","size":"Aquilla černý čaj a broskev 0,5l","count":1,"label":"Aquilla černý čaj a broskev 0,5l","posId":"N120","price":4900,"isExtra":false},{"id":"54684796","note":"","size":"Česnekový dip","count":4,"label":"Česnekový dip","posId":"P106","price":2000,"isExtra":false},{"id":"54684842","note":"","count":4,"label":"Balné","posId":"K0000","price":1500,"isExtra":true}]</t>
  </si>
  <si>
    <t>2026-06-13T01:16:52.588+02:00</t>
  </si>
  <si>
    <t>2026-06-13T01:24:11.814+02:00</t>
  </si>
  <si>
    <t>[{"id":"54684756","note":"","size":"BBQ Meteor 40cm","count":1,"label":"BBQ Meteor 40cm","posId":"106","price":30900,"isExtra":false},{"id":"54684837","note":"","count":1,"label":"Balné","posId":"K0000","price":2000,"isExtra":true}]</t>
  </si>
  <si>
    <t>2026-06-13T01:03:33.328+02:00</t>
  </si>
  <si>
    <t>2026-06-13T01:11:16.095+02:00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</si>
  <si>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okrajů","posId":"X1000","price":0,"isExtra":true},{"id":"6623d230e24177a5ada1aba9","count":1,"label":"Cibule","posId":"C103","price":3500,"KDSTags":["greenhighlight"],"isExtra":true},{"id":"da61ec74e0d8131c40023b22","count":1,"label":"Pepperoni salám","posId":"C109","price":4000,"KDSTags":["greenhighlight"],"isExtra":true}]</t>
  </si>
  <si>
    <t>2026-06-13T00:54:52.005+02:00</t>
  </si>
  <si>
    <t>2026-06-13T01:05:13.146+02:00</t>
  </si>
  <si>
    <t>[{"id":"17d88b7a67c455fd47384016","count":1,"label":"Sweet passion 32 cm","posId":"29","price":20900,"isExtra":false},{"id":"2f43df7dedb312c2f3c829b9","count":1,"label":"Balné","posId":"K0000","price":1500,"isExtra":true},{"id":"fb29917ce2e90ab392103c23","count":1,"label":"USA těsto","posId":"17","price":1000,"isExtra":true}]</t>
  </si>
  <si>
    <t>2026-06-13T00:54:18.317+02:00</t>
  </si>
  <si>
    <t>2026-06-13T01:02:15.983+02:00</t>
  </si>
  <si>
    <t>[{"id":"623094757bf405e05218647f","count":1,"label":"Jablečno-skořicové rolls","posId":"18","price":8900,"isExtra":false},{"id":"2f43df7dedb312c2f3c829b9","count":1,"label":"Balné","posId":"K0000","price":1500,"isExtra":true},{"id":"b97e51ee5d6f66be991dd77d","count":1,"label":"Hawai 32cm","posId":"114","price":19920,"isExtra":false},{"id":"2f43df7dedb312c2f3c829b9","count":1,"label":"Balné","posId":"K0000","price":1500,"isExtra":true},{"id":"9b88e1a9c34bea0540c84786","count":1,"label":"BBQ základ","posId":"ZRB32","price":0,"isExtra":true}]</t>
  </si>
  <si>
    <t>2026-06-13T00:40:09.314+02:00</t>
  </si>
  <si>
    <t>2026-06-13T00:47:40.190+02:00</t>
  </si>
  <si>
    <t>2026-06-13T00:20:14.395+02:00</t>
  </si>
  <si>
    <t>2026-06-13T00:28:50.903+02:00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</si>
  <si>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základ","posId":"ZRS32","price":0,"isExtra":true},{"id":"b97e51ee5d6f66be991dd77d","count":1,"label":"Hawai 32cm","posId":"114","price":19920,"isExtra":false},{"id":"2f43df7dedb312c2f3c829b9","count":1,"label":"Balné","posId":"K0000","price":1500,"isExtra":true},{"id":"bbc8859cc665220ad219a4cd","count":1,"label":"Bez ananasu","posId":"X100","price":0,"KDSTags":["redhighlight"],"isExtra":true}]</t>
  </si>
  <si>
    <t>2026-06-13T00:10:49.378+02:00</t>
  </si>
  <si>
    <t>2026-06-13T00:20:24.394+02:00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</si>
  <si>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🌶️🌶️","posId":"120","price":24900,"isExtra":false},{"id":"54684842","note":"","count":1,"label":"Balné","posId":"K0000","price":1500,"isExtra":true},{"id":"59592166","note":"","size":"BBQ Texas 32cm","count":1,"label":"BBQ Texas 32cm","posId":"119","price":24900,"isExtra":false},{"id":"54684842","note":"","count":1,"label":"Balné","posId":"K0000","price":1500,"isExtra":true},{"id":"54684798","note":"","size":"Jalapenos Rolls","count":1,"label":"Jalapenos Rolls","posId":"jpr200","price":8900,"isExtra":false},{"id":"54684842","note":"","count":1,"label":"Balné","posId":"K0000","price":1500,"isExtra":true},{"id":"54684796","note":"","size":"Česnekový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</si>
  <si>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2026-06-13T00:08:47.419+02:00</t>
  </si>
  <si>
    <t>2026-06-13T00:18:22.730+02:00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</si>
  <si>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základ","posId":"ZRS40","price":0,"isExtra":true},{"id":"a643f2457d9ae387f1a87824","count":1,"label":"okraj mozzarella, bbq omáčka","posId":"A124","price":6500,"isExtra":true}]</t>
  </si>
  <si>
    <t>2026-06-13T00:01:03.564+02:00</t>
  </si>
  <si>
    <t>2026-06-13T00:10:05.378+02:00</t>
  </si>
  <si>
    <t>2026-06-13T00:21:58.507+02:00</t>
  </si>
  <si>
    <t>2026-06-13T00:02:10.948+02:00</t>
  </si>
  <si>
    <t>[{"id":"f932f643-9a56-4a16-90b3-20349063a042","note":"","count":1,"label":"Capricciosa 32 cm","posId":"113","price":24900,"isExtra":false}]</t>
  </si>
  <si>
    <t>Alexey</t>
  </si>
  <si>
    <t>2026-06-12T23:49:42.702+02:00</t>
  </si>
  <si>
    <t>2026-06-12T23:58:12.409+02:00</t>
  </si>
  <si>
    <t>[{"id":"118","note":"","count":1,"label":"BBQ Meteor 32cm","posId":"118","price":24900,"isExtra":false},{"id":"K0000","note":"","count":1,"label":"Balné","posId":"K0000","price":1500,"isExtra":true}]</t>
  </si>
  <si>
    <t>Pawan</t>
  </si>
  <si>
    <t>2026-06-12T23:40:24.714+02:00</t>
  </si>
  <si>
    <t>2026-06-12T23:48:13.292+02:00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</si>
  <si>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C102","note":"","count":1,"label":"Jalapeňos","posId":"C102","price":3500,"KDSTags":["greenhighlight"],"isExtra":true},{"id":"C103","note":"","count":1,"label":"Cibule","posId":"C103","price":3500,"KDSTags":["greenhighlight"],"isExtra":true},{"id":"C115","note":"","count":1,"label":"Kukuřice","posId":"C115","price":3500,"KDSTags":["greenhighlight"],"isExtra":true}]</t>
  </si>
  <si>
    <t>2026-06-12T23:26:42.037+02:00</t>
  </si>
  <si>
    <t>2026-06-12T23:34:04.435+02:00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</si>
  <si>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</si>
  <si>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2026-06-12T23:23:02.888+02:00</t>
  </si>
  <si>
    <t>2026-06-12T23:31:57.427+02:00</t>
  </si>
  <si>
    <t>[{"id":"dd5d901d-3787-43d0-9efe-85e31e1c5def","note":"","count":1,"label":"Pepperoni 32 cm","posId":"120","price":24900,"isExtra":false},{"id":"1aa4b142-e6d7-4d61-ba94-40298841a888","note":"","count":1,"label":"Quattro Formaggi 32 cm","posId":"123","price":24900,"isExtra":false}]</t>
  </si>
  <si>
    <t>2026-06-12T23:17:46.327+02:00</t>
  </si>
  <si>
    <t>2026-06-12T23:30:40.137+02:00</t>
  </si>
  <si>
    <t>2026-06-12T23:13:40.950+02:00</t>
  </si>
  <si>
    <t>2026-06-12T23:26:20.795+02:00</t>
  </si>
  <si>
    <t>[{"id":"12800ce808ad8ec470947c77","count":1,"label":"Comeback 32cm 🌶️","posId":"121","price":19920,"isExtra":false},{"id":"2f43df7dedb312c2f3c829b9","count":1,"label":"Balné","posId":"K0000","price":1500,"isExtra":true},{"id":"15899b4356cb45f4fad5074f","count":1,"label":"Pepsi 1l","posId":"N124","price":5900,"isExtra":false},{"id":"64289bbb395820dee3a352f4","count":1,"label":"Pepperoni 32cm 🌶️🌶️","posId":"120","price":19920,"isExtra":false},{"id":"2f43df7dedb312c2f3c829b9","count":1,"label":"Balné","posId":"K0000","price":1500,"isExtra":true},{"id":"b6ffa1a1cad6e0911847a661","count":1,"label":"Margherita 32cm","posId":"112","price":16720,"isExtra":false},{"id":"2f43df7dedb312c2f3c829b9","count":1,"label":"Balné","posId":"K0000","price":1500,"isExtra":true}]</t>
  </si>
  <si>
    <t>2026-06-12T23:12:16.771+02:00</t>
  </si>
  <si>
    <t>2026-06-12T23:18:11.052+02:00</t>
  </si>
  <si>
    <t>[{"id":"0bea1fb1-a6d1-4425-b818-6eca29fb16e8","count":1,"label":"Pizza Comeback 32","posId":"121","price":24900,"isExtra":false,"creatorId":"zbHvEXFoDlC1-2sK5TUtX","isPackging":0,"actualLabel":"Pizza Comeback 32"}]</t>
  </si>
  <si>
    <t>2026-06-12T23:11:46.288+02:00</t>
  </si>
  <si>
    <t>2026-06-12T23:23:01.505+02:00</t>
  </si>
  <si>
    <t>2026-06-12T23:11:44.722+02:00</t>
  </si>
  <si>
    <t>2026-06-12T23:17:50.888+02:00</t>
  </si>
  <si>
    <t>[{"id":"55e6c21a-f597-4c37-b677-ec8ce15d74e6","count":1,"label":"Pizza Zeleninová 18 cm","posId":"127","price":11900,"isExtra":false,"creatorId":"UNrc2M9zlCTHEvcDL9hEX","isPackging":0,"actualLabel":"Pizza Zeleninová 18 cm"},{"id":"e19bccfc-4c17-4633-b04b-e10270a6adfb","count":1,"label":"Guarana kiwi a jablko","posId":"N144","price":5500,"isExtra":false,"creatorId":"Qf51bIDgLNIVInpaS6WIj","isPackging":0,"actualLabel":"Guarana kiwi a jablko"},{"id":"17ad363f-96ef-4e94-9246-dbc72c9ef474","count":1,"label":"Dip česnekový","posId":"P106","price":2000,"isExtra":false,"creatorId":"wcZbk-DqA1bsXViZAdmkA","isPackging":0,"actualLabel":"Dip česnekový"}]</t>
  </si>
  <si>
    <t>2026-06-12T23:08:50.809+02:00</t>
  </si>
  <si>
    <t>2026-06-12T23:08:54.227+02:00</t>
  </si>
  <si>
    <t>[{"id":"54557298-f136-4688-9ef9-750635cbf01a","count":1,"label":"Mirinda 1l","posId":"N126","price":5900,"isExtra":false,"creatorId":"YFBLdrY6ZEzkbk32P-7Iq","isPackging":0,"actualLabel":"Mirinda 1l"}]</t>
  </si>
  <si>
    <t>2026-06-12T23:03:54.551+02:00</t>
  </si>
  <si>
    <t>2026-06-12T23:09:38.896+02:00</t>
  </si>
  <si>
    <t>2026-06-12T22:57:20.097+02:00</t>
  </si>
  <si>
    <t>2026-06-12T23:08:31.535+02:00</t>
  </si>
  <si>
    <t>[{"id":"b6ffa1a1cad6e0911847a661","count":1,"label":"Margherita 32cm","posId":"112","price":16720,"isExtra":false},{"id":"2f43df7dedb312c2f3c829b9","count":1,"label":"Balné","posId":"K0000","price":1500,"isExtra":true},{"id":"18dccfd0f1d700e21a73bb3f","count":1,"label":"BBQ Texas 40cm","posId":"107","price":30900,"isExtra":false},{"id":"9c3e5446ef3ded7b358f7c2a","count":1,"label":"Balné","posId":"K0000","price":2000,"isExtra":true}]</t>
  </si>
  <si>
    <t>2026-06-12T22:57:03.648+02:00</t>
  </si>
  <si>
    <t>2026-06-12T23:04:00.311+02:00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</si>
  <si>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</si>
  <si>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2026-06-12T22:51:58.466+02:00</t>
  </si>
  <si>
    <t>2026-06-12T23:03:20.308+02:00</t>
  </si>
  <si>
    <t>[{"id":"97d496d671441fb8391a8b19","count":1,"label":"Spicy menu Comeback","posId":"M100","price":34900,"isExtra":false},{"id":"0a08d21a7d76fb620b157a44","count":1,"label":"Balné","posId":"K0000","price":3000,"isExtra":true},{"id":"f7a5211747ebf6e6e33271e2","count":1,"label":"BBQ Meteor","posId":"Y118","price":0,"isExtra":true},{"id":"bf3d5e280f81677b5972c78a","count":1,"label":"masové kuličky","posId":"P102","price":0,"isExtra":true},{"id":"485234416862bf3643ff6f92","count":1,"label":"Pepsi zero sugar 1l","posId":"N125","price":0,"isExtra":true}]</t>
  </si>
  <si>
    <t>2026-06-12T22:40:30.060+02:00</t>
  </si>
  <si>
    <t>2026-06-12T22:58:34.484+02:00</t>
  </si>
  <si>
    <t>[{"id":"57405767","note":"","size":"Pepsi zero sugar 1l","count":1,"label":"Pepsi zero sugar 1l","posId":"N125","price":5900,"isExtra":false},{"id":"54684754","note":"","size":"Pepperoni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</si>
  <si>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2026-06-12T22:38:50.674+02:00</t>
  </si>
  <si>
    <t>2026-06-12T22:59:42.241+02:00</t>
  </si>
  <si>
    <t>2026-06-12T22:38:30.076+02:00</t>
  </si>
  <si>
    <t>2026-06-12T22:56:12.742+02:00</t>
  </si>
  <si>
    <t>2026-06-12T22:38:19.332+02:00</t>
  </si>
  <si>
    <t>2026-06-12T22:54:56.847+02:00</t>
  </si>
  <si>
    <t>[{"id":"5499c793-73ec-4fb0-8653-1a1c70a1540b","count":1,"label":"Pizza Hawai 40 cm 0,5","posId":"H102","price":15450,"isExtra":false,"creatorId":"h5zZLGBKvdCHRXzI4PBWB","isPackging":0,"actualLabel":"Pizza Hawai 40 cm 0,5"},{"id":"p2KsCm44BGa405gktZMjz","count":1,"label":"BBQ základ","posId":"ZRB40","price":0,"isExtra":true,"mainItemId":"5499c793-73ec-4fb0-8653-1a1c70a1540b"},{"id":"2lwz8DLnxAE2XXPjpySDo","count":1,"label":"Bez plněných okrajů","posId":"X1000","price":0,"isExtra":true,"mainItemId":"5499c793-73ec-4fb0-8653-1a1c70a1540b"},{"id":"QCqt_5oV3ObVHF0PI6CzR","count":1,"label":"Jalapenos 0,5","posId":"HC102","price":1800,"KDSTags":["greenhighlight"],"isExtra":true,"mainItemId":"5499c793-73ec-4fb0-8653-1a1c70a1540b"},{"id":"2fd3af31-379f-4ef0-955d-136b72690905","count":1,"label":"Pizza BBQ Texas 40 0,5","posId":"H107","price":15450,"isExtra":false,"creatorId":"rRCL2v75AAZ-RL5X7PX3L","isPackging":0,"actualLabel":"Pizza BBQ Texas 40 0,5"},{"id":"2lwz8DLnxAE2XXPjpySDo","count":1,"label":"Bez plněných okrajů","posId":"X1000","price":0,"isExtra":true,"mainItemId":"2fd3af31-379f-4ef0-955d-136b72690905"},{"id":"QCqt_5oV3ObVHF0PI6CzR","count":1,"label":"Jalapenos 0,5","posId":"HC102","price":1800,"KDSTags":["greenhighlight"],"isExtra":true,"mainItemId":"2fd3af31-379f-4ef0-955d-136b72690905"}]</t>
  </si>
  <si>
    <t>2026-06-12T22:37:14.762+02:00</t>
  </si>
  <si>
    <t>2026-06-12T22:53:26.326+02:00</t>
  </si>
  <si>
    <t>[{"id":"59278280","note":"","size":"Spicy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🌶️","posId":"P101","price":0,"isExtra":true},{"id":"57405779","note":"","count":1,"label":"Pepsi zero sugar 1l","posId":"N125","price":0,"isExtra":true}]</t>
  </si>
  <si>
    <t>2026-06-12T22:36:31.701+02:00</t>
  </si>
  <si>
    <t>2026-06-12T22:52:20.656+02:00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</si>
  <si>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🌶️🌶️","posId":"110","price":30900,"isExtra":false},{"id":"9c3e5446ef3ded7b358f7c2a","count":1,"label":"Balné","posId":"K0000","price":2000,"isExtra":true},{"id":"b97e51ee5d6f66be991dd77d","count":1,"label":"Hawai 32cm","posId":"114","price":19920,"isExtra":false},{"id":"2f43df7dedb312c2f3c829b9","count":1,"label":"Balné","posId":"K0000","price":1500,"isExtra":true},{"id":"bbc8859cc665220ad219a4cd","count":1,"label":"Bez ananasu","posId":"X100","price":0,"KDSTags":["redhighlight"],"isExtra":true},{"id":"12800ce808ad8ec470947c77","count":1,"label":"Comeback 32cm 🌶️","posId":"121","price":19920,"isExtra":false},{"id":"2f43df7dedb312c2f3c829b9","count":1,"label":"Balné","posId":"K0000","price":1500,"isExtra":true},{"id":"64289bbb395820dee3a352f4","count":1,"label":"Pepperoni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základ","posId":"ZRB32","price":0,"isExtra":true},{"id":"355aef36173e118d2d01dec4","count":1,"label":"Jalapeňos","posId":"B102","price":2500,"KDSTags":["greenhighlight"],"isExtra":true},{"id":"ebbdea4a82f71bcf760d8142","count":1,"label":"Capricciosa 32cm","posId":"113","price":24900,"isExtra":false},{"id":"2f43df7dedb312c2f3c829b9","count":1,"label":"Balné","posId":"K0000","price":1500,"isExtra":true},{"id":"64289bbb395820dee3a352f4","count":1,"label":"Pepperoni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</si>
  <si>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2026-06-12T22:36:28.491+02:00</t>
  </si>
  <si>
    <t>2026-06-12T22:47:38.506+02:00</t>
  </si>
  <si>
    <t>[{"id":"123","note":"","count":1,"label":"Quattro Formaggi 32cm","posId":"123","price":24900,"isExtra":false},{"id":"K0000","note":"","count":1,"label":"Balné","posId":"K0000","price":1500,"isExtra":true},{"id":"A125","note":"","count":1,"label":"okraj hotdog, bez omáčky","posId":"A125","price":5700,"isExtra":true},{"id":"B108","note":"","count":1,"label":"Slanina","posId":"B108","price":3000,"KDSTags":["greenhighlight"],"isExtra":true},{"id":"N144","note":"","count":1,"label":"Guarana kiwi a jablko","posId":"N144","price":5500,"isExtra":false}]</t>
  </si>
  <si>
    <t>2026-06-12T22:22:48.655+02:00</t>
  </si>
  <si>
    <t>2026-06-12T22:38:17.205+02:00</t>
  </si>
  <si>
    <t>[{"id":"54684755","note":"","size":"BBQ Texas 40cm","count":1,"label":"BBQ Texas 40cm","posId":"107","price":30900,"isExtra":false},{"id":"54684837","note":"","count":1,"label":"Balné","posId":"K0000","price":2000,"isExtra":true},{"id":"54684878","note":"","count":1,"label":"Žampiony","posId":"C105","price":3500,"KDSTags":["greenhighlight"],"isExtra":true}]</t>
  </si>
  <si>
    <t>2026-06-12T22:21:28.806+02:00</t>
  </si>
  <si>
    <t>2026-06-12T22:35:04.995+02:00</t>
  </si>
  <si>
    <t>2026-06-12T22:20:46.413+02:00</t>
  </si>
  <si>
    <t>2026-06-12T22:33:42.433+02:00</t>
  </si>
  <si>
    <t>2026-06-12T22:20:08.484+02:00</t>
  </si>
  <si>
    <t>2026-06-12T22:32:39.892+02:00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</si>
  <si>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okrajů","posId":"X1000","price":0,"isExtra":true},{"id":"C114","note":"","count":1,"label":"Kuře","posId":"C114","price":4000,"KDSTags":["greenhighlight"],"isExtra":true}]</t>
  </si>
  <si>
    <t>2026-06-12T22:16:07.947+02:00</t>
  </si>
  <si>
    <t>2026-06-12T22:30:05.621+02:00</t>
  </si>
  <si>
    <t>2026-06-12T22:10:10.640+02:00</t>
  </si>
  <si>
    <t>2026-06-12T22:23:46.336+02:00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</si>
  <si>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bylinky","posId":"A122","price":6500,"isExtra":true},{"id":"54684957","note":"","count":1,"label":"Pepperoni salám","posId":"C109","price":4000,"KDSTags":["greenhighlight"],"isExtra":true}]</t>
  </si>
  <si>
    <t>2026-06-12T22:08:03.146+02:00</t>
  </si>
  <si>
    <t>2026-06-12T22:25:23.136+02:00</t>
  </si>
  <si>
    <t>[{"id":"63675afb-9d1b-42b2-9d42-9e80500fdd28","note":"","count":1,"label":"Comeback 40 cm","posId":"109","price":30900,"isExtra":false}]</t>
  </si>
  <si>
    <t>2026-06-12T22:07:28.442+02:00</t>
  </si>
  <si>
    <t>2026-06-12T22:16:49.356+02:00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</si>
  <si>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</si>
  <si>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2026-06-12T21:54:15.662+02:00</t>
  </si>
  <si>
    <t>2026-06-12T22:08:28.924+02:00</t>
  </si>
  <si>
    <t>[{"id":"54684758","note":"","size":"Zeleninová 40cm","count":1,"label":"Zeleninová 40cm","posId":"103","price":30900,"isExtra":false},{"id":"54684837","note":"","count":1,"label":"Balné","posId":"K0000","price":2000,"isExtra":true},{"id":"54684878","note":"","count":1,"label":"Žampiony","posId":"C105","price":3500,"KDSTags":["greenhighlight"],"isExtra":true},{"id":"54684956","note":"","count":1,"label":"Kuře","posId":"C114","price":4000,"KDSTags":["greenhighlight"],"isExtra":true}]</t>
  </si>
  <si>
    <t>2026-06-12T21:51:11.961+02:00</t>
  </si>
  <si>
    <t>2026-06-12T22:03:45.121+02:00</t>
  </si>
  <si>
    <t>[{"id":"23eb49539dc66b9258a5f1c9","count":1,"label":"Hawai 40cm","posId":"102","price":30900,"isExtra":false},{"id":"9c3e5446ef3ded7b358f7c2a","count":1,"label":"Balné","posId":"K0000","price":2000,"isExtra":true},{"id":"e48bc139e2ca597f8161ac78","count":1,"label":"okraj hotdog, hořčice","posId":"A118","price":6500,"isExtra":true},{"id":"7ed3d726760a75b810f49cfc","count":1,"label":"Slanina","posId":"C108","price":4000,"KDSTags":["greenhighlight"],"isExtra":true},{"id":"12800ce808ad8ec470947c77","count":1,"label":"Comeback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</si>
  <si>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2026-06-12T21:50:21.345+02:00</t>
  </si>
  <si>
    <t>2026-06-12T21:55:36.399+02:00</t>
  </si>
  <si>
    <t>2026-06-12T21:44:02.432+02:00</t>
  </si>
  <si>
    <t>2026-06-12T21:52:25.617+02:00</t>
  </si>
  <si>
    <t>2026-06-12T22:06:03.144+02:00</t>
  </si>
  <si>
    <t>2026-06-12T21:48:26.567+02:00</t>
  </si>
  <si>
    <t>[{"id":"0c454cc7-3f38-4dea-9e0e-7220d9ba6ce0","note":"","count":1,"label":"Dip česnekový","posId":"P106","price":2000,"isExtra":false},{"id":"3171e692-1adb-4333-8054-b1a7b136b69f","note":"","count":1,"label":"Pepperoni 32 cm","posId":"144","price":24900,"isExtra":false}]</t>
  </si>
  <si>
    <t>2026-06-12T21:37:36.410+02:00</t>
  </si>
  <si>
    <t>2026-06-12T21:49:06.045+02:00</t>
  </si>
  <si>
    <t>[{"id":"59592167","note":"","size":"BBQ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okrajů","posId":"X1000","price":0,"isExtra":true},{"id":"54684952","note":"","count":1,"label":"Gorgonzola","posId":"B101","price":3000,"KDSTags":["greenhighlight"],"isExtra":true},{"id":"59592162","note":"","size":"Quattro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bylinky","posId":"A121","price":5700,"isExtra":true},{"id":"54684948","note":"","count":1,"label":"Slanina","posId":"B108","price":3000,"KDSTags":["greenhighlight"],"isExtra":true},{"id":"59592169","note":"","size":"Hawai 32cm","count":1,"label":"Hawai 32cm","posId":"114","price":24900,"isExtra":false},{"id":"54684842","note":"","count":1,"label":"Balné","posId":"K0000","price":1500,"isExtra":true},{"id":"57405770","note":"","size":"Poděbradská malinovka 0,5l","count":1,"label":"Poděbradská malinovka 0,5l","posId":"N129","price":4900,"isExtra":false}]</t>
  </si>
  <si>
    <t>Parvat</t>
  </si>
  <si>
    <t>2026-06-12T21:30:14.537+02:00</t>
  </si>
  <si>
    <t>2026-06-12T21:43:23.150+02:00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</si>
  <si>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</si>
  <si>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2026-06-12T21:28:04.438+02:00</t>
  </si>
  <si>
    <t>2026-06-12T21:41:23.877+02:00</t>
  </si>
  <si>
    <t>2026-06-12T21:49:16.898+02:00</t>
  </si>
  <si>
    <t>2026-06-12T21:33:13.833+02:00</t>
  </si>
  <si>
    <t>2026-06-12T21:26:33.547+02:00</t>
  </si>
  <si>
    <t>2026-06-12T21:35:58.797+02:00</t>
  </si>
  <si>
    <t>[{"id":"7b2bf93f-7859-42a7-8c94-85086fc0d652","count":1,"label":"Pizza Comeback 18","posId":"133","price":11900,"isExtra":false,"creatorId":"uvpBYp7_z4Yvp18izm-vR","isPackging":0,"actualLabel":"Pizza Comeback 18"}]</t>
  </si>
  <si>
    <t>2026-06-12T21:22:04.523+02:00</t>
  </si>
  <si>
    <t>2026-06-12T21:36:10.180+02:00</t>
  </si>
  <si>
    <t>[{"id":"114","note":"","count":1,"label":"Hawai 32cm","posId":"114","price":24900,"isExtra":false},{"id":"K0000","note":"","count":1,"label":"Balné","posId":"K0000","price":1500,"isExtra":true},{"id":"N124","note":"","count":1,"label":"Pepsi 1l","posId":"N124","price":5900,"isExtra":false}]</t>
  </si>
  <si>
    <t>2026-06-12T21:21:54.874+02:00</t>
  </si>
  <si>
    <t>2026-06-12T21:39:38.419+02:00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</si>
  <si>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32cm","posId":"116","price":24900,"isExtra":false},{"id":"54684842","note":"","count":1,"label":"Balné","posId":"K0000","price":1500,"isExtra":true},{"id":"54684852","note":"","count":1,"label":"Bez kuřete","posId":"X114","price":0,"KDSTags":["redhighlight"],"isExtra":true},{"id":"54684945","note":"","count":1,"label":"Šunka","posId":"B106","price":3000,"KDSTags":["greenhighlight"],"isExtra":true},{"id":"54684754","note":"","size":"Pepperoni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🌶️🌶️","posId":"108","price":30900,"isExtra":false},{"id":"54684837","note":"","count":1,"label":"Balné","posId":"K0000","price":2000,"isExtra":true},{"id":"54684796","note":"","size":"Česnekový dip","count":3,"label":"Česnekový dip","posId":"P106","price":2000,"isExtra":false},{"id":"54684842","note":"","count":3,"label":"Balné","posId":"K0000","price":1500,"isExtra":true},{"id":"57405770","note":"","size":"Poděbradská malinovka 0,5l","count":1,"label":"Poděbradská malinovka 0,5l","posId":"N129","price":4900,"isExtra":false}]</t>
  </si>
  <si>
    <t>2026-06-12T21:19:32.585+02:00</t>
  </si>
  <si>
    <t>2026-06-12T21:25:01.257+02:00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</si>
  <si>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</si>
  <si>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2026-06-12T21:17:39.787+02:00</t>
  </si>
  <si>
    <t>2026-06-12T21:26:48.904+02:00</t>
  </si>
  <si>
    <t>[{"id":"9d5abf3ba9f3480daaf4102b","count":1,"label":"Pepperoni Rolls 🌶️","posId":"P100","price":8900,"isExtra":false},{"id":"2f43df7dedb312c2f3c829b9","count":1,"label":"Balné","posId":"K0000","price":1500,"isExtra":true},{"id":"6dd95d267276b256b3cb02db","count":1,"label":"Baby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</si>
  <si>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2026-06-12T21:17:02.438+02:00</t>
  </si>
  <si>
    <t>2026-06-12T21:28:12.788+02:00</t>
  </si>
  <si>
    <t>2026-06-12T21:49:47.379+02:00</t>
  </si>
  <si>
    <t>2026-06-12T21:17:03.699+02:00</t>
  </si>
  <si>
    <t>2026-06-12T21:12:40.781+02:00</t>
  </si>
  <si>
    <t>2026-06-12T21:19:09.008+02:00</t>
  </si>
  <si>
    <t>2026-06-12T21:53:46.164+02:00</t>
  </si>
  <si>
    <t>2026-06-12T21:12:42.154+02:00</t>
  </si>
  <si>
    <t>[{"id":"a0148f4d-e608-4061-b0cf-421635d1867d","count":1,"label":"Spicy Wings","posId":"P101","price":11900,"isExtra":false,"creatorId":"PqAUaac0g2jeAlDmx0FEx","isPackging":1500,"actualLabel":"Spicy Wings"},{"id":"a0148f4d-e608-4061-b0cf-421635d1867d","count":1,"label":"Spicy Wings","posId":"P101","price":11900,"isExtra":false,"creatorId":"IcnmOG3YkX0CKep1L9Q3T","isPackging":1500,"actualLabel":"Spicy Wings"},{"id":"a0148f4d-e608-4061-b0cf-421635d1867d","count":1,"label":"Spicy Wings","posId":"P101","price":11900,"isExtra":false,"creatorId":"KwetSauROojVMoQ1_Bq4q","isPackging":1500,"actualLabel":"Spicy Wings"},{"id":"a0148f4d-e608-4061-b0cf-421635d1867d","count":1,"label":"Spicy Wings","posId":"P101","price":11900,"isExtra":false,"creatorId":"GUY537A0nmAb36cBVbJJR","isPackging":1500,"actualLabel":"Spicy Wings"}]</t>
  </si>
  <si>
    <t>2026-06-12T21:09:14.555+02:00</t>
  </si>
  <si>
    <t>2026-06-12T21:21:50.360+02:00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</si>
  <si>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okrajů","posId":"X1000","price":0,"isExtra":true},{"id":"54684949","note":"","count":1,"label":"Slanina","posId":"C108","price":4000,"KDSTags":["greenhighlight"],"isExtra":true}]</t>
  </si>
  <si>
    <t>2026-06-12T20:53:14.885+02:00</t>
  </si>
  <si>
    <t>2026-06-12T21:04:28.897+02:00</t>
  </si>
  <si>
    <t>2026-06-12T20:50:18.445+02:00</t>
  </si>
  <si>
    <t>2026-06-12T21:05:54.612+02:00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</si>
  <si>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</si>
  <si>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2026-06-12T20:45:29.660+02:00</t>
  </si>
  <si>
    <t>2026-06-12T21:01:33.759+02:00</t>
  </si>
  <si>
    <t>[{"id":"59592162","note":"","size":"Quattro Formaggi 32cm","count":1,"label":"Quattro Formaggi 32cm","posId":"123","price":24900,"isExtra":false},{"id":"54684842","note":"","count":1,"label":"Balné","posId":"K0000","price":1500,"isExtra":true}]</t>
  </si>
  <si>
    <t>2026-06-12T20:41:02.176+02:00</t>
  </si>
  <si>
    <t>2026-06-12T21:06:42.009+02:00</t>
  </si>
  <si>
    <t>[{"id":"1259035b-bb9c-4781-bd3f-6114a4a72dd6","note":"","count":1,"label":"Baby špenát &amp; kuře 40 cm","posId":"104","price":30900,"isExtra":false},{"id":"554b5341-3de7-4a69-b579-50bb01af629a","note":"","count":1,"label":"Quattro Formaggi 40 cm","posId":"111","price":30900,"isExtra":false}]</t>
  </si>
  <si>
    <t>2026-06-12T20:39:05.481+02:00</t>
  </si>
  <si>
    <t>2026-06-12T21:04:01.563+02:00</t>
  </si>
  <si>
    <t>[{"id":"ebbdea4a82f71bcf760d8142","count":1,"label":"Capricciosa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</si>
  <si>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2026-06-12T20:37:29.999+02:00</t>
  </si>
  <si>
    <t>2026-06-12T20:55:02.745+02:00</t>
  </si>
  <si>
    <t>2026-06-12T20:34:01.860+02:00</t>
  </si>
  <si>
    <t>2026-06-12T21:02:58.453+02:00</t>
  </si>
  <si>
    <t>[{"id":"1df158679f278788e0e313a1","count":1,"label":"Veggieballs 32cm 🌶️🌶️","posId":"117","price":24900,"isExtra":false},{"id":"2f43df7dedb312c2f3c829b9","count":1,"label":"Balné","posId":"K0000","price":1500,"isExtra":true},{"id":"9b88e1a9c34bea0540c84786","count":1,"label":"BBQ základ","posId":"ZRB32","price":0,"isExtra":true},{"id":"3ce00c7888c3f6c64a108aae","count":1,"label":"Quattro Formaggi 32cm","posId":"123","price":24900,"isExtra":false},{"id":"2f43df7dedb312c2f3c829b9","count":1,"label":"Balné","posId":"K0000","price":1500,"isExtra":true},{"id":"534340cf97d1876b8244e845","count":1,"label":"Česnekový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</si>
  <si>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2026-06-12T20:31:58.029+02:00</t>
  </si>
  <si>
    <t>2026-06-12T20:59:15.988+02:00</t>
  </si>
  <si>
    <t>2026-06-12T20:30:04.057+02:00</t>
  </si>
  <si>
    <t>2026-06-12T20:54:57.847+02:00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</si>
  <si>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</si>
  <si>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2026-06-12T20:24:58.436+02:00</t>
  </si>
  <si>
    <t>2026-06-12T20:56:51.938+02:00</t>
  </si>
  <si>
    <t>[{"id":"59592170","note":"","size":"Capricciosa 32cm","count":2,"label":"Capricciosa 32cm","posId":"113","price":24900,"isExtra":false},{"id":"54684842","note":"","count":2,"label":"Balné","posId":"K0000","price":1500,"isExtra":true},{"id":"59592169","note":"","size":"Hawai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32cm","posId":"114","price":24900,"isExtra":false},{"id":"54684842","note":"","count":1,"label":"Balné","posId":"K0000","price":1500,"isExtra":true},{"id":"54684758","note":"","size":"Zeleninová 40cm","count":2,"label":"Zeleninová 40cm","posId":"103","price":30900,"isExtra":false},{"id":"54684837","note":"","count":2,"label":"Balné","posId":"K0000","price":2000,"isExtra":true}]</t>
  </si>
  <si>
    <t>2026-06-12T20:23:32.867+02:00</t>
  </si>
  <si>
    <t>2026-06-12T20:49:00.036+02:00</t>
  </si>
  <si>
    <t>[{"id":"a4314c963e8e67cd61d8288a","count":1,"label":"BBQ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těsto","posId":"17","price":1000,"isExtra":true},{"id":"e11a59b4ea0a50ef00cb77f7","count":1,"label":"Rajčatový základ","posId":"ZBR32","price":0,"isExtra":true},{"id":"b79674a8749d7a797a90cc5b","count":1,"label":"okraj mozzarella, bylinky","posId":"A121","price":5700,"isExtra":true},{"id":"9ff3290dd0856efee7971f0d","count":1,"label":"Baby špenát &amp; kuře 40cm","posId":"104","price":30900,"isExtra":false},{"id":"9c3e5446ef3ded7b358f7c2a","count":1,"label":"Balné","posId":"K0000","price":2000,"isExtra":true},{"id":"37b38bd6b1dadd795b992364","count":1,"label":"BBQ základ","posId":"ZSB49","price":0,"isExtra":true},{"id":"9b134e33f1db18460c30380b","count":1,"label":"okraj mozzarella, bylinky","posId":"A122","price":6500,"isExtra":true}]</t>
  </si>
  <si>
    <t>2026-06-12T20:23:02.344+02:00</t>
  </si>
  <si>
    <t>2026-06-12T20:45:59.080+02:00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</si>
  <si>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</si>
  <si>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2026-06-12T20:22:02.530+02:00</t>
  </si>
  <si>
    <t>2026-06-12T20:40:59.196+02:00</t>
  </si>
  <si>
    <t>2026-06-12T21:07:07.272+02:00</t>
  </si>
  <si>
    <t>2026-06-12T20:22:05.552+02:00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</si>
  <si>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česnekový","posId":"P106","price":2000,"isExtra":false},{"id":"424a020d-f9af-478f-a8c6-11138e0151e8","note":"","count":1,"label":"Buchtičky se šodó","posId":"D12","price":7900,"isExtra":false},{"id":"7fe65290-ec4b-48b2-9910-3ba030cf40e6","note":"","count":1,"label":"Choco Rolls, 6 ks","posId":"chr100","price":8900,"isExtra":false},{"id":"cd3c74d7-bb62-4309-8b7e-c56b813d056a","note":"","count":1,"label":"Jablečno-skořicové rolls, 8ks","posId":"18","price":8900,"isExtra":false}]</t>
  </si>
  <si>
    <t>2026-06-12T20:20:25.624+02:00</t>
  </si>
  <si>
    <t>2026-06-12T20:47:18.456+02:00</t>
  </si>
  <si>
    <t>[{"id":"15899b4356cb45f4fad5074f","count":1,"label":"Pepsi 1l","posId":"N124","price":5900,"isExtra":false},{"id":"64289bbb395820dee3a352f4","count":1,"label":"Pepperoni 32cm 🌶️🌶️","posId":"120","price":19920,"isExtra":false},{"id":"2f43df7dedb312c2f3c829b9","count":1,"label":"Balné","posId":"K0000","price":1500,"isExtra":true},{"id":"d711b427043511cf4e6606a9","count":1,"label":"Kuře","posId":"B114","price":3000,"KDSTags":["greenhighlight"]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</si>
  <si>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2026-06-12T20:19:22.462+02:00</t>
  </si>
  <si>
    <t>2026-06-12T20:31:14.057+02:00</t>
  </si>
  <si>
    <t>[{"id":"b97e51ee5d6f66be991dd77d","count":1,"label":"Hawai 32cm","posId":"114","price":19920,"isExtra":false},{"id":"2f43df7dedb312c2f3c829b9","count":1,"label":"Balné","posId":"K0000","price":1500,"isExtra":true},{"id":"12800ce808ad8ec470947c77","count":1,"label":"Comeback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základ","posId":"ZRS32","price":0,"isExtra":true}]</t>
  </si>
  <si>
    <t>2026-06-12T20:18:03.623+02:00</t>
  </si>
  <si>
    <t>2026-06-12T20:36:57.836+02:00</t>
  </si>
  <si>
    <t>2026-06-12T21:00:31.224+02:00</t>
  </si>
  <si>
    <t>2026-06-12T20:18:06.820+02:00</t>
  </si>
  <si>
    <t>[{"id":"49e8d1c4-1e97-4089-9514-2970c15092b6","note":"","count":1,"label":"BBQ Meteor 40 cm","posId":"106","price":30900,"isExtra":false},{"id":"932d1eab-8f45-4992-b460-cc5099f91e14","note":"","count":1,"label":"Okraj Hotdog, BBQ","posId":"A120","price":6500,"isExtra":true},{"id":"0c454cc7-3f38-4dea-9e0e-7220d9ba6ce0","note":"","count":1,"label":"Dip česnekový","posId":"P106","price":2000,"isExtra":false}]</t>
  </si>
  <si>
    <t>2026-06-12T20:18:03.523+02:00</t>
  </si>
  <si>
    <t>2026-06-12T20:31:58.814+02:00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</si>
  <si>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česnekový","posId":"P106","price":2000,"isExtra":false}]</t>
  </si>
  <si>
    <t>2026-06-12T20:17:03.024+02:00</t>
  </si>
  <si>
    <t>2026-06-12T20:34:05.053+02:00</t>
  </si>
  <si>
    <t>2026-06-12T20:48:47.800+02:00</t>
  </si>
  <si>
    <t>2026-06-12T20:17:04.996+02:00</t>
  </si>
  <si>
    <t>2026-06-12T20:11:23.945+02:00</t>
  </si>
  <si>
    <t>2026-06-12T20:40:36.667+02:00</t>
  </si>
  <si>
    <t>[{"id":"db512a49-05d7-4924-a817-5d5d5968a844","count":1,"label":"Pizza Capricciosa 32","posId":"113","price":24900,"isExtra":false,"creatorId":"DlSob7417Uohk_UkmHeSG","isPackging":0,"actualLabel":"Pizza Capricciosa 32"},{"id":"5b4032d3-8346-45a9-86d5-b86731599dcf","count":1,"label":"Pizza BBQ Texas 32","posId":"119","price":24900,"isExtra":false,"creatorId":"w_F1ufR8tGQib5R6XeCqS","isPackging":0,"actualLabel":"Pizza BBQ Texas 32"}]</t>
  </si>
  <si>
    <t>2026-06-12T20:10:56.408+02:00</t>
  </si>
  <si>
    <t>2026-06-12T20:28:41.258+02:00</t>
  </si>
  <si>
    <t>2026-06-12T20:09:06.066+02:00</t>
  </si>
  <si>
    <t>2026-06-12T20:27:59.238+02:00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</si>
  <si>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</si>
  <si>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2026-06-12T20:08:56.065+02:00</t>
  </si>
  <si>
    <t>2026-06-12T20:26:43.792+02:00</t>
  </si>
  <si>
    <t>[{"id":"12800ce808ad8ec470947c77","count":2,"label":"Comeback 32cm 🌶️","posId":"121","price":19920,"isExtra":false},{"id":"2f43df7dedb312c2f3c829b9","count":2,"label":"Balné","posId":"K0000","price":1500,"isExtra":true},{"id":"13bc34972a864e03558263de","count":2,"label":"bez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</si>
  <si>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2026-06-12T20:06:40.312+02:00</t>
  </si>
  <si>
    <t>2026-06-12T20:18:29.886+02:00</t>
  </si>
  <si>
    <t>[{"id":"103","note":"","count":1,"label":"Zeleninová 40cm","posId":"103","price":30900,"isExtra":false},{"id":"K0000","note":"","count":1,"label":"Balné","posId":"K0000","price":2000,"isExtra":true},{"id":"100","note":"","count":2,"label":"Margherita 40cm","posId":"100","price":26900,"isExtra":false},{"id":"K0000","note":"","count":2,"label":"Balné","posId":"K0000","price":2000,"isExtra":true}]</t>
  </si>
  <si>
    <t>2026-06-12T20:00:05.233+02:00</t>
  </si>
  <si>
    <t>2026-06-12T20:06:05.732+02:00</t>
  </si>
  <si>
    <t>[{"id":"83ec0315-3b1e-4491-8fb1-b563a4c0f09e","count":1,"label":"Pizza Capricciosa 40","posId":"101","price":30900,"isExtra":false,"creatorId":"ARDt2hZ1JRy67eaAUCHAP","isPackging":0,"actualLabel":"Pizza Capricciosa 40"},{"id":"a5Gkj2FqUAnwgAU4Vmosn","count":1,"label":"Smetanový základ","posId":"ZRS40","price":0,"isExtra":true,"mainItemId":"83ec0315-3b1e-4491-8fb1-b563a4c0f09e"},{"id":"extra_20230331101812_3","count":1,"label":"okraj mozzarella, bylinky","posId":"A122","price":6500,"isExtra":true,"mainItemId":"83ec0315-3b1e-4491-8fb1-b563a4c0f09e"},{"id":"GYSRqjuX_5GgPnyWxK3RZ","count":1,"label":"Bez oliv","posId":"X112","price":0,"KDSTags":["redhighlight"],"isExtra":true,"mainItemId":"83ec0315-3b1e-4491-8fb1-b563a4c0f09e"}]</t>
  </si>
  <si>
    <t>2026-06-12T19:58:02.495+02:00</t>
  </si>
  <si>
    <t>2026-06-12T20:14:17.063+02:00</t>
  </si>
  <si>
    <t>2026-06-12T20:24:20.662+02:00</t>
  </si>
  <si>
    <t>2026-06-12T19:58:05.697+02:00</t>
  </si>
  <si>
    <t>[{"id":"49e8d1c4-1e97-4089-9514-2970c15092b6","note":"","count":1,"label":"BBQ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</si>
  <si>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2026-06-12T19:56:02.333+02:00</t>
  </si>
  <si>
    <t>2026-06-12T20:15:04.683+02:00</t>
  </si>
  <si>
    <t>[{"id":"e14574c4-b8aa-4b67-9714-d939fcb8ffee","note":"","count":1,"label":"Zeleninová 40 cm","posId":"103","price":30900,"isExtra":false},{"id":"57c816b2-3e3f-46c2-b126-b09910d79cb0","note":"","count":1,"label":"změna na Smetanový základ","posId":"A129","price":0,"isExtra":true},{"id":"52cffa8b-0a47-4e13-b315-64f9374ef0a7","note":"","count":1,"label":"Okraj Hotdog bez omáčky","posId":"A126","price":6500,"isExtra":true},{"id":"0c454cc7-3f38-4dea-9e0e-7220d9ba6ce0","note":"","count":3,"label":"Dip česnekový","posId":"P106","price":2000,"isExtra":false}]</t>
  </si>
  <si>
    <t>2026-06-12T19:55:02.701+02:00</t>
  </si>
  <si>
    <t>2026-06-12T20:07:03.451+02:00</t>
  </si>
  <si>
    <t>2026-06-12T19:44:15.681+02:00</t>
  </si>
  <si>
    <t>2026-06-12T19:58:44.812+02:00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</si>
  <si>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základ","posId":"ZSR40","price":0,"isExtra":true}]</t>
  </si>
  <si>
    <t>2026-06-12T19:41:43.852+02:00</t>
  </si>
  <si>
    <t>2026-06-12T20:02:05.360+02:00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</si>
  <si>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okrajů","posId":"X1000","price":0,"isExtra":true},{"id":"59592168","note":"","size":"Zeleninová 32cm","count":1,"label":"Zeleninová 32cm","posId":"115","price":24900,"isExtra":false},{"id":"54684842","note":"","count":1,"label":"Balné","posId":"K0000","price":1500,"isExtra":true},{"id":"54684831","note":"","count":1,"label":"bez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okrajů","posId":"X1000","price":0,"isExtra":true},{"id":"54684890","note":"","count":1,"label":"Bez cibule","posId":"X103","price":0,"KDSTags":["redhighlight"],"isExtra":true}]</t>
  </si>
  <si>
    <t>2026-06-12T19:39:03.384+02:00</t>
  </si>
  <si>
    <t>2026-06-12T19:55:48.999+02:00</t>
  </si>
  <si>
    <t>[{"id":"2cc0a9fe-ea2a-41e4-be86-6376b8437c33","note":"","count":1,"label":"Capricciosa 40 cm","posId":"101","price":30900,"isExtra":false}]</t>
  </si>
  <si>
    <t>2026-06-12T19:38:50.009+02:00</t>
  </si>
  <si>
    <t>2026-06-12T19:48:43.412+02:00</t>
  </si>
  <si>
    <t>2026-06-12T19:36:34.934+02:00</t>
  </si>
  <si>
    <t>2026-06-12T19:56:00.710+02:00</t>
  </si>
  <si>
    <t>[{"id":"3ce00c7888c3f6c64a108aae","count":1,"label":"Quattro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parmazán","posId":"B130","price":3000,"KDSTags":["greenhighlight"],"isExtra":true},{"id":"534340cf97d1876b8244e845","count":5,"label":"Česnekový dip","posId":"P106","price":2000,"isExtra":false},{"id":"2f43df7dedb312c2f3c829b9","count":5,"label":"Balné","posId":"K0000","price":1500,"isExtra":true}]</t>
  </si>
  <si>
    <t>2026-06-12T19:35:03.550+02:00</t>
  </si>
  <si>
    <t>2026-06-12T19:51:40.274+02:00</t>
  </si>
  <si>
    <t>2026-06-12T20:07:36.114+02:00</t>
  </si>
  <si>
    <t>2026-06-12T19:35:45.051+02:00</t>
  </si>
  <si>
    <t>[{"id":"df65c440-9414-439e-8f8e-b4f30f154296","note":"","count":1,"label":"Hawai 40 cm","posId":"102","price":30900,"isExtra":false},{"id":"cb1b8132-0c9b-419f-9b1c-568c16576a0c","note":"","count":1,"label":"Pepperoni 40 cm","posId":"108","price":30900,"isExtra":false},{"id":"0c454cc7-3f38-4dea-9e0e-7220d9ba6ce0","note":"","count":4,"label":"Dip česnekový","posId":"P106","price":2000,"isExtra":false}]</t>
  </si>
  <si>
    <t>2026-06-12T19:30:47.646+02:00</t>
  </si>
  <si>
    <t>2026-06-12T19:51:04.067+02:00</t>
  </si>
  <si>
    <t>[{"id":"6dd95d267276b256b3cb02db","count":1,"label":"Baby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omáčky","posId":"A125","price":5700,"isExtra":true},{"id":"bd073125d735d3efae3c623a","count":3,"label":"Spicy Wings 🌶️","posId":"P101","price":9520,"isExtra":false},{"id":"2f43df7dedb312c2f3c829b9","count":3,"label":"Balné","posId":"K0000","price":1500,"isExtra":true}]</t>
  </si>
  <si>
    <t>Kamil</t>
  </si>
  <si>
    <t>2026-06-12T19:28:26.412+02:00</t>
  </si>
  <si>
    <t>2026-06-12T19:44:22.622+02:00</t>
  </si>
  <si>
    <t>[{"id":"108","note":"","count":1,"label":"Pepperoni 40cm 🌶️🌶️","posId":"108","price":30900,"isExtra":false},{"id":"K0000","note":"","count":1,"label":"Balné","posId":"K0000","price":2000,"isExtra":true},{"id":"C111","note":"","count":1,"label":"Paprika","posId":"C111","price":3500,"KDSTags":["greenhighlight"],"isExtra":true},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okrajů","posId":"X1000","price":0,"isExtra":true},{"id":"X103","note":"","count":1,"label":"Bez cibule","posId":"X103","price":0,"KDSTags":["redhighlight"],"isExtra":true},{"id":"B101","note":"","count":1,"label":"Gorgonzola","posId":"B101","price":3000,"KDSTags":["greenhighlight"],"isExtra":true}]</t>
  </si>
  <si>
    <t>2026-06-12T19:26:03.004+02:00</t>
  </si>
  <si>
    <t>2026-06-12T19:41:02.427+02:00</t>
  </si>
  <si>
    <t>2026-06-12T19:51:14.568+02:00</t>
  </si>
  <si>
    <t>2026-06-12T19:26:38.481+02:00</t>
  </si>
  <si>
    <t>[{"id":"3fb2a405-31db-4fd3-b8b2-bf0ce52f7bfe","note":"","count":1,"label":"Sweet passion 18 cm","posId":"30","price":11900,"isExtra":false},{"id":"4aed5471-c8ca-405d-bfd1-1a7601f72348","note":"","count":1,"label":"Quattro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18bc733c-71df-4b31-ae11-2ee5b242a454","note":"","count":1,"label":"kuře","posId":"B114","price":3000,"KDSTags":["greenhighlight"],"isExtra":true},{"id":"0c454cc7-3f38-4dea-9e0e-7220d9ba6ce0","note":"","count":4,"label":"Dip česnekový","posId":"P106","price":2000,"isExtra":false},{"id":"f35574a5-a84f-4d98-b052-e5fa6c8cd60f","note":"","count":1,"label":"BBQ Meteor 32 cm","posId":"142","price":24900,"isExtra":false},{"id":"d52027ab-fcf5-41e6-945a-01e2fd9187a4","note":"","count":1,"label":"okraj Hotdog, hořčice","posId":"A117","price":5700,"isExtra":true},{"id":"720272d2-1717-4af6-8eea-e928bb95234b","note":"","count":1,"label":"kukuřice","posId":"B115","price":2500,"KDSTags":["greenhighlight"],"isExtra":true}]</t>
  </si>
  <si>
    <t>2026-06-12T19:22:05.270+02:00</t>
  </si>
  <si>
    <t>2026-06-12T19:37:17.921+02:00</t>
  </si>
  <si>
    <t>[{"id":"018e868f394ea392cd774636","count":1,"label":"Opočno vanilková","posId":"D108","price":12900,"isExtra":false},{"id":"534340cf97d1876b8244e845","count":1,"label":"Česnekový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d88d2952fcc42dbccd4c4182","count":1,"label":"Mozzarella","posId":"C113","price":4000,"KDSTags":["greenhighlight"],"isExtra":true},{"id":"5b3afaeafd2920f059f48916","count":1,"label":"Gorgonzola","posId":"C101","price":4000,"KDSTags":["greenhighlight"],"isExtra":true},{"id":"eb325fbf5298e265e16552eb","count":1,"label":"Grana padano, pecorino, parmazán","posId":"C130","price":4000,"KDSTags":["greenhighlight"],"isExtra":true}]</t>
  </si>
  <si>
    <t>2026-06-12T19:22:02.544+02:00</t>
  </si>
  <si>
    <t>2026-06-12T19:33:29.496+02:00</t>
  </si>
  <si>
    <t>2026-06-12T20:04:50.082+02:00</t>
  </si>
  <si>
    <t>2026-06-12T19:22:08.294+02:00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</si>
  <si>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bylinky","posId":"A121","price":5700,"isExtra":true}]</t>
  </si>
  <si>
    <t>2026-06-12T19:18:30.662+02:00</t>
  </si>
  <si>
    <t>2026-06-12T19:33:57.423+02:00</t>
  </si>
  <si>
    <t>2026-06-12T19:17:48.549+02:00</t>
  </si>
  <si>
    <t>2026-06-12T19:33:20.531+02:00</t>
  </si>
  <si>
    <t>[{"id":"64289bbb395820dee3a352f4","count":1,"label":"Pepperoni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okrajů","posId":"X1000","price":0,"isExtra":true},{"id":"c5a9c941c1f31eb9931eba5d","count":1,"label":"Zeleninová 32cm","posId":"115","price":19920,"isExtra":false},{"id":"2f43df7dedb312c2f3c829b9","count":1,"label":"Balné","posId":"K0000","price":1500,"isExtra":true},{"id":"2179c22089126fe6683fee77","count":1,"label":"Smetanový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okrajů","posId":"X1000","price":0,"isExtra":true},{"id":"37e7f219d33e08ea11549ed3","count":1,"label":"Pečené brambory","posId":"P103","price":6900,"isExtra":false},{"id":"2f43df7dedb312c2f3c829b9","count":1,"label":"Balné","posId":"K0000","price":1500,"isExtra":true}]</t>
  </si>
  <si>
    <t>2026-06-12T19:17:03.024+02:00</t>
  </si>
  <si>
    <t>2026-06-12T20:21:54.396+02:00</t>
  </si>
  <si>
    <t>[{"id":"f932f643-9a56-4a16-90b3-20349063a042","note":"","count":1,"label":"Capricciosa 32 cm","posId":"113","price":24900,"isExtra":false},{"id":"3b51edda-398d-47d1-8cbd-b96caad0e92c","note":"","count":1,"label":"šunka","posId":"B106","price":3000,"KDSTags":["greenhighlight"],"isExtra":true},{"id":"d3fbee6e-254b-46e7-885e-b580d0e6b445","note":"","count":1,"label":"žampiony","posId":"B105","price":2500,"KDSTags":["greenhighlight"],"isExtra":true},{"id":"be5c7908-f592-4704-987f-cd7d7281f32e","note":"","count":1,"label":"Comeback 32 cm","posId":"121","price":24900,"isExtra":false},{"id":"3b51edda-398d-47d1-8cbd-b96caad0e92c","note":"","count":1,"label":"šunka","posId":"B106","price":3000,"KDSTags":["greenhighlight"],"isExtra":true},{"id":"d2940aff-8a5c-41f7-b075-b1eaa7b358e7","note":"","count":1,"label":"Dip BBQ","posId":"P105","price":2000,"isExtra":false},{"id":"0c454cc7-3f38-4dea-9e0e-7220d9ba6ce0","note":"","count":1,"label":"Dip česnekový","posId":"P106","price":2000,"isExtra":false},{"id":"248252c5-4f49-43ec-9d7c-c3f582fe912d","note":"","count":1,"label":"Mirinda 1l","posId":"N126","price":5900,"isExtra":false}]</t>
  </si>
  <si>
    <t>2026-06-12T19:14:03.186+02:00</t>
  </si>
  <si>
    <t>2026-06-12T19:33:02.266+02:00</t>
  </si>
  <si>
    <t>2026-06-12T19:51:00.655+02:00</t>
  </si>
  <si>
    <t>2026-06-12T19:14:04.363+02:00</t>
  </si>
  <si>
    <t>[{"id":"6fac1de4-9c86-46df-a533-30c3e57f53c0","note":"","count":1,"label":"BBQ Texas 32 cm","posId":"143","price":24900,"isExtra":false},{"id":"f2ca88ba-7288-4f05-a925-149da2e2137e","note":"","count":1,"label":"okraj Hotdog, BBQ","posId":"A119","price":5700,"isExtra":true},{"id":"50d0c33c-440a-47e3-8208-1c68574950af","note":"","count":1,"label":"Capricciosa 32 cm","posId":"137","price":24900,"isExtra":false},{"id":"2be8bd8d-b8cf-456a-a9f3-1ae18c5726f9","note":"","count":1,"label":"okraj mozzarella, BBQ omáčka","posId":"A123","price":5700,"isExtra":true},{"id":"c9bf2e69-6fc6-4d64-86d6-ef55db64361f","note":"","count":1,"label":"párek","posId":"B110","price":3000,"KDSTags":["greenhighlight"],"isExtra":true}]</t>
  </si>
  <si>
    <t>2026-06-12T19:07:14.141+02:00</t>
  </si>
  <si>
    <t>2026-06-12T19:30:07.129+02:00</t>
  </si>
  <si>
    <t>[{"id":"b97e51ee5d6f66be991dd77d","count":1,"label":"Hawai 32cm","posId":"114","price":19920,"isExtra":false},{"id":"2f43df7dedb312c2f3c829b9","count":1,"label":"Balné","posId":"K0000","price":1500,"isExtra":true},{"id":"12800ce808ad8ec470947c77","count":1,"label":"Comeback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🌶️","posId":"121","price":19920,"isExtra":false},{"id":"2f43df7dedb312c2f3c829b9","count":1,"label":"Balné","posId":"K0000","price":1500,"isExtra":true}]</t>
  </si>
  <si>
    <t>2026-06-12T19:04:54.996+02:00</t>
  </si>
  <si>
    <t>2026-06-12T19:16:17.900+02:00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</si>
  <si>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🌶️","posId":"P100","price":8900,"isExtra":false},{"id":"54684842","note":"","count":1,"label":"Balné","posId":"K0000","price":1500,"isExtra":true},{"id":"54684798","note":"","size":"Jalapenos Rolls","count":1,"label":"Jalapenos Rolls","posId":"jpr200","price":8900,"isExtra":false},{"id":"54684842","note":"","count":1,"label":"Balné","posId":"K0000","price":1500,"isExtra":true},{"id":"57423462","note":"","size":"Jalapeňos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dip","posId":"P107","price":2000,"isExtra":false},{"id":"54684842","note":"","count":1,"label":"Balné","posId":"K0000","price":1500,"isExtra":true},{"id":"57405767","note":"","size":"Pepsi zero sugar 1l","count":2,"label":"Pepsi zero sugar 1l","posId":"N125","price":5900,"isExtra":false},{"id":"59592169","note":"","size":"Hawai 32cm","count":1,"label":"Hawai 32cm","posId":"114","price":24900,"isExtra":false},{"id":"54684842","note":"","count":1,"label":"Balné","posId":"K0000","price":1500,"isExtra":true},{"id":"57179862","note":"","count":1,"label":"BBQ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54684848","note":"","count":1,"label":"Jalapeňos","posId":"B102","price":2500,"KDSTags":["greenhighlight"],"isExtra":true},{"id":"54684895","note":"","count":1,"label":"Olivy","posId":"B112","price":2500,"KDSTags":["greenhighlight"],"isExtra":true},{"id":"54684955","note":"","count":1,"label":"Kuře","posId":"B114","price":3000,"KDSTags":["greenhighlight"],"isExtra":true}]</t>
  </si>
  <si>
    <t>2026-06-12T19:04:03.364+02:00</t>
  </si>
  <si>
    <t>2026-06-12T19:13:06.057+02:00</t>
  </si>
  <si>
    <t>[{"id":"1259035b-bb9c-4781-bd3f-6114a4a72dd6","note":"","count":1,"label":"Baby špenát &amp; kuře 40 cm","posId":"104","price":30900,"isExtra":false}]</t>
  </si>
  <si>
    <t>2026-06-12T19:03:15.602+02:00</t>
  </si>
  <si>
    <t>2026-06-12T19:10:38.884+02:00</t>
  </si>
  <si>
    <t>[{"id":"251f33e3ed796eca31390987","count":1,"label":"BBQ Texas 32cm","posId":"119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</si>
  <si>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2026-06-12T18:57:07.222+02:00</t>
  </si>
  <si>
    <t>2026-06-12T19:09:58.079+02:00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</si>
  <si>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4ee808c66fb67b960645ea37","count":1,"label":"Paprika","posId":"B111","price":2500,"KDSTags":["greenhighlight"],"isExtra":true},{"id":"5329159316727e06e4d822ec","count":1,"label":"Kukuřice","posId":"B115","price":2500,"KDSTags":["greenhighlight"],"isExtra":true},{"id":"5240eded7e81f04fe89f2c85","count":1,"label":"Mirinda 1l","posId":"N126","price":5900,"isExtra":false},{"id":"623094757bf405e05218647f","count":1,"label":"Jablečno-skořicové rolls","posId":"18","price":8900,"isExtra":false},{"id":"2f43df7dedb312c2f3c829b9","count":1,"label":"Balné","posId":"K0000","price":1500,"isExtra":true}]</t>
  </si>
  <si>
    <t>2026-06-12T18:55:21.429+02:00</t>
  </si>
  <si>
    <t>2026-06-12T19:05:36.999+02:00</t>
  </si>
  <si>
    <t>[{"id":"54684756","note":"","size":"BBQ Meteor 40cm","count":1,"label":"BBQ Meteor 40cm","posId":"106","price":30900,"isExtra":false},{"id":"54684837","note":"","count":1,"label":"Balné","posId":"K0000","price":2000,"isExtra":true},{"id":"54684825","note":"","count":1,"label":"bez plněných okrajů","posId":"X1000","price":0,"isExtra":true},{"id":"54684796","note":"","size":"Česnekový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</si>
  <si>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2026-06-12T18:52:57.055+02:00</t>
  </si>
  <si>
    <t>2026-06-12T19:02:24.721+02:00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</si>
  <si>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</si>
  <si>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2026-06-12T18:50:02.379+02:00</t>
  </si>
  <si>
    <t>2026-06-12T18:58:07.478+02:00</t>
  </si>
  <si>
    <t>[{"id":"939f82d5fbc35ea216cb1f8c","count":1,"label":"Capricciosa 40cm","posId":"101","price":30900,"isExtra":false},{"id":"9c3e5446ef3ded7b358f7c2a","count":1,"label":"Balné","posId":"K0000","price":2000,"isExtra":true},{"id":"e48bc139e2ca597f8161ac78","count":1,"label":"okraj hotdog, hořčice","posId":"A118","price":6500,"isExtra":true}]</t>
  </si>
  <si>
    <t>2026-06-12T18:42:02.235+02:00</t>
  </si>
  <si>
    <t>2026-06-12T18:49:03.647+02:00</t>
  </si>
  <si>
    <t>2026-06-12T19:01:56.023+02:00</t>
  </si>
  <si>
    <t>2026-06-12T18:42:03.348+02:00</t>
  </si>
  <si>
    <t>[{"id":"cb1b8132-0c9b-419f-9b1c-568c16576a0c","note":"","count":1,"label":"Pepperoni 40 cm","posId":"108","price":30900,"isExtra":false},{"id":"a3d62a5d-2e1d-48db-874e-d64becff7059","note":"","count":1,"label":"změna na BBQ základ","posId":"A128","price":0,"isExtra":true},{"id":"d5c01305-5b81-4931-8ef0-14413da22bab","note":"","count":1,"label":"Kukuřice","posId":"C115","price":3500,"KDSTags":["greenhighlight"],"isExtra":true}]</t>
  </si>
  <si>
    <t>2026-06-12T18:22:31.596+02:00</t>
  </si>
  <si>
    <t>2026-06-12T18:32:10.042+02:00</t>
  </si>
  <si>
    <t>[{"id":"106","note":"","count":1,"label":"BBQ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omáčka","posId":"A124","price":6500,"isExtra":true},{"id":"N120","note":"","count":1,"label":"Aquilla černý čaj a broskev 0,5l","posId":"N120","price":4900,"isExtra":false},{"id":"P106","note":"","count":1,"label":"Česnekový dip","posId":"P106","price":2000,"isExtra":false},{"id":"K0000","note":"","count":1,"label":"Balné","posId":"K0000","price":1500,"isExtra":true}]</t>
  </si>
  <si>
    <t>2026-06-12T18:21:02.801+02:00</t>
  </si>
  <si>
    <t>2026-06-12T18:35:03.771+02:00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</si>
  <si>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</si>
  <si>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2026-06-12T18:19:10.338+02:00</t>
  </si>
  <si>
    <t>2026-06-12T18:23:50.320+02:00</t>
  </si>
  <si>
    <t>[{"id":"738aa3ae-d2dd-4b3d-a30a-44f2259be94b","count":1,"label":"Pizza BBQ Meteor 18","posId":"130","price":11900,"isExtra":false,"creatorId":"e-csCYE2rW8KHJQ1sRYi6","isPackging":0,"actualLabel":"Pizza BBQ Meteor 18"}]</t>
  </si>
  <si>
    <t>2026-06-12T18:18:59.119+02:00</t>
  </si>
  <si>
    <t>2026-06-12T18:23:56.868+02:00</t>
  </si>
  <si>
    <t>[{"id":"15bbc3a1-417b-4c11-858f-ec2bf0bfae5d","count":1,"label":"Pizza Pepperoni 40 0,5","posId":"H108","price":15450,"isExtra":false,"creatorId":"R7n9zWMpEYuu_Nsk5YJaL","isPackging":0,"actualLabel":"Pizza Pepperoni 40 0,5"},{"id":"2lwz8DLnxAE2XXPjpySDo","count":1,"label":"Bez plněných okrajů","posId":"X1000","price":0,"isExtra":true,"mainItemId":"15bbc3a1-417b-4c11-858f-ec2bf0bfae5d"},{"id":"41f5d737-a2ad-4e84-9801-29c036697add","count":1,"label":"Pizza Quattro Formaggi 40 0,5","posId":"H111","price":15450,"isExtra":false,"creatorId":"HZx4HUJPoLZudHSIFynTn","isPackging":0,"actualLabel":"Pizza Quattro Formaggi 40 0,5"},{"id":"extra_20230331101812_9","count":1,"label":"Rajčatový základ","posId":"ZSR40","price":0,"isExtra":true,"mainItemId":"41f5d737-a2ad-4e84-9801-29c036697add"},{"id":"2lwz8DLnxAE2XXPjpySDo","count":1,"label":"Bez plněných okrajů","posId":"X1000","price":0,"isExtra":true,"mainItemId":"41f5d737-a2ad-4e84-9801-29c036697add"}]</t>
  </si>
  <si>
    <t>2026-06-12T18:06:03.612+02:00</t>
  </si>
  <si>
    <t>2026-06-12T18:20:43.204+02:00</t>
  </si>
  <si>
    <t>2026-06-12T18:39:19.160+02:00</t>
  </si>
  <si>
    <t>2026-06-12T18:06:05.641+02:00</t>
  </si>
  <si>
    <t>[{"id":"8929f51d-818c-4c09-96c6-0164428500a2","note":"","count":1,"label":"Baby špenát &amp; kuře 32 cm","posId":"140","price":24900,"isExtra":false},{"id":"21fd0686-e8d1-43f1-84c9-d96f5842a3ca","note":"","count":1,"label":"okraj mozzarella, bylinky","posId":"A121","price":5700,"isExtra":true},{"id":"16f2a985-9b85-4073-a2d6-13a6de5f989c","note":"","count":1,"label":"Hawai 32 cm","posId":"138","price":24900,"isExtra":false},{"id":"21fd0686-e8d1-43f1-84c9-d96f5842a3ca","note":"","count":1,"label":"okraj mozzarella, bylinky","posId":"A121","price":5700,"isExtra":true}]</t>
  </si>
  <si>
    <t>2026-06-12T17:52:32.968+02:00</t>
  </si>
  <si>
    <t>2026-06-12T18:32:51.241+02:00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</si>
  <si>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</si>
  <si>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2026-06-12T17:50:32.789+02:00</t>
  </si>
  <si>
    <t>2026-06-12T17:55:43.851+02:00</t>
  </si>
  <si>
    <t>2026-06-12T17:47:08.770+02:00</t>
  </si>
  <si>
    <t>2026-06-12T17:53:03.843+02:00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</si>
  <si>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40cm","posId":"101","price":30900,"isExtra":false},{"id":"54684837","note":"","count":1,"label":"Balné","posId":"K0000","price":2000,"isExtra":true},{"id":"54684825","note":"","count":1,"label":"bez plněných okrajů","posId":"X1000","price":0,"isExtra":true},{"id":"54684926","note":"","count":1,"label":"Cibule","posId":"C103","price":3500,"KDSTags":["greenhighlight"],"isExtra":true}]</t>
  </si>
  <si>
    <t>2026-06-12T17:45:03.656+02:00</t>
  </si>
  <si>
    <t>2026-06-12T17:59:41.416+02:00</t>
  </si>
  <si>
    <t>2026-06-12T18:15:14.881+02:00</t>
  </si>
  <si>
    <t>2026-06-12T17:45:05.113+02:00</t>
  </si>
  <si>
    <t>[{"id":"8929f51d-818c-4c09-96c6-0164428500a2","note":"","count":1,"label":"Baby špenát &amp; kuře 32 cm","posId":"140","price":24900,"isExtra":false},{"id":"3171e692-1adb-4333-8054-b1a7b136b69f","note":"","count":1,"label":"Pepperoni 32 cm","posId":"144","price":24900,"isExtra":false},{"id":"65f00180-9c8f-4569-8062-acb5d5b8efb2","note":"","count":1,"label":"Pepsi 1l","posId":"N124","price":5900,"isExtra":false}]</t>
  </si>
  <si>
    <t>2026-06-12T17:19:40.087+02:00</t>
  </si>
  <si>
    <t>2026-06-12T17:29:09.737+02:00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</si>
  <si>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</si>
  <si>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2026-06-12T17:13:51.848+02:00</t>
  </si>
  <si>
    <t>2026-06-12T17:26:01.914+02:00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</si>
  <si>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</si>
  <si>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2026-06-12T17:11:03.513+02:00</t>
  </si>
  <si>
    <t>2026-06-12T17:29:57.324+02:00</t>
  </si>
  <si>
    <t>2026-06-12T17:54:43.545+02:00</t>
  </si>
  <si>
    <t>2026-06-12T17:11:51.421+02:00</t>
  </si>
  <si>
    <t>2026-06-12T17:05:49.237+02:00</t>
  </si>
  <si>
    <t>2026-06-12T17:10:45.371+02:00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</si>
  <si>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okrajů","posId":"X1000","price":0,"isExtra":true}]</t>
  </si>
  <si>
    <t>2026-06-12T17:05:02.508+02:00</t>
  </si>
  <si>
    <t>2026-06-12T17:22:06.750+02:00</t>
  </si>
  <si>
    <t>2026-06-12T17:43:28.892+02:00</t>
  </si>
  <si>
    <t>2026-06-12T17:05:03.455+02:00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</si>
  <si>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základ","posId":"A127","price":0,"isExtra":true},{"id":"1aa4b142-e6d7-4d61-ba94-40298841a888","note":"","count":1,"label":"Quattro Formaggi 32 cm","posId":"123","price":24900,"isExtra":false},{"id":"f932f643-9a56-4a16-90b3-20349063a042","note":"","count":1,"label":"Capricciosa 32 cm","posId":"113","price":24900,"isExtra":false},{"id":"2127b414-f29d-445a-a728-4dd62c008892","note":"","count":1,"label":"Capricciosa 18 cm","posId":"125","price":11900,"isExtra":false},{"id":"9e57b04a-60a4-42b3-b546-f61fd741762c","note":"","count":1,"label":"Quattro Formaggi 18 cm","posId":"135","price":11900,"isExtra":false},{"id":"f61b7339-3b20-4583-b2b8-12e48de2876d","note":"","count":1,"label":"změna na Rajčatový základ","posId":"A127","price":0,"isExtra":true}]</t>
  </si>
  <si>
    <t>2026-06-12T16:54:31.046+02:00</t>
  </si>
  <si>
    <t>2026-06-12T17:12:26.056+02:00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</si>
  <si>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bylinky","posId":"A122","price":6500,"isExtra":true},{"id":"c72973a96879fc2d4a45d18e","count":1,"label":"Kukuřice","posId":"C115","price":3500,"KDSTags":["greenhighlight"],"isExtra":true},{"id":"534340cf97d1876b8244e845","count":1,"label":"Česnekový dip","posId":"P106","price":2000,"isExtra":false},{"id":"2f43df7dedb312c2f3c829b9","count":1,"label":"Balné","posId":"K0000","price":1500,"isExtra":true},{"id":"5240eded7e81f04fe89f2c85","count":1,"label":"Mirinda 1l","posId":"N126","price":5900,"isExtra":false}]</t>
  </si>
  <si>
    <t>2026-06-12T16:51:03.150+02:00</t>
  </si>
  <si>
    <t>2026-06-12T17:09:28.665+02:00</t>
  </si>
  <si>
    <t>2026-06-12T17:21:24.162+02:00</t>
  </si>
  <si>
    <t>2026-06-12T16:51:04.718+02:00</t>
  </si>
  <si>
    <t>[{"id":"8929f51d-818c-4c09-96c6-0164428500a2","note":"","count":1,"label":"Baby špenát &amp; kuře 32 cm","posId":"140","price":24900,"isExtra":false},{"id":"720272d2-1717-4af6-8eea-e928bb95234b","note":"","count":1,"label":"kukuřice","posId":"B115","price":2500,"KDSTags":["greenhighlight"],"isExtra":true}]</t>
  </si>
  <si>
    <t>2026-06-12T16:48:03.289+02:00</t>
  </si>
  <si>
    <t>2026-06-12T17:14:51.186+02:00</t>
  </si>
  <si>
    <t>2026-06-12T17:24:49.533+02:00</t>
  </si>
  <si>
    <t>2026-06-12T16:48:04.999+02:00</t>
  </si>
  <si>
    <t>[{"id":"7dc558f4-908c-4dab-b333-a925cc147e51","note":"","count":1,"label":"Comeback 32 cm","posId":"145","price":24900,"isExtra":false},{"id":"6d80fcec-2088-4df1-b35b-3de60046f4e1","note":"","count":1,"label":"Hot &amp; Spicy 32 cm","posId":"146","price":24900,"isExtra":false},{"id":"3b51edda-398d-47d1-8cbd-b96caad0e92c","note":"","count":1,"label":"šunka","posId":"B106","price":3000,"KDSTags":["greenhighlight"],"isExtra":true},{"id":"d587ab86-7858-46b7-a58c-52ffe6b6a574","note":"","count":1,"label":"Comeback 18 cm","posId":"133","price":11900,"isExtra":false},{"id":"0be5d6e4-3937-4919-889b-9a6960efd46f","note":"","count":1,"label":"Kukuřice.","posId":"A115","price":1500,"isExtra":true},{"id":"5972eec0-ca59-4f52-b279-96c9f5c3eb67","note":"","count":1,"label":"BEZ -cibule","posId":"X103","price":0,"KDSTags":["redhighlight"],"isExtra":true},{"id":"544e1fcc-8cf1-435b-bd25-3fa9ac3a59bb","note":"","count":1,"label":"BEZ -pepperoni salám","posId":"X109","price":0,"KDSTags":["redhighlight"],"isExtra":true}]</t>
  </si>
  <si>
    <t>2026-06-12T16:27:00.492+02:00</t>
  </si>
  <si>
    <t>2026-06-12T16:36:26.509+02:00</t>
  </si>
  <si>
    <t>[{"id":"59592169","note":"","size":"Hawai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</si>
  <si>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2026-06-12T16:27:00.362+02:00</t>
  </si>
  <si>
    <t>2026-06-12T16:33:00.671+02:00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</si>
  <si>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</si>
  <si>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2026-06-12T16:21:29.846+02:00</t>
  </si>
  <si>
    <t>2026-06-12T16:30:51.557+02:00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</si>
  <si>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</si>
  <si>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2026-06-12T15:56:01.032+02:00</t>
  </si>
  <si>
    <t>2026-06-12T16:02:03.699+02:00</t>
  </si>
  <si>
    <t>[{"id":"103","note":"","count":1,"label":"Zeleninová 40cm","posId":"103","price":30900,"isExtra":false},{"id":"K0000","note":"","count":1,"label":"Balné","posId":"K0000","price":2000,"isExtra":true},{"id":"X111","note":"","count":1,"label":"Bez papriky","posId":"X111","price":0,"KDSTags":["redhighlight"],"isExtra":true},{"id":"X112","note":"","count":1,"label":"Bez oliv","posId":"X112","price":0,"KDSTags":["redhighlight"],"isExtra":true},{"id":"P106","note":"","count":3,"label":"Česnekový dip","posId":"P106","price":2000,"isExtra":false},{"id":"K0000","note":"","count":3,"label":"Balné","posId":"K0000","price":1500,"isExtra":true},{"id":"N125","note":"","count":1,"label":"Pepsi zero sugar 1l","posId":"N125","price":5900,"isExtra":false}]</t>
  </si>
  <si>
    <t>2026-06-12T15:43:12.780+02:00</t>
  </si>
  <si>
    <t>2026-06-12T15:53:03.299+02:00</t>
  </si>
  <si>
    <t>[{"id":"64289bbb395820dee3a352f4","count":1,"label":"Pepperoni 32cm 🌶️🌶️","posId":"120","price":19920,"isExtra":false},{"id":"2f43df7dedb312c2f3c829b9","count":1,"label":"Balné","posId":"K0000","price":1500,"isExtra":true},{"id":"534340cf97d1876b8244e845","count":1,"label":"Česnekový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</si>
  <si>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2026-06-12T15:36:02.513+02:00</t>
  </si>
  <si>
    <t>2026-06-12T17:27:33.348+02:00</t>
  </si>
  <si>
    <t>2026-06-12T17:52:22.334+02:00</t>
  </si>
  <si>
    <t>2026-06-12T16:15:00.985+02:00</t>
  </si>
  <si>
    <t>[{"id":"f991b551-d418-40dc-886d-2413cfe0e20e","note":"","count":1,"label":"Margherita 32 cm","posId":"112","price":20900,"isExtra":false},{"id":"f932f643-9a56-4a16-90b3-20349063a042","note":"","count":1,"label":"Capricciosa 32 cm","posId":"113","price":24900,"isExtra":false},{"id":"c3b51e0d-76dd-45cd-a38d-d0f9c4aadf52","note":"","count":1,"label":"Aquilla tea zelený čaj/citron 0,5l","posId":"N121","price":4900,"isExtra":false}]</t>
  </si>
  <si>
    <t>2026-06-12T15:32:57.082+02:00</t>
  </si>
  <si>
    <t>2026-06-12T15:47:27.245+02:00</t>
  </si>
  <si>
    <t>2026-06-12T16:05:21.566+02:00</t>
  </si>
  <si>
    <t>2026-06-12T15:32:58.526+02:00</t>
  </si>
  <si>
    <t>[{"id":"087e760f-0e93-43a2-ab18-0c21e33651e9","count":1,"label":"Pizza Špenát kuře 40 cm 0,5","posId":"H104","price":15450,"isExtra":false,"creatorId":"Ekgt6d2hzAJmfMZ4PI5ht","actualLabel":"Pizza Špenát kuře 40 cm 0,5"},{"id":"2lwz8DLnxAE2XXPjpySDo","count":1,"label":"Bez plněných okrajů","posId":"X1000","price":0,"isExtra":true,"mainItemId":"087e760f-0e93-43a2-ab18-0c21e33651e9"},{"id":"1627fe35-1cf8-4048-9cd2-2674dcc30dec","count":1,"label":"Pizza Hot &amp; Spicy 40 0,5","posId":"H110","price":15450,"isExtra":false,"creatorId":"wUj64vfZNyJ1CL7PHyMyz","actualLabel":"Pizza Hot &amp; Spicy 40 0,5"},{"id":"2lwz8DLnxAE2XXPjpySDo","count":1,"label":"Bez plněných okrajů","posId":"X1000","price":0,"isExtra":true,"mainItemId":"1627fe35-1cf8-4048-9cd2-2674dcc30dec"}]</t>
  </si>
  <si>
    <t>2026-06-12T15:15:29.695+02:00</t>
  </si>
  <si>
    <t>2026-06-12T15:30:12.389+02:00</t>
  </si>
  <si>
    <t>[{"id":"894fa153536a1a5af70ad0bf","count":1,"label":"Quattro Formaggi 40cm","posId":"111","price":30900,"isExtra":false},{"id":"9c3e5446ef3ded7b358f7c2a","count":1,"label":"Balné","posId":"K0000","price":2000,"isExtra":true},{"id":"aa588a4ec21766ddfa6fd918","count":1,"label":"Comeback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</si>
  <si>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Gheorghe</t>
  </si>
  <si>
    <t>2026-06-12T15:02:00.924+02:00</t>
  </si>
  <si>
    <t>2026-06-12T15:09:30.205+02:00</t>
  </si>
  <si>
    <t>[{"id":"111","note":"","count":1,"label":"Quattro Formaggi 40cm","posId":"111","price":30900,"isExtra":false},{"id":"K0000","note":"","count":1,"label":"Balné","posId":"K0000","price":2000,"isExtra":true},{"id":"P107","note":"","count":1,"label":"Jalapeňos dip","posId":"P107","price":2000,"isExtra":false},{"id":"K0000","note":"","count":1,"label":"Balné","posId":"K0000","price":1500,"isExtra":true},{"id":"N142","note":"","count":1,"label":"Guarana classic","posId":"N142","price":5500,"isExtra":false}]</t>
  </si>
  <si>
    <t>2026-06-12T14:54:11.169+02:00</t>
  </si>
  <si>
    <t>2026-06-12T15:00:42.911+02:00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</si>
  <si>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základ","posId":"ZRS32","price":0,"isExtra":true},{"id":"355aef36173e118d2d01dec4","count":1,"label":"Jalapeňos","posId":"B102","price":2500,"KDSTags":["greenhighlight"],"isExtra":true}]</t>
  </si>
  <si>
    <t>2026-06-12T14:44:18.583+02:00</t>
  </si>
  <si>
    <t>2026-06-12T14:52:39.254+02:00</t>
  </si>
  <si>
    <t>2026-06-12T14:42:39.841+02:00</t>
  </si>
  <si>
    <t>2026-06-12T14:48:38.885+02:00</t>
  </si>
  <si>
    <t>[{"id":"54684760","note":"","size":"Capricciosa 40cm","count":1,"label":"Capricciosa 40cm","posId":"101","price":30900,"isExtra":false},{"id":"54684837","note":"","count":1,"label":"Balné","posId":"K0000","price":2000,"isExtra":true}]</t>
  </si>
  <si>
    <t>2026-06-12T14:36:29.149+02:00</t>
  </si>
  <si>
    <t>2026-06-12T14:46:51.168+02:00</t>
  </si>
  <si>
    <t>2026-06-12T14:32:56.752+02:00</t>
  </si>
  <si>
    <t>2026-06-12T14:41:20.091+02:00</t>
  </si>
  <si>
    <t>2026-06-12T14:11:44.430+02:00</t>
  </si>
  <si>
    <t>2026-06-12T14:13:41.366+02:00</t>
  </si>
  <si>
    <t>[{"id":"7f90f634-ae03-48d9-9ac8-27405c0fc737","count":1,"label":"Poděbradská malinovka 0,5l","posId":"N129","price":4900,"isExtra":false,"creatorId":"tUqgaX7a36PkftSV0T5sI","isPackging":0,"actualLabel":"Poděbradská malinovka 0,5l"}]</t>
  </si>
  <si>
    <t>2026-06-12T13:57:59.879+02:00</t>
  </si>
  <si>
    <t>2026-06-12T14:06:25.043+02:00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</si>
  <si>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</si>
  <si>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2026-06-12T13:55:01.138+02:00</t>
  </si>
  <si>
    <t>2026-06-12T14:59:02.769+02:00</t>
  </si>
  <si>
    <t>[{"id":"90c7c6be-7854-497c-aae9-43ea0ed2a027","count":1,"label":"Pizza Margherita 40","posId":"100","price":26900,"isExtra":false,"discount":{"type":"percentage","value":100},"creatorId":"lv-r2cfFyNQ0f3fOtBWTz","isPackging":0,"actualLabel":"Pizza Margherita 40"}]</t>
  </si>
  <si>
    <t>2026-06-12T13:51:24.299+02:00</t>
  </si>
  <si>
    <t>2026-06-12T13:57:24.547+02:00</t>
  </si>
  <si>
    <t>[{"id":"0bea1fb1-a6d1-4425-b818-6eca29fb16e8","count":1,"label":"Pizza Comeback 32","posId":"121","price":24900,"isExtra":false,"creatorId":"7WJSMGeE9Cm0uF-Yd8gtL","isPackging":0,"actualLabel":"Pizza Comeback 32"}]</t>
  </si>
  <si>
    <t>2026-06-12T13:48:31.857+02:00</t>
  </si>
  <si>
    <t>2026-06-12T13:57:17.942+02:00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</si>
  <si>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🌶️","posId":"121","price":24900,"isExtra":false},{"id":"54684842","note":"","count":1,"label":"Balné","posId":"K0000","price":1500,"isExtra":true},{"id":"54684915","note":"","count":1,"label":"okraj hotdog, bez omáčky","posId":"A125","price":5700,"isExtra":true}]</t>
  </si>
  <si>
    <t>2026-06-12T13:37:43.126+02:00</t>
  </si>
  <si>
    <t>2026-06-12T13:49:39.207+02:00</t>
  </si>
  <si>
    <t>Whu Chien</t>
  </si>
  <si>
    <t>2026-06-12T13:34:02.568+02:00</t>
  </si>
  <si>
    <t>2026-06-12T13:40:29.146+02:00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</si>
  <si>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bylinky","posId":"A122","price":6500,"isExtra":true},{"id":"X100","note":"","count":1,"label":"Bez ananasu","posId":"X100","price":0,"KDSTags":["redhighlight"],"isExtra":true}]</t>
  </si>
  <si>
    <t>2026-06-12T13:29:05.227+02:00</t>
  </si>
  <si>
    <t>2026-06-12T13:52:17.056+02:00</t>
  </si>
  <si>
    <t>2026-06-12T14:08:10.811+02:00</t>
  </si>
  <si>
    <t>2026-06-12T13:29:06.574+02:00</t>
  </si>
  <si>
    <t>[{"id":"0bea1fb1-a6d1-4425-b818-6eca29fb16e8","count":1,"label":"Pizza Comeback 32","posId":"121","price":24900,"isExtra":false,"creatorId":"7ggRB2HZ0LF7qAtOXvlWQ","isPackging":0,"actualLabel":"Pizza Comeback 32"},{"id":"90fe26ad-8793-414c-a8fe-fc7624d10755","count":1,"label":"Pizza Špenát kuře 32 cm","posId":"116","price":24900,"isExtra":false,"creatorId":"avPTcN41semWpuKEgpXG6","isPackging":0,"actualLabel":"Pizza Špenát kuře 32 cm"},{"id":"extra_20230331101812_34","count":1,"label":"USA těsto","posId":"17","price":1000,"isExtra":true,"mainItemId":"90fe26ad-8793-414c-a8fe-fc7624d10755"},{"id":"DYp338lWmbXUE7I99qTFL","count":1,"label":"Bez špenátu s česnekem","posId":"X107","price":0,"isExtra":true,"mainItemId":"90fe26ad-8793-414c-a8fe-fc7624d10755"},{"id":"extra_20230331101812_75","count":1,"label":"Kukuřice","posId":"B115","price":2500,"isExtra":true,"mainItemId":"90fe26ad-8793-414c-a8fe-fc7624d10755"}]</t>
  </si>
  <si>
    <t>2026-06-12T13:22:47.045+02:00</t>
  </si>
  <si>
    <t>2026-06-12T13:37:18.819+02:00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</si>
  <si>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okrajů","posId":"X1000","price":0,"isExtra":true},{"id":"355aef36173e118d2d01dec4","count":1,"label":"Jalapeňos","posId":"B102","price":2500,"KDSTags":["greenhighlight"],"isExtra":true}]</t>
  </si>
  <si>
    <t>2026-06-12T13:19:16.174+02:00</t>
  </si>
  <si>
    <t>2026-06-12T13:30:00.535+02:00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</si>
  <si>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těsto","posId":"17","price":1000,"isExtra":true}]</t>
  </si>
  <si>
    <t>2026-06-12T13:06:50.329+02:00</t>
  </si>
  <si>
    <t>2026-06-12T13:12:48.525+02:00</t>
  </si>
  <si>
    <t>[{"id":"83ec0315-3b1e-4491-8fb1-b563a4c0f09e","count":1,"label":"Pizza Capricciosa 40","posId":"101","price":30900,"isExtra":false,"creatorId":"C7SYwjpl1V9WS5Z_MIcHW","isPackging":0,"actualLabel":"Pizza Capricciosa 40"}]</t>
  </si>
  <si>
    <t>2026-06-12T13:05:31.830+02:00</t>
  </si>
  <si>
    <t>2026-06-12T13:11:14.488+02:00</t>
  </si>
  <si>
    <t>[{"id":"db7acac0-80e0-4852-a500-36801587d36c","count":1,"label":"Pizza Špenát kuře 18 cm","posId":"128","price":11900,"isExtra":false,"creatorId":"gHv9sIKDNFXKbowrTcSSa","isPackging":0,"actualLabel":"Pizza Špenát kuře 18 cm"}]</t>
  </si>
  <si>
    <t>2026-06-12T13:00:02.894+02:00</t>
  </si>
  <si>
    <t>2026-06-12T13:21:35.370+02:00</t>
  </si>
  <si>
    <t>2026-06-12T13:32:06.702+02:00</t>
  </si>
  <si>
    <t>2026-06-12T13:00:04.413+02:00</t>
  </si>
  <si>
    <t>2026-06-12T12:58:31.798+02:00</t>
  </si>
  <si>
    <t>2026-06-12T13:07:19.861+02:00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</si>
  <si>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bylinky","posId":"A121","price":5700,"isExtra":true},{"id":"54684795","note":"","size":"Pepperoni Rolls 🌶️","count":1,"label":"Pepperoni Rolls 🌶️","posId":"P100","price":8900,"isExtra":false},{"id":"54684842","note":"","count":1,"label":"Balné","posId":"K0000","price":1500,"isExtra":true},{"id":"57423462","note":"","size":"Jalapeňos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</si>
  <si>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2026-06-12T12:46:03.439+02:00</t>
  </si>
  <si>
    <t>2026-06-12T13:01:52.520+02:00</t>
  </si>
  <si>
    <t>2026-06-12T13:13:42.187+02:00</t>
  </si>
  <si>
    <t>2026-06-12T12:49:07.601+02:00</t>
  </si>
  <si>
    <t>[{"id":"be5c7908-f592-4704-987f-cd7d7281f32e","note":"","count":1,"label":"Comeback 32 cm","posId":"121","price":24900,"isExtra":false},{"id":"63d3d8e2-08ad-42e7-bee2-0e2c8e2248bf","note":"","count":1,"label":"BBQ Texas 40 cm","posId":"107","price":30900,"isExtra":false},{"id":"0c454cc7-3f38-4dea-9e0e-7220d9ba6ce0","note":"","count":1,"label":"Dip česnekový","posId":"P106","price":2000,"isExtra":false}]</t>
  </si>
  <si>
    <t>2026-06-12T12:40:03.337+02:00</t>
  </si>
  <si>
    <t>2026-06-12T12:55:56.555+02:00</t>
  </si>
  <si>
    <t>2026-06-12T13:05:37.897+02:00</t>
  </si>
  <si>
    <t>2026-06-12T12:40:04.542+02:00</t>
  </si>
  <si>
    <t>2026-06-12T12:27:02.812+02:00</t>
  </si>
  <si>
    <t>2026-06-12T12:52:07.601+02:00</t>
  </si>
  <si>
    <t>2026-06-12T13:11:30.455+02:00</t>
  </si>
  <si>
    <t>2026-06-12T12:27:03.857+02:00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</si>
  <si>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6fd6099c-e1a5-4017-8197-310067cfdfd7","note":"","count":1,"label":"paprika","posId":"B111","price":2500,"KDSTags":["greenhighlight"],"isExtra":true},{"id":"0c454cc7-3f38-4dea-9e0e-7220d9ba6ce0","note":"","count":10,"label":"Dip česnekový","posId":"P106","price":2000,"isExtra":false},{"id":"fe90afa4-a02c-4a85-8b9e-5f997e31adfb","note":"","count":2,"label":"Česnekový chléb","posId":"P104","price":7900,"isExtra":false}]</t>
  </si>
  <si>
    <t>2026-06-12T12:26:30.007+02:00</t>
  </si>
  <si>
    <t>2026-06-12T12:47:40.649+02:00</t>
  </si>
  <si>
    <t>[{"id":"54684796","note":"","size":"Česnekový dip","count":2,"label":"Česnekový dip","posId":"P106","price":2000,"isExtra":false},{"id":"54684842","note":"","count":2,"label":"Balné","posId":"K0000","price":1500,"isExtra":true},{"id":"57405766","note":"","size":"Pepsi 1l","count":2,"label":"Pepsi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</si>
  <si>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2026-06-12T12:21:02.671+02:00</t>
  </si>
  <si>
    <t>2026-06-12T12:44:23.580+02:00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</si>
  <si>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-žampiony","posId":"X105","price":0,"KDSTags":["redhighlight"],"isExtra":true},{"id":"f991b551-d418-40dc-886d-2413cfe0e20e","note":"","count":1,"label":"Margherita 32 cm","posId":"112","price":20900,"isExtra":false},{"id":"d52027ab-fcf5-41e6-945a-01e2fd9187a4","note":"","count":1,"label":"okraj Hotdog, hořčice","posId":"A117","price":5700,"isExtra":true},{"id":"1aa4b142-e6d7-4d61-ba94-40298841a888","note":"","count":1,"label":"Quattro Formaggi 32 cm","posId":"123","price":24900,"isExtra":false},{"id":"f932f643-9a56-4a16-90b3-20349063a042","note":"","count":1,"label":"Capricciosa 32 cm","posId":"113","price":24900,"isExtra":false}]</t>
  </si>
  <si>
    <t>2026-06-12T12:14:48.655+02:00</t>
  </si>
  <si>
    <t>2026-06-12T12:21:03.560+02:00</t>
  </si>
  <si>
    <t>[{"id":"fe6d1d0d-6ec0-4093-b323-87c9c46cf593","count":1,"label":"Pizza Veggieballs 18 cm","posId":"129","price":11900,"isExtra":false,"creatorId":"WVGCHOvAuBrW0JrdRLZge","isPackging":0,"actualLabel":"Pizza Veggieballs 18 cm"}]</t>
  </si>
  <si>
    <t>2026-06-12T12:12:46.430+02:00</t>
  </si>
  <si>
    <t>2026-06-12T12:30:06.556+02:00</t>
  </si>
  <si>
    <t>[{"id":"3ce00c7888c3f6c64a108aae","count":1,"label":"Quattro Formaggi 32cm","posId":"123","price":24900,"isExtra":false},{"id":"2f43df7dedb312c2f3c829b9","count":1,"label":"Balné","posId":"K0000","price":1500,"isExtra":true},{"id":"64289bbb395820dee3a352f4","count":1,"label":"Pepperoni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</si>
  <si>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2026-06-12T11:56:57.588+02:00</t>
  </si>
  <si>
    <t>2026-06-12T12:15:16.677+02:00</t>
  </si>
  <si>
    <t>[{"id":"54684760","note":"","size":"Capricciosa 40cm","count":2,"label":"Capricciosa 40cm","posId":"101","price":30900,"isExtra":false},{"id":"54684837","note":"","count":2,"label":"Balné","posId":"K0000","price":2000,"isExtra":true},{"id":"54684868","note":"","count":2,"label":"okraj mozzarella, bbq omáčka","posId":"A124","price":6500,"isExtra":true},{"id":"54684896","note":"","count":2,"label":"Olivy","posId":"C112","price":3500,"KDSTags":["greenhighlight"],"isExtra":true},{"id":"54684930","note":"","count":2,"label":"Kukuřice","posId":"C115","price":3500,"KDSTags":["greenhighlight"],"isExtra":true},{"id":"54684942","note":"","count":2,"label":"Šunka","posId":"C106","price":4000,"KDSTags":["greenhighlight"],"isExtra":true}]</t>
  </si>
  <si>
    <t>2026-06-12T11:56:13.893+02:00</t>
  </si>
  <si>
    <t>2026-06-12T12:07:24.557+02:00</t>
  </si>
  <si>
    <t>[{"id":"534340cf97d1876b8244e845","count":1,"label":"Česnekový dip","posId":"P106","price":2000,"isExtra":false},{"id":"2f43df7dedb312c2f3c829b9","count":1,"label":"Balné","posId":"K0000","price":1500,"isExtra":true},{"id":"b97e51ee5d6f66be991dd77d","count":1,"label":"Hawai 32cm","posId":"114","price":19920,"isExtra":false},{"id":"2f43df7dedb312c2f3c829b9","count":1,"label":"Balné","posId":"K0000","price":1500,"isExtra":true},{"id":"9b88e1a9c34bea0540c84786","count":1,"label":"BBQ základ","posId":"ZRB32","price":0,"isExtra":true},{"id":"ce6f9717e21b4a79f0b40c10","count":1,"label":"okraj mozzarella, bbq omáčka","posId":"A123","price":5700,"isExtra":true},{"id":"2f31c31a40755ef5c17facb5","count":1,"label":"Slanina","posId":"B108","price":3000,"KDSTags":["greenhighlight"],"isExtra":true}]</t>
  </si>
  <si>
    <t>2026-06-12T11:48:52.328+02:00</t>
  </si>
  <si>
    <t>2026-06-12T11:58:59.279+02:00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</si>
  <si>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</si>
  <si>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2026-06-12T11:45:47.144+02:00</t>
  </si>
  <si>
    <t>2026-06-12T11:51:27.860+02:00</t>
  </si>
  <si>
    <t>[{"id":"7b2bf93f-7859-42a7-8c94-85086fc0d652","count":1,"label":"Pizza Comeback 18","posId":"133","price":11900,"isExtra":false,"creatorId":"qmv8EAKtys84u0xY3F3e3","isPackging":0,"actualLabel":"Pizza Comeback 18"}]</t>
  </si>
  <si>
    <t>2026-06-12T11:45:22.587+02:00</t>
  </si>
  <si>
    <t>2026-06-12T11:51:24.321+02:00</t>
  </si>
  <si>
    <t>[{"id":"0bea1fb1-a6d1-4425-b818-6eca29fb16e8","count":1,"label":"Pizza Comeback 32","posId":"121","price":24900,"isExtra":false,"creatorId":"lSvQ7xT0XKBrszu6FsdzS","isPackging":0,"actualLabel":"Pizza Comeback 32"}]</t>
  </si>
  <si>
    <t>2026-06-12T11:45:03.011+02:00</t>
  </si>
  <si>
    <t>2026-06-12T11:56:04.079+02:00</t>
  </si>
  <si>
    <t>2026-06-12T12:23:52.243+02:00</t>
  </si>
  <si>
    <t>2026-06-12T11:45:04.316+02:00</t>
  </si>
  <si>
    <t>2026-06-12T11:42:02.245+02:00</t>
  </si>
  <si>
    <t>2026-06-12T11:50:05.550+02:00</t>
  </si>
  <si>
    <t>2026-06-12T12:08:28.755+02:00</t>
  </si>
  <si>
    <t>2026-06-12T11:42:03.019+02:00</t>
  </si>
  <si>
    <t>2026-06-12T11:35:01.931+02:00</t>
  </si>
  <si>
    <t>2026-06-12T11:49:08.108+02:00</t>
  </si>
  <si>
    <t>2026-06-12T12:11:23.033+02:00</t>
  </si>
  <si>
    <t>2026-06-12T11:35:03.138+02:00</t>
  </si>
  <si>
    <t>2026-06-12T11:29:19.286+02:00</t>
  </si>
  <si>
    <t>2026-06-12T11:45:01.530+02:00</t>
  </si>
  <si>
    <t>[{"id":"23eb49539dc66b9258a5f1c9","count":1,"label":"Hawai 40cm","posId":"102","price":30900,"isExtra":false},{"id":"9c3e5446ef3ded7b358f7c2a","count":1,"label":"Balné","posId":"K0000","price":2000,"isExtra":true},{"id":"aa588a4ec21766ddfa6fd918","count":1,"label":"Comeback 40cm 🌶️","posId":"109","price":30900,"isExtra":false},{"id":"9c3e5446ef3ded7b358f7c2a","count":1,"label":"Balné","posId":"K0000","price":2000,"isExtra":true}]</t>
  </si>
  <si>
    <t>2026-06-12T11:19:11.851+02:00</t>
  </si>
  <si>
    <t>2026-06-12T11:34:40.840+02:00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</si>
  <si>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40cm","posId":"101","price":30900,"isExtra":false},{"id":"54684837","note":"","count":1,"label":"Balné","posId":"K0000","price":2000,"isExtra":true},{"id":"54684750","note":"","size":"Margherita 40cm","count":1,"label":"Margherita 40cm","posId":"100","price":26900,"isExtra":false},{"id":"54684837","note":"","count":1,"label":"Balné","posId":"K0000","price":2000,"isExtra":true}]</t>
  </si>
  <si>
    <t>2026-06-12T11:05:09.768+02:00</t>
  </si>
  <si>
    <t>2026-06-12T11:20:43.525+02:00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</si>
  <si>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</si>
  <si>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2026-06-12T10:54:49.135+02:00</t>
  </si>
  <si>
    <t>2026-06-12T11:24:48.275+02:00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</si>
  <si>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základ","posId":"ZRB32","price":0,"isExtra":true},{"id":"b5d31817c8dbb90bccca1f9d","count":1,"label":"okraj hotdog, bbq omáčka","posId":"A119","price":5700,"isExtra":true},{"id":"72d3e0f2d81d19ebc64a315a","count":1,"label":"Masové kuličky","posId":"B116","price":5900,"KDSTags":["greenhighlight"],"isExtra":true},{"id":"534340cf97d1876b8244e845","count":1,"label":"Česnekový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</si>
  <si>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2026-06-12T10:49:02.862+02:00</t>
  </si>
  <si>
    <t>2026-06-12T11:10:54.971+02:00</t>
  </si>
  <si>
    <t>[{"id":"5e57993d-26f3-465c-aa35-1e3806b0b477","note":"","count":1,"label":"Hot &amp; Spicy 32 cm","posId":"122","price":24900,"isExtra":false},{"id":"a3d62a5d-2e1d-48db-874e-d64becff7059","note":"","count":1,"label":"změna na BBQ základ","posId":"A128","price":0,"isExtra":true}]</t>
  </si>
  <si>
    <t>2026-06-12T10:37:49.712+02:00</t>
  </si>
  <si>
    <t>2026-06-12T11:10:13.375+02:00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</si>
  <si>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bylinky","posId":"A121","price":5700,"isExtra":true},{"id":"355aef36173e118d2d01dec4","count":1,"label":"Jalapeňos","posId":"B102","price":2500,"KDSTags":["greenhighlight"],"isExtra":true},{"id":"534340cf97d1876b8244e845","count":1,"label":"Česnekový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</si>
  <si>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2026-06-12T00:29:30.855+02:00</t>
  </si>
  <si>
    <t>2026-06-12T00:35:55.401+02:00</t>
  </si>
  <si>
    <t>[{"id":"59592166","note":"","size":"BBQ Texas 32cm","count":1,"label":"BBQ Texas 32cm","posId":"119","price":24900,"isExtra":false},{"id":"54684842","note":"","count":1,"label":"Balné","posId":"K0000","price":1500,"isExtra":true}]</t>
  </si>
  <si>
    <t>2026-06-12T00:19:19.242+02:00</t>
  </si>
  <si>
    <t>2026-06-12T00:35:33.565+02:00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</si>
  <si>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okrajů","posId":"X1000","price":0,"isExtra":true},{"id":"e8119c68146fe00509d91cff","count":1,"label":"Pepsi zero sugar 1l","posId":"N125","price":5900,"isExtra":false}]</t>
  </si>
  <si>
    <t>Ravinder</t>
  </si>
  <si>
    <t>2026-06-12T00:10:49.125+02:00</t>
  </si>
  <si>
    <t>2026-06-12T00:20:26.805+02:00</t>
  </si>
  <si>
    <t>Andrii</t>
  </si>
  <si>
    <t>2026-06-11T23:51:07.099+02:00</t>
  </si>
  <si>
    <t>2026-06-11T23:58:35.843+02:00</t>
  </si>
  <si>
    <t>[{"id":"109","note":"","count":1,"label":"Comeback 40cm 🌶️","posId":"109","price":30900,"isExtra":false},{"id":"K0000","note":"","count":1,"label":"Balné","posId":"K0000","price":2000,"isExtra":true},{"id":"C108","note":"","count":1,"label":"Slanina","posId":"C108","price":4000,"KDSTags":["greenhighlight"],"isExtra":true}]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</si>
  <si>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Radek</t>
  </si>
  <si>
    <t>2026-06-11T23:47:35.022+02:00</t>
  </si>
  <si>
    <t>2026-06-11T23:54:35.268+02:00</t>
  </si>
  <si>
    <t>[{"id":"102","note":"","count":1,"label":"Hawai 40cm","posId":"102","price":30900,"isExtra":false},{"id":"K0000","note":"","count":1,"label":"Balné","posId":"K0000","price":2000,"isExtra":true},{"id":"P106","note":"","count":1,"label":"Česnekový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</si>
  <si>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2026-06-11T23:33:04.052+02:00</t>
  </si>
  <si>
    <t>2026-06-11T23:41:05.307+02:00</t>
  </si>
  <si>
    <t>2026-06-11T23:48:15.920+02:00</t>
  </si>
  <si>
    <t>2026-06-11T23:33:05.167+02:00</t>
  </si>
  <si>
    <t>[{"id":"6a406468-94b2-4aab-8b3e-c490dfbbdf08","note":"","count":1,"label":"Hot &amp; Spicy 40 cm","posId":"110","price":30900,"isExtra":false},{"id":"0c454cc7-3f38-4dea-9e0e-7220d9ba6ce0","note":"","count":1,"label":"Dip česnekový","posId":"P106","price":2000,"isExtra":false}]</t>
  </si>
  <si>
    <t>2026-06-11T23:21:40.322+02:00</t>
  </si>
  <si>
    <t>2026-06-11T23:28:25.374+02:00</t>
  </si>
  <si>
    <t>2026-06-11T23:16:35.253+02:00</t>
  </si>
  <si>
    <t>2026-06-11T23:25:44.731+02:00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</si>
  <si>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</si>
  <si>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Naresh</t>
  </si>
  <si>
    <t>2026-06-11T23:15:40.955+02:00</t>
  </si>
  <si>
    <t>2026-06-11T23:22:08.319+02:00</t>
  </si>
  <si>
    <t>2026-06-11T23:07:39.847+02:00</t>
  </si>
  <si>
    <t>2026-06-11T23:16:15.973+02:00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</si>
  <si>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🌶️🌶️","posId":"110","price":30900,"isExtra":false},{"id":"54684837","note":"","count":1,"label":"Balné","posId":"K0000","price":2000,"isExtra":true},{"id":"54684868","note":"","count":1,"label":"okraj mozzarella, bbq omáčka","posId":"A124","price":6500,"isExtra":true}]</t>
  </si>
  <si>
    <t>2026-06-11T23:05:03.025+02:00</t>
  </si>
  <si>
    <t>2026-06-11T23:20:19.944+02:00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</si>
  <si>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základ","posId":"A127","price":0,"isExtra":true},{"id":"b019e49c-8abf-4c78-a7cb-040722477356","note":"","count":1,"label":"slanina","posId":"B108","price":3000,"KDSTags":["greenhighlight"],"isExtra":true}]</t>
  </si>
  <si>
    <t>2026-06-11T23:01:58.921+02:00</t>
  </si>
  <si>
    <t>2026-06-11T23:06:58.040+02:00</t>
  </si>
  <si>
    <t>[{"id":"ebbdea4a82f71bcf760d8142","count":1,"label":"Capricciosa 32cm","posId":"113","price":24900,"isExtra":false},{"id":"2f43df7dedb312c2f3c829b9","count":1,"label":"Balné","posId":"K0000","price":1500,"isExtra":true}]</t>
  </si>
  <si>
    <t>2026-06-11T22:57:38.351+02:00</t>
  </si>
  <si>
    <t>2026-06-11T23:03:10.503+02:00</t>
  </si>
  <si>
    <t>[{"id":"59592167","note":"","size":"BBQ Meteor 32cm","count":1,"label":"BBQ Meteor 32cm","posId":"118","price":24900,"isExtra":false},{"id":"54684842","note":"","count":1,"label":"Balné","posId":"K0000","price":1500,"isExtra":true}]</t>
  </si>
  <si>
    <t>2026-06-11T22:50:04.917+02:00</t>
  </si>
  <si>
    <t>2026-06-11T23:01:39.342+02:00</t>
  </si>
  <si>
    <t>2026-06-12T00:12:38.213+02:00</t>
  </si>
  <si>
    <t>2026-06-11T23:01:44.672+02:00</t>
  </si>
  <si>
    <t>[{"id":"f932f643-9a56-4a16-90b3-20349063a042","note":"","count":1,"label":"Capricciosa 32 cm","posId":"113","price":24900,"isExtra":false},{"id":"f2ca88ba-7288-4f05-a925-149da2e2137e","note":"","count":1,"label":"okraj Hotdog, BBQ","posId":"A119","price":5700,"isExtra":true}]</t>
  </si>
  <si>
    <t>2026-06-11T22:49:30.471+02:00</t>
  </si>
  <si>
    <t>2026-06-11T22:56:43.196+02:00</t>
  </si>
  <si>
    <t>[{"id":"64289bbb395820dee3a352f4","count":2,"label":"Pepperoni 32cm 🌶️🌶️","posId":"120","price":19920,"isExtra":false},{"id":"2f43df7dedb312c2f3c829b9","count":2,"label":"Balné","posId":"K0000","price":1500,"isExtra":true},{"id":"534340cf97d1876b8244e845","count":1,"label":"Česnekový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</si>
  <si>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2026-06-11T22:44:14.681+02:00</t>
  </si>
  <si>
    <t>2026-06-11T22:53:20.932+02:00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</si>
  <si>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těsto","posId":"17","price":1000,"isExtra":true},{"id":"146d14caf6bb97c1dad365be","count":1,"label":"Mozzarella","posId":"B113","price":3000,"KDSTags":["greenhighlight"],"isExtra":true}]</t>
  </si>
  <si>
    <t>2026-06-11T22:43:15.713+02:00</t>
  </si>
  <si>
    <t>2026-06-11T22:51:44.363+02:00</t>
  </si>
  <si>
    <t>2026-06-11T22:32:03.563+02:00</t>
  </si>
  <si>
    <t>2026-06-11T22:42:10.861+02:00</t>
  </si>
  <si>
    <t>2026-06-11T22:52:39.711+02:00</t>
  </si>
  <si>
    <t>2026-06-11T22:32:04.254+02:00</t>
  </si>
  <si>
    <t>2026-06-11T22:14:04.931+02:00</t>
  </si>
  <si>
    <t>2026-06-11T22:22:43.255+02:00</t>
  </si>
  <si>
    <t>2026-06-11T22:37:45.987+02:00</t>
  </si>
  <si>
    <t>2026-06-11T22:14:06.220+02:00</t>
  </si>
  <si>
    <t>2026-06-11T22:10:03.320+02:00</t>
  </si>
  <si>
    <t>2026-06-11T22:21:49.261+02:00</t>
  </si>
  <si>
    <t>2026-06-11T22:34:03.449+02:00</t>
  </si>
  <si>
    <t>2026-06-11T22:10:05.632+02:00</t>
  </si>
  <si>
    <t>2026-06-11T22:08:00.579+02:00</t>
  </si>
  <si>
    <t>2026-06-11T22:20:46.743+02:00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</si>
  <si>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</si>
  <si>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2026-06-11T22:05:54.708+02:00</t>
  </si>
  <si>
    <t>2026-06-11T22:21:25.911+02:00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</si>
  <si>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bylinky","posId":"A122","price":6500,"isExtra":true}]</t>
  </si>
  <si>
    <t>2026-06-11T22:04:51.648+02:00</t>
  </si>
  <si>
    <t>2026-06-11T22:11:11.192+02:00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</si>
  <si>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základ","posId":"ZRB40","price":0,"isExtra":true},{"id":"7af9c3e05b78caf2a99fd277","count":1,"label":"Paprika","posId":"C111","price":3500,"KDSTags":["greenhighlight"],"isExtra":true}]</t>
  </si>
  <si>
    <t>2026-06-11T22:03:11.830+02:00</t>
  </si>
  <si>
    <t>2026-06-11T22:10:30.860+02:00</t>
  </si>
  <si>
    <t>2026-06-11T22:02:50.268+02:00</t>
  </si>
  <si>
    <t>2026-06-11T22:09:47.902+02:00</t>
  </si>
  <si>
    <t>[{"id":"534340cf97d1876b8244e845","count":3,"label":"Česnekový dip","posId":"P106","price":2000,"isExtra":false},{"id":"2f43df7dedb312c2f3c829b9","count":3,"label":"Balné","posId":"K0000","price":1500,"isExtra":true},{"id":"939f82d5fbc35ea216cb1f8c","count":1,"label":"Capricciosa 40cm","posId":"101","price":30900,"isExtra":false},{"id":"9c3e5446ef3ded7b358f7c2a","count":1,"label":"Balné","posId":"K0000","price":2000,"isExtra":true},{"id":"e8119c68146fe00509d91cff","count":1,"label":"Pepsi zero sugar 1l","posId":"N125","price":5900,"isExtra":false}]</t>
  </si>
  <si>
    <t>2026-06-11T22:02:34.597+02:00</t>
  </si>
  <si>
    <t>2026-06-11T22:09:06.888+02:00</t>
  </si>
  <si>
    <t>2026-06-11T22:00:44.258+02:00</t>
  </si>
  <si>
    <t>2026-06-11T22:14:20.908+02:00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</si>
  <si>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základ","posId":"ZSR40","price":0,"isExtra":true},{"id":"c2f0d4a2510fbdafed8c4f00","count":1,"label":"bez plněných okrajů","posId":"X1000","price":0,"isExtra":true},{"id":"9998472a45e5db2fd530c62b","count":1,"label":"Žampiony","posId":"C105","price":3500,"KDSTags":["greenhighlight"],"isExtra":true},{"id":"6623d230e24177a5ada1aba9","count":1,"label":"Cibule","posId":"C103","price":3500,"KDSTags":["greenhighlight"],"isExtra":true},{"id":"7ed3d726760a75b810f49cfc","count":1,"label":"Slanina","posId":"C108","price":4000,"KDSTags":["greenhighlight"],"isExtra":true},{"id":"d2bbf08fc57038f524ea9ee6","count":1,"label":"Česnekový chléb 18cm","posId":"P104","price":7900,"isExtra":false},{"id":"2f43df7dedb312c2f3c829b9","count":1,"label":"Balné","posId":"K0000","price":1500,"isExtra":true},{"id":"534340cf97d1876b8244e845","count":4,"label":"Česnekový dip","posId":"P106","price":2000,"isExtra":false},{"id":"2f43df7dedb312c2f3c829b9","count":4,"label":"Balné","posId":"K0000","price":1500,"isExtra":true}]</t>
  </si>
  <si>
    <t>2026-06-11T21:55:28.278+02:00</t>
  </si>
  <si>
    <t>2026-06-11T22:08:18.146+02:00</t>
  </si>
  <si>
    <t>2026-06-11T21:48:03.292+02:00</t>
  </si>
  <si>
    <t>2026-06-11T21:55:56.615+02:00</t>
  </si>
  <si>
    <t>2026-06-11T22:13:36.110+02:00</t>
  </si>
  <si>
    <t>2026-06-11T21:48:04.072+02:00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</si>
  <si>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</si>
  <si>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2026-06-11T21:42:02.793+02:00</t>
  </si>
  <si>
    <t>2026-06-11T21:49:35.739+02:00</t>
  </si>
  <si>
    <t>2026-06-11T22:08:29.834+02:00</t>
  </si>
  <si>
    <t>2026-06-11T21:42:03.697+02:00</t>
  </si>
  <si>
    <t>[{"id":"1521e884-f3dc-4621-ab7a-f5baa959cbd5","note":"","count":1,"label":"SPICY MENU COMEBACK","posId":"","price":34900,"isExtra":false},{"id":"19674406-6f74-415e-86b3-5222ea213045","note":"","count":1,"label":"Hawai","posId":"Y114","price":0,"isExtra":true},{"id":"a98eba86-284a-4099-98ed-875f3adb76fa","note":"","count":1,"label":"Americké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1l","posId":"N126","price":0,"isExtra":true},{"id":"0c454cc7-3f38-4dea-9e0e-7220d9ba6ce0","note":"","count":2,"label":"Dip česnekový","posId":"P106","price":2000,"isExtra":false}]</t>
  </si>
  <si>
    <t>2026-06-11T21:37:50.647+02:00</t>
  </si>
  <si>
    <t>2026-06-11T21:49:16.335+02:00</t>
  </si>
  <si>
    <t>[{"id":"e7c1c602dc965c0159e9efb8","count":1,"label":"Pepperoni 40cm 🌶️🌶️","posId":"108","price":30900,"isExtra":false},{"id":"9c3e5446ef3ded7b358f7c2a","count":1,"label":"Balné","posId":"K0000","price":2000,"isExtra":true},{"id":"a643f2457d9ae387f1a87824","count":1,"label":"okraj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</si>
  <si>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2026-06-11T21:29:46.719+02:00</t>
  </si>
  <si>
    <t>2026-06-11T21:39:16.838+02:00</t>
  </si>
  <si>
    <t>[{"id":"5240eded7e81f04fe89f2c85","count":1,"label":"Mirinda 1l","posId":"N126","price":5900,"isExtra":false},{"id":"6dd95d267276b256b3cb02db","count":1,"label":"Baby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omáčky","posId":"A125","price":5700,"isExtra":true}]</t>
  </si>
  <si>
    <t>2026-06-11T21:28:28.398+02:00</t>
  </si>
  <si>
    <t>2026-06-11T21:38:18.050+02:00</t>
  </si>
  <si>
    <t>[{"id":"101","note":"","count":1,"label":"Capricciosa 40cm","posId":"101","price":30900,"isExtra":false},{"id":"K0000","note":"","count":1,"label":"Balné","posId":"K0000","price":2000,"isExtra":true},{"id":"N125","note":"","count":1,"label":"Pepsi zero sugar 1l","posId":"N125","price":5900,"isExtra":false}]</t>
  </si>
  <si>
    <t>2026-06-11T21:23:14.021+02:00</t>
  </si>
  <si>
    <t>2026-06-11T21:37:16.769+02:00</t>
  </si>
  <si>
    <t>[{"id":"59278280","note":"","size":"Spicy menu Comeback","count":1,"label":"Spicy menu Comeback","posId":"M100","price":34900,"isExtra":false},{"id":"54684820","note":"","count":1,"label":"Hot &amp; Spicy","posId":"Y122","price":0,"isExtra":true},{"id":"54684827","note":"","count":1,"label":"Balné","posId":"K0000","price":3000,"isExtra":true},{"id":"54684830","note":"","count":1,"label":"spicy wings 🌶️","posId":"P101","price":0,"isExtra":true},{"id":"57405780","note":"","count":1,"label":"Mirinda 1l","posId":"N126","price":0,"isExtra":true},{"id":"57179862","note":"","count":1,"label":"BBQ základ","posId":"ZRB32","price":0,"isExtra":true},{"id":"54684866","note":"","count":1,"label":"okraj mozzarella, bylinky","posId":"A121","price":5700,"isExtra":true},{"id":"59278280","note":"","size":"Spicy menu Comeback","count":1,"label":"Spicy menu Comeback","posId":"M100","price":34900,"isExtra":false},{"id":"54684925","note":"","count":1,"label":"Hawai","posId":"Y114","price":0,"isExtra":true},{"id":"54684827","note":"","count":1,"label":"Balné","posId":"K0000","price":3000,"isExtra":true},{"id":"54684830","note":"","count":1,"label":"spicy wings 🌶️","posId":"P101","price":0,"isExtra":true},{"id":"57405779","note":"","count":1,"label":"Pepsi zero sugar 1l","posId":"N125","price":0,"isExtra":true},{"id":"54684831","note":"","count":1,"label":"bez plněných okrajů","posId":"X1000","price":0,"isExtra":true},{"id":"54684798","note":"","size":"Jalapenos Rolls","count":1,"label":"Jalapenos Rolls","posId":"jpr200","price":8900,"isExtra":false},{"id":"54684842","note":"","count":1,"label":"Balné","posId":"K0000","price":1500,"isExtra":true}]</t>
  </si>
  <si>
    <t>2026-06-11T21:21:02.952+02:00</t>
  </si>
  <si>
    <t>2026-06-11T21:28:52.285+02:00</t>
  </si>
  <si>
    <t>2026-06-11T21:21:02.932+02:00</t>
  </si>
  <si>
    <t>2026-06-11T21:28:08.930+02:00</t>
  </si>
  <si>
    <t>2026-06-11T21:39:03.666+02:00</t>
  </si>
  <si>
    <t>2026-06-11T21:21:43.496+02:00</t>
  </si>
  <si>
    <t>2026-06-11T21:14:02.882+02:00</t>
  </si>
  <si>
    <t>2026-06-11T21:20:46.867+02:00</t>
  </si>
  <si>
    <t>2026-06-11T21:32:17.243+02:00</t>
  </si>
  <si>
    <t>2026-06-11T21:14:30.548+02:00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</si>
  <si>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</si>
  <si>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2026-06-11T21:08:03.223+02:00</t>
  </si>
  <si>
    <t>2026-06-11T21:16:00.753+02:00</t>
  </si>
  <si>
    <t>2026-06-11T20:59:46.589+02:00</t>
  </si>
  <si>
    <t>2026-06-11T21:13:57.407+02:00</t>
  </si>
  <si>
    <t>[{"id":"6dd95d267276b256b3cb02db","count":1,"label":"Baby Špenát &amp; kuře 32cm","posId":"116","price":24900,"isExtra":false},{"id":"2f43df7dedb312c2f3c829b9","count":1,"label":"Balné","posId":"K0000","price":1500,"isExtra":true},{"id":"ebbdea4a82f71bcf760d8142","count":1,"label":"Capricciosa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</si>
  <si>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2026-06-11T20:59:28.247+02:00</t>
  </si>
  <si>
    <t>2026-06-11T21:11:36.403+02:00</t>
  </si>
  <si>
    <t>[{"id":"54684752","note":"Více propéct prosím. Volejte 773626251. Díky.","size":"Hot &amp; Spicy 40cm 🌶️🌶️","count":1,"label":"Hot &amp; Spicy 40cm 🌶️🌶️","posId":"110","price":30900,"isExtra":false},{"id":"54684837","note":"","count":1,"label":"Balné","posId":"K0000","price":2000,"isExtra":true},{"id":"54684825","note":"","count":1,"label":"bez plněných okrajů","posId":"X1000","price":0,"isExtra":true},{"id":"54684890","note":"","count":1,"label":"Bez cibule","posId":"X103","price":0,"KDSTags":["redhighlight"],"isExtra":true},{"id":"54684957","note":"","count":1,"label":"Pepperoni salám","posId":"C109","price":4000,"KDSTags":["greenhighlight"],"isExtra":true}]</t>
  </si>
  <si>
    <t>2026-06-11T20:59:28.161+02:00</t>
  </si>
  <si>
    <t>2026-06-11T21:09:23.794+02:00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</si>
  <si>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</si>
  <si>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2026-06-11T20:50:59.032+02:00</t>
  </si>
  <si>
    <t>2026-06-11T20:51:24.447+02:00</t>
  </si>
  <si>
    <t>[{"id":"7b2bf93f-7859-42a7-8c94-85086fc0d652","count":1,"label":"Pizza Comeback 18","posId":"133","price":11900,"isExtra":false,"creatorId":"ujHySWNRDvD4P1kw051Ls","isPackging":0,"actualLabel":"Pizza Comeback 18"}]</t>
  </si>
  <si>
    <t>2026-06-11T20:39:54.927+02:00</t>
  </si>
  <si>
    <t>2026-06-11T20:46:26.255+02:00</t>
  </si>
  <si>
    <t>[{"id":"12800ce808ad8ec470947c77","count":1,"label":"Comeback 32cm 🌶️","posId":"121","price":19920,"isExtra":false},{"id":"2f43df7dedb312c2f3c829b9","count":1,"label":"Balné","posId":"K0000","price":1500,"isExtra":true},{"id":"355aef36173e118d2d01dec4","count":1,"label":"Jalapeňos","posId":"B102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</si>
  <si>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Dmytro</t>
  </si>
  <si>
    <t>2026-06-11T20:31:02.175+02:00</t>
  </si>
  <si>
    <t>2026-06-11T20:38:14.793+02:00</t>
  </si>
  <si>
    <t>2026-06-11T20:30:03.244+02:00</t>
  </si>
  <si>
    <t>2026-06-11T21:08:54.178+02:00</t>
  </si>
  <si>
    <t>2026-06-11T21:26:11.435+02:00</t>
  </si>
  <si>
    <t>2026-06-11T21:01:19.003+02:00</t>
  </si>
  <si>
    <t>[{"id":"6fac1de4-9c86-46df-a533-30c3e57f53c0","note":"","count":1,"label":"BBQ Texas 32 cm","posId":"143","price":24900,"isExtra":false},{"id":"f61b7339-3b20-4583-b2b8-12e48de2876d","note":"","count":1,"label":"změna na Rajčatový základ","posId":"A127","price":0,"isExtra":true},{"id":"18bc733c-71df-4b31-ae11-2ee5b242a454","note":"","count":1,"label":"kuře","posId":"B114","price":3000,"KDSTags":["greenhighlight"],"isExtra":true},{"id":"b019e49c-8abf-4c78-a7cb-040722477356","note":"","count":1,"label":"slanina","posId":"B108","price":3000,"KDSTags":["greenhighlight"],"isExtra":true}]</t>
  </si>
  <si>
    <t>2026-06-11T20:21:00.373+02:00</t>
  </si>
  <si>
    <t>2026-06-11T20:38:59.590+02:00</t>
  </si>
  <si>
    <t>[{"id":"64289bbb395820dee3a352f4","count":1,"label":"Pepperoni 32cm 🌶️🌶️","posId":"120","price":19920,"isExtra":false},{"id":"2f43df7dedb312c2f3c829b9","count":1,"label":"Balné","posId":"K0000","price":1500,"isExtra":true},{"id":"6524e41264c1c7bf5325225c","count":1,"label":"Grana padano, pecorino, parmazán","posId":"B130","price":3000,"KDSTags":["greenhighlight"],"isExtra":true},{"id":"bd073125d735d3efae3c623a","count":1,"label":"Spicy Wings 🌶️","posId":"P101","price":9520,"isExtra":false},{"id":"2f43df7dedb312c2f3c829b9","count":1,"label":"Balné","posId":"K0000","price":1500,"isExtra":true},{"id":"e8119c68146fe00509d91cff","count":1,"label":"Pepsi zero sugar 1l","posId":"N125","price":5900,"isExtra":false}]</t>
  </si>
  <si>
    <t>2026-06-11T20:19:02.605+02:00</t>
  </si>
  <si>
    <t>2026-06-11T20:37:03.713+02:00</t>
  </si>
  <si>
    <t>2026-06-11T20:49:14.779+02:00</t>
  </si>
  <si>
    <t>2026-06-11T20:19:04.549+02:00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</si>
  <si>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-cibule","posId":"X103","price":0,"KDSTags":["redhighlight"],"isExtra":true}]</t>
  </si>
  <si>
    <t>2026-06-11T20:07:21.414+02:00</t>
  </si>
  <si>
    <t>2026-06-11T20:16:40.875+02:00</t>
  </si>
  <si>
    <t>[{"id":"97d496d671441fb8391a8b19","count":1,"label":"Spicy menu Comeback","posId":"M100","price":34900,"isExtra":false},{"id":"0a08d21a7d76fb620b157a44","count":1,"label":"Balné","posId":"K0000","price":3000,"isExtra":true},{"id":"af2b7c55654666119623d866","count":1,"label":"Capricciosa","posId":"Y113","price":0,"isExtra":true},{"id":"bf3d5e280f81677b5972c78a","count":1,"label":"masové kuličky","posId":"P102","price":0,"isExtra":true},{"id":"485234416862bf3643ff6f92","count":1,"label":"Pepsi zero sugar 1l","posId":"N125","price":0,"isExtra":true}]</t>
  </si>
  <si>
    <t>2026-06-11T20:07:13.240+02:00</t>
  </si>
  <si>
    <t>2026-06-11T20:15:22.737+02:00</t>
  </si>
  <si>
    <t>[{"id":"12800ce808ad8ec470947c77","count":1,"label":"Comeback 32cm 🌶️","posId":"121","price":24900,"isExtra":false},{"id":"2f43df7dedb312c2f3c829b9","count":1,"label":"Balné","posId":"K0000","price":1500,"isExtra":true},{"id":"01e72685876a6622f5378cba","count":1,"label":"Žampiony","posId":"B105","price":2500,"KDSTags":["greenhighlight"],"isExtra":true}]</t>
  </si>
  <si>
    <t>2026-06-11T20:06:23.295+02:00</t>
  </si>
  <si>
    <t>2026-06-11T20:14:08.923+02:00</t>
  </si>
  <si>
    <t>2026-06-11T20:05:19.868+02:00</t>
  </si>
  <si>
    <t>2026-06-11T20:13:07.838+02:00</t>
  </si>
  <si>
    <t>[{"id":"96a8a5cf958cf092de1d3f19","count":1,"label":"Margherita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c72973a96879fc2d4a45d18e","count":1,"label":"Kukuřice","posId":"C115","price":3500,"KDSTags":["greenhighlight"],"isExtra":true},{"id":"dade691b0a9dc6b4f9e250cb","count":2,"label":"Kuře","posId":"C114","price":4000,"KDSTags":["greenhighlight"],"isExtra":true},{"id":"534340cf97d1876b8244e845","count":2,"label":"Česnekový dip","posId":"P106","price":2000,"isExtra":false},{"id":"2f43df7dedb312c2f3c829b9","count":2,"label":"Balné","posId":"K0000","price":1500,"isExtra":true}]</t>
  </si>
  <si>
    <t>2026-06-11T20:03:26.119+02:00</t>
  </si>
  <si>
    <t>2026-06-11T20:11:34.530+02:00</t>
  </si>
  <si>
    <t>[{"id":"121","note":"","count":1,"label":"Comeback 32cm 🌶️","posId":"121","price":24900,"isExtra":false},{"id":"K0000","note":"","count":1,"label":"Balné","posId":"K0000","price":1500,"isExtra":true}]</t>
  </si>
  <si>
    <t>2026-06-11T19:56:43.408+02:00</t>
  </si>
  <si>
    <t>2026-06-11T20:04:46.429+02:00</t>
  </si>
  <si>
    <t>2026-06-11T19:56:40.561+02:00</t>
  </si>
  <si>
    <t>2026-06-11T20:04:05.231+02:00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</si>
  <si>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dip","posId":"P106","price":2000,"isExtra":false},{"id":"54684842","note":"","count":1,"label":"Balné","posId":"K0000","price":1500,"isExtra":true},{"id":"61818012","note":"","size":"Guarana kiwi a jablko","count":1,"label":"Guarana kiwi a jablko","posId":"N144","price":5500,"isExtra":false}]</t>
  </si>
  <si>
    <t>2026-06-11T19:52:55.087+02:00</t>
  </si>
  <si>
    <t>2026-06-11T19:59:38.258+02:00</t>
  </si>
  <si>
    <t>2026-06-11T19:48:41.440+02:00</t>
  </si>
  <si>
    <t>2026-06-11T19:54:21.209+02:00</t>
  </si>
  <si>
    <t>[{"id":"15899b4356cb45f4fad5074f","count":1,"label":"Pepsi 1l","posId":"N124","price":5900,"isExtra":false},{"id":"b97e51ee5d6f66be991dd77d","count":1,"label":"Hawai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základ","posId":"ZRB32","price":0,"isExtra":true},{"id":"ce6f9717e21b4a79f0b40c10","count":1,"label":"okraj mozzarella, bbq omáčka","posId":"A123","price":5700,"isExtra":true},{"id":"81ad5ca0ecc9853855b6788a","count":1,"label":"Ananas","posId":"B100","price":2500,"KDSTags":["greenhighlight"],"isExtra":true}]</t>
  </si>
  <si>
    <t>2026-06-11T19:38:03.030+02:00</t>
  </si>
  <si>
    <t>2026-06-11T19:48:35.009+02:00</t>
  </si>
  <si>
    <t>2026-06-11T20:08:16.351+02:00</t>
  </si>
  <si>
    <t>2026-06-11T19:38:03.888+02:00</t>
  </si>
  <si>
    <t>[{"id":"1aa4b142-e6d7-4d61-ba94-40298841a888","note":"","count":1,"label":"Quattro Formaggi 32 cm","posId":"123","price":24900,"isExtra":false},{"id":"5a7e965c-e567-40dc-8846-ddeb33060627","note":"","count":1,"label":"Masové kuličky, 10 ks","posId":"P102","price":9900,"isExtra":false}]</t>
  </si>
  <si>
    <t>2026-06-11T19:26:47.087+02:00</t>
  </si>
  <si>
    <t>2026-06-11T19:39:39.005+02:00</t>
  </si>
  <si>
    <t>2026-06-11T19:24:59.991+02:00</t>
  </si>
  <si>
    <t>2026-06-11T19:34:45.492+02:00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</si>
  <si>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</si>
  <si>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2026-06-11T19:24:17.579+02:00</t>
  </si>
  <si>
    <t>2026-06-11T19:36:52.952+02:00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</si>
  <si>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32cm","posId":"116","price":24900,"isExtra":false},{"id":"54684842","note":"","count":1,"label":"Balné","posId":"K0000","price":1500,"isExtra":true},{"id":"65707848","note":"","size":"Opočno karamel","count":1,"label":"Opočno karamel","posId":"D112","price":12900,"isExtra":false},{"id":"59278281","note":"","size":"Spicy Wings 🌶️","count":1,"label":"Spicy Wings 🌶️","posId":"P101","price":11900,"isExtra":false},{"id":"54684842","note":"","count":1,"label":"Balné","posId":"K0000","price":1500,"isExtra":true}]</t>
  </si>
  <si>
    <t>2026-06-11T19:24:02.952+02:00</t>
  </si>
  <si>
    <t>2026-06-11T19:52:15.159+02:00</t>
  </si>
  <si>
    <t>2026-06-11T20:19:08.835+02:00</t>
  </si>
  <si>
    <t>2026-06-11T19:38:56.864+02:00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</si>
  <si>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bylinky","posId":"A121","price":5700,"isExtra":true},{"id":"8915e1ca-f30b-45dc-9ba0-235201606490","note":"","count":1,"label":"BEZ -žampiony","posId":"X105","price":0,"KDSTags":["redhighlight"],"isExtra":true},{"id":"be5c7908-f592-4704-987f-cd7d7281f32e","note":"","count":1,"label":"Comeback 32 cm","posId":"121","price":24900,"isExtra":false},{"id":"57c816b2-3e3f-46c2-b126-b09910d79cb0","note":"","count":1,"label":"změna na Smetanový základ","posId":"A129","price":0,"isExtra":true}]</t>
  </si>
  <si>
    <t>2026-06-11T19:11:56.500+02:00</t>
  </si>
  <si>
    <t>2026-06-11T19:26:28.581+02:00</t>
  </si>
  <si>
    <t>2026-06-11T19:10:04.014+02:00</t>
  </si>
  <si>
    <t>2026-06-11T19:31:27.087+02:00</t>
  </si>
  <si>
    <t>2026-06-11T19:06:02.800+02:00</t>
  </si>
  <si>
    <t>2026-06-11T19:31:05.941+02:00</t>
  </si>
  <si>
    <t>2026-06-11T19:39:28.001+02:00</t>
  </si>
  <si>
    <t>2026-06-11T19:06:03.943+02:00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</si>
  <si>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</si>
  <si>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2026-06-11T19:05:29.171+02:00</t>
  </si>
  <si>
    <t>2026-06-11T19:17:06.130+02:00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</si>
  <si>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základ","posId":"ZSR40","price":0,"isExtra":true},{"id":"54684926","note":"","count":1,"label":"Cibule","posId":"C103","price":3500,"KDSTags":["greenhighlight"],"isExtra":true},{"id":"54684932","note":"","count":1,"label":"Špenát s česnekem","posId":"C107","price":3500,"KDSTags":["greenhighlight"],"isExtra":true}]</t>
  </si>
  <si>
    <t>2026-06-11T19:05:17.473+02:00</t>
  </si>
  <si>
    <t>2026-06-11T19:13:15.113+02:00</t>
  </si>
  <si>
    <t>[{"id":"3ce00c7888c3f6c64a108aae","count":1,"label":"Quattro Formaggi 32cm","posId":"123","price":24900,"isExtra":false},{"id":"2f43df7dedb312c2f3c829b9","count":1,"label":"Balné","posId":"K0000","price":1500,"isExtra":true},{"id":"ba011def84719d4f468514c3","count":1,"label":"Bez gorgonzoly","posId":"X101","price":0,"KDSTags":["redhighlight"],"isExtra":true},{"id":"5329159316727e06e4d822ec","count":1,"label":"Kukuřice","posId":"B115","price":2500,"KDSTags":["greenhighlight"],"isExtra":true},{"id":"534340cf97d1876b8244e845","count":1,"label":"Česnekový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</si>
  <si>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2026-06-11T19:04:02.871+02:00</t>
  </si>
  <si>
    <t>2026-06-11T19:31:00.164+02:00</t>
  </si>
  <si>
    <t>[{"id":"cb1b8132-0c9b-419f-9b1c-568c16576a0c","note":"","count":1,"label":"Pepperoni 40 cm","posId":"108","price":30900,"isExtra":false},{"id":"9e57b04a-60a4-42b3-b546-f61fd741762c","note":"","count":1,"label":"Quattro Formaggi 18 cm","posId":"135","price":11900,"isExtra":false}]</t>
  </si>
  <si>
    <t>2026-06-11T18:58:06.502+02:00</t>
  </si>
  <si>
    <t>2026-06-11T19:09:38.107+02:00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</si>
  <si>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40cm","posId":"111","price":30900,"isExtra":false},{"id":"54684837","note":"","count":1,"label":"Balné","posId":"K0000","price":2000,"isExtra":true},{"id":"59592166","note":"","size":"BBQ Texas 32cm","count":1,"label":"BBQ Texas 32cm","posId":"119","price":24900,"isExtra":false},{"id":"54684842","note":"","count":1,"label":"Balné","posId":"K0000","price":1500,"isExtra":true}]</t>
  </si>
  <si>
    <t>2026-06-11T18:58:02.780+02:00</t>
  </si>
  <si>
    <t>2026-06-11T19:20:41.775+02:00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</si>
  <si>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základ","posId":"A128","price":0,"isExtra":true},{"id":"5972eec0-ca59-4f52-b279-96c9f5c3eb67","note":"","count":1,"label":"BEZ -cibule","posId":"X103","price":0,"KDSTags":["redhighlight"],"isExtra":true},{"id":"0c454cc7-3f38-4dea-9e0e-7220d9ba6ce0","note":"","count":4,"label":"Dip česnekový","posId":"P106","price":2000,"isExtra":false},{"id":"df65c440-9414-439e-8f8e-b4f30f154296","note":"","count":1,"label":"Hawai 40 cm","posId":"102","price":30900,"isExtra":false}]</t>
  </si>
  <si>
    <t>2026-06-11T18:51:37.797+02:00</t>
  </si>
  <si>
    <t>2026-06-11T18:57:20.525+02:00</t>
  </si>
  <si>
    <t>2026-06-11T18:46:20.711+02:00</t>
  </si>
  <si>
    <t>2026-06-11T18:55:12.037+02:00</t>
  </si>
  <si>
    <t>Abdulgani</t>
  </si>
  <si>
    <t>2026-06-11T18:45:59.903+02:00</t>
  </si>
  <si>
    <t>2026-06-11T18:55:57.729+02:00</t>
  </si>
  <si>
    <t>2026-06-11T18:45:03.608+02:00</t>
  </si>
  <si>
    <t>2026-06-11T18:50:54.102+02:00</t>
  </si>
  <si>
    <t>2026-06-11T19:12:06.747+02:00</t>
  </si>
  <si>
    <t>2026-06-11T18:45:08.306+02:00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</si>
  <si>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0c454cc7-3f38-4dea-9e0e-7220d9ba6ce0","note":"","count":1,"label":"Dip česnekový","posId":"P106","price":2000,"isExtra":false}]</t>
  </si>
  <si>
    <t>2026-06-11T18:45:03.590+02:00</t>
  </si>
  <si>
    <t>2026-06-11T19:29:43.412+02:00</t>
  </si>
  <si>
    <t>2026-06-11T19:43:03.883+02:00</t>
  </si>
  <si>
    <t>2026-06-11T18:45:07.623+02:00</t>
  </si>
  <si>
    <t>[{"id":"4aed5471-c8ca-405d-bfd1-1a7601f72348","note":"","count":1,"label":"Quattro Formaggi 32 cm","posId":"147","price":24900,"isExtra":false},{"id":"2585f58b-88a9-4cf3-bee9-d0f178b1877c","note":"","count":1,"label":"okraj Hotdog bez omáčky","posId":"A125","price":5700,"isExtra":true}]</t>
  </si>
  <si>
    <t>2026-06-11T18:44:27.908+02:00</t>
  </si>
  <si>
    <t>2026-06-11T18:53:53.474+02:00</t>
  </si>
  <si>
    <t>[{"id":"64289bbb395820dee3a352f4","count":1,"label":"Pepperoni 32cm 🌶️🌶️","posId":"120","price":19920,"isExtra":false},{"id":"2f43df7dedb312c2f3c829b9","count":1,"label":"Balné","posId":"K0000","price":1500,"isExtra":true},{"id":"ce6f9717e21b4a79f0b40c10","count":1,"label":"okraj mozzarella, bbq omáčka","posId":"A123","price":5700,"isExtra":true},{"id":"9d5abf3ba9f3480daaf4102b","count":1,"label":"Pepperoni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</si>
  <si>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2026-06-11T18:43:13.723+02:00</t>
  </si>
  <si>
    <t>2026-06-11T18:48:25.076+02:00</t>
  </si>
  <si>
    <t>[{"id":"100","note":"","count":1,"label":"Margherita 40cm","posId":"100","price":26900,"isExtra":false},{"id":"K0000","note":"","count":1,"label":"Balné","posId":"K0000","price":2000,"isExtra":true}]</t>
  </si>
  <si>
    <t>2026-06-11T18:32:41.275+02:00</t>
  </si>
  <si>
    <t>2026-06-11T19:12:21.069+02:00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</si>
  <si>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</si>
  <si>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2026-06-11T18:29:15.097+02:00</t>
  </si>
  <si>
    <t>2026-06-11T18:38:04.572+02:00</t>
  </si>
  <si>
    <t>[{"id":"12800ce808ad8ec470947c77","count":1,"label":"Comeback 32cm 🌶️","posId":"121","price":19920,"isExtra":false},{"id":"2f43df7dedb312c2f3c829b9","count":1,"label":"Balné","posId":"K0000","price":1500,"isExtra":true},{"id":"323eedee68d9321dd8b1b838","count":1,"label":"Bez slaniny","posId":"X108","price":0,"KDSTags":["redhighlight"],"isExtra":true},{"id":"3175e5e9ef7fb644064019e6","count":1,"label":"Olivy","posId":"B112","price":2500,"KDSTags":["greenhighlight"],"isExtra":true},{"id":"d2bbf08fc57038f524ea9ee6","count":1,"label":"Česnekový chléb 18cm","posId":"P104","price":7900,"isExtra":false},{"id":"2f43df7dedb312c2f3c829b9","count":1,"label":"Balné","posId":"K0000","price":1500,"isExtra":true}]</t>
  </si>
  <si>
    <t>Vladimir</t>
  </si>
  <si>
    <t>2026-06-11T18:27:47.637+02:00</t>
  </si>
  <si>
    <t>2026-06-11T18:44:57.087+02:00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</si>
  <si>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</si>
  <si>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2026-06-11T18:25:07.670+02:00</t>
  </si>
  <si>
    <t>2026-06-11T18:36:32.429+02:00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</si>
  <si>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základ","posId":"ZBR32","price":0,"isExtra":true},{"id":"B130","note":"","count":1,"label":"Grana padano, pecorino, parmazán","posId":"B130","price":3000,"KDSTags":["greenhighlight"],"isExtra":true}]</t>
  </si>
  <si>
    <t>2026-06-11T18:24:43.604+02:00</t>
  </si>
  <si>
    <t>2026-06-11T18:46:54.509+02:00</t>
  </si>
  <si>
    <t>[{"id":"23eb49539dc66b9258a5f1c9","count":2,"label":"Hawai 40cm","posId":"102","price":30900,"isExtra":false},{"id":"9c3e5446ef3ded7b358f7c2a","count":2,"label":"Balné","posId":"K0000","price":2000,"isExtra":true},{"id":"9b134e33f1db18460c30380b","count":2,"label":"okraj mozzarella, bylinky","posId":"A122","price":6500,"isExtra":true},{"id":"b97e51ee5d6f66be991dd77d","count":2,"label":"Hawai 32cm","posId":"114","price":19920,"isExtra":false},{"id":"2f43df7dedb312c2f3c829b9","count":2,"label":"Balné","posId":"K0000","price":1500,"isExtra":true},{"id":"b79674a8749d7a797a90cc5b","count":2,"label":"okraj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</si>
  <si>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2026-06-11T18:22:17.681+02:00</t>
  </si>
  <si>
    <t>2026-06-11T18:33:19.978+02:00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</si>
  <si>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40cm","posId":"101","price":30900,"isExtra":false},{"id":"54684837","note":"","count":1,"label":"Balné","posId":"K0000","price":2000,"isExtra":true},{"id":"54684921","note":"","count":1,"label":"okraj hotdog, bez omáčky","posId":"A126","price":6500,"isExtra":true}]</t>
  </si>
  <si>
    <t>2026-06-11T18:21:46.440+02:00</t>
  </si>
  <si>
    <t>2026-06-11T18:24:24.693+02:00</t>
  </si>
  <si>
    <t>[{"id":"90fe26ad-8793-414c-a8fe-fc7624d10755","count":1,"label":"Pizza Špenát kuře 32 cm","posId":"116","price":24900,"isExtra":false,"creatorId":"1tC76pS-h4RSsQLzSAQ2b","isPackging":0,"actualLabel":"Pizza Špenát kuře 32 cm"}]</t>
  </si>
  <si>
    <t>2026-06-11T18:19:40.277+02:00</t>
  </si>
  <si>
    <t>2026-06-11T18:31:05.207+02:00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</si>
  <si>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</si>
  <si>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2026-06-11T18:19:40.199+02:00</t>
  </si>
  <si>
    <t>2026-06-11T18:30:08.096+02:00</t>
  </si>
  <si>
    <t>[{"id":"59592169","note":"","size":"Hawai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</si>
  <si>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2026-06-11T18:07:36.424+02:00</t>
  </si>
  <si>
    <t>2026-06-11T18:18:07.188+02:00</t>
  </si>
  <si>
    <t>2026-06-11T18:03:02.135+02:00</t>
  </si>
  <si>
    <t>2026-06-11T18:11:31.066+02:00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</si>
  <si>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bylinky","posId":"A122","price":6500,"isExtra":true},{"id":"534340cf97d1876b8244e845","count":1,"label":"Česnekový dip","posId":"P106","price":2000,"isExtra":false},{"id":"2f43df7dedb312c2f3c829b9","count":1,"label":"Balné","posId":"K0000","price":1500,"isExtra":true}]</t>
  </si>
  <si>
    <t>2026-06-11T18:02:55.318+02:00</t>
  </si>
  <si>
    <t>2026-06-11T18:21:29.960+02:00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</si>
  <si>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bylinky","posId":"A122","price":6500,"isExtra":true},{"id":"54684930","note":"","count":1,"label":"Kukuřice","posId":"C115","price":3500,"KDSTags":["greenhighlight"],"isExtra":true},{"id":"54684759","note":"","size":"Hawai 40cm","count":1,"label":"Hawai 40cm","posId":"102","price":30900,"isExtra":false},{"id":"54684837","note":"","count":1,"label":"Balné","posId":"K0000","price":2000,"isExtra":true},{"id":"54684861","note":"","count":1,"label":"okraj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bylinky","posId":"A122","price":6500,"isExtra":true},{"id":"54684930","note":"","count":1,"label":"Kukuřice","posId":"C115","price":3500,"KDSTags":["greenhighlight"],"isExtra":true}]</t>
  </si>
  <si>
    <t>2026-06-11T18:02:02.384+02:00</t>
  </si>
  <si>
    <t>2026-06-11T18:14:47.822+02:00</t>
  </si>
  <si>
    <t>[{"id":"424aec40-766b-4a2f-bcc0-a9d6737ba762","note":"","count":1,"label":"Hawai 32 cm","posId":"114","price":24900,"isExtra":false},{"id":"1b08b308-0e41-4187-95e1-e91f28926f51","note":"","count":1,"label":"mozzarella","posId":"B113","price":3000,"KDSTags":["greenhighlight"],"isExtra":true},{"id":"d191a2a2-dbf7-43e1-9eae-453a92f5bdc2","note":"","count":1,"label":"BEZ -ananas","posId":"X100","price":0,"KDSTags":["redhighlight"],"isExtra":true},{"id":"8929f51d-818c-4c09-96c6-0164428500a2","note":"","count":1,"label":"Baby špenát &amp; kuře 32 cm","posId":"140","price":24900,"isExtra":false}]</t>
  </si>
  <si>
    <t>2026-06-11T17:58:28.180+02:00</t>
  </si>
  <si>
    <t>2026-06-11T18:07:38.325+02:00</t>
  </si>
  <si>
    <t>2026-06-11T17:39:02.328+02:00</t>
  </si>
  <si>
    <t>2026-06-11T18:25:01.846+02:00</t>
  </si>
  <si>
    <t>2026-06-11T18:44:44.651+02:00</t>
  </si>
  <si>
    <t>2026-06-11T17:39:03.114+02:00</t>
  </si>
  <si>
    <t>[{"id":"cb1b8132-0c9b-419f-9b1c-568c16576a0c","note":"","count":1,"label":"Pepperoni 40 cm","posId":"108","price":30900,"isExtra":false},{"id":"74b60a0c-fcbc-4171-95e9-291adbfbe523","note":"","count":1,"label":"Cibule","posId":"C103","price":3500,"KDSTags":["greenhighlight"],"isExtra":true}]</t>
  </si>
  <si>
    <t>2026-06-11T17:26:17.160+02:00</t>
  </si>
  <si>
    <t>2026-06-11T17:56:44.720+02:00</t>
  </si>
  <si>
    <t>[{"id":"b97e51ee5d6f66be991dd77d","count":1,"label":"Hawai 32cm","posId":"114","price":19920,"isExtra":false},{"id":"2f43df7dedb312c2f3c829b9","count":1,"label":"Balné","posId":"K0000","price":1500,"isExtra":true},{"id":"ce6f9717e21b4a79f0b40c10","count":1,"label":"okraj mozzarella, bbq omáčka","posId":"A123","price":5700,"isExtra":true},{"id":"2f31c31a40755ef5c17facb5","count":2,"label":"Slanina","posId":"B108","price":3000,"KDSTags":["greenhighlight"],"isExtra":true}]</t>
  </si>
  <si>
    <t>2026-06-11T17:18:03.177+02:00</t>
  </si>
  <si>
    <t>2026-06-11T17:54:16.653+02:00</t>
  </si>
  <si>
    <t>2026-06-11T18:09:35.722+02:00</t>
  </si>
  <si>
    <t>2026-06-11T17:18:04.474+02:00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</si>
  <si>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</si>
  <si>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2026-06-11T16:56:19.369+02:00</t>
  </si>
  <si>
    <t>2026-06-11T17:09:05.513+02:00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</si>
  <si>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🌶️🌶️","posId":"110","price":30900,"isExtra":false},{"id":"54684837","note":"","count":1,"label":"Balné","posId":"K0000","price":2000,"isExtra":true},{"id":"54684861","note":"","count":1,"label":"okraj mozzarella, bylinky","posId":"A122","price":6500,"isExtra":true},{"id":"54684890","note":"","count":1,"label":"Bez cibule","posId":"X103","price":0,"KDSTags":["redhighlight"],"isExtra":true},{"id":"57423462","note":"","size":"Jalapeňos dip","count":1,"label":"Jalapeňos dip","posId":"P107","price":2000,"isExtra":false},{"id":"54684842","note":"","count":1,"label":"Balné","posId":"K0000","price":1500,"isExtra":true},{"id":"54684796","note":"","size":"Česnekový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</si>
  <si>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2026-06-11T16:56:16.407+02:00</t>
  </si>
  <si>
    <t>2026-06-11T17:13:59.841+02:00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</si>
  <si>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</si>
  <si>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2026-06-11T16:47:13.894+02:00</t>
  </si>
  <si>
    <t>2026-06-11T16:55:16.723+02:00</t>
  </si>
  <si>
    <t>2026-06-11T16:47:04.413+02:00</t>
  </si>
  <si>
    <t>2026-06-11T17:17:55.313+02:00</t>
  </si>
  <si>
    <t>2026-06-11T17:29:46.594+02:00</t>
  </si>
  <si>
    <t>2026-06-11T16:47:06.663+02:00</t>
  </si>
  <si>
    <t>[{"id":"6a406468-94b2-4aab-8b3e-c490dfbbdf08","note":"","count":1,"label":"Hot &amp; Spicy 40 cm","posId":"110","price":30900,"isExtra":false},{"id":"2cc0a9fe-ea2a-41e4-be86-6376b8437c33","note":"","count":1,"label":"Capricciosa 40 cm","posId":"101","price":30900,"isExtra":false}]</t>
  </si>
  <si>
    <t>2026-06-11T16:46:10.465+02:00</t>
  </si>
  <si>
    <t>2026-06-11T16:54:25.609+02:00</t>
  </si>
  <si>
    <t>2026-06-11T16:32:03.032+02:00</t>
  </si>
  <si>
    <t>2026-06-11T16:37:41.477+02:00</t>
  </si>
  <si>
    <t>2026-06-11T17:06:54.856+02:00</t>
  </si>
  <si>
    <t>2026-06-11T16:32:56.646+02:00</t>
  </si>
  <si>
    <t>[{"id":"df65c440-9414-439e-8f8e-b4f30f154296","note":"","count":1,"label":"Hawai 40 cm","posId":"102","price":30900,"isExtra":false},{"id":"0c454cc7-3f38-4dea-9e0e-7220d9ba6ce0","note":"","count":2,"label":"Dip česnekový","posId":"P106","price":2000,"isExtra":false},{"id":"9da77a77-b741-4be5-8ca1-8de18601259c","note":"","count":1,"label":"Spicy Wings, 7 ks","posId":"P101","price":11900,"isExtra":false},{"id":"fe90afa4-a02c-4a85-8b9e-5f997e31adfb","note":"","count":1,"label":"Česnekový chléb","posId":"P104","price":7900,"isExtra":false},{"id":"d2940aff-8a5c-41f7-b075-b1eaa7b358e7","note":"","count":1,"label":"Dip BBQ","posId":"P105","price":2000,"isExtra":false}]</t>
  </si>
  <si>
    <t>2026-06-11T16:28:50.978+02:00</t>
  </si>
  <si>
    <t>2026-06-11T16:34:19.443+02:00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</si>
  <si>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</si>
  <si>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2026-06-11T16:28:03.154+02:00</t>
  </si>
  <si>
    <t>2026-06-11T16:35:37.247+02:00</t>
  </si>
  <si>
    <t>2026-06-11T16:54:39.063+02:00</t>
  </si>
  <si>
    <t>2026-06-11T16:29:02.874+02:00</t>
  </si>
  <si>
    <t>2026-06-11T16:14:56.025+02:00</t>
  </si>
  <si>
    <t>2026-06-11T16:21:30.774+02:00</t>
  </si>
  <si>
    <t>2026-06-11T16:11:03.289+02:00</t>
  </si>
  <si>
    <t>2026-06-11T16:30:53.243+02:00</t>
  </si>
  <si>
    <t>2026-06-11T16:43:57.034+02:00</t>
  </si>
  <si>
    <t>2026-06-11T16:12:00.337+02:00</t>
  </si>
  <si>
    <t>[{"id":"424aec40-766b-4a2f-bcc0-a9d6737ba762","note":"","count":1,"label":"Hawai 32 cm","posId":"114","price":24900,"isExtra":false},{"id":"f932f643-9a56-4a16-90b3-20349063a042","note":"","count":1,"label":"Capricciosa 32 cm","posId":"113","price":24900,"isExtra":false},{"id":"3b51edda-398d-47d1-8cbd-b96caad0e92c","note":"","count":1,"label":"šunka","posId":"B106","price":3000,"KDSTags":["greenhighlight"],"isExtra":true},{"id":"8915e1ca-f30b-45dc-9ba0-235201606490","note":"","count":1,"label":"BEZ -žampiony","posId":"X105","price":0,"KDSTags":["redhighlight"],"isExtra":true}]</t>
  </si>
  <si>
    <t>Semi</t>
  </si>
  <si>
    <t>2026-06-11T16:01:24.712+02:00</t>
  </si>
  <si>
    <t>2026-06-11T16:10:28.560+02:00</t>
  </si>
  <si>
    <t>2026-06-11T15:50:28.038+02:00</t>
  </si>
  <si>
    <t>2026-06-11T15:58:55.368+02:00</t>
  </si>
  <si>
    <t>[{"id":"9ff3290dd0856efee7971f0d","count":1,"label":"Baby špenát &amp; kuře 40cm","posId":"104","price":30900,"isExtra":false},{"id":"9c3e5446ef3ded7b358f7c2a","count":1,"label":"Balné","posId":"K0000","price":2000,"isExtra":true}]</t>
  </si>
  <si>
    <t>2026-06-11T15:39:17.630+02:00</t>
  </si>
  <si>
    <t>2026-06-11T15:53:26.722+02:00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</si>
  <si>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základ","posId":"ZSR32","price":0,"isExtra":true},{"id":"ce6f9717e21b4a79f0b40c10","count":1,"label":"okraj mozzarella, bbq omáčka","posId":"A123","price":5700,"isExtra":true},{"id":"64289bbb395820dee3a352f4","count":1,"label":"Pepperoni 32cm 🌶️🌶️","posId":"120","price":19920,"isExtra":false},{"id":"2f43df7dedb312c2f3c829b9","count":1,"label":"Balné","posId":"K0000","price":1500,"isExtra":true},{"id":"01e72685876a6622f5378cba","count":1,"label":"Žampiony","posId":"B105","price":2500,"KDSTags":["greenhighlight"],"isExtra":true},{"id":"5329159316727e06e4d822ec","count":1,"label":"Kukuřice","posId":"B115","price":2500,"KDSTags":["greenhighlight"],"isExtra":true}]</t>
  </si>
  <si>
    <t>2026-06-11T15:25:45.723+02:00</t>
  </si>
  <si>
    <t>2026-06-11T15:30:45.743+02:00</t>
  </si>
  <si>
    <t>2026-06-11T15:22:24.740+02:00</t>
  </si>
  <si>
    <t>2026-06-11T15:28:01.324+02:00</t>
  </si>
  <si>
    <t>[{"id":"c46bb160-b35c-42ed-8482-ed85f1391e51","count":1,"label":"Pizza Hawai 32 cm","posId":"114","price":24900,"isExtra":false,"creatorId":"X0myGKQh8ZRpzC0s50kPz","isPackging":0,"actualLabel":"Pizza Hawai 32 cm"},{"id":"extra_20230331101812_75","count":1,"label":"Kukuřice","posId":"B115","price":2500,"KDSTags":["greenhighlight"],"isExtra":true,"mainItemId":"c46bb160-b35c-42ed-8482-ed85f1391e51"}]</t>
  </si>
  <si>
    <t>Tanvinder Pal</t>
  </si>
  <si>
    <t>2026-06-11T15:15:12.800+02:00</t>
  </si>
  <si>
    <t>2026-06-11T15:27:06.492+02:00</t>
  </si>
  <si>
    <t>2026-06-11T15:06:45.747+02:00</t>
  </si>
  <si>
    <t>2026-06-11T15:12:52.138+02:00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</si>
  <si>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🌶️","posId":"109","price":30900,"isExtra":false},{"id":"54684837","note":"","count":1,"label":"Balné","posId":"K0000","price":2000,"isExtra":true},{"id":"54684912","note":"","count":1,"label":"Bez cibule","posId":"X103","price":0,"KDSTags":["redhighlight"],"isExtra":true},{"id":"57405766","note":"","size":"Pepsi 1l","count":1,"label":"Pepsi 1l","posId":"N124","price":5900,"isExtra":false}]</t>
  </si>
  <si>
    <t>2026-06-11T15:01:02.757+02:00</t>
  </si>
  <si>
    <t>2026-06-11T15:08:00.731+02:00</t>
  </si>
  <si>
    <t>2026-06-11T15:33:17.897+02:00</t>
  </si>
  <si>
    <t>2026-06-11T15:01:30.223+02:00</t>
  </si>
  <si>
    <t>[{"id":"c37883bc-1dd4-4f99-812d-f89a299ee1f5","note":"","count":1,"label":"Margherita 40 cm","posId":"100","price":26900,"isExtra":false},{"id":"74b60a0c-fcbc-4171-95e9-291adbfbe523","note":"","count":1,"label":"Cibule","posId":"C103","price":3500,"KDSTags":["greenhighlight"],"isExtra":true},{"id":"3f15a32f-4d5b-4afb-ae1b-12f68224d029","note":"","count":1,"label":"Olivy","posId":"C112","price":3500,"KDSTags":["greenhighlight"],"isExtra":true},{"id":"30448218-3844-4dfe-882d-e344102dcfea","note":"","count":1,"label":"Paprika","posId":"C111","price":3500,"KDSTags":["greenhighlight"],"isExtra":true}]</t>
  </si>
  <si>
    <t>SOURABH</t>
  </si>
  <si>
    <t>2026-06-11T14:16:14.610+02:00</t>
  </si>
  <si>
    <t>2026-06-11T14:29:32.108+02:00</t>
  </si>
  <si>
    <t>2026-06-11T14:06:45.529+02:00</t>
  </si>
  <si>
    <t>2026-06-11T14:15:21.940+02:00</t>
  </si>
  <si>
    <t>2026-06-11T14:00:53.446+02:00</t>
  </si>
  <si>
    <t>2026-06-11T14:07:05.744+02:00</t>
  </si>
  <si>
    <t>2026-06-11T13:50:03.164+02:00</t>
  </si>
  <si>
    <t>2026-06-11T13:56:27.775+02:00</t>
  </si>
  <si>
    <t>2026-06-11T13:32:16.656+02:00</t>
  </si>
  <si>
    <t>2026-06-11T13:40:31.086+02:00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</si>
  <si>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okrajů","posId":"X1000","price":0,"isExtra":true},{"id":"d8fab1ab80f9a391b5317464","count":1,"label":"Cibule","posId":"B103","price":2500,"KDSTags":["greenhighlight"],"isExtra":true},{"id":"12800ce808ad8ec470947c77","count":1,"label":"Comeback 32cm 🌶️","posId":"121","price":19920,"isExtra":false},{"id":"2f43df7dedb312c2f3c829b9","count":1,"label":"Balné","posId":"K0000","price":1500,"isExtra":true}]</t>
  </si>
  <si>
    <t>2026-06-11T13:18:57.246+02:00</t>
  </si>
  <si>
    <t>2026-06-11T13:31:34.732+02:00</t>
  </si>
  <si>
    <t>[{"id":"96a8a5cf958cf092de1d3f19","count":1,"label":"Margherita 40cm","posId":"100","price":26900,"isExtra":false},{"id":"9c3e5446ef3ded7b358f7c2a","count":1,"label":"Balné","posId":"K0000","price":2000,"isExtra":true},{"id":"e48bc139e2ca597f8161ac78","count":1,"label":"okraj hotdog, hořčice","posId":"A118","price":6500,"isExtra":true},{"id":"7af9c3e05b78caf2a99fd277","count":1,"label":"Paprika","posId":"C111","price":3500,"KDSTags":["greenhighlight"],"isExtra":true},{"id":"6623d230e24177a5ada1aba9","count":1,"label":"Cibule","posId":"C103","price":3500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</si>
  <si>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2026-06-11T13:17:02.547+02:00</t>
  </si>
  <si>
    <t>2026-06-11T13:27:01.949+02:00</t>
  </si>
  <si>
    <t>[{"id":"49e8d1c4-1e97-4089-9514-2970c15092b6","note":"","count":1,"label":"BBQ Meteor 40 cm","posId":"106","price":30900,"isExtra":false},{"id":"932d1eab-8f45-4992-b460-cc5099f91e14","note":"","count":1,"label":"Okraj Hotdog, BBQ","posId":"A120","price":6500,"isExtra":true}]</t>
  </si>
  <si>
    <t>2026-06-11T13:07:06.684+02:00</t>
  </si>
  <si>
    <t>2026-06-11T13:16:24.228+02:00</t>
  </si>
  <si>
    <t>2026-06-11T13:05:02.422+02:00</t>
  </si>
  <si>
    <t>2026-06-11T13:12:03.477+02:00</t>
  </si>
  <si>
    <t>2026-06-11T12:51:27.081+02:00</t>
  </si>
  <si>
    <t>2026-06-11T13:00:56.822+02:00</t>
  </si>
  <si>
    <t>[{"id":"12800ce808ad8ec470947c77","count":1,"label":"Comeback 32cm 🌶️","posId":"121","price":19920,"isExtra":false},{"id":"2f43df7dedb312c2f3c829b9","count":1,"label":"Balné","posId":"K0000","price":1500,"isExtra":true},{"id":"15899b4356cb45f4fad5074f","count":1,"label":"Pepsi 1l","posId":"N124","price":5900,"isExtra":false},{"id":"534340cf97d1876b8244e845","count":1,"label":"Česnekový dip","posId":"P106","price":2000,"isExtra":false},{"id":"2f43df7dedb312c2f3c829b9","count":1,"label":"Balné","posId":"K0000","price":1500,"isExtra":true}]</t>
  </si>
  <si>
    <t>2026-06-11T12:44:02.196+02:00</t>
  </si>
  <si>
    <t>2026-06-11T12:50:07.782+02:00</t>
  </si>
  <si>
    <t>2026-06-11T12:39:02.753+02:00</t>
  </si>
  <si>
    <t>2026-06-11T12:56:11.867+02:00</t>
  </si>
  <si>
    <t>2026-06-11T13:11:06.074+02:00</t>
  </si>
  <si>
    <t>2026-06-11T12:42:11.354+02:00</t>
  </si>
  <si>
    <t>[{"id":"6a406468-94b2-4aab-8b3e-c490dfbbdf08","note":"","count":1,"label":"Hot &amp; Spicy 40 cm","posId":"110","price":30900,"isExtra":false},{"id":"554b5341-3de7-4a69-b579-50bb01af629a","note":"","count":1,"label":"Quattro Formaggi 40 cm","posId":"111","price":30900,"isExtra":false}]</t>
  </si>
  <si>
    <t>2026-06-11T11:58:25.512+02:00</t>
  </si>
  <si>
    <t>2026-06-11T12:11:49.221+02:00</t>
  </si>
  <si>
    <t>2026-06-11T11:58:01.869+02:00</t>
  </si>
  <si>
    <t>2026-06-11T12:22:54.132+02:00</t>
  </si>
  <si>
    <t>2026-06-11T12:38:59.048+02:00</t>
  </si>
  <si>
    <t>2026-06-11T11:59:26.357+02:00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</si>
  <si>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,{"id":"614269dd-2dbe-47e4-81f8-670c7ef03e2f","note":"","count":1,"label":"Pepperoni salám","posId":"C109","price":4000,"KDSTags":["greenhighlight"],"isExtra":true}]</t>
  </si>
  <si>
    <t>2026-06-11T11:55:11.735+02:00</t>
  </si>
  <si>
    <t>2026-06-11T12:14:34.349+02:00</t>
  </si>
  <si>
    <t>2026-06-11T11:54:50.854+02:00</t>
  </si>
  <si>
    <t>2026-06-11T12:05:43.122+02:00</t>
  </si>
  <si>
    <t>[{"id":"3ce00c7888c3f6c64a108aae","count":1,"label":"Quattro Formaggi 32cm","posId":"123","price":24900,"isExtra":false},{"id":"2f43df7dedb312c2f3c829b9","count":1,"label":"Balné","posId":"K0000","price":1500,"isExtra":true},{"id":"5240eded7e81f04fe89f2c85","count":1,"label":"Mirinda 1l","posId":"N126","price":5900,"isExtra":false}]</t>
  </si>
  <si>
    <t>2026-06-11T11:34:31.916+02:00</t>
  </si>
  <si>
    <t>2026-06-11T11:41:56.088+02:00</t>
  </si>
  <si>
    <t>[{"id":"2bf8f112-0fd9-496d-b326-6e53a904651b","count":1,"label":"Pizza Hot &amp; Spicy 32","posId":"122","price":24900,"isExtra":false,"creatorId":"rM5FbRuC_hSKVRBGbOYxH","isPackging":0,"actualLabel":"Pizza Hot &amp; Spicy 32"},{"id":"f8126e0c-2411-47be-a5a4-a84bd21d11a6","count":1,"label":"Aquilla černý čaj a broskev","posId":"N120","price":4900,"isExtra":false,"creatorId":"t_djv-CVR_CQjsZceMtv0","isPackging":0,"actualLabel":"Aquilla černý čaj a broskev"}]</t>
  </si>
  <si>
    <t>2026-06-11T11:27:02.868+02:00</t>
  </si>
  <si>
    <t>2026-06-11T11:38:09.913+02:00</t>
  </si>
  <si>
    <t>2026-06-11T11:51:21.604+02:00</t>
  </si>
  <si>
    <t>2026-06-11T11:29:25.643+02:00</t>
  </si>
  <si>
    <t>2026-06-11T11:08:02.563+02:00</t>
  </si>
  <si>
    <t>2026-06-11T11:28:53.159+02:00</t>
  </si>
  <si>
    <t>2026-06-11T10:42:02.999+02:00</t>
  </si>
  <si>
    <t>2026-06-11T11:28:57.916+02:00</t>
  </si>
  <si>
    <t>[{"id":"1aa4b142-e6d7-4d61-ba94-40298841a888","note":"","count":1,"label":"Quattro Formaggi 32 cm","posId":"123","price":24900,"isExtra":false},{"id":"720272d2-1717-4af6-8eea-e928bb95234b","note":"","count":1,"label":"kukuřice","posId":"B115","price":2500,"KDSTags":["greenhighlight"],"isExtra":true}]</t>
  </si>
  <si>
    <t>2026-06-11T09:49:03.227+02:00</t>
  </si>
  <si>
    <t>2026-06-11T16:27:40.447+02:00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</si>
  <si>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b019e49c-8abf-4c78-a7cb-040722477356","note":"","count":1,"label":"slanina","posId":"B108","price":3000,"KDSTags":["greenhighlight"],"isExtra":true},{"id":"0c454cc7-3f38-4dea-9e0e-7220d9ba6ce0","note":"","count":1,"label":"Dip česnekový","posId":"P106","price":2000,"isExtra":false},{"id":"6a406468-94b2-4aab-8b3e-c490dfbbdf08","note":"","count":1,"label":"Hot &amp; Spicy 40 cm","posId":"110","price":30900,"isExtra":false},{"id":"57c816b2-3e3f-46c2-b126-b09910d79cb0","note":"","count":1,"label":"změna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bylinky","posId":"A122","price":6500,"isExtra":true}]</t>
  </si>
  <si>
    <t>2026-06-11T00:18:13.255+02:00</t>
  </si>
  <si>
    <t>2026-06-11T00:27:16.383+02:00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</si>
  <si>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okrajů","posId":"X1000","price":0,"isExtra":true},{"id":"355aef36173e118d2d01dec4","count":1,"label":"Jalapeňos","posId":"B102","price":2500,"KDSTags":["greenhighlight"],"isExtra":true},{"id":"9d5abf3ba9f3480daaf4102b","count":1,"label":"Pepperoni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</si>
  <si>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2026-06-11T00:17:02.801+02:00</t>
  </si>
  <si>
    <t>2026-06-11T00:23:58.787+02:00</t>
  </si>
  <si>
    <t>2026-06-11T00:17:01.867+02:00</t>
  </si>
  <si>
    <t>2026-06-11T00:33:37.671+02:00</t>
  </si>
  <si>
    <t>[{"id":"b6ffa1a1cad6e0911847a661","count":3,"label":"Margherita 32cm","posId":"112","price":16720,"isExtra":false},{"id":"2f43df7dedb312c2f3c829b9","count":3,"label":"Balné","posId":"K0000","price":1500,"isExtra":true}]</t>
  </si>
  <si>
    <t>2026-06-11T00:10:04.096+02:00</t>
  </si>
  <si>
    <t>2026-06-11T00:19:14.937+02:00</t>
  </si>
  <si>
    <t>2026-06-11T00:06:36.312+02:00</t>
  </si>
  <si>
    <t>2026-06-11T00:12:41.526+02:00</t>
  </si>
  <si>
    <t>2026-06-11T00:12:41.525+02:00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</si>
  <si>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těsto","posId":"17","price":1000,"isExtra":true}]</t>
  </si>
  <si>
    <t>2026-06-11T00:04:59.602+02:00</t>
  </si>
  <si>
    <t>2026-06-11T00:05:02.446+02:00</t>
  </si>
  <si>
    <t>[{"id":"733d4331-03cf-4028-a762-13e1a6a2514e","count":1,"label":"Pilsner Urquell 12","posId":"N20","price":6500,"isExtra":false,"creatorId":"vXymBQYCoyx2OQr147xAj","isPackging":0,"actualLabel":"Pilsner Urquell 12"}]</t>
  </si>
  <si>
    <t>2026-06-10T23:58:37.315+02:00</t>
  </si>
  <si>
    <t>2026-06-11T00:11:12.050+02:00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</si>
  <si>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základ","posId":"ZSR40","price":0,"isExtra":true},{"id":"54684840","note":"","count":1,"label":"Bez mozzarelly","posId":"X113","price":0,"KDSTags":["redhighlight"],"isExtra":true},{"id":"54684865","note":"","count":1,"label":"Bez gorgonzoly","posId":"X101","price":0,"KDSTags":["redhighlight"],"isExtra":true},{"id":"54684880","note":"","count":1,"label":"Bez  grana padano/pecorino/parmazán","posId":"X130","price":0,"KDSTags":["redhighlight"],"isExtra":true},{"id":"54684753","note":"","size":"Comeback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základ","posId":"ZRS40","price":0,"isExtra":true},{"id":"54684841","note":"","count":1,"label":"Bez mozzarelly","posId":"X113","price":0,"KDSTags":["redhighlight"],"isExtra":true},{"id":"54684844","note":"","count":1,"label":"Bez šunky","posId":"X106","price":0,"KDSTags":["redhighlight"],"isExtra":true},{"id":"54684871","note":"","count":1,"label":"Bez slaniny","posId":"X108","price":0,"KDSTags":["redhighlight"],"isExtra":true},{"id":"54684892","note":"","count":1,"label":"Bez salámu","posId":"X109","price":0,"KDSTags":["redhighlight"],"isExtra":true},{"id":"54684912","note":"","count":1,"label":"Bez cibule","posId":"X103","price":0,"KDSTags":["redhighlight"],"isExtra":true},{"id":"54684910","note":"","count":1,"label":"Ananas","posId":"C100","price":3500,"KDSTags":["greenhighlight"],"isExtra":true}]</t>
  </si>
  <si>
    <t>2026-06-10T23:55:19.405+02:00</t>
  </si>
  <si>
    <t>2026-06-11T00:03:03.116+02:00</t>
  </si>
  <si>
    <t>[{"id":"83c35a9d16ba91a93bc6d994","count":1,"label":"Hot &amp; Spicy 40cm 🌶️🌶️","posId":"110","price":30900,"isExtra":false},{"id":"9c3e5446ef3ded7b358f7c2a","count":1,"label":"Balné","posId":"K0000","price":2000,"isExtra":true}]</t>
  </si>
  <si>
    <t>2026-06-10T23:54:04.118+02:00</t>
  </si>
  <si>
    <t>2026-06-11T00:01:26.305+02:00</t>
  </si>
  <si>
    <t>2026-06-10T23:41:53.190+02:00</t>
  </si>
  <si>
    <t>2026-06-11T00:01:10.095+02:00</t>
  </si>
  <si>
    <t>[{"id":"120","note":"moc prosim salami na jednu stranu a kure na druhou stranu","count":1,"label":"Pepperoni 32cm 🌶️🌶️","posId":"120","price":24900,"isExtra":false},{"id":"K0000","note":"","count":1,"label":"Balné","posId":"K0000","price":1500,"isExtra":true},{"id":"B103","note":"","count":1,"label":"Cibule","posId":"B103","price":2500,"KDSTags":["greenhighlight"],"isExtra":true},{"id":"B114","note":"","count":1,"label":"Kuře","posId":"B114","price":3000,"KDSTags":["greenhighlight"],"isExtra":true},{"id":"B109","note":"","count":1,"label":"Pepperoni salám","posId":"B109","price":3000,"KDSTags":["greenhighlight"],"isExtra":true},{"id":"P101","note":"prosim hodne palive, extremne palive","count":1,"label":"Spicy Wings 🌶️","posId":"P101","price":11900,"isExtra":false},{"id":"K0000","note":"","count":1,"label":"Balné","posId":"K0000","price":1500,"isExtra":true}]</t>
  </si>
  <si>
    <t>2026-06-10T23:35:55.156+02:00</t>
  </si>
  <si>
    <t>2026-06-10T23:44:19.217+02:00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</si>
  <si>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okrajů","posId":"X1000","price":0,"isExtra":true},{"id":"C114","note":"","count":1,"label":"Kuře","posId":"C114","price":4000,"KDSTags":["greenhighlight"],"isExtra":true}]</t>
  </si>
  <si>
    <t>2026-06-10T23:30:14.225+02:00</t>
  </si>
  <si>
    <t>2026-06-10T23:30:20.362+02:00</t>
  </si>
  <si>
    <t>[{"id":"1aae8c1b-f7a7-48cb-b109-40c8793f3bbf","count":1,"label":"Pepsi 1l","posId":"N124","price":5900,"isExtra":false,"creatorId":"Dqd74NKvZSal27NrHrKd6","isPackging":0,"actualLabel":"Pepsi 1l"}]</t>
  </si>
  <si>
    <t>2026-06-10T23:28:35.258+02:00</t>
  </si>
  <si>
    <t>2026-06-10T23:40:31.730+02:00</t>
  </si>
  <si>
    <t>2026-06-10T23:26:17.020+02:00</t>
  </si>
  <si>
    <t>2026-06-10T23:36:26.966+02:00</t>
  </si>
  <si>
    <t>[{"id":"59592167","note":"","size":"BBQ Meteor 32cm","count":1,"label":"BBQ Meteor 32cm","posId":"118","price":24900,"isExtra":false},{"id":"54684842","note":"","count":1,"label":"Balné","posId":"K0000","price":1500,"isExtra":true},{"id":"54684796","note":"","size":"Česnekový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</si>
  <si>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2026-06-10T23:24:56.284+02:00</t>
  </si>
  <si>
    <t>2026-06-10T23:41:21.056+02:00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</si>
  <si>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základ","posId":"ZRS32","price":0,"isExtra":true},{"id":"59592169","note":"","size":"Hawai 32cm","count":1,"label":"Hawai 32cm","posId":"114","price":24900,"isExtra":false},{"id":"54684842","note":"","count":1,"label":"Balné","posId":"K0000","price":1500,"isExtra":true},{"id":"54684831","note":"","count":1,"label":"bez plněných okrajů","posId":"X1000","price":0,"isExtra":true},{"id":"54684795","note":"","size":"Pepperoni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</si>
  <si>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2026-06-10T23:22:23.058+02:00</t>
  </si>
  <si>
    <t>2026-06-10T23:31:29.198+02:00</t>
  </si>
  <si>
    <t>2026-06-10T23:19:36.462+02:00</t>
  </si>
  <si>
    <t>2026-06-10T23:28:15.917+02:00</t>
  </si>
  <si>
    <t>2026-06-10T23:18:34.537+02:00</t>
  </si>
  <si>
    <t>2026-06-10T23:26:58.110+02:00</t>
  </si>
  <si>
    <t>[{"id":"b6ffa1a1cad6e0911847a661","count":1,"label":"Margherita 32cm","posId":"112","price":16720,"isExtra":false},{"id":"2f43df7dedb312c2f3c829b9","count":1,"label":"Balné","posId":"K0000","price":1500,"isExtra":true},{"id":"2179c22089126fe6683fee77","count":1,"label":"Smetanový základ","posId":"ZRS32","price":0,"isExtra":true},{"id":"b6ffa1a1cad6e0911847a661","count":1,"label":"Margherita 32cm","posId":"112","price":16720,"isExtra":false},{"id":"2f43df7dedb312c2f3c829b9","count":1,"label":"Balné","posId":"K0000","price":1500,"isExtra":true},{"id":"9b88e1a9c34bea0540c84786","count":1,"label":"BBQ základ","posId":"ZRB32","price":0,"isExtra":true}]</t>
  </si>
  <si>
    <t>2026-06-10T23:17:56.791+02:00</t>
  </si>
  <si>
    <t>2026-06-10T23:27:25.057+02:00</t>
  </si>
  <si>
    <t>[{"id":"9d5abf3ba9f3480daaf4102b","count":1,"label":"Pepperoni Rolls 🌶️","posId":"P100","price":8900,"isExtra":false},{"id":"2f43df7dedb312c2f3c829b9","count":1,"label":"Balné","posId":"K0000","price":1500,"isExtra":true},{"id":"b6ffa1a1cad6e0911847a661","count":2,"label":"Margherita 32cm","posId":"112","price":16720,"isExtra":false},{"id":"2f43df7dedb312c2f3c829b9","count":2,"label":"Balné","posId":"K0000","price":1500,"isExtra":true}]</t>
  </si>
  <si>
    <t>2026-06-10T23:14:07.556+02:00</t>
  </si>
  <si>
    <t>2026-06-10T23:25:38.404+02:00</t>
  </si>
  <si>
    <t>2026-06-10T23:10:56.445+02:00</t>
  </si>
  <si>
    <t>2026-06-10T23:25:34.931+02:00</t>
  </si>
  <si>
    <t>2026-06-10T22:59:46.952+02:00</t>
  </si>
  <si>
    <t>2026-06-10T23:08:34.585+02:00</t>
  </si>
  <si>
    <t>2026-06-10T22:59:28.823+02:00</t>
  </si>
  <si>
    <t>2026-06-10T23:03:09.783+02:00</t>
  </si>
  <si>
    <t>[{"id":"733d4331-03cf-4028-a762-13e1a6a2514e","count":1,"label":"Pilsner Urquell 12","posId":"N20","price":6500,"isExtra":false,"creatorId":"Titz346Yl9SBezBXGxrrJ","isPackging":0,"actualLabel":"Pilsner Urquell 12"}]</t>
  </si>
  <si>
    <t>2026-06-10T22:59:12.274+02:00</t>
  </si>
  <si>
    <t>2026-06-10T23:08:31.961+02:00</t>
  </si>
  <si>
    <t>2026-06-10T22:56:12.027+02:00</t>
  </si>
  <si>
    <t>2026-06-10T23:04:19.834+02:00</t>
  </si>
  <si>
    <t>2026-06-10T22:46:45.038+02:00</t>
  </si>
  <si>
    <t>2026-06-10T22:59:13.912+02:00</t>
  </si>
  <si>
    <t>[{"id":"9ff3290dd0856efee7971f0d","count":1,"label":"Baby špenát &amp; kuře 40cm","posId":"104","price":30900,"isExtra":false},{"id":"9c3e5446ef3ded7b358f7c2a","count":1,"label":"Balné","posId":"K0000","price":2000,"isExtra":true},{"id":"c2f0d4a2510fbdafed8c4f00","count":1,"label":"bez plněných okrajů","posId":"X1000","price":0,"isExtra":true},{"id":"56304d06bb683243e454ed33","count":1,"label":"Bez špenátu s česnekem","posId":"X107","price":0,"KDSTags":["redhighlight"],"isExtra":true},{"id":"9998472a45e5db2fd530c62b","count":1,"label":"Žampiony","posId":"C105","price":3500,"KDSTags":["greenhighlight"],"isExtra":true}]</t>
  </si>
  <si>
    <t>2026-06-10T22:38:34.256+02:00</t>
  </si>
  <si>
    <t>2026-06-10T22:49:18.909+02:00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</si>
  <si>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40cm","posId":"101","price":30900,"isExtra":false},{"id":"54684837","note":"","count":1,"label":"Balné","posId":"K0000","price":2000,"isExtra":true},{"id":"57405766","note":"","size":"Pepsi 1l","count":1,"label":"Pepsi 1l","posId":"N124","price":5900,"isExtra":false}]</t>
  </si>
  <si>
    <t>2026-06-10T22:30:03.163+02:00</t>
  </si>
  <si>
    <t>2026-06-10T22:36:35.700+02:00</t>
  </si>
  <si>
    <t>2026-06-10T22:27:03.175+02:00</t>
  </si>
  <si>
    <t>2026-06-10T22:38:35.183+02:00</t>
  </si>
  <si>
    <t>[{"id":"8929f51d-818c-4c09-96c6-0164428500a2","note":"","count":1,"label":"Baby špenát &amp; kuře 32 cm","posId":"140","price":24900,"isExtra":false},{"id":"21fd0686-e8d1-43f1-84c9-d96f5842a3ca","note":"","count":1,"label":"okraj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,{"id":"7dc558f4-908c-4dab-b333-a925cc147e51","note":"","count":1,"label":"Comeback 32 cm","posId":"145","price":24900,"isExtra":false},{"id":"f2ca88ba-7288-4f05-a925-149da2e2137e","note":"","count":1,"label":"okraj Hotdog, BBQ","posId":"A119","price":5700,"isExtra":true}]</t>
  </si>
  <si>
    <t>2026-06-10T22:25:38.303+02:00</t>
  </si>
  <si>
    <t>2026-06-10T22:36:24.691+02:00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</si>
  <si>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</si>
  <si>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Artem</t>
  </si>
  <si>
    <t>2026-06-10T22:18:06.665+02:00</t>
  </si>
  <si>
    <t>2026-06-10T22:35:58.918+02:00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</si>
  <si>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</si>
  <si>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2026-06-10T22:17:53.836+02:00</t>
  </si>
  <si>
    <t>2026-06-10T22:30:46.849+02:00</t>
  </si>
  <si>
    <t>[{"id":"3ce00c7888c3f6c64a108aae","count":1,"label":"Quattro Formaggi 32cm","posId":"123","price":24900,"isExtra":false},{"id":"2f43df7dedb312c2f3c829b9","count":1,"label":"Balné","posId":"K0000","price":1500,"isExtra":true},{"id":"2f31c31a40755ef5c17facb5","count":1,"label":"Slanina","posId":"B108","price":3000,"KDSTags":["greenhighlight"],"isExtra":true}]</t>
  </si>
  <si>
    <t>2026-06-10T21:57:39.349+02:00</t>
  </si>
  <si>
    <t>2026-06-10T22:10:43.517+02:00</t>
  </si>
  <si>
    <t>[{"id":"54684750","note":"","size":"Margherita 40cm","count":1,"label":"Margherita 40cm","posId":"100","price":26900,"isExtra":false},{"id":"54684837","note":"","count":1,"label":"Balné","posId":"K0000","price":2000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54684796","note":"","size":"Česnekový dip","count":3,"label":"Česnekový dip","posId":"P106","price":2000,"isExtra":false},{"id":"54684842","note":"","count":3,"label":"Balné","posId":"K0000","price":1500,"isExtra":true},{"id":"57405766","note":"","size":"Pepsi 1l","count":1,"label":"Pepsi 1l","posId":"N124","price":5900,"isExtra":false},{"id":"57405768","note":"","size":"Mirinda 1l","count":1,"label":"Mirinda 1l","posId":"N126","price":5900,"isExtra":false}]</t>
  </si>
  <si>
    <t>2026-06-10T21:56:02.985+02:00</t>
  </si>
  <si>
    <t>2026-06-10T22:11:47.846+02:00</t>
  </si>
  <si>
    <t>2026-06-10T22:30:34.393+02:00</t>
  </si>
  <si>
    <t>2026-06-10T21:56:32.820+02:00</t>
  </si>
  <si>
    <t>2026-06-10T21:51:03.025+02:00</t>
  </si>
  <si>
    <t>2026-06-10T22:10:38.760+02:00</t>
  </si>
  <si>
    <t>2026-06-10T22:24:37.061+02:00</t>
  </si>
  <si>
    <t>2026-06-10T21:51:03.597+02:00</t>
  </si>
  <si>
    <t>[{"id":"c37883bc-1dd4-4f99-812d-f89a299ee1f5","note":"","count":1,"label":"Margherita 40 cm","posId":"100","price":26900,"isExtra":false},{"id":"74b60a0c-fcbc-4171-95e9-291adbfbe523","note":"","count":1,"label":"Cibule","posId":"C103","price":3500,"KDSTags":["greenhighlight"],"isExtra":true},{"id":"0c454cc7-3f38-4dea-9e0e-7220d9ba6ce0","note":"","count":1,"label":"Dip česnekový","posId":"P106","price":2000,"isExtra":false}]</t>
  </si>
  <si>
    <t>2026-06-10T21:50:03.297+02:00</t>
  </si>
  <si>
    <t>2026-06-10T22:13:28.360+02:00</t>
  </si>
  <si>
    <t>2026-06-10T22:33:29.327+02:00</t>
  </si>
  <si>
    <t>2026-06-10T21:50:04.941+02:00</t>
  </si>
  <si>
    <t>[{"id":"16f2a985-9b85-4073-a2d6-13a6de5f989c","note":"","count":1,"label":"Hawai 32 cm","posId":"138","price":24900,"isExtra":false},{"id":"0c454cc7-3f38-4dea-9e0e-7220d9ba6ce0","note":"","count":1,"label":"Dip česnekový","posId":"P106","price":2000,"isExtra":false},{"id":"eeb9b1ff-cedd-4112-8a46-47533eec93b4","note":"","count":1,"label":"Margherita 32 cm","posId":"136","price":20900,"isExtra":false},{"id":"ac575c49-bae3-4ee1-943f-d9f988468f7f","note":"","count":1,"label":"ananas","posId":"B100","price":2500,"KDSTags":["greenhighlight"],"isExtra":true}]</t>
  </si>
  <si>
    <t>2026-06-10T21:50:03.285+02:00</t>
  </si>
  <si>
    <t>2026-06-10T22:05:43.244+02:00</t>
  </si>
  <si>
    <t>[{"id":"6d80fcec-2088-4df1-b35b-3de60046f4e1","note":"","count":1,"label":"Hot &amp; Spicy 32 cm","posId":"146","price":24900,"isExtra":false},{"id":"6fac1de4-9c86-46df-a533-30c3e57f53c0","note":"","count":1,"label":"BBQ Texas 32 cm","posId":"143","price":24900,"isExtra":false}]</t>
  </si>
  <si>
    <t>2026-06-10T21:47:22.766+02:00</t>
  </si>
  <si>
    <t>2026-06-10T22:03:21.473+02:00</t>
  </si>
  <si>
    <t>[{"id":"e7c1c602dc965c0159e9efb8","count":1,"label":"Pepperoni 40cm 🌶️🌶️","posId":"108","price":30900,"isExtra":false},{"id":"9c3e5446ef3ded7b358f7c2a","count":1,"label":"Balné","posId":"K0000","price":2000,"isExtra":true},{"id":"b6ffa1a1cad6e0911847a661","count":1,"label":"Margherita 32cm","posId":"112","price":16720,"isExtra":false},{"id":"2f43df7dedb312c2f3c829b9","count":1,"label":"Balné","posId":"K0000","price":1500,"isExtra":true},{"id":"fb29917ce2e90ab392103c23","count":1,"label":"USA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</si>
  <si>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2026-06-10T21:45:40.672+02:00</t>
  </si>
  <si>
    <t>2026-06-10T21:54:34.257+02:00</t>
  </si>
  <si>
    <t>2026-06-10T22:11:44.190+02:00</t>
  </si>
  <si>
    <t>2026-06-10T21:45:41.279+02:00</t>
  </si>
  <si>
    <t>[{"id":"54dc7925-4d38-486b-b12e-3a96c2e2fabb","count":1,"label":"Pizza Pepperoni 18","posId":"132","price":11900,"isExtra":false,"creatorId":"yueMDLRj95CI3Ou1E-vIz","isPackging":0,"actualLabel":"Pizza Pepperoni 18"},{"id":"a0148f4d-e608-4061-b0cf-421635d1867d","count":1,"label":"Spicy Wings","posId":"P101","price":11900,"isExtra":false,"creatorId":"ZCl8qquf7B2jvUM5E--Ea","isPackging":0,"actualLabel":"Spicy Wings"},{"id":"a0148f4d-e608-4061-b0cf-421635d1867d","count":1,"label":"Spicy Wings","posId":"P101","price":11900,"isExtra":false,"creatorId":"f53x5RRouDmg-XZYLoRVZ","isPackging":0,"actualLabel":"Spicy Wings"},{"id":"a0148f4d-e608-4061-b0cf-421635d1867d","count":1,"label":"Spicy Wings","posId":"P101","price":11900,"isExtra":false,"creatorId":"_NfzaI2VJVbsZO6OrGtcC","isPackging":0,"actualLabel":"Spicy Wings"}]</t>
  </si>
  <si>
    <t>2026-06-10T21:38:52.480+02:00</t>
  </si>
  <si>
    <t>2026-06-10T21:55:12.533+02:00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</si>
  <si>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omáčky","posId":"A125","price":5700,"isExtra":true}]</t>
  </si>
  <si>
    <t>2026-06-10T21:37:03.859+02:00</t>
  </si>
  <si>
    <t>2026-06-10T21:51:15.359+02:00</t>
  </si>
  <si>
    <t>2026-06-10T22:01:59.903+02:00</t>
  </si>
  <si>
    <t>2026-06-10T21:37:04.712+02:00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</si>
  <si>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-ananas","posId":"X100","price":0,"KDSTags":["redhighlight"],"isExtra":true},{"id":"5e57993d-26f3-465c-aa35-1e3806b0b477","note":"","count":1,"label":"Hot &amp; Spicy 32 cm","posId":"122","price":24900,"isExtra":false}]</t>
  </si>
  <si>
    <t>2026-06-10T21:37:00.458+02:00</t>
  </si>
  <si>
    <t>2026-06-10T21:47:49.590+02:00</t>
  </si>
  <si>
    <t>2026-06-10T21:36:50.215+02:00</t>
  </si>
  <si>
    <t>2026-06-10T21:47:14.694+02:00</t>
  </si>
  <si>
    <t>[{"id":"59592170","note":"","size":"Capricciosa 32cm","count":1,"label":"Capricciosa 32cm","posId":"113","price":24900,"isExtra":false},{"id":"54684842","note":"","count":1,"label":"Balné","posId":"K0000","price":1500,"isExtra":true}]</t>
  </si>
  <si>
    <t>2026-06-10T21:35:23.366+02:00</t>
  </si>
  <si>
    <t>2026-06-10T21:41:35.565+02:00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</si>
  <si>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základ","posId":"ZRB32","price":0,"isExtra":true},{"id":"348a7fd696b72b2ee84a2e9c","count":1,"label":"Bez cibule","posId":"X103","price":0,"KDSTags":["redhighlight"],"isExtra":true},{"id":"01e72685876a6622f5378cba","count":1,"label":"Žampiony","posId":"B105","price":2500,"KDSTags":["greenhighlight"],"isExtra":true}]</t>
  </si>
  <si>
    <t>2026-06-10T21:28:07.482+02:00</t>
  </si>
  <si>
    <t>2026-06-10T21:38:43.439+02:00</t>
  </si>
  <si>
    <t>[{"id":"15899b4356cb45f4fad5074f","count":1,"label":"Pepsi 1l","posId":"N124","price":5900,"isExtra":false},{"id":"a4314c963e8e67cd61d8288a","count":1,"label":"BBQ Meteor 32cm","posId":"118","price":24900,"isExtra":false},{"id":"2f43df7dedb312c2f3c829b9","count":1,"label":"Balné","posId":"K0000","price":1500,"isExtra":true}]</t>
  </si>
  <si>
    <t>2026-06-10T21:25:03.075+02:00</t>
  </si>
  <si>
    <t>2026-06-10T21:35:33.209+02:00</t>
  </si>
  <si>
    <t>2026-06-10T21:39:36.032+02:00</t>
  </si>
  <si>
    <t>2026-06-10T21:25:03.661+02:00</t>
  </si>
  <si>
    <t>[{"id":"be5c7908-f592-4704-987f-cd7d7281f32e","note":"","count":1,"label":"Comeback 32 cm","posId":"121","price":24900,"isExtra":false}]</t>
  </si>
  <si>
    <t>2026-06-10T21:02:02.654+02:00</t>
  </si>
  <si>
    <t>2026-06-10T21:35:46.322+02:00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</si>
  <si>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jalapenos","posId":"P107","price":2000,"isExtra":false},{"id":"49e8d1c4-1e97-4089-9514-2970c15092b6","note":"","count":1,"label":"BBQ Meteor 40 cm","posId":"106","price":30900,"isExtra":false},{"id":"0c454cc7-3f38-4dea-9e0e-7220d9ba6ce0","note":"","count":1,"label":"Dip česnekový","posId":"P106","price":2000,"isExtra":false}]</t>
  </si>
  <si>
    <t>2026-06-10T21:02:02.640+02:00</t>
  </si>
  <si>
    <t>2026-06-10T21:13:39.652+02:00</t>
  </si>
  <si>
    <t>2026-06-10T21:24:26.865+02:00</t>
  </si>
  <si>
    <t>2026-06-10T21:02:25.480+02:00</t>
  </si>
  <si>
    <t>[{"id":"0e993eb8-e476-4064-a9e5-618587b38fcb","note":"","count":1,"label":"VEGGIE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chléb","posId":"P104","price":0,"isExtra":true},{"id":"8f138092-e75e-47b2-aab6-b7ac71ac445d","note":"","count":1,"label":"Mirinda 1l","posId":"N126","price":0,"isExtra":true},{"id":"0c454cc7-3f38-4dea-9e0e-7220d9ba6ce0","note":"","count":1,"label":"Dip česnekový","posId":"P106","price":2000,"isExtra":false}]</t>
  </si>
  <si>
    <t>2026-06-10T21:00:37.054+02:00</t>
  </si>
  <si>
    <t>2026-06-10T21:36:23.527+02:00</t>
  </si>
  <si>
    <t>[{"id":"59592166","note":"","size":"BBQ Texas 32cm","count":1,"label":"BBQ Texas 32cm","posId":"119","price":24900,"isExtra":false},{"id":"54684842","note":"","count":1,"label":"Balné","posId":"K0000","price":1500,"isExtra":true},{"id":"59592174","note":"","count":1,"label":"USA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bylinky","posId":"A121","price":5700,"isExtra":true},{"id":"54684795","note":"","size":"Pepperoni Rolls 🌶️","count":1,"label":"Pepperoni Rolls 🌶️","posId":"P100","price":8900,"isExtra":false},{"id":"54684842","note":"","count":1,"label":"Balné","posId":"K0000","price":1500,"isExtra":true},{"id":"59592164","note":"","size":"Comeback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🌶️","posId":"121","price":24900,"isExtra":false},{"id":"54684842","note":"","count":1,"label":"Balné","posId":"K0000","price":1500,"isExtra":true},{"id":"54684902","note":"","count":1,"label":"okraj hotdog, bbq omáčka","posId":"A119","price":5700,"isExtra":true}]</t>
  </si>
  <si>
    <t>2026-06-10T21:00:28.565+02:00</t>
  </si>
  <si>
    <t>2026-06-10T21:11:55.563+02:00</t>
  </si>
  <si>
    <t>[{"id":"b6ffa1a1cad6e0911847a661","count":1,"label":"Margherita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okrajů","posId":"X1000","price":0,"isExtra":true}]</t>
  </si>
  <si>
    <t>2026-06-10T21:00:12.773+02:00</t>
  </si>
  <si>
    <t>2026-06-10T21:23:47.696+02:00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</si>
  <si>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32cm","posId":"123","price":24900,"isExtra":false},{"id":"54684842","note":"","count":1,"label":"Balné","posId":"K0000","price":1500,"isExtra":true},{"id":"54684898","note":"","count":1,"label":"okraj hotdog, hořčice","posId":"A117","price":5700,"isExtra":true},{"id":"54684948","note":"","count":1,"label":"Slanina","posId":"B108","price":3000,"KDSTags":["greenhighlight"],"isExtra":true},{"id":"59592165","note":"","size":"Pepperoni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základ","posId":"ZRS32","price":0,"isExtra":true},{"id":"54684902","note":"","count":1,"label":"okraj hotdog, bbq omáčka","posId":"A119","price":5700,"isExtra":true},{"id":"57405768","note":"","size":"Mirinda 1l","count":1,"label":"Mirinda 1l","posId":"N126","price":5900,"isExtra":false}]</t>
  </si>
  <si>
    <t>2026-06-10T20:56:46.229+02:00</t>
  </si>
  <si>
    <t>2026-06-10T21:11:46.604+02:00</t>
  </si>
  <si>
    <t>[{"id":"59592167","note":"","size":"BBQ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</si>
  <si>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2026-06-10T20:56:46.151+02:00</t>
  </si>
  <si>
    <t>2026-06-10T21:17:43.402+02:00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</si>
  <si>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🌶️🌶️","posId":"110","price":30900,"isExtra":false},{"id":"54684837","note":"","count":1,"label":"Balné","posId":"K0000","price":2000,"isExtra":true},{"id":"54684861","note":"","count":1,"label":"okraj mozzarella, bylinky","posId":"A122","price":6500,"isExtra":true},{"id":"54684878","note":"","count":1,"label":"Žampiony","posId":"C105","price":3500,"KDSTags":["greenhighlight"],"isExtra":true},{"id":"54684896","note":"","count":1,"label":"Olivy","posId":"C112","price":3500,"KDSTags":["greenhighlight"],"isExtra":true},{"id":"54684932","note":"","count":1,"label":"Špenát s česnekem","posId":"C107","price":3500,"KDSTags":["greenhighlight"],"isExtra":true},{"id":"54684962","note":"","count":1,"label":"Grana padano, pecorino, parmazán","posId":"C130","price":4000,"KDSTags":["greenhighlight"],"isExtra":true}]</t>
  </si>
  <si>
    <t>2026-06-10T20:32:02.324+02:00</t>
  </si>
  <si>
    <t>2026-06-10T20:42:22.307+02:00</t>
  </si>
  <si>
    <t>2026-06-10T20:21:44.028+02:00</t>
  </si>
  <si>
    <t>2026-06-10T20:41:52.253+02:00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</si>
  <si>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základ","posId":"ZBR32","price":0,"isExtra":true},{"id":"54684866","note":"","count":1,"label":"okraj mozzarella, bylinky","posId":"A121","price":5700,"isExtra":true}]</t>
  </si>
  <si>
    <t>2026-06-10T20:14:03.296+02:00</t>
  </si>
  <si>
    <t>2026-06-10T20:34:25.109+02:00</t>
  </si>
  <si>
    <t>2026-06-10T20:57:18.887+02:00</t>
  </si>
  <si>
    <t>2026-06-10T20:14:05.530+02:00</t>
  </si>
  <si>
    <t>2026-06-10T20:06:02.775+02:00</t>
  </si>
  <si>
    <t>2026-06-10T20:33:21.140+02:00</t>
  </si>
  <si>
    <t>2026-06-10T20:49:39.475+02:00</t>
  </si>
  <si>
    <t>2026-06-10T20:06:03.839+02:00</t>
  </si>
  <si>
    <t>[{"id":"3171e692-1adb-4333-8054-b1a7b136b69f","note":"","count":1,"label":"Pepperoni 32 cm","posId":"144","price":24900,"isExtra":false},{"id":"4aed5471-c8ca-405d-bfd1-1a7601f72348","note":"","count":1,"label":"Quattro Formaggi 32 cm","posId":"147","price":24900,"isExtra":false},{"id":"b7b9338a-24e1-4e98-abc8-c3dfabd95380","note":"","count":1,"label":"Zeleninová 32 cm","posId":"139","price":24900,"isExtra":false},{"id":"21fd0686-e8d1-43f1-84c9-d96f5842a3ca","note":"","count":1,"label":"okraj mozzarella, bylinky","posId":"A121","price":5700,"isExtra":true},{"id":"50d0c33c-440a-47e3-8208-1c68574950af","note":"","count":1,"label":"Capricciosa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bylinky","posId":"A121","price":5700,"isExtra":true},{"id":"50d0c33c-440a-47e3-8208-1c68574950af","note":"","count":1,"label":"Capricciosa 32 cm","posId":"137","price":24900,"isExtra":false},{"id":"86925bba-314c-4f6f-ba8e-4fc1b6f52f30","note":"","count":1,"label":"BEZ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-žampiony","posId":"X105","price":0,"KDSTags":["redhighlight"],"isExtra":true}]</t>
  </si>
  <si>
    <t>2026-06-10T20:02:03.944+02:00</t>
  </si>
  <si>
    <t>2026-06-10T20:25:42.149+02:00</t>
  </si>
  <si>
    <t>[{"id":"6fac1de4-9c86-46df-a533-30c3e57f53c0","note":"","count":1,"label":"BBQ Texas 32 cm","posId":"143","price":24900,"isExtra":false}]</t>
  </si>
  <si>
    <t>2026-06-10T20:01:12.111+02:00</t>
  </si>
  <si>
    <t>2026-06-10T20:24:36.416+02:00</t>
  </si>
  <si>
    <t>[{"id":"108","note":"","count":1,"label":"Pepperoni 40cm 🌶️🌶️","posId":"108","price":30900,"isExtra":false},{"id":"K0000","note":"","count":1,"label":"Balné","posId":"K0000","price":2000,"isExtra":true},{"id":"A120","note":"","count":1,"label":"okraj hotdog, bbq omáčka","posId":"A120","price":6500,"isExtra":true},{"id":"C101","note":"","count":1,"label":"Gorgonzola","posId":"C101","price":4000,"KDSTags":["greenhighlight"],"isExtra":true},{"id":"P104","note":"","count":1,"label":"Česnekový chléb 18cm","posId":"P104","price":7900,"isExtra":false},{"id":"K0000","note":"","count":1,"label":"Balné","posId":"K0000","price":1500,"isExtra":true},{"id":"P100","note":"","count":1,"label":"Pepperoni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bylinky","posId":"A121","price":5700,"isExtra":true},{"id":"X109","note":"","count":1,"label":"Bez salámu","posId":"X109","price":0,"KDSTags":["redhighlight"],"isExtra":true},{"id":"B101","note":"","count":1,"label":"Gorgonzola","posId":"B101","price":3000,"KDSTags":["greenhighlight"],"isExtra":true}]</t>
  </si>
  <si>
    <t>2026-06-10T20:01:02.420+02:00</t>
  </si>
  <si>
    <t>2026-06-10T20:15:41.047+02:00</t>
  </si>
  <si>
    <t>2026-06-10T19:52:02.989+02:00</t>
  </si>
  <si>
    <t>2026-06-10T20:05:54.010+02:00</t>
  </si>
  <si>
    <t>2026-06-10T20:42:58.651+02:00</t>
  </si>
  <si>
    <t>2026-06-10T19:52:04.071+02:00</t>
  </si>
  <si>
    <t>2026-06-10T19:44:02.525+02:00</t>
  </si>
  <si>
    <t>2026-06-10T19:54:07.167+02:00</t>
  </si>
  <si>
    <t>2026-06-10T20:21:55.235+02:00</t>
  </si>
  <si>
    <t>2026-06-10T19:44:03.586+02:00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</si>
  <si>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</si>
  <si>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2026-06-10T19:43:09.386+02:00</t>
  </si>
  <si>
    <t>2026-06-10T19:58:23.345+02:00</t>
  </si>
  <si>
    <t>[{"id":"54684790","note":"","size":"Veggie menu Comeback","count":1,"label":"Veggie menu Comeback","posId":"M200","price":34900,"isExtra":false},{"id":"54684944","note":"","count":1,"label":"Quattro Formaggi","posId":"Y123","price":0,"isExtra":true},{"id":"54684827","note":"","count":1,"label":"Balné","posId":"K0000","price":3000,"isExtra":true},{"id":"57179851","note":"","count":1,"label":"Smetanový základ","posId":"ZRS32","price":0,"isExtra":true},{"id":"54684831","note":"","count":1,"label":"bez plněných okrajů","posId":"X1000","price":0,"isExtra":true},{"id":"54684823","note":"","count":1,"label":"pečené brambory","posId":"P103","price":0,"isExtra":true},{"id":"57405779","note":"","count":1,"label":"Pepsi zero sugar 1l","posId":"N125","price":0,"isExtra":true}]</t>
  </si>
  <si>
    <t>2026-06-10T19:42:02.530+02:00</t>
  </si>
  <si>
    <t>2026-06-10T19:57:55.139+02:00</t>
  </si>
  <si>
    <t>2026-06-10T19:35:04.137+02:00</t>
  </si>
  <si>
    <t>2026-06-10T19:49:17.904+02:00</t>
  </si>
  <si>
    <t>2026-06-10T19:59:27.041+02:00</t>
  </si>
  <si>
    <t>2026-06-10T19:35:04.889+02:00</t>
  </si>
  <si>
    <t>[{"id":"f991b551-d418-40dc-886d-2413cfe0e20e","note":"","count":1,"label":"Margherita 32 cm","posId":"112","price":20900,"isExtra":false},{"id":"5e57993d-26f3-465c-aa35-1e3806b0b477","note":"","count":1,"label":"Hot &amp; Spicy 32 cm","posId":"122","price":24900,"isExtra":false}]</t>
  </si>
  <si>
    <t>Bijender</t>
  </si>
  <si>
    <t>2026-06-10T19:31:25.910+02:00</t>
  </si>
  <si>
    <t>2026-06-10T19:46:28.585+02:00</t>
  </si>
  <si>
    <t>[{"id":"115","note":"","count":1,"label":"Zeleninová 32cm","posId":"115","price":24900,"isExtra":false},{"id":"K0000","note":"","count":1,"label":"Balné","posId":"K0000","price":1500,"isExtra":true}]</t>
  </si>
  <si>
    <t>2026-06-10T19:31:02.601+02:00</t>
  </si>
  <si>
    <t>2026-06-10T19:47:10.093+02:00</t>
  </si>
  <si>
    <t>2026-06-10T20:01:27.939+02:00</t>
  </si>
  <si>
    <t>2026-06-10T19:33:37.349+02:00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</si>
  <si>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bylinky","posId":"A121","price":5700,"isExtra":true},{"id":"cd3c74d7-bb62-4309-8b7e-c56b813d056a","note":"","count":1,"label":"Jablečno-skořicové rolls, 8ks","posId":"18","price":8900,"isExtra":false},{"id":"0c454cc7-3f38-4dea-9e0e-7220d9ba6ce0","note":"","count":1,"label":"Dip česnekový","posId":"P106","price":2000,"isExtra":false}]</t>
  </si>
  <si>
    <t>2026-06-10T19:27:11.429+02:00</t>
  </si>
  <si>
    <t>2026-06-10T19:35:29.089+02:00</t>
  </si>
  <si>
    <t>[{"id":"59592167","note":"","size":"BBQ Meteor 32cm","count":1,"label":"BBQ Meteor 32cm","posId":"118","price":24900,"isExtra":false},{"id":"54684842","note":"","count":1,"label":"Balné","posId":"K0000","price":1500,"isExtra":true},{"id":"54684831","note":"","count":1,"label":"bez plněných okrajů","posId":"X1000","price":0,"isExtra":true},{"id":"54684795","note":"","size":"Pepperoni Rolls 🌶️","count":1,"label":"Pepperoni Rolls 🌶️","posId":"P100","price":8900,"isExtra":false},{"id":"54684842","note":"","count":1,"label":"Balné","posId":"K0000","price":1500,"isExtra":true},{"id":"54684796","note":"","size":"Česnekový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</si>
  <si>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2026-06-10T19:27:03.854+02:00</t>
  </si>
  <si>
    <t>2026-06-10T19:31:15.327+02:00</t>
  </si>
  <si>
    <t>2026-06-10T19:45:33.305+02:00</t>
  </si>
  <si>
    <t>2026-06-10T19:27:23.657+02:00</t>
  </si>
  <si>
    <t>2026-06-10T19:18:02.911+02:00</t>
  </si>
  <si>
    <t>2026-06-10T19:30:50.876+02:00</t>
  </si>
  <si>
    <t>2026-06-10T19:39:53.853+02:00</t>
  </si>
  <si>
    <t>2026-06-10T19:18:11.283+02:00</t>
  </si>
  <si>
    <t>[{"id":"bffe562b-bfaa-4a6e-8b0f-e4de9add4880","note":"","count":1,"label":"Sweet passion 32 cm","posId":"29","price":20900,"isExtra":false},{"id":"2d3d5617-9c58-43de-9934-040859ce552d","note":"","count":1,"label":"BBQ Meteor 32 cm","posId":"118","price":24900,"isExtra":false},{"id":"1aa4b142-e6d7-4d61-ba94-40298841a888","note":"","count":1,"label":"Quattro Formaggi 32 cm","posId":"123","price":24900,"isExtra":false}]</t>
  </si>
  <si>
    <t>2026-06-10T19:17:10.381+02:00</t>
  </si>
  <si>
    <t>2026-06-10T19:22:47.960+02:00</t>
  </si>
  <si>
    <t>[{"id":"7f6f7195-5469-4c2e-90b4-8731c390745b","count":1,"label":"Pizza Margherita 32","posId":"112","price":20900,"isExtra":false,"creatorId":"goqpcz2cp10Ck3GerztMI","isPackging":0,"actualLabel":"Pizza Margherita 32"}]</t>
  </si>
  <si>
    <t>2026-06-10T19:16:29.247+02:00</t>
  </si>
  <si>
    <t>[{"id":"3551de73-c458-4555-a070-5d32ce27a72f","count":1,"label":"Pizza Sweet Passion 32","posId":"29","price":20900,"isExtra":false,"creatorId":"22L_cqQIekbFAVB32tVQH","isPackging":0,"actualLabel":"Pizza Sweet Passion 32"}]</t>
  </si>
  <si>
    <t>2026-06-10T19:14:45.226+02:00</t>
  </si>
  <si>
    <t>[{"id":"0bea1fb1-a6d1-4425-b818-6eca29fb16e8","count":1,"label":"Pizza Comeback 32","posId":"121","price":24900,"isExtra":false,"creatorId":"U2o-3ueefnFumF_u-oq4J","isPackging":0,"actualLabel":"Pizza Comeback 32"},{"id":"3551de73-c458-4555-a070-5d32ce27a72f","count":1,"label":"Pizza Sweet Passion 32","posId":"29","price":20900,"isExtra":false,"creatorId":"tbenH2arVRGQ6092j9Lz1","isPackging":0,"actualLabel":"Pizza Sweet Passion 32"}]</t>
  </si>
  <si>
    <t>2026-06-10T19:11:02.624+02:00</t>
  </si>
  <si>
    <t>2026-06-10T19:51:46.206+02:00</t>
  </si>
  <si>
    <t>2026-06-10T20:05:30.303+02:00</t>
  </si>
  <si>
    <t>2026-06-10T19:11:03.247+02:00</t>
  </si>
  <si>
    <t>[{"id":"424aec40-766b-4a2f-bcc0-a9d6737ba762","note":"","count":1,"label":"Hawai 32 cm","posId":"114","price":24900,"isExtra":false},{"id":"3b51edda-398d-47d1-8cbd-b96caad0e92c","note":"","count":1,"label":"šunka","posId":"B106","price":3000,"KDSTags":["greenhighlight"],"isExtra":true},{"id":"5e57993d-26f3-465c-aa35-1e3806b0b477","note":"","count":1,"label":"Hot &amp; Spicy 32 cm","posId":"122","price":24900,"isExtra":false},{"id":"e23025fe-8411-4655-8cbb-498cd7ee8f68","note":"","count":1,"label":"jalapeños","posId":"B102","price":2500,"KDSTags":["greenhighlight"],"isExtra":true}]</t>
  </si>
  <si>
    <t>2026-06-10T19:04:02.736+02:00</t>
  </si>
  <si>
    <t>2026-06-10T19:18:19.102+02:00</t>
  </si>
  <si>
    <t>2026-06-10T19:21:12.641+02:00</t>
  </si>
  <si>
    <t>2026-06-10T19:04:03.417+02:00</t>
  </si>
  <si>
    <t>[{"id":"49e8d1c4-1e97-4089-9514-2970c15092b6","note":"","count":1,"label":"BBQ Meteor 40 cm","posId":"106","price":30900,"isExtra":false}]</t>
  </si>
  <si>
    <t>2026-06-10T18:59:05.161+02:00</t>
  </si>
  <si>
    <t>2026-06-10T19:08:29.147+02:00</t>
  </si>
  <si>
    <t>[{"id":"63675afb-9d1b-42b2-9d42-9e80500fdd28","note":"","count":1,"label":"Comeback 40 cm","posId":"109","price":30900,"isExtra":false},{"id":"fe90afa4-a02c-4a85-8b9e-5f997e31adfb","note":"","count":1,"label":"Česnekový chléb","posId":"P104","price":7900,"isExtra":false}]</t>
  </si>
  <si>
    <t>2026-06-10T18:54:02.775+02:00</t>
  </si>
  <si>
    <t>2026-06-10T19:03:01.961+02:00</t>
  </si>
  <si>
    <t>[{"id":"6d3c9c59-6320-4a7e-8d79-75ab75e77cd3","note":"","count":1,"label":"BBQ Texas 32 cm","posId":"119","price":24900,"isExtra":false},{"id":"57c816b2-3e3f-46c2-b126-b09910d79cb0","note":"","count":1,"label":"změna na Smetanový základ","posId":"A129","price":0,"isExtra":true}]</t>
  </si>
  <si>
    <t>2026-06-10T18:52:02.123+02:00</t>
  </si>
  <si>
    <t>2026-06-10T19:00:40.973+02:00</t>
  </si>
  <si>
    <t>2026-06-10T19:23:28.510+02:00</t>
  </si>
  <si>
    <t>2026-06-10T18:55:56.786+02:00</t>
  </si>
  <si>
    <t>2026-06-10T18:43:34.780+02:00</t>
  </si>
  <si>
    <t>2026-06-10T18:40:59.656+02:00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</si>
  <si>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cibule","posId":"X103","price":0,"KDSTags":["redhighlight"],"isExtra":true},{"id":"b97e51ee5d6f66be991dd77d","count":1,"label":"Hawai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</si>
  <si>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2026-06-10T18:40:26.423+02:00</t>
  </si>
  <si>
    <t>2026-06-10T18:59:20.203+02:00</t>
  </si>
  <si>
    <t>[{"id":"57405766","note":"","size":"Pepsi 1l","count":1,"label":"Pepsi 1l","posId":"N124","price":5900,"isExtra":false},{"id":"59592166","note":"","size":"BBQ Texas 32cm","count":1,"label":"BBQ Texas 32cm","posId":"119","price":24900,"isExtra":false},{"id":"54684842","note":"","count":1,"label":"Balné","posId":"K0000","price":1500,"isExtra":true},{"id":"59592167","note":"","size":"BBQ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32cm","posId":"118","price":24900,"isExtra":false},{"id":"54684842","note":"","count":1,"label":"Balné","posId":"K0000","price":1500,"isExtra":true}]</t>
  </si>
  <si>
    <t>2026-06-10T18:37:03.173+02:00</t>
  </si>
  <si>
    <t>2026-06-10T18:44:55.677+02:00</t>
  </si>
  <si>
    <t>2026-06-10T19:18:19.454+02:00</t>
  </si>
  <si>
    <t>2026-06-10T18:37:04.721+02:00</t>
  </si>
  <si>
    <t>2026-06-10T18:33:02.726+02:00</t>
  </si>
  <si>
    <t>2026-06-10T18:52:41.189+02:00</t>
  </si>
  <si>
    <t>[{"id":"df65c440-9414-439e-8f8e-b4f30f154296","note":"","count":1,"label":"Hawai 40 cm","posId":"102","price":30900,"isExtra":false},{"id":"d5c01305-5b81-4931-8ef0-14413da22bab","note":"","count":1,"label":"Kukuřice","posId":"C115","price":3500,"KDSTags":["greenhighlight"],"isExtra":true},{"id":"d191a2a2-dbf7-43e1-9eae-453a92f5bdc2","note":"","count":1,"label":"BEZ -ananas","posId":"X100","price":0,"KDSTags":["redhighlight"],"isExtra":true}]</t>
  </si>
  <si>
    <t>2026-06-10T18:31:27.498+02:00</t>
  </si>
  <si>
    <t>2026-06-10T18:52:18.309+02:00</t>
  </si>
  <si>
    <t>[{"id":"110","note":"","count":1,"label":"Hot &amp; Spicy 40cm 🌶️🌶️","posId":"110","price":30900,"isExtra":false},{"id":"K0000","note":"","count":1,"label":"Balné","posId":"K0000","price":2000,"isExtra":true},{"id":"109","note":"","count":1,"label":"Comeback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</si>
  <si>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2026-06-10T18:31:02.801+02:00</t>
  </si>
  <si>
    <t>2026-06-10T18:44:53.408+02:00</t>
  </si>
  <si>
    <t>2026-06-10T18:26:29.790+02:00</t>
  </si>
  <si>
    <t>2026-06-10T18:36:23.129+02:00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</si>
  <si>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32cm","posId":"113","price":24900,"isExtra":false},{"id":"54684842","note":"","count":1,"label":"Balné","posId":"K0000","price":1500,"isExtra":true},{"id":"57179862","note":"","count":1,"label":"BBQ základ","posId":"ZRB32","price":0,"isExtra":true},{"id":"54684928","note":"","count":1,"label":"Kukuřice","posId":"B115","price":2500,"KDSTags":["greenhighlight"],"isExtra":true},{"id":"54684795","note":"","size":"Pepperoni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</si>
  <si>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2026-06-10T18:25:03.482+02:00</t>
  </si>
  <si>
    <t>2026-06-10T18:40:52.723+02:00</t>
  </si>
  <si>
    <t>2026-06-10T18:22:48.763+02:00</t>
  </si>
  <si>
    <t>2026-06-10T19:38:12.532+02:00</t>
  </si>
  <si>
    <t>[{"id":"37e7f219d33e08ea11549ed3","count":1,"label":"Pečené brambory","posId":"P103","price":6900,"isExtra":false},{"id":"2f43df7dedb312c2f3c829b9","count":1,"label":"Balné","posId":"K0000","price":1500,"isExtra":true},{"id":"a4314c963e8e67cd61d8288a","count":1,"label":"BBQ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těsto","posId":"17","price":1000,"isExtra":true},{"id":"e11a59b4ea0a50ef00cb77f7","count":1,"label":"Rajčatový základ","posId":"ZBR32","price":0,"isExtra":true},{"id":"b79674a8749d7a797a90cc5b","count":1,"label":"okraj mozzarella, bylinky","posId":"A121","price":5700,"isExtra":true},{"id":"b97e51ee5d6f66be991dd77d","count":1,"label":"Hawai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základ","posId":"ZRS32","price":0,"isExtra":true},{"id":"13bc34972a864e03558263de","count":1,"label":"bez plněných okrajů","posId":"X1000","price":0,"isExtra":true},{"id":"fa663af1037263b7615b2b04","count":1,"label":"Šunka","posId":"B106","price":3000,"KDSTags":["greenhighlight"],"isExtra":true},{"id":"534340cf97d1876b8244e845","count":1,"label":"Česnekový dip","posId":"P106","price":2000,"isExtra":false},{"id":"2f43df7dedb312c2f3c829b9","count":1,"label":"Balné","posId":"K0000","price":1500,"isExtra":true},{"id":"938afd6723b624d6a07fa234","count":1,"label":"BBQ dip","posId":"P105","price":2000,"isExtra":false},{"id":"2f43df7dedb312c2f3c829b9","count":1,"label":"Balné","posId":"K0000","price":1500,"isExtra":true}]</t>
  </si>
  <si>
    <t>2026-06-10T18:13:44.612+02:00</t>
  </si>
  <si>
    <t>2026-06-10T18:22:16.684+02:00</t>
  </si>
  <si>
    <t>[{"id":"4a20dc15-9932-4890-a338-4b8782bfca29","count":1,"label":"Pizza Comeback 40","posId":"109","price":30900,"isExtra":false,"creatorId":"7jU1o6xxmW0r23MK27CWm","isPackging":0,"actualLabel":"Pizza Comeback 40"},{"id":"extra_20230331101812_3","count":1,"label":"okraj mozzarella, bylinky","posId":"A122","price":6500,"isExtra":true,"mainItemId":"4a20dc15-9932-4890-a338-4b8782bfca29"},{"id":"17ad363f-96ef-4e94-9246-dbc72c9ef474","count":1,"label":"Dip česnekový","posId":"P106","price":2000,"isExtra":false,"creatorId":"sn0qT8DqHUBKVcDG0nLnw","isPackging":0,"actualLabel":"Dip česnekový"}]</t>
  </si>
  <si>
    <t>2026-06-10T18:12:39.576+02:00</t>
  </si>
  <si>
    <t>2026-06-10T18:20:07.129+02:00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</si>
  <si>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</si>
  <si>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2026-06-10T17:57:50.695+02:00</t>
  </si>
  <si>
    <t>2026-06-10T18:12:31.146+02:00</t>
  </si>
  <si>
    <t>[{"id":"54684796","note":"","size":"Česnekový dip","count":4,"label":"Česnekový dip","posId":"P106","price":2000,"isExtra":false},{"id":"54684842","note":"","count":4,"label":"Balné","posId":"K0000","price":1500,"isExtra":true},{"id":"59592163","note":"","size":"Hot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🌶️🌶️","posId":"122","price":24900,"isExtra":false},{"id":"54684842","note":"","count":1,"label":"Balné","posId":"K0000","price":1500,"isExtra":true},{"id":"54684902","note":"","count":1,"label":"okraj hotdog, bbq omáčka","posId":"A119","price":5700,"isExtra":true}]</t>
  </si>
  <si>
    <t>Viacheslav</t>
  </si>
  <si>
    <t>2026-06-10T17:57:13.901+02:00</t>
  </si>
  <si>
    <t>2026-06-10T18:12:15.195+02:00</t>
  </si>
  <si>
    <t>2026-06-10T17:57:02.892+02:00</t>
  </si>
  <si>
    <t>2026-06-10T18:14:00.023+02:00</t>
  </si>
  <si>
    <t>2026-06-10T18:23:10.207+02:00</t>
  </si>
  <si>
    <t>2026-06-10T17:57:48.480+02:00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</si>
  <si>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česnekový","posId":"P106","price":2000,"isExtra":false}]</t>
  </si>
  <si>
    <t>2026-06-10T17:50:02.758+02:00</t>
  </si>
  <si>
    <t>2026-06-10T17:55:55.726+02:00</t>
  </si>
  <si>
    <t>2026-06-10T18:12:59.171+02:00</t>
  </si>
  <si>
    <t>2026-06-10T17:50:03.507+02:00</t>
  </si>
  <si>
    <t>[{"id":"cb1b8132-0c9b-419f-9b1c-568c16576a0c","note":"","count":1,"label":"Pepperoni 40 cm","posId":"108","price":30900,"isExtra":false},{"id":"57c816b2-3e3f-46c2-b126-b09910d79cb0","note":"","count":1,"label":"změna na Smetanový základ","posId":"A129","price":0,"isExtra":true}]</t>
  </si>
  <si>
    <t>Artur</t>
  </si>
  <si>
    <t>2026-06-10T17:48:33.319+02:00</t>
  </si>
  <si>
    <t>2026-06-10T17:52:55.850+02:00</t>
  </si>
  <si>
    <t>2026-06-10T17:32:23.605+02:00</t>
  </si>
  <si>
    <t>2026-06-10T17:44:18.122+02:00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</si>
  <si>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bylinky","posId":"A121","price":5700,"isExtra":true},{"id":"d8fab1ab80f9a391b5317464","count":1,"label":"Cibule","posId":"B103","price":2500,"KDSTags":["greenhighlight"],"isExtra":true},{"id":"5b935bb0df055ad3af0dfab7","count":1,"label":"Špenát s česnekem","posId":"B107","price":2500,"KDSTags":["greenhighlight"],"isExtra":true},{"id":"534340cf97d1876b8244e845","count":2,"label":"Česnekový dip","posId":"P106","price":2000,"isExtra":false},{"id":"2f43df7dedb312c2f3c829b9","count":2,"label":"Balné","posId":"K0000","price":1500,"isExtra":true},{"id":"623094757bf405e05218647f","count":1,"label":"Jablečno-skořicové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bylinky","posId":"A121","price":5700,"isExtra":true},{"id":"5329159316727e06e4d822ec","count":1,"label":"Kukuřice","posId":"B115","price":2500,"KDSTags":["greenhighlight"],"isExtra":true},{"id":"0a3624b478f7c4258a6c3fd2","count":1,"label":"BIRGO grapefruit 0,5l","posId":"N131","price":4900,"isExtra":false}]</t>
  </si>
  <si>
    <t>2026-06-10T17:19:53.602+02:00</t>
  </si>
  <si>
    <t>2026-06-10T17:36:43.866+02:00</t>
  </si>
  <si>
    <t>[{"id":"59592161","note":"s česnekovým dipem","size":"Margherita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54684939","note":"","count":1,"label":"Mozzarella","posId":"B113","price":3000,"KDSTags":["greenhighlight"],"isExtra":true},{"id":"54684955","note":"","count":1,"label":"Kuře","posId":"B114","price":3000,"KDSTags":["greenhighlight"]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okrajů","posId":"X1000","price":0,"isExtra":true},{"id":"54684890","note":"","count":1,"label":"Bez cibule","posId":"X103","price":0,"KDSTags":["redhighlight"],"isExtra":true},{"id":"54684928","note":"","count":1,"label":"Kukuřice","posId":"B115","price":2500,"KDSTags":["greenhighlight"],"isExtra":true},{"id":"59592171","note":"","size":"Baby Špenát &amp; kuře 32cm","count":1,"label":"Baby Špenát &amp; kuře 32cm","posId":"116","price":24900,"isExtra":false},{"id":"54684842","note":"","count":1,"label":"Balné","posId":"K0000","price":1500,"isExtra":true},{"id":"54684852","note":"","count":1,"label":"Bez kuřete","posId":"X114","price":0,"KDSTags":["redhighlight"],"isExtra":true},{"id":"59592164","note":"","size":"Comeback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54684955","note":"","count":1,"label":"Kuře","posId":"B114","price":3000,"KDSTags":["greenhighlight"],"isExtra":true}]</t>
  </si>
  <si>
    <t>2026-06-10T17:13:58.692+02:00</t>
  </si>
  <si>
    <t>2026-06-10T17:19:31.530+02:00</t>
  </si>
  <si>
    <t>[{"id":"54684750","note":"","size":"Margherita 40cm","count":1,"label":"Margherita 40cm","posId":"100","price":26900,"isExtra":false},{"id":"54684837","note":"","count":1,"label":"Balné","posId":"K0000","price":2000,"isExtra":true},{"id":"59555759","note":"","count":1,"label":"Smetanový základ","posId":"ZRS40","price":0,"isExtra":true}]</t>
  </si>
  <si>
    <t>2026-06-10T17:04:02.459+02:00</t>
  </si>
  <si>
    <t>2026-06-10T17:18:37.759+02:00</t>
  </si>
  <si>
    <t>2026-06-10T17:36:04.432+02:00</t>
  </si>
  <si>
    <t>2026-06-10T17:04:03.670+02:00</t>
  </si>
  <si>
    <t>[{"id":"3171e692-1adb-4333-8054-b1a7b136b69f","note":"","count":1,"label":"Pepperoni 32 cm","posId":"144","price":24900,"isExtra":false},{"id":"eaf5673a-2acd-457a-bff6-8e65ba4050c9","note":"","count":1,"label":"dip jalapenos","posId":"P107","price":2000,"isExtra":false}]</t>
  </si>
  <si>
    <t>Manpreet Singh</t>
  </si>
  <si>
    <t>2026-06-10T16:58:21.463+02:00</t>
  </si>
  <si>
    <t>2026-06-10T17:16:40.653+02:00</t>
  </si>
  <si>
    <t>[{"id":"D12","note":"","count":1,"label":"Buchtičky se šodó","posId":"D12","price":7900,"isExtra":false},{"id":"K0000","note":"","count":1,"label":"Balné","posId":"K0000","price":1500,"isExtra":true},{"id":"chr100","note":"","count":1,"label":"Choco Rolls","posId":"chr100","price":8900,"isExtra":false},{"id":"K0000","note":"","count":1,"label":"Balné","posId":"K0000","price":1500,"isExtra":true},{"id":"vanila","note":"","count":1,"label":"Vanilkový dip","posId":"vanila","price":2000,"isExtra":false},{"id":"K0000","note":"","count":1,"label":"Balné","posId":"K0000","price":1500,"isExtra":true},{"id":"111","note":"","count":1,"label":"Quattro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,{"id":"C102","note":"","count":1,"label":"Jalapeňos","posId":"C102","price":3500,"KDSTags":["greenhighlight"],"isExtra":true},{"id":"C100","note":"","count":1,"label":"Ananas","posId":"C100","price":3500,"KDSTags":["greenhighlight"],"isExtra":true},{"id":"C130","note":"","count":1,"label":"Grana padano, pecorino, parmazán","posId":"C130","price":4000,"KDSTags":["greenhighlight"],"isExtra":true},{"id":"P105","note":"","count":1,"label":"BBQ dip","posId":"P105","price":2000,"isExtra":false},{"id":"K0000","note":"","count":1,"label":"Balné","posId":"K0000","price":1500,"isExtra":true},{"id":"P107","note":"","count":1,"label":"Jalapeňos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</si>
  <si>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2026-06-10T16:56:03.580+02:00</t>
  </si>
  <si>
    <t>2026-06-10T17:01:19.198+02:00</t>
  </si>
  <si>
    <t>2026-06-10T17:17:39.810+02:00</t>
  </si>
  <si>
    <t>2026-06-10T16:56:04.440+02:00</t>
  </si>
  <si>
    <t>2026-06-10T16:41:02.143+02:00</t>
  </si>
  <si>
    <t>2026-06-10T16:51:58.131+02:00</t>
  </si>
  <si>
    <t>[{"id":"2cc0a9fe-ea2a-41e4-be86-6376b8437c33","note":"","count":1,"label":"Capricciosa 40 cm","posId":"101","price":30900,"isExtra":false},{"id":"1e281388-c78a-4b3d-874d-346d699d1a35","note":"","count":1,"label":"Grana padano","posId":"C130","price":4000,"KDSTags":["greenhighlight"],"isExtra":true}]</t>
  </si>
  <si>
    <t>2026-06-10T16:34:02.050+02:00</t>
  </si>
  <si>
    <t>2026-06-10T16:51:21.127+02:00</t>
  </si>
  <si>
    <t>[{"id":"424aec40-766b-4a2f-bcc0-a9d6737ba762","note":"","count":1,"label":"Hawai 32 cm","posId":"114","price":24900,"isExtra":false},{"id":"dd5d901d-3787-43d0-9efe-85e31e1c5def","note":"","count":1,"label":"Pepperoni 32 cm","posId":"120","price":24900,"isExtra":false}]</t>
  </si>
  <si>
    <t>2026-06-10T16:19:05.066+02:00</t>
  </si>
  <si>
    <t>2026-06-10T16:27:05.314+02:00</t>
  </si>
  <si>
    <t>[{"id":"c661a998290861499f22c87f","count":1,"label":"Veggieballs 40cm 🌶️🌶️","posId":"105","price":30900,"isExtra":false},{"id":"9c3e5446ef3ded7b358f7c2a","count":1,"label":"Balné","posId":"K0000","price":2000,"isExtra":true}]</t>
  </si>
  <si>
    <t>2026-06-10T16:18:22.991+02:00</t>
  </si>
  <si>
    <t>2026-06-10T16:40:14.576+02:00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</si>
  <si>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okrajů","posId":"X1000","price":0,"isExtra":true},{"id":"C114","note":"","count":1,"label":"Kuře","posId":"C114","price":4000,"KDSTags":["greenhighlight"],"isExtra":true},{"id":"102","note":"","count":1,"label":"Hawai 40cm","posId":"102","price":30900,"isExtra":false},{"id":"K0000","note":"","count":1,"label":"Balné","posId":"K0000","price":2000,"isExtra":true},{"id":"104","note":"","count":1,"label":"Baby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</si>
  <si>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2026-06-10T16:08:03.695+02:00</t>
  </si>
  <si>
    <t>2026-06-10T16:21:38.103+02:00</t>
  </si>
  <si>
    <t>2026-06-10T16:07:03.385+02:00</t>
  </si>
  <si>
    <t>2026-06-10T16:17:57.166+02:00</t>
  </si>
  <si>
    <t>2026-06-10T16:36:30.710+02:00</t>
  </si>
  <si>
    <t>2026-06-10T16:07:04.189+02:00</t>
  </si>
  <si>
    <t>[{"id":"6a406468-94b2-4aab-8b3e-c490dfbbdf08","note":"","count":1,"label":"Hot &amp; Spicy 40 cm","posId":"110","price":30900,"isExtra":false},{"id":"932d1eab-8f45-4992-b460-cc5099f91e14","note":"","count":1,"label":"Okraj Hotdog, BBQ","posId":"A120","price":6500,"isExtra":true},{"id":"fe90afa4-a02c-4a85-8b9e-5f997e31adfb","note":"","count":1,"label":"Česnekový chléb","posId":"P104","price":7900,"isExtra":false},{"id":"9da77a77-b741-4be5-8ca1-8de18601259c","note":"","count":1,"label":"Spicy Wings, 7 ks","posId":"P101","price":11900,"isExtra":false}]</t>
  </si>
  <si>
    <t>2026-06-10T15:26:46.382+02:00</t>
  </si>
  <si>
    <t>2026-06-10T15:37:18.308+02:00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</si>
  <si>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základ","posId":"ZRS40","price":0,"isExtra":true},{"id":"c72973a96879fc2d4a45d18e","count":1,"label":"Kukuřice","posId":"C115","price":3500,"KDSTags":["greenhighlight"],"isExtra":true},{"id":"534340cf97d1876b8244e845","count":1,"label":"Česnekový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</si>
  <si>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2026-06-10T15:24:02.941+02:00</t>
  </si>
  <si>
    <t>2026-06-10T15:31:50.854+02:00</t>
  </si>
  <si>
    <t>[{"id":"be5c7908-f592-4704-987f-cd7d7281f32e","note":"","count":1,"label":"Comeback 32 cm","posId":"121","price":24900,"isExtra":false},{"id":"f2ca88ba-7288-4f05-a925-149da2e2137e","note":"","count":1,"label":"okraj Hotdog, BBQ","posId":"A119","price":5700,"isExtra":true}]</t>
  </si>
  <si>
    <t>2026-06-10T15:17:42.300+02:00</t>
  </si>
  <si>
    <t>2026-06-10T15:26:34.003+02:00</t>
  </si>
  <si>
    <t>[{"id":"54684759","note":"prosime ananas jen na polovinu pizzy - dekujeme!","size":"Hawai 40cm","count":1,"label":"Hawai 40cm","posId":"102","price":30900,"isExtra":false},{"id":"54684837","note":"","count":1,"label":"Balné","posId":"K0000","price":2000,"isExtra":true},{"id":"54684794","note":"","size":"Česnekový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</si>
  <si>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2026-06-10T14:49:59.645+02:00</t>
  </si>
  <si>
    <t>2026-06-10T15:03:06.864+02:00</t>
  </si>
  <si>
    <t>2026-06-10T14:49:37.500+02:00</t>
  </si>
  <si>
    <t>2026-06-10T15:07:33.941+02:00</t>
  </si>
  <si>
    <t>[{"id":"e7c1c602dc965c0159e9efb8","count":1,"label":"Pepperoni 40cm 🌶️🌶️","posId":"108","price":30900,"isExtra":false},{"id":"9c3e5446ef3ded7b358f7c2a","count":1,"label":"Balné","posId":"K0000","price":2000,"isExtra":true},{"id":"23eb49539dc66b9258a5f1c9","count":1,"label":"Hawai 40cm","posId":"102","price":30900,"isExtra":false},{"id":"9c3e5446ef3ded7b358f7c2a","count":1,"label":"Balné","posId":"K0000","price":2000,"isExtra":true},{"id":"bd073125d735d3efae3c623a","count":1,"label":"Spicy Wings 🌶️","posId":"P101","price":9520,"isExtra":false},{"id":"2f43df7dedb312c2f3c829b9","count":1,"label":"Balné","posId":"K0000","price":1500,"isExtra":true}]</t>
  </si>
  <si>
    <t>2026-06-10T14:27:31.788+02:00</t>
  </si>
  <si>
    <t>2026-06-10T14:34:24.589+02:00</t>
  </si>
  <si>
    <t>[{"id":"7b2bf93f-7859-42a7-8c94-85086fc0d652","count":1,"label":"Pizza Comeback 18","posId":"133","price":11900,"isExtra":false,"creatorId":"Yl236xWECBs2GA0N36m-G","isPackging":0,"actualLabel":"Pizza Comeback 18"}]</t>
  </si>
  <si>
    <t>2026-06-10T14:14:02.420+02:00</t>
  </si>
  <si>
    <t>2026-06-10T14:23:29.460+02:00</t>
  </si>
  <si>
    <t>2026-06-10T14:13:15.019+02:00</t>
  </si>
  <si>
    <t>2026-06-10T14:17:51.777+02:00</t>
  </si>
  <si>
    <t>[{"id":"b6ffa1a1cad6e0911847a661","count":1,"label":"Margherita 32cm","posId":"112","price":16720,"isExtra":false},{"id":"2f43df7dedb312c2f3c829b9","count":1,"label":"Balné","posId":"K0000","price":1500,"isExtra":true},{"id":"fb29917ce2e90ab392103c23","count":1,"label":"USA těsto","posId":"17","price":1000,"isExtra":true}]</t>
  </si>
  <si>
    <t>2026-06-10T14:05:48.337+02:00</t>
  </si>
  <si>
    <t>2026-06-10T14:15:25.096+02:00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</si>
  <si>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okrajů","posId":"X1000","price":0,"isExtra":true},{"id":"C112","note":"","count":1,"label":"Olivy","posId":"C112","price":3500,"KDSTags":["greenhighlight"],"isExtra":true}]</t>
  </si>
  <si>
    <t>2026-06-10T13:43:18.764+02:00</t>
  </si>
  <si>
    <t>2026-06-10T13:50:14.498+02:00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</si>
  <si>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základ","posId":"ZBR40","price":0,"isExtra":true},{"id":"d1ed8eed39be57bbeb7755f5","count":1,"label":"Bez papriky","posId":"X111","price":0,"KDSTags":["redhighlight"],"isExtra":true}]</t>
  </si>
  <si>
    <t>2026-06-10T13:22:38.692+02:00</t>
  </si>
  <si>
    <t>2026-06-10T13:31:15.558+02:00</t>
  </si>
  <si>
    <t>[{"id":"3ce00c7888c3f6c64a108aae","count":1,"label":"Quattro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těsto","posId":"17","price":1000,"isExtra":true},{"id":"5240eded7e81f04fe89f2c85","count":1,"label":"Mirinda 1l","posId":"N126","price":5900,"isExtra":false}]</t>
  </si>
  <si>
    <t>2026-06-10T13:17:12.685+02:00</t>
  </si>
  <si>
    <t>2026-06-10T13:23:40.511+02:00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</si>
  <si>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bylinky","posId":"A121","price":5700,"isExtra":true},{"id":"348a7fd696b72b2ee84a2e9c","count":1,"label":"Bez cibule","posId":"X103","price":0,"KDSTags":["redhighlight"],"isExtra":true},{"id":"534340cf97d1876b8244e845","count":1,"label":"Česnekový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</si>
  <si>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2026-06-10T13:11:02.702+02:00</t>
  </si>
  <si>
    <t>2026-06-10T13:21:57.243+02:00</t>
  </si>
  <si>
    <t>[{"id":"fe90afa4-a02c-4a85-8b9e-5f997e31adfb","note":"","count":1,"label":"Česnekový chléb","posId":"P104","price":7900,"isExtra":false}]</t>
  </si>
  <si>
    <t>2026-06-10T12:39:03.062+02:00</t>
  </si>
  <si>
    <t>2026-06-10T12:54:19.038+02:00</t>
  </si>
  <si>
    <t>2026-06-10T13:17:29.139+02:00</t>
  </si>
  <si>
    <t>2026-06-10T12:42:35.081+02:00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</si>
  <si>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1l","posId":"N125","price":0,"isExtra":true}]</t>
  </si>
  <si>
    <t>2026-06-10T12:35:03.206+02:00</t>
  </si>
  <si>
    <t>2026-06-10T12:49:48.937+02:00</t>
  </si>
  <si>
    <t>2026-06-10T13:19:35.591+02:00</t>
  </si>
  <si>
    <t>2026-06-10T12:35:03.863+02:00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</si>
  <si>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</si>
  <si>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2026-06-10T12:32:02.668+02:00</t>
  </si>
  <si>
    <t>2026-06-10T12:47:41.930+02:00</t>
  </si>
  <si>
    <t>2026-06-10T13:02:38.135+02:00</t>
  </si>
  <si>
    <t>2026-06-10T12:32:03.416+02:00</t>
  </si>
  <si>
    <t>[{"id":"f991b551-d418-40dc-886d-2413cfe0e20e","note":"","count":1,"label":"Margherita 32 cm","posId":"112","price":20900,"isExtra":false},{"id":"57c816b2-3e3f-46c2-b126-b09910d79cb0","note":"","count":1,"label":"změna na Smetanový základ","posId":"A129","price":0,"isExtra":true},{"id":"eaf5673a-2acd-457a-bff6-8e65ba4050c9","note":"","count":2,"label":"dip jalapenos","posId":"P107","price":2000,"isExtra":false}]</t>
  </si>
  <si>
    <t>2026-06-10T12:23:03.445+02:00</t>
  </si>
  <si>
    <t>2026-06-10T12:30:35.876+02:00</t>
  </si>
  <si>
    <t>2026-06-10T12:16:03.168+02:00</t>
  </si>
  <si>
    <t>2026-06-10T12:26:01.199+02:00</t>
  </si>
  <si>
    <t>2026-06-10T12:40:44.910+02:00</t>
  </si>
  <si>
    <t>2026-06-10T12:16:04.016+02:00</t>
  </si>
  <si>
    <t>[{"id":"63d3d8e2-08ad-42e7-bee2-0e2c8e2248bf","note":"","count":1,"label":"BBQ Texas 40 cm","posId":"107","price":30900,"isExtra":false},{"id":"57c816b2-3e3f-46c2-b126-b09910d79cb0","note":"","count":1,"label":"změna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bylinky","posId":"A122","price":6500,"isExtra":true},{"id":"a8a24150-ade8-471e-a747-d8c70e961862","note":"","count":1,"label":"BEZ -paprika","posId":"X111","price":0,"KDSTags":["redhighlight"],"isExtra":true}]</t>
  </si>
  <si>
    <t>2026-06-10T12:04:24.194+02:00</t>
  </si>
  <si>
    <t>2026-06-10T12:10:00.086+02:00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</si>
  <si>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🌶️🌶️","posId":"122","price":24900,"isExtra":false},{"id":"54684842","note":"","count":1,"label":"Balné","posId":"K0000","price":1500,"isExtra":true},{"id":"57405766","note":"","size":"Pepsi 1l","count":1,"label":"Pepsi 1l","posId":"N124","price":5900,"isExtra":false},{"id":"54684796","note":"","size":"Česnekový dip","count":1,"label":"Česnekový dip","posId":"P106","price":2000,"isExtra":false},{"id":"54684842","note":"","count":1,"label":"Balné","posId":"K0000","price":1500,"isExtra":true},{"id":"57423462","note":"","size":"Jalapeňos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</si>
  <si>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2026-06-10T11:59:43.444+02:00</t>
  </si>
  <si>
    <t>2026-06-10T12:08:46.200+02:00</t>
  </si>
  <si>
    <t>[{"id":"110","note":"","count":1,"label":"Hot &amp; Spicy 40cm 🌶️🌶️","posId":"110","price":30900,"isExtra":false},{"id":"K0000","note":"","count":1,"label":"Balné","posId":"K0000","price":2000,"isExtra":true},{"id":"C108","note":"","count":1,"label":"Slanina","posId":"C108","price":4000,"KDSTags":["greenhighlight"],"isExtra":true},{"id":"C114","note":"","count":1,"label":"Kuře","posId":"C114","price":4000,"KDSTags":["greenhighlight"],"isExtra":true}]</t>
  </si>
  <si>
    <t>2026-06-10T11:34:02.676+02:00</t>
  </si>
  <si>
    <t>2026-06-10T11:47:45.836+02:00</t>
  </si>
  <si>
    <t>2026-06-10T12:10:40.549+02:00</t>
  </si>
  <si>
    <t>2026-06-10T11:35:46.833+02:00</t>
  </si>
  <si>
    <t>[{"id":"3171e692-1adb-4333-8054-b1a7b136b69f","note":"","count":1,"label":"Pepperoni 32 cm","posId":"144","price":24900,"isExtra":false},{"id":"bf1ca81d-de2b-4d6c-b720-bc21d05d5afe","note":"","count":1,"label":"Pepperoni Rolls, 6 ks","posId":"P100","price":8900,"isExtra":false}]</t>
  </si>
  <si>
    <t>2026-06-10T11:08:16.230+02:00</t>
  </si>
  <si>
    <t>2026-06-10T11:18:49.327+02:00</t>
  </si>
  <si>
    <t>2026-06-10T11:01:34.911+02:00</t>
  </si>
  <si>
    <t>2026-06-10T11:09:06.765+02:00</t>
  </si>
  <si>
    <t>[{"id":"733d4331-03cf-4028-a762-13e1a6a2514e","count":1,"label":"Pilsner Urquell 12","posId":"N20","price":6500,"isExtra":false,"creatorId":"3Q4-RdhfsmEePq5qyO7V_","isPackging":0,"actualLabel":"Pilsner Urquell 12"}]</t>
  </si>
  <si>
    <t>2026-06-10T11:01:02.178+02:00</t>
  </si>
  <si>
    <t>2026-06-10T11:22:02.800+02:00</t>
  </si>
  <si>
    <t>2026-06-10T10:50:03.422+02:00</t>
  </si>
  <si>
    <t>2026-06-10T11:27:18.913+02:00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</si>
  <si>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ks","posId":"jpr200","price":8900,"isExtra":false}]</t>
  </si>
  <si>
    <t>2026-06-10T09:50:02.120+02:00</t>
  </si>
  <si>
    <t>2026-06-10T11:36:10.828+02:00</t>
  </si>
  <si>
    <t>2026-06-10T11:59:24.026+02:00</t>
  </si>
  <si>
    <t>2026-06-10T11:00:57.051+02:00</t>
  </si>
  <si>
    <t>[{"id":"eeb9b1ff-cedd-4112-8a46-47533eec93b4","note":"","count":1,"label":"Margherita 32 cm","posId":"136","price":20900,"isExtra":false},{"id":"720272d2-1717-4af6-8eea-e928bb95234b","note":"","count":1,"label":"kukuřice","posId":"B115","price":2500,"KDSTags":["greenhighlight"],"isExtra":true},{"id":"50d0c33c-440a-47e3-8208-1c68574950af","note":"","count":1,"label":"Capricciosa 32 cm","posId":"137","price":24900,"isExtra":false},{"id":"16f2a985-9b85-4073-a2d6-13a6de5f989c","note":"","count":1,"label":"Hawai 32 cm","posId":"138","price":24900,"isExtra":false},{"id":"b7b9338a-24e1-4e98-abc8-c3dfabd95380","note":"","count":1,"label":"Zeleninová 32 cm","posId":"139","price":24900,"isExtra":false},{"id":"3171e692-1adb-4333-8054-b1a7b136b69f","note":"","count":2,"label":"Pepperoni 32 cm","posId":"144","price":24900,"isExtra":false},{"id":"7dc558f4-908c-4dab-b333-a925cc147e51","note":"","count":1,"label":"Comeback 32 cm","posId":"145","price":24900,"isExtra":false},{"id":"4aed5471-c8ca-405d-bfd1-1a7601f72348","note":"","count":1,"label":"Quattro Formaggi 32 cm","posId":"147","price":24900,"isExtra":false}]</t>
  </si>
  <si>
    <t>2026-06-10T09:32:02.686+02:00</t>
  </si>
  <si>
    <t>2026-06-10T11:11:53.777+02:00</t>
  </si>
  <si>
    <t>2026-06-10T11:28:40.891+02:00</t>
  </si>
  <si>
    <t>2026-06-10T11:00:41.399+02:00</t>
  </si>
  <si>
    <t>2026-06-10T00:21:13.950+02:00</t>
  </si>
  <si>
    <t>2026-06-10T00:26:58.270+02:00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</si>
  <si>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okrajů","posId":"X1000","price":0,"isExtra":true},{"id":"54684930","note":"","count":1,"label":"Kukuřice","posId":"C115","price":3500,"KDSTags":["greenhighlight"],"isExtra":true}]</t>
  </si>
  <si>
    <t>2026-06-10T00:15:54.041+02:00</t>
  </si>
  <si>
    <t>2026-06-10T00:24:51.122+02:00</t>
  </si>
  <si>
    <t>[{"id":"c5a9c941c1f31eb9931eba5d","count":1,"label":"Zeleninová 32cm","posId":"115","price":19920,"isExtra":false},{"id":"2f43df7dedb312c2f3c829b9","count":1,"label":"Balné","posId":"K0000","price":1500,"isExtra":true},{"id":"2179c22089126fe6683fee77","count":1,"label":"Smetanový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okrajů","posId":"X1000","price":0,"isExtra":true},{"id":"e8119c68146fe00509d91cff","count":1,"label":"Pepsi zero sugar 1l","posId":"N125","price":5900,"isExtra":false}]</t>
  </si>
  <si>
    <t>2026-06-10T00:14:07.664+02:00</t>
  </si>
  <si>
    <t>2026-06-10T00:27:34.262+02:00</t>
  </si>
  <si>
    <t>[{"id":"59278281","note":"","size":"Spicy Wings 🌶️","count":1,"label":"Spicy Wings 🌶️","posId":"P101","price":11900,"isExtra":false},{"id":"54684842","note":"","count":1,"label":"Balné","posId":"K0000","price":1500,"isExtra":true},{"id":"59592170","note":"","size":"Capricciosa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okrajů","posId":"X1000","price":0,"isExtra":true},{"id":"54684870","note":"","count":1,"label":"Bez žampionů","posId":"X105","price":0,"KDSTags":["redhighlight"],"isExtra":true}]</t>
  </si>
  <si>
    <t>2026-06-10T00:12:55.930+02:00</t>
  </si>
  <si>
    <t>2026-06-10T00:20:00.049+02:00</t>
  </si>
  <si>
    <t>2026-06-10T00:03:59.621+02:00</t>
  </si>
  <si>
    <t>2026-06-10T00:13:34.007+02:00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</si>
  <si>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</si>
  <si>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2026-06-09T23:54:51.924+02:00</t>
  </si>
  <si>
    <t>2026-06-10T00:02:28.511+02:00</t>
  </si>
  <si>
    <t>[{"id":"64289bbb395820dee3a352f4","count":1,"label":"Pepperoni 32cm 🌶️🌶️","posId":"120","price":19920,"isExtra":false},{"id":"2f43df7dedb312c2f3c829b9","count":1,"label":"Balné","posId":"K0000","price":1500,"isExtra":true},{"id":"9aa65ac5bd9db28d8469481e","count":1,"label":"okraj hotdog, hořčice","posId":"A117","price":5700,"isExtra":true},{"id":"5329159316727e06e4d822ec","count":1,"label":"Kukuřice","posId":"B115","price":2500,"KDSTags":["greenhighlight"],"isExtra":true}]</t>
  </si>
  <si>
    <t>2026-06-09T23:53:03.377+02:00</t>
  </si>
  <si>
    <t>2026-06-09T23:58:40.887+02:00</t>
  </si>
  <si>
    <t>2026-06-09T23:50:05.826+02:00</t>
  </si>
  <si>
    <t>2026-06-09T23:57:03.352+02:00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</si>
  <si>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</si>
  <si>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2026-06-09T23:42:58.660+02:00</t>
  </si>
  <si>
    <t>2026-06-09T23:49:38.062+02:00</t>
  </si>
  <si>
    <t>[{"id":"12800ce808ad8ec470947c77","count":1,"label":"Comeback 32cm 🌶️","posId":"121","price":19920,"isExtra":false},{"id":"2f43df7dedb312c2f3c829b9","count":1,"label":"Balné","posId":"K0000","price":1500,"isExtra":true},{"id":"534340cf97d1876b8244e845","count":1,"label":"Česnekový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rolls","posId":"18","price":8900,"isExtra":false},{"id":"2f43df7dedb312c2f3c829b9","count":1,"label":"Balné","posId":"K0000","price":1500,"isExtra":true},{"id":"5240eded7e81f04fe89f2c85","count":1,"label":"Mirinda 1l","posId":"N126","price":5900,"isExtra":false}]</t>
  </si>
  <si>
    <t>2026-06-09T23:35:48.257+02:00</t>
  </si>
  <si>
    <t>2026-06-09T23:47:53.211+02:00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</si>
  <si>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</si>
  <si>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2026-06-09T23:33:58.229+02:00</t>
  </si>
  <si>
    <t>2026-06-09T23:40:55.918+02:00</t>
  </si>
  <si>
    <t>2026-06-09T23:09:23.468+02:00</t>
  </si>
  <si>
    <t>2026-06-09T23:13:42.968+02:00</t>
  </si>
  <si>
    <t>[{"id":"59592168","note":"","size":"Zeleninová 32cm","count":1,"label":"Zeleninová 32cm","posId":"115","price":24900,"isExtra":false},{"id":"54684842","note":"","count":1,"label":"Balné","posId":"K0000","price":1500,"isExtra":true}]</t>
  </si>
  <si>
    <t>2026-06-09T23:00:23.930+02:00</t>
  </si>
  <si>
    <t>2026-06-09T23:13:36.875+02:00</t>
  </si>
  <si>
    <t>[{"id":"54684758","note":"","size":"Zeleninová 40cm","count":1,"label":"Zeleninová 40cm","posId":"103","price":30900,"isExtra":false},{"id":"54684837","note":"","count":1,"label":"Balné","posId":"K0000","price":2000,"isExtra":true},{"id":"59555759","note":"","count":1,"label":"Smetanový základ","posId":"ZRS40","price":0,"isExtra":true},{"id":"54684910","note":"","count":1,"label":"Ananas","posId":"C100","price":3500,"KDSTags":["greenhighlight"],"isExtra":true}]</t>
  </si>
  <si>
    <t>2026-06-09T22:57:13.258+02:00</t>
  </si>
  <si>
    <t>2026-06-09T23:11:08.422+02:00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</si>
  <si>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základ","posId":"ZRS32","price":0,"isExtra":true},{"id":"ce6f9717e21b4a79f0b40c10","count":1,"label":"okraj mozzarella, bbq omáčka","posId":"A123","price":5700,"isExtra":true},{"id":"01e72685876a6622f5378cba","count":1,"label":"Žampiony","posId":"B105","price":2500,"KDSTags":["greenhighlight"],"isExtra":true},{"id":"534340cf97d1876b8244e845","count":1,"label":"Česnekový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</si>
  <si>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2026-06-09T22:39:54.257+02:00</t>
  </si>
  <si>
    <t>2026-06-09T22:51:26.823+02:00</t>
  </si>
  <si>
    <t>[{"id":"15899b4356cb45f4fad5074f","count":1,"label":"Pepsi 1l","posId":"N124","price":5900,"isExtra":false},{"id":"894fa153536a1a5af70ad0bf","count":1,"label":"Quattro Formaggi 40cm","posId":"111","price":30900,"isExtra":false},{"id":"9c3e5446ef3ded7b358f7c2a","count":1,"label":"Balné","posId":"K0000","price":2000,"isExtra":true},{"id":"3846d00c330dd5f1193c2cd5","count":1,"label":"okraj hotdog, bbq omáčka","posId":"A120","price":6500,"isExtra":true},{"id":"af4a444b755ede3e534307ff","count":1,"label":"Šunka","posId":"C106","price":4000,"KDSTags":["greenhighlight"],"isExtra":true}]</t>
  </si>
  <si>
    <t>2026-06-09T22:34:23.926+02:00</t>
  </si>
  <si>
    <t>2026-06-09T22:45:35.842+02:00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</si>
  <si>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bylinky","posId":"A121","price":5700,"isExtra":true},{"id":"fa663af1037263b7615b2b04","count":1,"label":"Šunka","posId":"B106","price":3000,"KDSTags":["greenhighlight"],"isExtra":true}]</t>
  </si>
  <si>
    <t>2026-06-09T22:32:01.803+02:00</t>
  </si>
  <si>
    <t>2026-06-09T22:45:20.922+02:00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</si>
  <si>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</si>
  <si>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2026-06-09T22:11:34.276+02:00</t>
  </si>
  <si>
    <t>2026-06-09T22:25:14.478+02:00</t>
  </si>
  <si>
    <t>2026-06-09T22:38:23.201+02:00</t>
  </si>
  <si>
    <t>2026-06-09T22:11:45.555+02:00</t>
  </si>
  <si>
    <t>[{"id":"a0148f4d-e608-4061-b0cf-421635d1867d","count":1,"label":"Spicy Wings","posId":"P101","price":11900,"isExtra":false,"creatorId":"TCbVOhXeMVzDxyz2vPi1d","isPackging":0,"actualLabel":"Spicy Wings"},{"id":"a0148f4d-e608-4061-b0cf-421635d1867d","count":1,"label":"Spicy Wings","posId":"P101","price":11900,"isExtra":false,"creatorId":"ZJOz_gomqjSv0zqYDB0UF","isPackging":0,"actualLabel":"Spicy Wings"},{"id":"a0148f4d-e608-4061-b0cf-421635d1867d","count":1,"label":"Spicy Wings","posId":"P101","price":11900,"isExtra":false,"creatorId":"-B-oJBHqpWU_9aRNBC2Oo","isPackging":0,"actualLabel":"Spicy Wings"},{"id":"54dc7925-4d38-486b-b12e-3a96c2e2fabb","count":1,"label":"Pizza Pepperoni 18","posId":"132","price":11900,"isExtra":false,"creatorId":"t3DzkSChGFuHfaQYzce5V","isPackging":0,"actualLabel":"Pizza Pepperoni 18"}]</t>
  </si>
  <si>
    <t>2026-06-09T22:08:52.957+02:00</t>
  </si>
  <si>
    <t>2026-06-09T22:25:41.220+02:00</t>
  </si>
  <si>
    <t>2026-06-09T22:07:59.185+02:00</t>
  </si>
  <si>
    <t>2026-06-09T22:21:12.830+02:00</t>
  </si>
  <si>
    <t>2026-06-09T22:03:02.729+02:00</t>
  </si>
  <si>
    <t>[{"id":"bffe562b-bfaa-4a6e-8b0f-e4de9add4880","note":"","count":8,"label":"Sweet passion 32 cm","posId":"29","price":20900,"isExtra":false},{"id":"f991b551-d418-40dc-886d-2413cfe0e20e","note":"","count":19,"label":"Margherita 32 cm","posId":"112","price":20900,"isExtra":false},{"id":"c3b51e0d-76dd-45cd-a38d-d0f9c4aadf52","note":"","count":17,"label":"Aquilla tea zelený čaj/citron 0,5l","posId":"N121","price":4900,"isExtra":false},{"id":"6d3c9c59-6320-4a7e-8d79-75ab75e77cd3","note":"","count":1,"label":"BBQ Texas 32 cm","posId":"119","price":24900,"isExtra":false},{"id":"be5c7908-f592-4704-987f-cd7d7281f32e","note":"","count":8,"label":"Comeback 32 cm","posId":"121","price":24900,"isExtra":false},{"id":"1aa4b142-e6d7-4d61-ba94-40298841a888","note":"","count":9,"label":"Quattro Formaggi 32 cm","posId":"123","price":24900,"isExtra":false}]</t>
  </si>
  <si>
    <t>2026-06-09T22:03:02.711+02:00</t>
  </si>
  <si>
    <t>2026-06-09T22:18:04.354+02:00</t>
  </si>
  <si>
    <t>2026-06-09T21:52:02.455+02:00</t>
  </si>
  <si>
    <t>2026-06-09T22:17:42.564+02:00</t>
  </si>
  <si>
    <t>2026-06-09T22:26:37.716+02:00</t>
  </si>
  <si>
    <t>2026-06-09T21:56:28.790+02:00</t>
  </si>
  <si>
    <t>[{"id":"424aec40-766b-4a2f-bcc0-a9d6737ba762","note":"","count":1,"label":"Hawai 32 cm","posId":"114","price":24900,"isExtra":false},{"id":"0c454cc7-3f38-4dea-9e0e-7220d9ba6ce0","note":"","count":1,"label":"Dip česnekový","posId":"P106","price":2000,"isExtra":false}]</t>
  </si>
  <si>
    <t>2026-06-09T21:51:19.869+02:00</t>
  </si>
  <si>
    <t>2026-06-09T21:57:51.611+02:00</t>
  </si>
  <si>
    <t>2026-06-09T21:50:03.331+02:00</t>
  </si>
  <si>
    <t>2026-06-09T22:02:44.408+02:00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</si>
  <si>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bylinky","posId":"A121","price":5700,"isExtra":true},{"id":"bf1ca81d-de2b-4d6c-b720-bc21d05d5afe","note":"","count":1,"label":"Pepperoni Rolls, 6 ks","posId":"P100","price":8900,"isExtra":false},{"id":"424a020d-f9af-478f-a8c6-11138e0151e8","note":"","count":1,"label":"Buchtičky se šodó","posId":"D12","price":7900,"isExtra":false}]</t>
  </si>
  <si>
    <t>2026-06-09T21:42:22.755+02:00</t>
  </si>
  <si>
    <t>2026-06-09T21:52:52.916+02:00</t>
  </si>
  <si>
    <t>2026-06-09T21:35:36.385+02:00</t>
  </si>
  <si>
    <t>2026-06-09T21:36:36.403+02:00</t>
  </si>
  <si>
    <t>[{"id":"0c6ca251-cbb9-4eb8-a36f-a8a4724e6fc3","count":1,"label":"Aquilla neperlivá","posId":"N140","price":3900,"isExtra":false,"creatorId":"Bhc-APJJDiMwoNtZtG2c3","isPackging":0,"actualLabel":"Aquilla neperlivá"}]</t>
  </si>
  <si>
    <t>2026-06-09T21:09:59.978+02:00</t>
  </si>
  <si>
    <t>2026-06-09T21:10:03.571+02:00</t>
  </si>
  <si>
    <t>[{"id":"7f90f634-ae03-48d9-9ac8-27405c0fc737","count":1,"label":"Poděbradská malinovka 0,5l","posId":"N129","price":4900,"isExtra":false,"creatorId":"LWAALbso3rC-XcVN1rbyq","isPackging":0,"actualLabel":"Poděbradská malinovka 0,5l"}]</t>
  </si>
  <si>
    <t>2026-06-09T20:59:50.253+02:00</t>
  </si>
  <si>
    <t>2026-06-09T21:15:38.892+02:00</t>
  </si>
  <si>
    <t>[{"id":"M200","note":"","count":1,"label":"Veggie menu Comeback","posId":"M200","price":34900,"isExtra":false},{"id":"K0000","note":"","count":1,"label":"Balné","posId":"K0000","price":3000,"isExtra":true},{"id":"Y113","note":"","count":1,"label":"Capricciosa","posId":"Y113","price":0,"isExtra":true},{"id":"X1000","note":"","count":1,"label":"bez plněných okrajů","posId":"X1000","price":0,"isExtra":true},{"id":"P104","note":"","count":1,"label":"česnekový chléb","posId":"P104","price":0,"isExtra":true},{"id":"N126","note":"","count":1,"label":"Mirinda 1l","posId":"N126","price":0,"isExtra":true}]</t>
  </si>
  <si>
    <t>2026-06-09T20:58:49.282+02:00</t>
  </si>
  <si>
    <t>2026-06-09T21:12:26.573+02:00</t>
  </si>
  <si>
    <t>[{"id":"b97e51ee5d6f66be991dd77d","count":1,"label":"Hawai 32cm","posId":"114","price":19920,"isExtra":false},{"id":"2f43df7dedb312c2f3c829b9","count":1,"label":"Balné","posId":"K0000","price":1500,"isExtra":true},{"id":"b5d31817c8dbb90bccca1f9d","count":1,"label":"okraj hotdog, bbq omáčka","posId":"A119","price":5700,"isExtra":true}]</t>
  </si>
  <si>
    <t>2026-06-09T20:53:02.481+02:00</t>
  </si>
  <si>
    <t>2026-06-09T21:07:48.444+02:00</t>
  </si>
  <si>
    <t>[{"id":"f35574a5-a84f-4d98-b052-e5fa6c8cd60f","note":"","count":1,"label":"BBQ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bylinky","posId":"A121","price":5700,"isExtra":true}]</t>
  </si>
  <si>
    <t>2026-06-09T20:50:31.837+02:00</t>
  </si>
  <si>
    <t>2026-06-09T21:03:14.893+02:00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</si>
  <si>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🌶️","posId":"121","price":24900,"isExtra":false},{"id":"54684842","note":"","count":1,"label":"Balné","posId":"K0000","price":1500,"isExtra":true},{"id":"59592166","note":"","size":"BBQ Texas 32cm","count":1,"label":"BBQ Texas 32cm","posId":"119","price":24900,"isExtra":false},{"id":"54684842","note":"","count":1,"label":"Balné","posId":"K0000","price":1500,"isExtra":true}]</t>
  </si>
  <si>
    <t>2026-06-09T20:44:02.731+02:00</t>
  </si>
  <si>
    <t>2026-06-09T20:55:59.430+02:00</t>
  </si>
  <si>
    <t>2026-06-09T21:22:46.498+02:00</t>
  </si>
  <si>
    <t>2026-06-09T20:47:53.729+02:00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</si>
  <si>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</si>
  <si>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2026-06-09T20:43:34.172+02:00</t>
  </si>
  <si>
    <t>2026-06-09T20:53:30.707+02:00</t>
  </si>
  <si>
    <t>2026-06-09T20:43:02.976+02:00</t>
  </si>
  <si>
    <t>2026-06-09T20:59:41.410+02:00</t>
  </si>
  <si>
    <t>[{"id":"aa588a4ec21766ddfa6fd918","count":1,"label":"Comeback 40cm 🌶️","posId":"109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</si>
  <si>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2026-06-09T20:41:32.134+02:00</t>
  </si>
  <si>
    <t>2026-06-09T20:53:27.457+02:00</t>
  </si>
  <si>
    <t>[{"id":"b6ffa1a1cad6e0911847a661","count":1,"label":"Margherita 32cm","posId":"112","price":16720,"isExtra":false},{"id":"2f43df7dedb312c2f3c829b9","count":1,"label":"Balné","posId":"K0000","price":1500,"isExtra":true},{"id":"b79674a8749d7a797a90cc5b","count":1,"label":"okraj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</si>
  <si>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2026-06-09T20:33:12.911+02:00</t>
  </si>
  <si>
    <t>2026-06-09T20:41:04.720+02:00</t>
  </si>
  <si>
    <t>[{"id":"54684796","note":"","size":"Česnekový dip","count":1,"label":"Česnekový dip","posId":"P106","price":2000,"isExtra":false},{"id":"54684842","note":"","count":1,"label":"Balné","posId":"K0000","price":1500,"isExtra":true},{"id":"57405766","note":"","size":"Pepsi 1l","count":1,"label":"Pepsi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</si>
  <si>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2026-06-09T20:31:45.848+02:00</t>
  </si>
  <si>
    <t>2026-06-09T20:39:50.556+02:00</t>
  </si>
  <si>
    <t>[{"id":"e7c1c602dc965c0159e9efb8","count":1,"label":"Pepperoni 40cm 🌶️🌶️","posId":"108","price":30900,"isExtra":false},{"id":"9c3e5446ef3ded7b358f7c2a","count":1,"label":"Balné","posId":"K0000","price":2000,"isExtra":true},{"id":"a643f2457d9ae387f1a87824","count":1,"label":"okraj mozzarella, bbq omáčka","posId":"A124","price":6500,"isExtra":true},{"id":"534340cf97d1876b8244e845","count":1,"label":"Česnekový dip","posId":"P106","price":2000,"isExtra":false},{"id":"2f43df7dedb312c2f3c829b9","count":1,"label":"Balné","posId":"K0000","price":1500,"isExtra":true}]</t>
  </si>
  <si>
    <t>2026-06-09T20:25:03.372+02:00</t>
  </si>
  <si>
    <t>2026-06-09T20:31:45.314+02:00</t>
  </si>
  <si>
    <t>2026-06-09T20:43:29.503+02:00</t>
  </si>
  <si>
    <t>2026-06-09T20:26:00.572+02:00</t>
  </si>
  <si>
    <t>2026-06-09T20:17:41.536+02:00</t>
  </si>
  <si>
    <t>2026-06-09T20:26:27.617+02:00</t>
  </si>
  <si>
    <t>[{"id":"64289bbb395820dee3a352f4","count":1,"label":"Pepperoni 32cm 🌶️🌶️","posId":"120","price":19920,"isExtra":false},{"id":"2f43df7dedb312c2f3c829b9","count":1,"label":"Balné","posId":"K0000","price":1500,"isExtra":true},{"id":"12800ce808ad8ec470947c77","count":1,"label":"Comeback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🌶️","posId":"121","price":19920,"isExtra":false},{"id":"2f43df7dedb312c2f3c829b9","count":1,"label":"Balné","posId":"K0000","price":1500,"isExtra":true},{"id":"534340cf97d1876b8244e845","count":4,"label":"Česnekový dip","posId":"P106","price":2000,"isExtra":false},{"id":"2f43df7dedb312c2f3c829b9","count":4,"label":"Balné","posId":"K0000","price":1500,"isExtra":true}]</t>
  </si>
  <si>
    <t>2026-06-09T20:14:36.110+02:00</t>
  </si>
  <si>
    <t>2026-06-09T20:25:32.906+02:00</t>
  </si>
  <si>
    <t>[{"id":"251f33e3ed796eca31390987","count":1,"label":"BBQ Texas 32cm","posId":"119","price":24900,"isExtra":false},{"id":"2f43df7dedb312c2f3c829b9","count":1,"label":"Balné","posId":"K0000","price":1500,"isExtra":true},{"id":"9aa3fcfe20ef4618796fa774","count":1,"label":"Bez slaniny","posId":"X108","price":0,"KDSTags":["redhighlight"],"isExtra":true},{"id":"040eb5140b0d6a4c5f7c0185","count":1,"label":"Bez cibule","posId":"X103","price":0,"KDSTags":["redhighlight"],"isExtra":true},{"id":"355aef36173e118d2d01dec4","count":1,"label":"Jalapeňos","posId":"B102","price":2500,"KDSTags":["greenhighlight"],"isExtra":true},{"id":"81ad5ca0ecc9853855b6788a","count":1,"label":"Ananas","posId":"B100","price":2500,"KDSTags":["greenhighlight"],"isExtra":true}]</t>
  </si>
  <si>
    <t>2026-06-09T20:12:31.295+02:00</t>
  </si>
  <si>
    <t>2026-06-09T20:18:16.430+02:00</t>
  </si>
  <si>
    <t>[{"id":"534340cf97d1876b8244e845","count":1,"label":"Česnekový dip","posId":"P106","price":2000,"isExtra":false},{"id":"2f43df7dedb312c2f3c829b9","count":1,"label":"Balné","posId":"K0000","price":1500,"isExtra":true},{"id":"96a8a5cf958cf092de1d3f19","count":1,"label":"Margherita 40cm","posId":"100","price":26900,"isExtra":false},{"id":"9c3e5446ef3ded7b358f7c2a","count":1,"label":"Balné","posId":"K0000","price":2000,"isExtra":true}]</t>
  </si>
  <si>
    <t>2026-06-09T20:11:05.870+02:00</t>
  </si>
  <si>
    <t>2026-06-09T20:17:58.201+02:00</t>
  </si>
  <si>
    <t>2026-06-09T20:01:39.724+02:00</t>
  </si>
  <si>
    <t>2026-06-09T20:04:34.333+02:00</t>
  </si>
  <si>
    <t>[{"id":"b6ffa1a1cad6e0911847a661","count":1,"label":"Margherita 32cm","posId":"112","price":16720,"isExtra":false},{"id":"2f43df7dedb312c2f3c829b9","count":1,"label":"Balné","posId":"K0000","price":1500,"isExtra":true},{"id":"b79674a8749d7a797a90cc5b","count":1,"label":"okraj mozzarella, bylinky","posId":"A121","price":5700,"isExtra":true},{"id":"96a8a5cf958cf092de1d3f19","count":1,"label":"Margherita 40cm","posId":"100","price":26900,"isExtra":false},{"id":"9c3e5446ef3ded7b358f7c2a","count":1,"label":"Balné","posId":"K0000","price":2000,"isExtra":true},{"id":"30331fb755f8c9dadac09c7e","count":1,"label":"BBQ základ","posId":"ZRB40","price":0,"isExtra":true},{"id":"a643f2457d9ae387f1a87824","count":1,"label":"okraj mozzarella, bbq omáčka","posId":"A124","price":6500,"isExtra":true}]</t>
  </si>
  <si>
    <t>Olexander</t>
  </si>
  <si>
    <t>2026-06-09T19:51:59.510+02:00</t>
  </si>
  <si>
    <t>2026-06-09T20:06:32.463+02:00</t>
  </si>
  <si>
    <t>[{"id":"101","note":"","count":2,"label":"Capricciosa 40cm","posId":"101","price":30900,"isExtra":false},{"id":"K0000","note":"","count":2,"label":"Balné","posId":"K0000","price":2000,"isExtra":true},{"id":"A122","note":"","count":2,"label":"okraj mozzarella, bylinky","posId":"A122","price":6500,"isExtra":true},{"id":"X112","note":"","count":2,"label":"Bez oliv","posId":"X112","price":0,"KDSTags":["redhighlight"],"isExtra":true},{"id":"C105","note":"","count":2,"label":"Žampiony","posId":"C105","price":3500,"KDSTags":["greenhighlight"],"isExtra":true},{"id":"101","note":"","count":1,"label":"Capricciosa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</si>
  <si>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2026-06-09T19:41:03.351+02:00</t>
  </si>
  <si>
    <t>2026-06-09T19:47:09.078+02:00</t>
  </si>
  <si>
    <t>2026-06-09T20:01:36.555+02:00</t>
  </si>
  <si>
    <t>2026-06-09T19:41:25.789+02:00</t>
  </si>
  <si>
    <t>[{"id":"4aed5471-c8ca-405d-bfd1-1a7601f72348","note":"","count":1,"label":"Quattro Formaggi 32 cm","posId":"147","price":24900,"isExtra":false},{"id":"0c454cc7-3f38-4dea-9e0e-7220d9ba6ce0","note":"","count":1,"label":"Dip česnekový","posId":"P106","price":2000,"isExtra":false}]</t>
  </si>
  <si>
    <t>2026-06-09T19:39:02.280+02:00</t>
  </si>
  <si>
    <t>2026-06-09T19:46:04.068+02:00</t>
  </si>
  <si>
    <t>2026-06-09T19:28:11.004+02:00</t>
  </si>
  <si>
    <t>2026-06-09T19:43:42.415+02:00</t>
  </si>
  <si>
    <t>[{"id":"894fa153536a1a5af70ad0bf","count":2,"label":"Quattro Formaggi 40cm","posId":"111","price":30900,"isExtra":false},{"id":"9c3e5446ef3ded7b358f7c2a","count":2,"label":"Balné","posId":"K0000","price":2000,"isExtra":true},{"id":"183342cf876d19e8f2fb25a1","count":2,"label":"Rajčatový základ","posId":"ZSR40","price":0,"isExtra":true}]</t>
  </si>
  <si>
    <t>2026-06-09T19:17:02.668+02:00</t>
  </si>
  <si>
    <t>2026-06-09T19:33:16.133+02:00</t>
  </si>
  <si>
    <t>2026-06-09T19:51:03.812+02:00</t>
  </si>
  <si>
    <t>2026-06-09T19:18:26.479+02:00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</si>
  <si>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248252c5-4f49-43ec-9d7c-c3f582fe912d","note":"","count":1,"label":"Mirinda 1l","posId":"N126","price":5900,"isExtra":false},{"id":"c3b51e0d-76dd-45cd-a38d-d0f9c4aadf52","note":"","count":1,"label":"Aquilla tea zelený čaj/citron 0,5l","posId":"N121","price":4900,"isExtra":false}]</t>
  </si>
  <si>
    <t>2026-06-09T19:17:02.645+02:00</t>
  </si>
  <si>
    <t>2026-06-09T19:33:37.858+02:00</t>
  </si>
  <si>
    <t>[{"id":"63675afb-9d1b-42b2-9d42-9e80500fdd28","note":"","count":1,"label":"Comeback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5972eec0-ca59-4f52-b279-96c9f5c3eb67","note":"","count":1,"label":"BEZ -cibule","posId":"X103","price":0,"KDSTags":["redhighlight"],"isExtra":true},{"id":"63675afb-9d1b-42b2-9d42-9e80500fdd28","note":"","count":1,"label":"Comeback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5972eec0-ca59-4f52-b279-96c9f5c3eb67","note":"","count":1,"label":"BEZ -cibule","posId":"X103","price":0,"KDSTags":["redhighlight"],"isExtra":true},{"id":"0c454cc7-3f38-4dea-9e0e-7220d9ba6ce0","note":"","count":2,"label":"Dip česnekový","posId":"P106","price":2000,"isExtra":false}]</t>
  </si>
  <si>
    <t>2026-06-09T19:14:19.197+02:00</t>
  </si>
  <si>
    <t>2026-06-09T19:30:37.534+02:00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</si>
  <si>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🌶️","posId":"109","price":30900,"isExtra":false},{"id":"54684837","note":"","count":1,"label":"Balné","posId":"K0000","price":2000,"isExtra":true},{"id":"54684912","note":"","count":1,"label":"Bez cibule","posId":"X103","price":0,"KDSTags":["redhighlight"],"isExtra":true},{"id":"59592167","note":"","size":"BBQ Meteor 32cm","count":1,"label":"BBQ Meteor 32cm","posId":"118","price":24900,"isExtra":false},{"id":"54684842","note":"","count":1,"label":"Balné","posId":"K0000","price":1500,"isExtra":true}]</t>
  </si>
  <si>
    <t>2026-06-09T19:13:57.952+02:00</t>
  </si>
  <si>
    <t>2026-06-09T19:22:39.411+02:00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</si>
  <si>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🌶️","posId":"109","price":30900,"isExtra":false},{"id":"54684837","note":"","count":1,"label":"Balné","posId":"K0000","price":2000,"isExtra":true},{"id":"57405767","note":"","size":"Pepsi zero sugar 1l","count":1,"label":"Pepsi zero sugar 1l","posId":"N125","price":5900,"isExtra":false},{"id":"54684796","note":"","size":"Česnekový dip","count":1,"label":"Česnekový dip","posId":"P106","price":2000,"isExtra":false},{"id":"54684842","note":"","count":1,"label":"Balné","posId":"K0000","price":1500,"isExtra":true}]</t>
  </si>
  <si>
    <t>2026-06-09T19:13:42.804+02:00</t>
  </si>
  <si>
    <t>2026-06-09T19:26:03.423+02:00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</si>
  <si>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</si>
  <si>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2026-06-09T19:02:25.429+02:00</t>
  </si>
  <si>
    <t>2026-06-09T19:09:11.423+02:00</t>
  </si>
  <si>
    <t>[{"id":"101","note":"","count":1,"label":"Capricciosa 40cm","posId":"101","price":30900,"isExtra":false},{"id":"K0000","note":"","count":1,"label":"Balné","posId":"K0000","price":2000,"isExtra":true},{"id":"P106","note":"","count":2,"label":"Česnekový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</si>
  <si>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2026-06-09T19:01:48.544+02:00</t>
  </si>
  <si>
    <t>2026-06-09T19:15:16.849+02:00</t>
  </si>
  <si>
    <t>[{"id":"3ce00c7888c3f6c64a108aae","count":1,"label":"Quattro Formaggi 32cm","posId":"123","price":24900,"isExtra":false},{"id":"2f43df7dedb312c2f3c829b9","count":1,"label":"Balné","posId":"K0000","price":1500,"isExtra":true},{"id":"251f33e3ed796eca31390987","count":1,"label":"BBQ Texas 32cm","posId":"119","price":24900,"isExtra":false},{"id":"2f43df7dedb312c2f3c829b9","count":1,"label":"Balné","posId":"K0000","price":1500,"isExtra":true},{"id":"e8119c68146fe00509d91cff","count":1,"label":"Pepsi zero sugar 1l","posId":"N125","price":5900,"isExtra":false},{"id":"bd073125d735d3efae3c623a","count":2,"label":"Spicy Wings 🌶️","posId":"P101","price":9520,"isExtra":false},{"id":"2f43df7dedb312c2f3c829b9","count":2,"label":"Balné","posId":"K0000","price":1500,"isExtra":true}]</t>
  </si>
  <si>
    <t>AJAY</t>
  </si>
  <si>
    <t>2026-06-09T18:52:33.336+02:00</t>
  </si>
  <si>
    <t>2026-06-09T19:03:44.744+02:00</t>
  </si>
  <si>
    <t>[{"id":"P105","note":"","count":1,"label":"BBQ dip","posId":"P105","price":2000,"isExtra":false},{"id":"K0000","note":"","count":1,"label":"Balné","posId":"K0000","price":1500,"isExtra":true},{"id":"109","note":"","count":1,"label":"Comeback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omáčka","posId":"A124","price":6500,"isExtra":true},{"id":"N124","note":"","count":1,"label":"Pepsi 1l","posId":"N124","price":5900,"isExtra":false}]</t>
  </si>
  <si>
    <t>2026-06-09T18:49:02.188+02:00</t>
  </si>
  <si>
    <t>2026-06-09T19:07:40.890+02:00</t>
  </si>
  <si>
    <t>2026-06-09T19:21:34.912+02:00</t>
  </si>
  <si>
    <t>2026-06-09T18:49:28.890+02:00</t>
  </si>
  <si>
    <t>[{"id":"0c454cc7-3f38-4dea-9e0e-7220d9ba6ce0","note":"","count":2,"label":"Dip česnekový","posId":"P106","price":2000,"isExtra":false},{"id":"f932f643-9a56-4a16-90b3-20349063a042","note":"","count":1,"label":"Capricciosa 32 cm","posId":"113","price":24900,"isExtra":false},{"id":"be5c7908-f592-4704-987f-cd7d7281f32e","note":"","count":1,"label":"Comeback 32 cm","posId":"121","price":24900,"isExtra":false}]</t>
  </si>
  <si>
    <t>2026-06-09T18:47:32.635+02:00</t>
  </si>
  <si>
    <t>2026-06-09T18:55:06.669+02:00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</si>
  <si>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🌶️🌶️","posId":"110","price":30900,"isExtra":false},{"id":"54684837","note":"","count":1,"label":"Balné","posId":"K0000","price":2000,"isExtra":true}]</t>
  </si>
  <si>
    <t>2026-06-09T18:47:02.612+02:00</t>
  </si>
  <si>
    <t>2026-06-09T18:58:15.866+02:00</t>
  </si>
  <si>
    <t>2026-06-09T19:29:52.444+02:00</t>
  </si>
  <si>
    <t>2026-06-09T18:47:25.642+02:00</t>
  </si>
  <si>
    <t>[{"id":"2cc0a9fe-ea2a-41e4-be86-6376b8437c33","note":"","count":1,"label":"Capricciosa 40 cm","posId":"101","price":30900,"isExtra":false},{"id":"52cffa8b-0a47-4e13-b315-64f9374ef0a7","note":"","count":1,"label":"Okraj Hotdog bez omáčky","posId":"A126","price":6500,"isExtra":true},{"id":"86925bba-314c-4f6f-ba8e-4fc1b6f52f30","note":"","count":1,"label":"BEZ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-žampiony","posId":"X105","price":0,"KDSTags":["redhighlight"],"isExtra":true},{"id":"0c454cc7-3f38-4dea-9e0e-7220d9ba6ce0","note":"","count":2,"label":"Dip česnekový","posId":"P106","price":2000,"isExtra":false},{"id":"6d80fcec-2088-4df1-b35b-3de60046f4e1","note":"","count":1,"label":"Hot &amp; Spicy 32 cm","posId":"146","price":24900,"isExtra":false},{"id":"eaf5673a-2acd-457a-bff6-8e65ba4050c9","note":"","count":2,"label":"dip jalapenos","posId":"P107","price":2000,"isExtra":false}]</t>
  </si>
  <si>
    <t>2026-06-09T18:45:02.457+02:00</t>
  </si>
  <si>
    <t>2026-06-09T18:52:39.319+02:00</t>
  </si>
  <si>
    <t>2026-06-09T19:21:06.765+02:00</t>
  </si>
  <si>
    <t>2026-06-09T18:45:47.629+02:00</t>
  </si>
  <si>
    <t>2026-06-09T18:41:03.290+02:00</t>
  </si>
  <si>
    <t>2026-06-09T18:48:57.564+02:00</t>
  </si>
  <si>
    <t>2026-06-09T18:38:02.657+02:00</t>
  </si>
  <si>
    <t>2026-06-09T18:43:38.638+02:00</t>
  </si>
  <si>
    <t>[{"id":"d587ab86-7858-46b7-a58c-52ffe6b6a574","note":"","count":1,"label":"Comeback 18 cm","posId":"133","price":11900,"isExtra":false}]</t>
  </si>
  <si>
    <t>2026-06-09T18:35:02.610+02:00</t>
  </si>
  <si>
    <t>2026-06-09T18:43:35.674+02:00</t>
  </si>
  <si>
    <t>[{"id":"be5c7908-f592-4704-987f-cd7d7281f32e","note":"","count":1,"label":"Comeback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b019e49c-8abf-4c78-a7cb-040722477356","note":"","count":1,"label":"slanina","posId":"B108","price":3000,"KDSTags":["greenhighlight"],"isExtra":true},{"id":"d3fbee6e-254b-46e7-885e-b580d0e6b445","note":"","count":1,"label":"žampiony","posId":"B105","price":2500,"KDSTags":["greenhighlight"],"isExtra":true}]</t>
  </si>
  <si>
    <t>2026-06-09T18:23:02.149+02:00</t>
  </si>
  <si>
    <t>2026-06-09T18:34:44.689+02:00</t>
  </si>
  <si>
    <t>[{"id":"554b5341-3de7-4a69-b579-50bb01af629a","note":"","count":1,"label":"Quattro Formaggi 40 cm","posId":"111","price":30900,"isExtra":false},{"id":"10b1ebcf-eda6-410e-81f0-6a9182a548db","note":"","count":1,"label":"Slanina","posId":"C108","price":4000,"KDSTags":["greenhighlight"],"isExtra":true},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7fe65290-ec4b-48b2-9910-3ba030cf40e6","note":"","count":1,"label":"Choco Rolls, 6 ks","posId":"chr100","price":8900,"isExtra":false}]</t>
  </si>
  <si>
    <t>2026-06-09T18:15:50.584+02:00</t>
  </si>
  <si>
    <t>2026-06-09T18:30:20.150+02:00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</si>
  <si>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</si>
  <si>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2026-06-09T18:15:41.221+02:00</t>
  </si>
  <si>
    <t>2026-06-09T18:27:30.841+02:00</t>
  </si>
  <si>
    <t>[{"id":"2a4dd36b347ced4efcbf6f0b","count":1,"label":"BBQ Meteor 40cm","posId":"106","price":30900,"isExtra":false},{"id":"9c3e5446ef3ded7b358f7c2a","count":1,"label":"Balné","posId":"K0000","price":2000,"isExtra":true},{"id":"3846d00c330dd5f1193c2cd5","count":1,"label":"okraj hotdog, bbq omáčka","posId":"A120","price":6500,"isExtra":true},{"id":"534340cf97d1876b8244e845","count":1,"label":"Česnekový dip","posId":"P106","price":2000,"isExtra":false},{"id":"2f43df7dedb312c2f3c829b9","count":1,"label":"Balné","posId":"K0000","price":1500,"isExtra":true}]</t>
  </si>
  <si>
    <t>2026-06-09T18:03:02.672+02:00</t>
  </si>
  <si>
    <t>2026-06-09T18:16:13.833+02:00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</si>
  <si>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bylinky","posId":"A122","price":6500,"isExtra":true},{"id":"eaf5673a-2acd-457a-bff6-8e65ba4050c9","note":"","count":2,"label":"dip jalapenos","posId":"P107","price":2000,"isExtra":false},{"id":"fe90afa4-a02c-4a85-8b9e-5f997e31adfb","note":"","count":1,"label":"Česnekový chléb","posId":"P104","price":7900,"isExtra":false}]</t>
  </si>
  <si>
    <t>2026-06-09T18:00:33.038+02:00</t>
  </si>
  <si>
    <t>2026-06-09T18:10:40.824+02:00</t>
  </si>
  <si>
    <t>2026-06-09T18:00:31.080+02:00</t>
  </si>
  <si>
    <t>2026-06-09T18:09:13.841+02:00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</si>
  <si>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okrajů","posId":"X1000","price":0,"isExtra":true},{"id":"348a7fd696b72b2ee84a2e9c","count":1,"label":"Bez cibule","posId":"X103","price":0,"KDSTags":["redhighlight"],"isExtra":true}]</t>
  </si>
  <si>
    <t>2026-06-09T17:37:34.919+02:00</t>
  </si>
  <si>
    <t>2026-06-09T17:47:17.014+02:00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</si>
  <si>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🌶️","posId":"121","price":24900,"isExtra":false},{"id":"54684842","note":"","count":1,"label":"Balné","posId":"K0000","price":1500,"isExtra":true},{"id":"54684898","note":"","count":1,"label":"okraj hotdog, hořčice","posId":"A117","price":5700,"isExtra":true}]</t>
  </si>
  <si>
    <t>2026-06-09T17:37:17.445+02:00</t>
  </si>
  <si>
    <t>2026-06-09T17:46:22.828+02:00</t>
  </si>
  <si>
    <t>2026-06-09T17:36:02.468+02:00</t>
  </si>
  <si>
    <t>2026-06-09T17:47:34.285+02:00</t>
  </si>
  <si>
    <t>[{"id":"939f82d5fbc35ea216cb1f8c","count":1,"label":"Capricciosa 40cm","posId":"101","price":30900,"isExtra":false},{"id":"9c3e5446ef3ded7b358f7c2a","count":1,"label":"Balné","posId":"K0000","price":2000,"isExtra":true},{"id":"b97e51ee5d6f66be991dd77d","count":1,"label":"Hawai 32cm","posId":"114","price":19920,"isExtra":false},{"id":"2f43df7dedb312c2f3c829b9","count":1,"label":"Balné","posId":"K0000","price":1500,"isExtra":true}]</t>
  </si>
  <si>
    <t>2026-06-09T17:34:02.524+02:00</t>
  </si>
  <si>
    <t>2026-06-09T17:40:22.656+02:00</t>
  </si>
  <si>
    <t>2026-06-09T18:00:45.409+02:00</t>
  </si>
  <si>
    <t>2026-06-09T17:34:37.932+02:00</t>
  </si>
  <si>
    <t>[{"id":"eeb9b1ff-cedd-4112-8a46-47533eec93b4","note":"","count":1,"label":"Margherita 32 cm","posId":"136","price":20900,"isExtra":false},{"id":"720272d2-1717-4af6-8eea-e928bb95234b","note":"","count":1,"label":"kukuřice","posId":"B115","price":2500,"KDSTags":["greenhighlight"],"isExtra":true},{"id":"b019e49c-8abf-4c78-a7cb-040722477356","note":"","count":1,"label":"slanina","posId":"B108","price":3000,"KDSTags":["greenhighlight"],"isExtra":true}]</t>
  </si>
  <si>
    <t>2026-06-09T17:21:35.458+02:00</t>
  </si>
  <si>
    <t>2026-06-09T17:31:39.668+02:00</t>
  </si>
  <si>
    <t>[{"id":"96a8a5cf958cf092de1d3f19","count":1,"label":"Margherita 40cm","posId":"100","price":26900,"isExtra":false},{"id":"9c3e5446ef3ded7b358f7c2a","count":1,"label":"Balné","posId":"K0000","price":2000,"isExtra":true},{"id":"3846d00c330dd5f1193c2cd5","count":1,"label":"okraj hotdog, bbq omáčka","posId":"A120","price":6500,"isExtra":true},{"id":"e7c1c602dc965c0159e9efb8","count":1,"label":"Pepperoni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</si>
  <si>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2026-06-09T17:17:02.455+02:00</t>
  </si>
  <si>
    <t>2026-06-09T17:25:31.520+02:00</t>
  </si>
  <si>
    <t>2026-06-09T17:50:18.685+02:00</t>
  </si>
  <si>
    <t>2026-06-09T17:18:08.090+02:00</t>
  </si>
  <si>
    <t>[{"id":"be5c7908-f592-4704-987f-cd7d7281f32e","note":"","count":1,"label":"Comeback 32 cm","posId":"121","price":24900,"isExtra":false},{"id":"65f00180-9c8f-4569-8062-acb5d5b8efb2","note":"","count":1,"label":"Pepsi 1l","posId":"N124","price":5900,"isExtra":false}]</t>
  </si>
  <si>
    <t>2026-06-09T17:10:03.092+02:00</t>
  </si>
  <si>
    <t>2026-06-09T17:23:12.736+02:00</t>
  </si>
  <si>
    <t>2026-06-09T17:48:19.875+02:00</t>
  </si>
  <si>
    <t>2026-06-09T17:12:31.604+02:00</t>
  </si>
  <si>
    <t>[{"id":"7dc558f4-908c-4dab-b333-a925cc147e51","note":"","count":1,"label":"Comeback 32 cm","posId":"145","price":24900,"isExtra":false},{"id":"dd5d901d-3787-43d0-9efe-85e31e1c5def","note":"","count":1,"label":"Pepperoni 32 cm","posId":"120","price":24900,"isExtra":false},{"id":"f932f643-9a56-4a16-90b3-20349063a042","note":"","count":1,"label":"Capricciosa 32 cm","posId":"113","price":24900,"isExtra":false},{"id":"424aec40-766b-4a2f-bcc0-a9d6737ba762","note":"","count":1,"label":"Hawai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-ananas","posId":"X100","price":0,"KDSTags":["redhighlight"],"isExtra":true},{"id":"bf1ca81d-de2b-4d6c-b720-bc21d05d5afe","note":"","count":1,"label":"Pepperoni Rolls, 6 ks","posId":"P100","price":8900,"isExtra":false}]</t>
  </si>
  <si>
    <t>2026-06-09T16:55:39.300+02:00</t>
  </si>
  <si>
    <t>2026-06-09T17:12:01.663+02:00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</si>
  <si>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bylinky","posId":"A122","price":6500,"isExtra":true}]</t>
  </si>
  <si>
    <t>2026-06-09T16:52:29.923+02:00</t>
  </si>
  <si>
    <t>2026-06-09T17:01:29.506+02:00</t>
  </si>
  <si>
    <t>2026-06-09T16:51:38.928+02:00</t>
  </si>
  <si>
    <t>2026-06-09T17:13:38.754+02:00</t>
  </si>
  <si>
    <t>[{"id":"54684755","note":"","size":"BBQ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základ","posId":"ZBR40","price":0,"isExtra":true},{"id":"54684868","note":"","count":1,"label":"okraj mozzarella, bbq omáčka","posId":"A124","price":6500,"isExtra":true},{"id":"54684753","note":"","size":"Comeback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</si>
  <si>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2026-06-09T16:40:02.908+02:00</t>
  </si>
  <si>
    <t>2026-06-09T16:45:25.306+02:00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</si>
  <si>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</si>
  <si>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2026-06-09T16:17:31.269+02:00</t>
  </si>
  <si>
    <t>2026-06-09T16:29:12.384+02:00</t>
  </si>
  <si>
    <t>[{"id":"23eb49539dc66b9258a5f1c9","count":1,"label":"Hawai 40cm","posId":"102","price":30900,"isExtra":false},{"id":"9c3e5446ef3ded7b358f7c2a","count":1,"label":"Balné","posId":"K0000","price":2000,"isExtra":true},{"id":"a643f2457d9ae387f1a87824","count":1,"label":"okraj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</si>
  <si>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2026-06-09T16:14:31.059+02:00</t>
  </si>
  <si>
    <t>2026-06-09T16:28:40.902+02:00</t>
  </si>
  <si>
    <t>2026-06-09T15:28:49.103+02:00</t>
  </si>
  <si>
    <t>2026-06-09T15:41:21.580+02:00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</si>
  <si>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</si>
  <si>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2026-06-09T14:59:51.632+02:00</t>
  </si>
  <si>
    <t>2026-06-09T15:11:22.197+02:00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</si>
  <si>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🌶️🌶️","posId":"110","price":30900,"isExtra":false},{"id":"54684837","note":"","count":1,"label":"Balné","posId":"K0000","price":2000,"isExtra":true},{"id":"54684891","note":"","count":1,"label":"okraj hotdog, hořčice","posId":"A118","price":6500,"isExtra":true}]</t>
  </si>
  <si>
    <t>2026-06-09T14:11:16.422+02:00</t>
  </si>
  <si>
    <t>2026-06-09T14:24:16.858+02:00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</si>
  <si>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</si>
  <si>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2026-06-09T14:08:24.880+02:00</t>
  </si>
  <si>
    <t>2026-06-09T14:22:56.834+02:00</t>
  </si>
  <si>
    <t>2026-06-09T14:02:19.289+02:00</t>
  </si>
  <si>
    <t>2026-06-09T14:10:17.145+02:00</t>
  </si>
  <si>
    <t>2026-06-09T13:34:12.856+02:00</t>
  </si>
  <si>
    <t>2026-06-09T13:45:30.012+02:00</t>
  </si>
  <si>
    <t>[{"id":"2a4dd36b347ced4efcbf6f0b","count":1,"label":"BBQ Meteor 40cm","posId":"106","price":30900,"isExtra":false},{"id":"9c3e5446ef3ded7b358f7c2a","count":1,"label":"Balné","posId":"K0000","price":2000,"isExtra":true},{"id":"7d507d4da65ad79ed6d24352","count":1,"label":"okraj hotdog, bez omáčky","posId":"A126","price":6500,"isExtra":true},{"id":"d88d2952fcc42dbccd4c4182","count":1,"label":"Mozzarella","posId":"C113","price":4000,"KDSTags":["greenhighlight"],"isExtra":true}]</t>
  </si>
  <si>
    <t>Jan Reischl</t>
  </si>
  <si>
    <t>2026-06-09T13:20:02.139+02:00</t>
  </si>
  <si>
    <t>2026-06-09T13:31:43.703+02:00</t>
  </si>
  <si>
    <t>2026-06-09T13:39:47.895+02:00</t>
  </si>
  <si>
    <t>2026-06-09T13:20:02.981+02:00</t>
  </si>
  <si>
    <t>2026-06-09T12:55:18.440+02:00</t>
  </si>
  <si>
    <t>2026-06-09T13:05:06.769+02:00</t>
  </si>
  <si>
    <t>[{"id":"P106","note":"","count":2,"label":"Česnekový dip","posId":"P106","price":2000,"isExtra":false},{"id":"K0000","note":"","count":2,"label":"Balné","posId":"K0000","price":1500,"isExtra":true},{"id":"114","note":"","count":1,"label":"Hawai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ananasu","posId":"X100","price":0,"KDSTags":["redhighlight"],"isExtra":true}]</t>
  </si>
  <si>
    <t>2026-06-09T12:55:12.317+02:00</t>
  </si>
  <si>
    <t>2026-06-09T13:05:03.535+02:00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</si>
  <si>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🌶️🌶️","posId":"120","price":24900,"isExtra":false},{"id":"54684842","note":"","count":1,"label":"Balné","posId":"K0000","price":1500,"isExtra":true},{"id":"57405770","note":"","size":"Poděbradská malinovka 0,5l","count":1,"label":"Poděbradská malinovka 0,5l","posId":"N129","price":4900,"isExtra":false}]</t>
  </si>
  <si>
    <t>2026-06-09T12:53:02.141+02:00</t>
  </si>
  <si>
    <t>2026-06-09T12:56:47.580+02:00</t>
  </si>
  <si>
    <t>[{"id":"db512a49-05d7-4924-a817-5d5d5968a844","count":1,"label":"Pizza Capricciosa 32","posId":"113","price":24900,"isExtra":false,"creatorId":"P4yLLfzD8-Vws5LMMMw6k","isPackging":0,"actualLabel":"Pizza Capricciosa 32"}]</t>
  </si>
  <si>
    <t>2026-06-09T12:48:03.371+02:00</t>
  </si>
  <si>
    <t>2026-06-09T12:56:31.315+02:00</t>
  </si>
  <si>
    <t>[{"id":"be5c7908-f592-4704-987f-cd7d7281f32e","note":"","count":1,"label":"Comeback 32 cm","posId":"121","price":24900,"isExtra":false},{"id":"720272d2-1717-4af6-8eea-e928bb95234b","note":"","count":1,"label":"kukuřice","posId":"B115","price":2500,"KDSTags":["greenhighlight"],"isExtra":true},{"id":"5972eec0-ca59-4f52-b279-96c9f5c3eb67","note":"","count":1,"label":"BEZ -cibule","posId":"X103","price":0,"KDSTags":["redhighlight"],"isExtra":true}]</t>
  </si>
  <si>
    <t>2026-06-09T12:30:14.530+02:00</t>
  </si>
  <si>
    <t>2026-06-09T12:36:14.117+02:00</t>
  </si>
  <si>
    <t>[{"id":"b6ffa1a1cad6e0911847a661","count":1,"label":"Margherita 32cm","posId":"112","price":16720,"isExtra":false},{"id":"2f43df7dedb312c2f3c829b9","count":1,"label":"Balné","posId":"K0000","price":1500,"isExtra":true},{"id":"2179c22089126fe6683fee77","count":1,"label":"Smetanový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</si>
  <si>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2026-06-09T12:26:03.404+02:00</t>
  </si>
  <si>
    <t>2026-06-09T12:34:38.822+02:00</t>
  </si>
  <si>
    <t>[{"id":"59592161","note":"","size":"Margherita 32cm","count":1,"label":"Margherita 32cm","posId":"112","price":20900,"isExtra":false},{"id":"54684842","note":"","count":1,"label":"Balné","posId":"K0000","price":1500,"isExtra":true},{"id":"54684866","note":"","count":1,"label":"okraj mozzarella, bylinky","posId":"A121","price":5700,"isExtra":true},{"id":"54684877","note":"","count":1,"label":"Žampiony","posId":"B105","price":2500,"KDSTags":["greenhighlight"],"isExtra":true},{"id":"54684895","note":"","count":1,"label":"Olivy","posId":"B112","price":2500,"KDSTags":["greenhighlight"],"isExtra":true}]</t>
  </si>
  <si>
    <t>2026-06-09T12:17:32.324+02:00</t>
  </si>
  <si>
    <t>2026-06-09T12:25:44.463+02:00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</si>
  <si>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základ","posId":"ZSR40","price":0,"isExtra":true},{"id":"c2f0d4a2510fbdafed8c4f00","count":1,"label":"bez plněných okrajů","posId":"X1000","price":0,"isExtra":true},{"id":"da61ec74e0d8131c40023b22","count":1,"label":"Pepperoni salám","posId":"C109","price":4000,"KDSTags":["greenhighlight"],"isExtra":true},{"id":"eb325fbf5298e265e16552eb","count":1,"label":"Grana padano, pecorino, parmazán","posId":"C130","price":4000,"KDSTags":["greenhighlight"],"isExtra":true}]</t>
  </si>
  <si>
    <t>2026-06-09T12:00:03.928+02:00</t>
  </si>
  <si>
    <t>2026-06-09T12:14:41.017+02:00</t>
  </si>
  <si>
    <t>2026-06-09T12:25:05.267+02:00</t>
  </si>
  <si>
    <t>2026-06-09T12:00:04.832+02:00</t>
  </si>
  <si>
    <t>2026-06-09T11:56:27.954+02:00</t>
  </si>
  <si>
    <t>2026-06-09T12:12:17.711+02:00</t>
  </si>
  <si>
    <t>[{"id":"12800ce808ad8ec470947c77","count":3,"label":"Comeback 32cm 🌶️","posId":"121","price":19920,"isExtra":false},{"id":"2f43df7dedb312c2f3c829b9","count":3,"label":"Balné","posId":"K0000","price":1500,"isExtra":true},{"id":"9b88e1a9c34bea0540c84786","count":3,"label":"BBQ základ","posId":"ZRB32","price":0,"isExtra":true}]</t>
  </si>
  <si>
    <t>2026-06-09T11:49:02.514+02:00</t>
  </si>
  <si>
    <t>2026-06-09T12:01:01.267+02:00</t>
  </si>
  <si>
    <t>2026-06-09T12:10:58.778+02:00</t>
  </si>
  <si>
    <t>2026-06-09T11:49:03.199+02:00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</si>
  <si>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,{"id":"0c454cc7-3f38-4dea-9e0e-7220d9ba6ce0","note":"","count":3,"label":"Dip česnekový","posId":"P106","price":2000,"isExtra":false},{"id":"fe90afa4-a02c-4a85-8b9e-5f997e31adfb","note":"","count":2,"label":"Česnekový chléb","posId":"P104","price":7900,"isExtra":false},{"id":"eaf5673a-2acd-457a-bff6-8e65ba4050c9","note":"","count":1,"label":"dip jalapenos","posId":"P107","price":2000,"isExtra":false}]</t>
  </si>
  <si>
    <t>2026-06-09T11:27:29.923+02:00</t>
  </si>
  <si>
    <t>2026-06-09T11:43:28.796+02:00</t>
  </si>
  <si>
    <t>2026-06-09T11:26:43.453+02:00</t>
  </si>
  <si>
    <t>2026-06-09T11:40:36.656+02:00</t>
  </si>
  <si>
    <t>[{"id":"97d496d671441fb8391a8b19","count":1,"label":"Spicy menu Comeback","posId":"M100","price":34900,"isExtra":false},{"id":"0a08d21a7d76fb620b157a44","count":1,"label":"Balné","posId":"K0000","price":3000,"isExtra":true},{"id":"a28bb693d5ce30ea5021e27a","count":1,"label":"Quattro Formaggi","posId":"Y123","price":0,"isExtra":true},{"id":"13bc34972a864e03558263de","count":1,"label":"bez plněných okrajů","posId":"X1000","price":0,"isExtra":true},{"id":"dc45cdbd611c1964d689db8d","count":1,"label":"spicy wings 🌶️","posId":"P101","price":0,"isExtra":true},{"id":"485234416862bf3643ff6f92","count":1,"label":"Pepsi zero sugar 1l","posId":"N125","price":0,"isExtra":true},{"id":"c661a998290861499f22c87f","count":1,"label":"Veggieballs 40cm 🌶️🌶️","posId":"105","price":30900,"isExtra":false},{"id":"9c3e5446ef3ded7b358f7c2a","count":1,"label":"Balné","posId":"K0000","price":2000,"isExtra":true},{"id":"c2f0d4a2510fbdafed8c4f00","count":1,"label":"bez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</si>
  <si>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2026-06-09T11:14:13.823+02:00</t>
  </si>
  <si>
    <t>2026-06-09T11:22:27.135+02:00</t>
  </si>
  <si>
    <t>[{"id":"64289bbb395820dee3a352f4","count":1,"label":"Pepperoni 32cm 🌶️🌶️","posId":"120","price":24900,"isExtra":false},{"id":"2f43df7dedb312c2f3c829b9","count":1,"label":"Balné","posId":"K0000","price":1500,"isExtra":true}]</t>
  </si>
  <si>
    <t>2026-06-09T11:02:11.072+02:00</t>
  </si>
  <si>
    <t>2026-06-09T11:43:25.399+02:00</t>
  </si>
  <si>
    <t>2026-06-09T00:46:15.089+02:00</t>
  </si>
  <si>
    <t>[{"id":"P102","note":"","count":1,"label":"Masové kuličky","posId":"P102","price":9900,"isExtra":false},{"id":"K0000","note":"","count":1,"label":"Balné","posId":"K0000","price":1500,"isExtra":true},{"id":"P103","note":"","count":1,"label":"Pečené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</si>
  <si>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2026-06-09T00:33:11.248+02:00</t>
  </si>
  <si>
    <t>2026-06-09T00:39:13.679+02:00</t>
  </si>
  <si>
    <t>[{"id":"64289bbb395820dee3a352f4","count":1,"label":"Pepperoni 32cm 🌶️🌶️","posId":"120","price":24900,"isExtra":false},{"id":"2f43df7dedb312c2f3c829b9","count":1,"label":"Balné","posId":"K0000","price":1500,"isExtra":true},{"id":"938afd6723b624d6a07fa234","count":1,"label":"BBQ dip","posId":"P105","price":2000,"isExtra":false},{"id":"2f43df7dedb312c2f3c829b9","count":1,"label":"Balné","posId":"K0000","price":1500,"isExtra":true},{"id":"c4a86fa22a4bea5bd861246b","count":1,"label":"Poděbradská malinovka 0,5l","posId":"N129","price":4900,"isExtra":false}]</t>
  </si>
  <si>
    <t>2026-06-09T00:28:21.366+02:00</t>
  </si>
  <si>
    <t>2026-06-09T00:38:03.949+02:00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</si>
  <si>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</si>
  <si>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2026-06-09T00:14:01.578+02:00</t>
  </si>
  <si>
    <t>2026-06-09T00:18:48.559+02:00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</si>
  <si>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🌶️🌶️","posId":"122","price":24900,"isExtra":false},{"id":"2f43df7dedb312c2f3c829b9","count":1,"label":"Balné","posId":"K0000","price":1500,"isExtra":true},{"id":"13bc34972a864e03558263de","count":1,"label":"bez plněných okrajů","posId":"X1000","price":0,"isExtra":true},{"id":"3175e5e9ef7fb644064019e6","count":1,"label":"Olivy","posId":"B112","price":2500,"KDSTags":["greenhighlight"],"isExtra":true}]</t>
  </si>
  <si>
    <t>2026-06-08T23:59:48.293+02:00</t>
  </si>
  <si>
    <t>2026-06-09T00:07:33.625+02:00</t>
  </si>
  <si>
    <t>[{"id":"b6ffa1a1cad6e0911847a661","count":1,"label":"Margherita 32cm","posId":"112","price":20900,"isExtra":false},{"id":"2f43df7dedb312c2f3c829b9","count":1,"label":"Balné","posId":"K0000","price":1500,"isExtra":true},{"id":"fa663af1037263b7615b2b04","count":1,"label":"Šunka","posId":"B106","price":3000,"KDSTags":["greenhighlight"],"isExtra":true}]</t>
  </si>
  <si>
    <t>2026-06-08T23:43:07.345+02:00</t>
  </si>
  <si>
    <t>2026-06-08T23:49:08.823+02:00</t>
  </si>
  <si>
    <t>[{"id":"664bd2b5-40f0-4839-a4f1-3cec89afae33","count":1,"label":"Pizza Quattro Formaggi 32","posId":"123","price":24900,"isExtra":false,"creatorId":"JRUhd3-f9u0x7TxPfr4TB","isPackging":0,"actualLabel":"Pizza Quattro Formaggi 32"},{"id":"extra_20230331101812_82","count":1,"label":"Pepperoni salám","posId":"B109","price":3000,"KDSTags":["greenhighlight"],"isExtra":true,"mainItemId":"664bd2b5-40f0-4839-a4f1-3cec89afae33"},{"id":"54557298-f136-4688-9ef9-750635cbf01a","count":1,"label":"Mirinda 1l","posId":"N126","price":5900,"isExtra":false,"creatorId":"q_Y6Pyo8IamTTtF_BHIRE","isPackging":0,"actualLabel":"Mirinda 1l"}]</t>
  </si>
  <si>
    <t>2026-06-08T23:38:36.796+02:00</t>
  </si>
  <si>
    <t>2026-06-08T23:45:13.138+02:00</t>
  </si>
  <si>
    <t>2026-06-08T23:27:26.757+02:00</t>
  </si>
  <si>
    <t>2026-06-08T23:37:27.602+02:00</t>
  </si>
  <si>
    <t>2026-06-08T23:13:20.840+02:00</t>
  </si>
  <si>
    <t>2026-06-08T23:16:00.132+02:00</t>
  </si>
  <si>
    <t>[{"id":"1aae8c1b-f7a7-48cb-b109-40c8793f3bbf","count":1,"label":"Pepsi 1l","posId":"N124","price":5900,"isExtra":false,"creatorId":"w1rKzrIZce0b4Rx4qMBhv","isPackging":0,"actualLabel":"Pepsi 1l"},{"id":"54557298-f136-4688-9ef9-750635cbf01a","count":1,"label":"Mirinda 1l","posId":"N126","price":5900,"isExtra":false,"creatorId":"iIhuldORBUgtCnEiZyGWI","isPackging":0,"actualLabel":"Mirinda 1l"}]</t>
  </si>
  <si>
    <t>2026-06-08T23:11:34.287+02:00</t>
  </si>
  <si>
    <t>2026-06-08T23:16:07.426+02:00</t>
  </si>
  <si>
    <t>2026-06-08T23:34:52.249+02:00</t>
  </si>
  <si>
    <t>2026-06-08T23:13:40.202+02:00</t>
  </si>
  <si>
    <t>[{"id":"a0148f4d-e608-4061-b0cf-421635d1867d","count":1,"label":"Spicy Wings","posId":"P101","price":11900,"isExtra":false,"creatorId":"mM4wLq3ODnZDUA7KK_5TA","isPackging":0,"actualLabel":"Spicy Wings"},{"id":"a0148f4d-e608-4061-b0cf-421635d1867d","count":1,"label":"Spicy Wings","posId":"P101","price":11900,"isExtra":false,"creatorId":"AqpB30vkzialtixGxA4QQ","isPackging":0,"actualLabel":"Spicy Wings"},{"id":"a0148f4d-e608-4061-b0cf-421635d1867d","count":1,"label":"Spicy Wings","posId":"P101","price":11900,"isExtra":false,"creatorId":"jcFsjXXkA3RQSoOJh53wz","isPackging":0,"actualLabel":"Spicy Wings"}]</t>
  </si>
  <si>
    <t>2026-06-08T23:10:02.936+02:00</t>
  </si>
  <si>
    <t>2026-06-08T23:20:03.215+02:00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</si>
  <si>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bylinky","posId":"A121","price":5700,"isExtra":true}]</t>
  </si>
  <si>
    <t>2026-06-08T22:47:50.757+02:00</t>
  </si>
  <si>
    <t>2026-06-08T22:53:43.541+02:00</t>
  </si>
  <si>
    <t>2026-06-08T22:38:28.415+02:00</t>
  </si>
  <si>
    <t>2026-06-08T22:51:17.420+02:00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</si>
  <si>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</si>
  <si>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2026-06-08T22:14:49.212+02:00</t>
  </si>
  <si>
    <t>2026-06-08T22:23:20.217+02:00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</si>
  <si>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základ","posId":"ZBR40","price":0,"isExtra":true}]</t>
  </si>
  <si>
    <t>Love</t>
  </si>
  <si>
    <t>2026-06-08T22:13:54.173+02:00</t>
  </si>
  <si>
    <t>2026-06-08T22:23:05.326+02:00</t>
  </si>
  <si>
    <t>2026-06-08T22:13:01.994+02:00</t>
  </si>
  <si>
    <t>2026-06-08T22:26:13.967+02:00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</si>
  <si>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-olivy","posId":"X112","price":0,"KDSTags":["redhighlight"],"isExtra":true},{"id":"248252c5-4f49-43ec-9d7c-c3f582fe912d","note":"","count":1,"label":"Mirinda 1l","posId":"N126","price":5900,"isExtra":false}]</t>
  </si>
  <si>
    <t>2026-06-08T22:04:27.625+02:00</t>
  </si>
  <si>
    <t>2026-06-08T22:08:45.095+02:00</t>
  </si>
  <si>
    <t>[{"id":"66426847","note":"","size":"Pilsner Urquell 12","count":3,"label":"Pilsner Urquell 12","posId":"N20","price":6500,"isExtra":false},{"id":"59592164","note":"","size":"Comeback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bylinky","posId":"A121","price":5700,"isExtra":true}]</t>
  </si>
  <si>
    <t>2026-06-08T21:58:36.054+02:00</t>
  </si>
  <si>
    <t>2026-06-08T22:06:18.357+02:00</t>
  </si>
  <si>
    <t>[{"id":"103","note":"","count":1,"label":"Zeleninová 40cm","posId":"103","price":30900,"isExtra":false},{"id":"K0000","note":"","count":1,"label":"Balné","posId":"K0000","price":2000,"isExtra":true},{"id":"X1000","note":"","count":1,"label":"bez plněných okrajů","posId":"X1000","price":0,"isExtra":true}]</t>
  </si>
  <si>
    <t>2026-06-08T21:54:13.487+02:00</t>
  </si>
  <si>
    <t>2026-06-08T22:03:00.192+02:00</t>
  </si>
  <si>
    <t>[{"id":"939f82d5fbc35ea216cb1f8c","count":1,"label":"Capricciosa 40cm","posId":"101","price":30900,"isExtra":false},{"id":"9c3e5446ef3ded7b358f7c2a","count":1,"label":"Balné","posId":"K0000","price":2000,"isExtra":true},{"id":"c2f0d4a2510fbdafed8c4f00","count":1,"label":"bez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</si>
  <si>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2026-06-08T21:49:56.397+02:00</t>
  </si>
  <si>
    <t>2026-06-08T21:51:01.019+02:00</t>
  </si>
  <si>
    <t>[{"id":"1aae8c1b-f7a7-48cb-b109-40c8793f3bbf","count":1,"label":"Pepsi 1l","posId":"N124","price":5900,"isExtra":false,"creatorId":"x94JyPyBgeF0RuBGrdf_F","isPackging":0,"actualLabel":"Pepsi 1l"},{"id":"0c6ca251-cbb9-4eb8-a36f-a8a4724e6fc3","count":1,"label":"Aquilla neperlivá","posId":"N140","price":3900,"isExtra":false,"creatorId":"kYUbKwm0aElHW6ipEaKBR","isPackging":0,"actualLabel":"Aquilla neperlivá"}]</t>
  </si>
  <si>
    <t>2026-06-08T21:46:09.141+02:00</t>
  </si>
  <si>
    <t>2026-06-08T21:51:07.378+02:00</t>
  </si>
  <si>
    <t>[{"id":"54684750","note":"","size":"Margherita 40cm","count":1,"label":"Margherita 40cm","posId":"100","price":26900,"isExtra":false},{"id":"54684837","note":"","count":1,"label":"Balné","posId":"K0000","price":2000,"isExtra":true},{"id":"66426847","note":"","size":"Pilsner Urquell 12","count":1,"label":"Pilsner Urquell 12","posId":"N20","price":6500,"isExtra":false}]</t>
  </si>
  <si>
    <t>2026-06-08T21:45:49.592+02:00</t>
  </si>
  <si>
    <t>2026-06-08T21:51:04.478+02:00</t>
  </si>
  <si>
    <t>[{"id":"894fa153536a1a5af70ad0bf","count":1,"label":"Quattro Formaggi 40cm","posId":"111","price":30900,"isExtra":false},{"id":"9c3e5446ef3ded7b358f7c2a","count":1,"label":"Balné","posId":"K0000","price":2000,"isExtra":true},{"id":"e7c1c602dc965c0159e9efb8","count":1,"label":"Pepperoni 40cm 🌶️🌶️","posId":"108","price":30900,"isExtra":false},{"id":"9c3e5446ef3ded7b358f7c2a","count":1,"label":"Balné","posId":"K0000","price":2000,"isExtra":true}]</t>
  </si>
  <si>
    <t>2026-06-08T21:34:26.403+02:00</t>
  </si>
  <si>
    <t>2026-06-08T21:41:29.341+02:00</t>
  </si>
  <si>
    <t>[{"id":"59592168","note":"","size":"Zeleninová 32cm","count":1,"label":"Zeleninová 32cm","posId":"115","price":24900,"isExtra":false},{"id":"54684842","note":"","count":1,"label":"Balné","posId":"K0000","price":1500,"isExtra":true},{"id":"59592169","note":"","size":"Hawai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</si>
  <si>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2026-06-08T21:32:03.699+02:00</t>
  </si>
  <si>
    <t>2026-06-08T21:37:38.161+02:00</t>
  </si>
  <si>
    <t>[{"id":"e14574c4-b8aa-4b67-9714-d939fcb8ffee","note":"","count":1,"label":"Zeleninová 40 cm","posId":"103","price":30900,"isExtra":false}]</t>
  </si>
  <si>
    <t>2026-06-08T21:31:16.092+02:00</t>
  </si>
  <si>
    <t>2026-06-08T21:36:19.856+02:00</t>
  </si>
  <si>
    <t>[{"id":"664bd2b5-40f0-4839-a4f1-3cec89afae33","count":1,"label":"Pizza Quattro Formaggi 32","posId":"123","price":24900,"isExtra":false,"creatorId":"TSfcdUkbe73eu9P-yRo7K","isPackging":0,"actualLabel":"Pizza Quattro Formaggi 32"}]</t>
  </si>
  <si>
    <t>2026-06-08T21:30:44.631+02:00</t>
  </si>
  <si>
    <t>2026-06-08T21:34:37.100+02:00</t>
  </si>
  <si>
    <t>[{"id":"b97e51ee5d6f66be991dd77d","count":1,"label":"Hawai 32cm","posId":"114","price":24900,"isExtra":false},{"id":"2f43df7dedb312c2f3c829b9","count":1,"label":"Balné","posId":"K0000","price":1500,"isExtra":true}]</t>
  </si>
  <si>
    <t>2026-06-08T21:28:17.068+02:00</t>
  </si>
  <si>
    <t>2026-06-08T21:32:56.064+02:00</t>
  </si>
  <si>
    <t>[{"id":"b6ffa1a1cad6e0911847a661","count":1,"label":"Margherita 32cm","posId":"112","price":20900,"isExtra":false},{"id":"2f43df7dedb312c2f3c829b9","count":1,"label":"Balné","posId":"K0000","price":1500,"isExtra":true}]</t>
  </si>
  <si>
    <t>2026-06-08T21:15:49.907+02:00</t>
  </si>
  <si>
    <t>2026-06-08T21:27:17.617+02:00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</si>
  <si>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okrajů","posId":"X1000","price":0,"isExtra":true},{"id":"X103","note":"","count":1,"label":"Bez cibule","posId":"X103","price":0,"KDSTags":["redhighlight"],"isExtra":true},{"id":"B112","note":"","count":1,"label":"Olivy","posId":"B112","price":2500,"KDSTags":["greenhighlight"],"isExtra":true}]</t>
  </si>
  <si>
    <t>2026-06-08T21:13:45.562+02:00</t>
  </si>
  <si>
    <t>2026-06-08T21:25:03.168+02:00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</si>
  <si>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okrajů","posId":"X1000","price":0,"isExtra":true},{"id":"54684878","note":"","count":1,"label":"Žampiony","posId":"C105","price":3500,"KDSTags":["greenhighlight"],"isExtra":true}]</t>
  </si>
  <si>
    <t>2026-06-08T21:13:26.535+02:00</t>
  </si>
  <si>
    <t>2026-06-08T21:24:54.042+02:00</t>
  </si>
  <si>
    <t>[{"id":"a4314c963e8e67cd61d8288a","count":1,"label":"BBQ Meteor 32cm","posId":"118","price":24900,"isExtra":false},{"id":"2f43df7dedb312c2f3c829b9","count":1,"label":"Balné","posId":"K0000","price":1500,"isExtra":true}]</t>
  </si>
  <si>
    <t>2026-06-08T21:09:51.015+02:00</t>
  </si>
  <si>
    <t>2026-06-08T21:21:25.265+02:00</t>
  </si>
  <si>
    <t>[{"id":"12800ce808ad8ec470947c77","count":1,"label":"Comeback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bylinky","posId":"A121","price":5700,"isExtra":true}]</t>
  </si>
  <si>
    <t>Marián</t>
  </si>
  <si>
    <t>2026-06-08T20:56:53.855+02:00</t>
  </si>
  <si>
    <t>2026-06-08T21:00:55.123+02:00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</si>
  <si>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</si>
  <si>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2026-06-08T20:52:03.137+02:00</t>
  </si>
  <si>
    <t>2026-06-08T20:58:41.749+02:00</t>
  </si>
  <si>
    <t>2026-06-08T21:13:44.029+02:00</t>
  </si>
  <si>
    <t>2026-06-08T20:52:32.651+02:00</t>
  </si>
  <si>
    <t>[{"id":"3171e692-1adb-4333-8054-b1a7b136b69f","note":"","count":1,"label":"Pepperoni 32 cm","posId":"144","price":24900,"isExtra":false},{"id":"0c454cc7-3f38-4dea-9e0e-7220d9ba6ce0","note":"","count":1,"label":"Dip česnekový","posId":"P106","price":2000,"isExtra":false}]</t>
  </si>
  <si>
    <t>2026-06-08T20:51:22.368+02:00</t>
  </si>
  <si>
    <t>2026-06-08T20:55:47.158+02:00</t>
  </si>
  <si>
    <t>[{"id":"12800ce808ad8ec470947c77","count":1,"label":"Comeback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základ","posId":"ZRS32","price":0,"isExtra":true},{"id":"01e72685876a6622f5378cba","count":1,"label":"Žampiony","posId":"B105","price":2500,"KDSTags":["greenhighlight"],"isExtra":true},{"id":"6524e41264c1c7bf5325225c","count":1,"label":"Grana padano, pecorino, parmazán","posId":"B130","price":3000,"KDSTags":["greenhighlight"],"isExtra":true},{"id":"5240eded7e81f04fe89f2c85","count":1,"label":"Mirinda 1l","posId":"N126","price":5900,"isExtra":false},{"id":"bd073125d735d3efae3c623a","count":1,"label":"Spicy Wings 🌶️","posId":"P101","price":9520,"isExtra":false},{"id":"2f43df7dedb312c2f3c829b9","count":1,"label":"Balné","posId":"K0000","price":1500,"isExtra":true}]</t>
  </si>
  <si>
    <t>Barbora</t>
  </si>
  <si>
    <t>2026-06-08T20:48:02.010+02:00</t>
  </si>
  <si>
    <t>2026-06-08T20:53:36.043+02:00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</si>
  <si>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</si>
  <si>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2026-06-08T20:38:31.976+02:00</t>
  </si>
  <si>
    <t>2026-06-08T20:46:12.673+02:00</t>
  </si>
  <si>
    <t>[{"id":"90fe26ad-8793-414c-a8fe-fc7624d10755","count":1,"label":"Pizza Špenát kuře 32 cm","posId":"116","price":24900,"isExtra":false,"creatorId":"P5f2fFeGg0PRQ_3cR_Cy3","isPackging":0,"actualLabel":"Pizza Špenát kuře 32 cm"},{"id":"c46bb160-b35c-42ed-8482-ed85f1391e51","count":1,"label":"Pizza Hawai 32 cm","posId":"114","price":24900,"isExtra":false,"creatorId":"-wu7hMGVRmf1BYhJ7rMfv","isPackging":0,"actualLabel":"Pizza Hawai 32 cm"}]</t>
  </si>
  <si>
    <t>2026-06-08T20:35:53.502+02:00</t>
  </si>
  <si>
    <t>2026-06-08T20:43:46.994+02:00</t>
  </si>
  <si>
    <t>[{"id":"9ff3290dd0856efee7971f0d","count":1,"label":"Baby špenát &amp; kuře 40cm","posId":"104","price":30900,"isExtra":false},{"id":"9c3e5446ef3ded7b358f7c2a","count":1,"label":"Balné","posId":"K0000","price":2000,"isExtra":true},{"id":"3846d00c330dd5f1193c2cd5","count":1,"label":"okraj hotdog, bbq omáčka","posId":"A120","price":6500,"isExtra":true},{"id":"9998472a45e5db2fd530c62b","count":1,"label":"Žampiony","posId":"C105","price":3500,"KDSTags":["greenhighlight"],"isExtra":true},{"id":"6623d230e24177a5ada1aba9","count":1,"label":"Cibule","posId":"C103","price":3500,"KDSTags":["greenhighlight"],"isExtra":true},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bylinky","posId":"A121","price":5700,"isExtra":true},{"id":"5329159316727e06e4d822ec","count":1,"label":"Kukuřice","posId":"B115","price":2500,"KDSTags":["greenhighlight"],"isExtra":true},{"id":"535eaf2481dca6cd71e674a8","count":1,"label":"Choco Rolls","posId":"chr100","price":8900,"isExtra":false},{"id":"2f43df7dedb312c2f3c829b9","count":1,"label":"Balné","posId":"K0000","price":1500,"isExtra":true},{"id":"fcd0ce54e4ed7128b862e23a","count":1,"label":"Aquilla černý čaj a broskev 0,5l","posId":"N120","price":4900,"isExtra":false}]</t>
  </si>
  <si>
    <t>2026-06-08T20:32:57.794+02:00</t>
  </si>
  <si>
    <t>2026-06-08T20:36:37.369+02:00</t>
  </si>
  <si>
    <t>2026-06-08T20:25:37.831+02:00</t>
  </si>
  <si>
    <t>2026-06-08T20:34:32.076+02:00</t>
  </si>
  <si>
    <t>[{"id":"123","note":"","count":2,"label":"Quattro Formaggi 32cm","posId":"123","price":24900,"isExtra":false},{"id":"K0000","note":"","count":2,"label":"Balné","posId":"K0000","price":1500,"isExtra":true},{"id":"17","note":"","count":2,"label":"USA těsto","posId":"17","price":1000,"isExtra":true},{"id":"A121","note":"","count":2,"label":"okraj mozzarella, bylinky","posId":"A121","price":5700,"isExtra":true}]</t>
  </si>
  <si>
    <t>2026-06-08T20:25:02.625+02:00</t>
  </si>
  <si>
    <t>2026-06-08T20:29:27.658+02:00</t>
  </si>
  <si>
    <t>2026-06-08T20:20:43.488+02:00</t>
  </si>
  <si>
    <t>2026-06-08T20:28:48.785+02:00</t>
  </si>
  <si>
    <t>2026-06-08T20:09:43.449+02:00</t>
  </si>
  <si>
    <t>2026-06-08T20:16:17.883+02:00</t>
  </si>
  <si>
    <t>2026-06-08T20:06:24.014+02:00</t>
  </si>
  <si>
    <t>2026-06-08T20:14:15.811+02:00</t>
  </si>
  <si>
    <t>2026-06-08T20:06:23.045+02:00</t>
  </si>
  <si>
    <t>2026-06-08T20:11:24.832+02:00</t>
  </si>
  <si>
    <t>2026-06-08T20:06:03.677+02:00</t>
  </si>
  <si>
    <t>2026-06-08T20:22:50.569+02:00</t>
  </si>
  <si>
    <t>2026-06-08T20:34:16.212+02:00</t>
  </si>
  <si>
    <t>2026-06-08T20:06:55.942+02:00</t>
  </si>
  <si>
    <t>[{"id":"f35574a5-a84f-4d98-b052-e5fa6c8cd60f","note":"","count":1,"label":"BBQ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</si>
  <si>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2026-06-08T20:05:02.607+02:00</t>
  </si>
  <si>
    <t>2026-06-08T20:21:22.661+02:00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</si>
  <si>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základ","posId":"A128","price":0,"isExtra":true}]</t>
  </si>
  <si>
    <t>2026-06-08T20:00:55.013+02:00</t>
  </si>
  <si>
    <t>2026-06-08T20:08:28.723+02:00</t>
  </si>
  <si>
    <t>2026-06-08T19:58:02.218+02:00</t>
  </si>
  <si>
    <t>2026-06-08T20:02:45.719+02:00</t>
  </si>
  <si>
    <t>[{"id":"894fa153536a1a5af70ad0bf","count":1,"label":"Quattro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okrajů","posId":"X1000","price":0,"isExtra":true},{"id":"7ed3d726760a75b810f49cfc","count":1,"label":"Slanina","posId":"C108","price":4000,"KDSTags":["greenhighlight"],"isExtra":true}]</t>
  </si>
  <si>
    <t>2026-06-08T19:50:02.675+02:00</t>
  </si>
  <si>
    <t>2026-06-08T19:57:04.503+02:00</t>
  </si>
  <si>
    <t>2026-06-08T20:05:54.199+02:00</t>
  </si>
  <si>
    <t>2026-06-08T19:50:03.591+02:00</t>
  </si>
  <si>
    <t>[{"id":"1aa4b142-e6d7-4d61-ba94-40298841a888","note":"","count":1,"label":"Quattro Formaggi 32 cm","posId":"123","price":24900,"isExtra":false},{"id":"d52027ab-fcf5-41e6-945a-01e2fd9187a4","note":"","count":1,"label":"okraj Hotdog, hořčice","posId":"A117","price":5700,"isExtra":true}]</t>
  </si>
  <si>
    <t>2026-06-08T19:40:02.662+02:00</t>
  </si>
  <si>
    <t>2026-06-08T19:52:52.522+02:00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</si>
  <si>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bylinky","posId":"A121","price":5700,"isExtra":true}]</t>
  </si>
  <si>
    <t>2026-06-08T19:37:03.024+02:00</t>
  </si>
  <si>
    <t>2026-06-08T19:47:36.453+02:00</t>
  </si>
  <si>
    <t>2026-06-08T20:05:56.765+02:00</t>
  </si>
  <si>
    <t>2026-06-08T19:37:03.820+02:00</t>
  </si>
  <si>
    <t>2026-06-08T19:30:48.935+02:00</t>
  </si>
  <si>
    <t>2026-06-08T19:39:10.677+02:00</t>
  </si>
  <si>
    <t>[{"id":"a4314c963e8e67cd61d8288a","count":1,"label":"BBQ Meteor 32cm","posId":"118","price":24900,"isExtra":false},{"id":"2f43df7dedb312c2f3c829b9","count":1,"label":"Balné","posId":"K0000","price":1500,"isExtra":true},{"id":"4127daa2593493061f0d6d68","count":1,"label":"Smetanový základ","posId":"ZBS32","price":0,"isExtra":true},{"id":"9ec049f6b45dc203fd9e8d89","count":1,"label":"Masové kuličky","posId":"P102","price":9900,"isExtra":false},{"id":"2f43df7dedb312c2f3c829b9","count":1,"label":"Balné","posId":"K0000","price":1500,"isExtra":true}]</t>
  </si>
  <si>
    <t>2026-06-08T19:28:02.531+02:00</t>
  </si>
  <si>
    <t>2026-06-08T19:43:32.527+02:00</t>
  </si>
  <si>
    <t>2026-06-08T20:14:04.067+02:00</t>
  </si>
  <si>
    <t>2026-06-08T19:28:03.518+02:00</t>
  </si>
  <si>
    <t>[{"id":"4aed5471-c8ca-405d-bfd1-1a7601f72348","note":"","count":1,"label":"Quattro Formaggi 32 cm","posId":"147","price":24900,"isExtra":false},{"id":"0da7d7b4-1298-429f-91f6-31f0a2fcfa45","note":"","count":1,"label":"BEZ -gorgonzola","posId":"X101","price":0,"KDSTags":["redhighlight"],"isExtra":true}]</t>
  </si>
  <si>
    <t>2026-06-08T19:23:03.226+02:00</t>
  </si>
  <si>
    <t>2026-06-08T19:36:00.649+02:00</t>
  </si>
  <si>
    <t>2026-06-08T19:44:15.492+02:00</t>
  </si>
  <si>
    <t>2026-06-08T19:24:04.747+02:00</t>
  </si>
  <si>
    <t>[{"id":"8929f51d-818c-4c09-96c6-0164428500a2","note":"","count":1,"label":"Baby špenát &amp; kuře 32 cm","posId":"140","price":24900,"isExtra":false},{"id":"b019e49c-8abf-4c78-a7cb-040722477356","note":"","count":1,"label":"slanina","posId":"B108","price":3000,"KDSTags":["greenhighlight"],"isExtra":true},{"id":"22a4512a-e767-4587-801d-f6b219011ad2","note":"","count":1,"label":"BEZ -špenát s česnekem","posId":"X107","price":0,"KDSTags":["redhighlight"],"isExtra":true},{"id":"2cc0a9fe-ea2a-41e4-be86-6376b8437c33","note":"","count":1,"label":"Capricciosa 40 cm","posId":"101","price":30900,"isExtra":false}]</t>
  </si>
  <si>
    <t>2026-06-08T19:19:38.056+02:00</t>
  </si>
  <si>
    <t>2026-06-08T19:28:54.691+02:00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</si>
  <si>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24900,"isExtra":false},{"id":"2f43df7dedb312c2f3c829b9","count":1,"label":"Balné","posId":"K0000","price":1500,"isExtra":true},{"id":"355aef36173e118d2d01dec4","count":1,"label":"Jalapeňos","posId":"B102","price":2500,"KDSTags":["greenhighlight"],"isExtra":true},{"id":"5329159316727e06e4d822ec","count":1,"label":"Kukuřice","posId":"B115","price":2500,"KDSTags":["greenhighlight"],"isExtra":true},{"id":"15899b4356cb45f4fad5074f","count":1,"label":"Pepsi 1l","posId":"N124","price":5900,"isExtra":false}]</t>
  </si>
  <si>
    <t>2026-06-08T19:16:02.184+02:00</t>
  </si>
  <si>
    <t>2026-06-08T19:30:17.590+02:00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</si>
  <si>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bylinky","posId":"A122","price":6500,"isExtra":true}]</t>
  </si>
  <si>
    <t>2026-06-08T19:11:15.679+02:00</t>
  </si>
  <si>
    <t>2026-06-08T19:17:14.850+02:00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</si>
  <si>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základ","posId":"ZRS40","price":0,"isExtra":true},{"id":"54684912","note":"","count":1,"label":"Bez cibule","posId":"X103","price":0,"KDSTags":["redhighlight"],"isExtra":true},{"id":"54684796","note":"","size":"Česnekový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</si>
  <si>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2026-06-08T19:06:03.533+02:00</t>
  </si>
  <si>
    <t>2026-06-08T19:20:54.009+02:00</t>
  </si>
  <si>
    <t>2026-06-08T19:47:19.325+02:00</t>
  </si>
  <si>
    <t>2026-06-08T19:06:04.093+02:00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</si>
  <si>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bylinky","posId":"A121","price":5700,"isExtra":true},{"id":"5e57993d-26f3-465c-aa35-1e3806b0b477","note":"","count":1,"label":"Hot &amp; Spicy 32 cm","posId":"122","price":24900,"isExtra":false},{"id":"fe90afa4-a02c-4a85-8b9e-5f997e31adfb","note":"","count":1,"label":"Česnekový chléb","posId":"P104","price":7900,"isExtra":false},{"id":"0c454cc7-3f38-4dea-9e0e-7220d9ba6ce0","note":"","count":1,"label":"Dip česnekový","posId":"P106","price":2000,"isExtra":false}]</t>
  </si>
  <si>
    <t>2026-06-08T19:04:52.905+02:00</t>
  </si>
  <si>
    <t>2026-06-08T19:15:02.725+02:00</t>
  </si>
  <si>
    <t>[{"id":"aa588a4ec21766ddfa6fd918","count":1,"label":"Comeback 40cm 🌶️","posId":"109","price":30900,"isExtra":false},{"id":"9c3e5446ef3ded7b358f7c2a","count":1,"label":"Balné","posId":"K0000","price":2000,"isExtra":true},{"id":"323eedee68d9321dd8b1b838","count":1,"label":"Bez slaniny","posId":"X108","price":0,"KDSTags":["redhighlight"],"isExtra":true},{"id":"d88d2952fcc42dbccd4c4182","count":1,"label":"Mozzarella","posId":"C113","price":4000,"KDSTags":["greenhighlight"],"isExtra":true}]</t>
  </si>
  <si>
    <t>2026-06-08T18:58:45.382+02:00</t>
  </si>
  <si>
    <t>2026-06-08T19:11:48.854+02:00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</si>
  <si>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🌶️🌶️","posId":"122","price":24900,"isExtra":false},{"id":"54684842","note":"","count":1,"label":"Balné","posId":"K0000","price":1500,"isExtra":true}]</t>
  </si>
  <si>
    <t>2026-06-08T18:42:31.662+02:00</t>
  </si>
  <si>
    <t>2026-06-08T18:49:29.376+02:00</t>
  </si>
  <si>
    <t>2026-06-08T18:38:20.751+02:00</t>
  </si>
  <si>
    <t>2026-06-08T18:45:28.086+02:00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</si>
  <si>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🌶️🌶️","posId":"110","price":30900,"isExtra":false},{"id":"9c3e5446ef3ded7b358f7c2a","count":1,"label":"Balné","posId":"K0000","price":2000,"isExtra":true},{"id":"c92f997635d112b6136a4b9c","count":1,"label":"Jalapeňos dip","posId":"P107","price":2000,"isExtra":false},{"id":"2f43df7dedb312c2f3c829b9","count":1,"label":"Balné","posId":"K0000","price":1500,"isExtra":true}]</t>
  </si>
  <si>
    <t>2026-06-08T18:27:06.212+02:00</t>
  </si>
  <si>
    <t>2026-06-08T18:37:56.923+02:00</t>
  </si>
  <si>
    <t>[{"id":"b6ffa1a1cad6e0911847a661","count":1,"label":"Margherita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bylinky","posId":"A121","price":5700,"isExtra":true},{"id":"fa663af1037263b7615b2b04","count":1,"label":"Šunka","posId":"B106","price":3000,"KDSTags":["greenhighlight"],"isExtra":true},{"id":"3ce00c7888c3f6c64a108aae","count":1,"label":"Quattro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bylinky","posId":"A121","price":5700,"isExtra":true},{"id":"ba011def84719d4f468514c3","count":1,"label":"Bez gorgonzoly","posId":"X101","price":0,"KDSTags":["redhighlight"],"isExtra":true}]</t>
  </si>
  <si>
    <t>2026-06-08T18:27:03.891+02:00</t>
  </si>
  <si>
    <t>2026-06-08T18:32:08.445+02:00</t>
  </si>
  <si>
    <t>[{"id":"c46bb160-b35c-42ed-8482-ed85f1391e51","count":1,"label":"Pizza Hawai 32 cm","posId":"114","price":24900,"isExtra":false,"creatorId":"bdWlLOrBu5iChqo87Bvxx","isPackging":0,"actualLabel":"Pizza Hawai 32 cm"}]</t>
  </si>
  <si>
    <t>2026-06-08T18:17:05.108+02:00</t>
  </si>
  <si>
    <t>2026-06-08T18:23:47.617+02:00</t>
  </si>
  <si>
    <t>[{"id":"7ab930e6-0c0e-4177-b8ba-83503741e8b0","count":1,"label":"Pizza Pepperoni 32","posId":"120","price":24900,"isExtra":false,"creatorId":"3vbHajWLFJYHJ5xPggvZJ","isPackging":0,"actualLabel":"Pizza Pepperoni 32"},{"id":"7f6f7195-5469-4c2e-90b4-8731c390745b","count":1,"label":"Pizza Margherita 32","posId":"112","price":20900,"isExtra":false,"creatorId":"dkGVMujiQFm8B2EDaeTde","isPackging":0,"actualLabel":"Pizza Margherita 32"}]</t>
  </si>
  <si>
    <t>2026-06-08T18:14:02.774+02:00</t>
  </si>
  <si>
    <t>2026-06-08T18:23:37.442+02:00</t>
  </si>
  <si>
    <t>2026-06-08T18:41:31.247+02:00</t>
  </si>
  <si>
    <t>2026-06-08T18:14:04.014+02:00</t>
  </si>
  <si>
    <t>2026-06-08T18:10:02.523+02:00</t>
  </si>
  <si>
    <t>2026-06-08T18:22:29.434+02:00</t>
  </si>
  <si>
    <t>2026-06-08T18:36:18.767+02:00</t>
  </si>
  <si>
    <t>2026-06-08T18:10:03.122+02:00</t>
  </si>
  <si>
    <t>[{"id":"df65c440-9414-439e-8f8e-b4f30f154296","note":"","count":1,"label":"Hawai 40 cm","posId":"102","price":30900,"isExtra":false},{"id":"cd609a07-df60-45aa-80ee-74409e6c9fa9","note":"","count":1,"label":"Ananas","posId":"C100","price":3500,"KDSTags":["greenhighlight"],"isExtra":true}]</t>
  </si>
  <si>
    <t>2026-06-08T18:05:03.173+02:00</t>
  </si>
  <si>
    <t>2026-06-08T18:22:20.367+02:00</t>
  </si>
  <si>
    <t>2026-06-08T18:27:31.318+02:00</t>
  </si>
  <si>
    <t>2026-06-08T18:05:03.787+02:00</t>
  </si>
  <si>
    <t>[{"id":"306cfd4b-8e53-4c39-a094-3a7609370ef0","note":"","count":1,"label":"Hawai 18 cm","posId":"126","price":11900,"isExtra":false},{"id":"69a7775f-fc95-4742-9323-a261c1524b19","note":"","count":2,"label":"Margherita 18 cm","posId":"124","price":11900,"isExtra":false},{"id":"57c816b2-3e3f-46c2-b126-b09910d79cb0","note":"","count":2,"label":"změna na Smetanový základ","posId":"A129","price":0,"isExtra":true},{"id":"655d324a-9520-4c16-b441-457cbe6223d7","note":"","count":2,"label":"Šunka.","posId":"A106","price":2000,"isExtra":true},{"id":"69a7775f-fc95-4742-9323-a261c1524b19","note":"","count":1,"label":"Margherita 18 cm","posId":"124","price":11900,"isExtra":false},{"id":"655d324a-9520-4c16-b441-457cbe6223d7","note":"","count":1,"label":"Šunka.","posId":"A106","price":2000,"isExtra":true},{"id":"69a7775f-fc95-4742-9323-a261c1524b19","note":"","count":1,"label":"Margherita 18 cm","posId":"124","price":11900,"isExtra":false}]</t>
  </si>
  <si>
    <t>2026-06-08T17:50:04.143+02:00</t>
  </si>
  <si>
    <t>2026-06-08T18:02:03.027+02:00</t>
  </si>
  <si>
    <t>[{"id":"54684796","note":"","size":"Česnekový dip","count":1,"label":"Česnekový dip","posId":"P106","price":2000,"isExtra":false},{"id":"54684842","note":"","count":1,"label":"Balné","posId":"K0000","price":1500,"isExtra":true},{"id":"57405767","note":"","size":"Pepsi zero sugar 1l","count":1,"label":"Pepsi zero sugar 1l","posId":"N125","price":5900,"isExtra":false},{"id":"54684760","note":"","size":"Capricciosa 40cm","count":1,"label":"Capricciosa 40cm","posId":"101","price":30900,"isExtra":false},{"id":"54684837","note":"","count":1,"label":"Balné","posId":"K0000","price":2000,"isExtra":true}]</t>
  </si>
  <si>
    <t>2026-06-08T17:41:24.205+02:00</t>
  </si>
  <si>
    <t>2026-06-08T17:53:27.767+02:00</t>
  </si>
  <si>
    <t>[{"id":"97d496d671441fb8391a8b19","count":1,"label":"Spicy menu Comeback","posId":"M100","price":34900,"isExtra":false},{"id":"0a08d21a7d76fb620b157a44","count":1,"label":"Balné","posId":"K0000","price":3000,"isExtra":true},{"id":"86d144be73cf96d7ce3daad1","count":1,"label":"BBQ Texas","posId":"Y119","price":0,"isExtra":true},{"id":"9b88e1a9c34bea0540c84786","count":1,"label":"BBQ základ","posId":"ZRB32","price":0,"isExtra":true},{"id":"13bc34972a864e03558263de","count":1,"label":"bez plněných okrajů","posId":"X1000","price":0,"isExtra":true},{"id":"dc45cdbd611c1964d689db8d","count":1,"label":"spicy wings 🌶️","posId":"P101","price":0,"isExtra":true},{"id":"485234416862bf3643ff6f92","count":1,"label":"Pepsi zero sugar 1l","posId":"N125","price":0,"isExtra":true}]</t>
  </si>
  <si>
    <t>Parviz</t>
  </si>
  <si>
    <t>2026-06-08T17:38:55.059+02:00</t>
  </si>
  <si>
    <t>2026-06-08T17:52:46.954+02:00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</si>
  <si>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okrajů","posId":"X1000","price":0,"isExtra":true},{"id":"107","note":"","count":1,"label":"BBQ Texas 40cm","posId":"107","price":30900,"isExtra":false},{"id":"K0000","note":"","count":1,"label":"Balné","posId":"K0000","price":2000,"isExtra":true}]</t>
  </si>
  <si>
    <t>2026-06-08T17:33:03.287+02:00</t>
  </si>
  <si>
    <t>2026-06-08T17:40:59.707+02:00</t>
  </si>
  <si>
    <t>[{"id":"251f33e3ed796eca31390987","count":1,"label":"BBQ Texas 32cm","posId":"119","price":24900,"isExtra":false},{"id":"2f43df7dedb312c2f3c829b9","count":1,"label":"Balné","posId":"K0000","price":1500,"isExtra":true}]</t>
  </si>
  <si>
    <t>2026-06-08T17:23:30.097+02:00</t>
  </si>
  <si>
    <t>2026-06-08T17:28:36.339+02:00</t>
  </si>
  <si>
    <t>[{"id":"2bf8f112-0fd9-496d-b326-6e53a904651b","count":1,"label":"Pizza Hot &amp; Spicy 32","posId":"122","price":24900,"isExtra":false,"creatorId":"jkCkTrCjxeyUZvD_siv1C","isPackging":0,"actualLabel":"Pizza Hot &amp; Spicy 32"}]</t>
  </si>
  <si>
    <t>Abhishek</t>
  </si>
  <si>
    <t>2026-06-08T17:12:07.018+02:00</t>
  </si>
  <si>
    <t>2026-06-08T17:16:26.764+02:00</t>
  </si>
  <si>
    <t>2026-06-08T17:10:17.319+02:00</t>
  </si>
  <si>
    <t>2026-06-08T17:10:31.859+02:00</t>
  </si>
  <si>
    <t>[{"id":"93a1ada8-f6d7-45bd-bf51-de6aea045604","count":1,"label":"Guarana classic","posId":"N142","price":5500,"isExtra":false,"creatorId":"YAL7jYVxx4Js-0tDe_AKE","isPackging":0,"actualLabel":"Guarana classic"}]</t>
  </si>
  <si>
    <t>2026-06-08T16:42:39.108+02:00</t>
  </si>
  <si>
    <t>2026-06-08T17:01:48.615+02:00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</si>
  <si>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40cm","posId":"102","price":30900,"isExtra":false},{"id":"K0000","note":"","count":1,"label":"Balné","posId":"K0000","price":2000,"isExtra":true},{"id":"X100","note":"","count":1,"label":"Bez ananasu","posId":"X100","price":0,"KDSTags":["redhighlight"],"isExtra":true}]</t>
  </si>
  <si>
    <t>2026-06-08T16:29:34.265+02:00</t>
  </si>
  <si>
    <t>2026-06-08T16:42:24.606+02:00</t>
  </si>
  <si>
    <t>[{"id":"373cd6dc2a55676e9a3d1466","count":1,"label":"Zeleninová 40cm","posId":"103","price":30900,"isExtra":false},{"id":"9c3e5446ef3ded7b358f7c2a","count":1,"label":"Balné","posId":"K0000","price":2000,"isExtra":true},{"id":"96bbb524de87ac8c16f8dd24","count":1,"label":"Smetanový základ","posId":"ZRS40","price":0,"isExtra":true},{"id":"a643f2457d9ae387f1a87824","count":1,"label":"okraj mozzarella, bbq omáčka","posId":"A124","price":6500,"isExtra":true},{"id":"bd073125d735d3efae3c623a","count":1,"label":"Spicy Wings 🌶️","posId":"P101","price":9520,"isExtra":false},{"id":"2f43df7dedb312c2f3c829b9","count":1,"label":"Balné","posId":"K0000","price":1500,"isExtra":true}]</t>
  </si>
  <si>
    <t>2026-06-08T16:27:02.634+02:00</t>
  </si>
  <si>
    <t>2026-06-08T16:48:20.113+02:00</t>
  </si>
  <si>
    <t>2026-06-08T16:58:46.620+02:00</t>
  </si>
  <si>
    <t>2026-06-08T16:27:03.392+02:00</t>
  </si>
  <si>
    <t>[{"id":"6a406468-94b2-4aab-8b3e-c490dfbbdf08","note":"","count":1,"label":"Hot &amp; Spicy 40 cm","posId":"110","price":30900,"isExtra":false},{"id":"63675afb-9d1b-42b2-9d42-9e80500fdd28","note":"","count":1,"label":"Comeback 40 cm","posId":"109","price":30900,"isExtra":false}]</t>
  </si>
  <si>
    <t>2026-06-08T16:13:44.033+02:00</t>
  </si>
  <si>
    <t>2026-06-08T16:24:01.170+02:00</t>
  </si>
  <si>
    <t>2026-06-08T16:11:47.287+02:00</t>
  </si>
  <si>
    <t>2026-06-08T16:17:46.751+02:00</t>
  </si>
  <si>
    <t>[{"id":"64289bbb395820dee3a352f4","count":1,"label":"Pepperoni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e8119c68146fe00509d91cff","count":1,"label":"Pepsi zero sugar 1l","posId":"N125","price":5900,"isExtra":false},{"id":"9d5abf3ba9f3480daaf4102b","count":1,"label":"Pepperoni Rolls 🌶️","posId":"P100","price":8900,"isExtra":false},{"id":"2f43df7dedb312c2f3c829b9","count":1,"label":"Balné","posId":"K0000","price":1500,"isExtra":true}]</t>
  </si>
  <si>
    <t>2026-06-08T16:08:36.673+02:00</t>
  </si>
  <si>
    <t>2026-06-08T16:15:34.169+02:00</t>
  </si>
  <si>
    <t>[{"id":"64289bbb395820dee3a352f4","count":1,"label":"Pepperoni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těsto","posId":"17","price":1000,"isExtra":true}]</t>
  </si>
  <si>
    <t>2026-06-08T15:37:02.696+02:00</t>
  </si>
  <si>
    <t>2026-06-08T16:19:31.949+02:00</t>
  </si>
  <si>
    <t>2026-06-08T16:32:06.465+02:00</t>
  </si>
  <si>
    <t>2026-06-08T15:37:03.629+02:00</t>
  </si>
  <si>
    <t>[{"id":"1259035b-bb9c-4781-bd3f-6114a4a72dd6","note":"","count":1,"label":"Baby špenát &amp; kuře 40 cm","posId":"104","price":30900,"isExtra":false},{"id":"622835b8-8ccd-4776-9f66-ccee484725e6","note":"","count":1,"label":"Okraj Hotdog, hořčice","posId":"A118","price":6500,"isExtra":true},{"id":"0c454cc7-3f38-4dea-9e0e-7220d9ba6ce0","note":"","count":1,"label":"Dip česnekový","posId":"P106","price":2000,"isExtra":false}]</t>
  </si>
  <si>
    <t>2026-06-08T15:30:34.414+02:00</t>
  </si>
  <si>
    <t>2026-06-08T15:38:23.999+02:00</t>
  </si>
  <si>
    <t>[{"id":"64289bbb395820dee3a352f4","count":1,"label":"Pepperoni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</si>
  <si>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2026-06-08T15:25:27.097+02:00</t>
  </si>
  <si>
    <t>2026-06-08T15:26:38.648+02:00</t>
  </si>
  <si>
    <t>[{"id":"e19bccfc-4c17-4633-b04b-e10270a6adfb","count":1,"label":"Guarana kiwi a jablko","posId":"N144","price":5500,"isExtra":false,"creatorId":"uuw9-QsFA7EyhebfurLHu","isPackging":0,"actualLabel":"Guarana kiwi a jablko"}]</t>
  </si>
  <si>
    <t>2026-06-08T15:14:22.312+02:00</t>
  </si>
  <si>
    <t>2026-06-08T15:29:47.844+02:00</t>
  </si>
  <si>
    <t>[{"id":"0d544714fc2cd53ee684dc96","count":1,"label":"Veggie menu Comeback","posId":"M200","price":34900,"isExtra":false},{"id":"0a08d21a7d76fb620b157a44","count":1,"label":"Balné","posId":"K0000","price":3000,"isExtra":true},{"id":"f7a5211747ebf6e6e33271e2","count":1,"label":"BBQ Meteor","posId":"Y118","price":0,"isExtra":true},{"id":"9b88e1a9c34bea0540c84786","count":1,"label":"BBQ základ","posId":"ZRB32","price":0,"isExtra":true},{"id":"049274d66d23401964ef64e0","count":1,"label":"pečené brambory","posId":"P103","price":0,"isExtra":true},{"id":"cf51e33bbbda6e565bf21a5f","count":1,"label":"Pepsi 1l","posId":"N124","price":0,"isExtra":true},{"id":"0d544714fc2cd53ee684dc96","count":1,"label":"Veggie menu Comeback","posId":"M200","price":34900,"isExtra":false},{"id":"0a08d21a7d76fb620b157a44","count":1,"label":"Balné","posId":"K0000","price":3000,"isExtra":true},{"id":"86d144be73cf96d7ce3daad1","count":1,"label":"BBQ Texas","posId":"Y119","price":0,"isExtra":true},{"id":"9b88e1a9c34bea0540c84786","count":1,"label":"BBQ základ","posId":"ZRB32","price":0,"isExtra":true},{"id":"9a250d6930b0f213d0033d23","count":1,"label":"česnekový chléb","posId":"P104","price":0,"isExtra":true},{"id":"cf51e33bbbda6e565bf21a5f","count":1,"label":"Pepsi 1l","posId":"N124","price":0,"isExtra":true}]</t>
  </si>
  <si>
    <t>2026-06-08T15:11:01.890+02:00</t>
  </si>
  <si>
    <t>2026-06-08T15:20:29.724+02:00</t>
  </si>
  <si>
    <t>[{"id":"6fac1de4-9c86-46df-a533-30c3e57f53c0","note":"","count":1,"label":"BBQ Texas 32 cm","posId":"143","price":24900,"isExtra":false},{"id":"5972eec0-ca59-4f52-b279-96c9f5c3eb67","note":"","count":1,"label":"BEZ -cibule","posId":"X103","price":0,"KDSTags":["redhighlight"],"isExtra":true},{"id":"4aed5471-c8ca-405d-bfd1-1a7601f72348","note":"","count":1,"label":"Quattro Formaggi 32 cm","posId":"147","price":24900,"isExtra":false}]</t>
  </si>
  <si>
    <t>2026-06-08T14:09:43.111+02:00</t>
  </si>
  <si>
    <t>2026-06-08T14:15:28.656+02:00</t>
  </si>
  <si>
    <t>2026-06-08T14:01:14.722+02:00</t>
  </si>
  <si>
    <t>2026-06-08T14:11:16.953+02:00</t>
  </si>
  <si>
    <t>[{"id":"2a7722ec4a3c30c4c960a43b","count":2,"label":"Guarana kiwi a jablko","posId":"N144","price":5500,"isExtra":false},{"id":"3ce00c7888c3f6c64a108aae","count":1,"label":"Quattro Formaggi 32cm","posId":"123","price":24900,"isExtra":false},{"id":"2f43df7dedb312c2f3c829b9","count":1,"label":"Balné","posId":"K0000","price":1500,"isExtra":true},{"id":"5b935bb0df055ad3af0dfab7","count":1,"label":"Špenát s česnekem","posId":"B107","price":2500,"KDSTags":["greenhighlight"],"isExtra":true},{"id":"534340cf97d1876b8244e845","count":2,"label":"Česnekový dip","posId":"P106","price":2000,"isExtra":false},{"id":"2f43df7dedb312c2f3c829b9","count":2,"label":"Balné","posId":"K0000","price":1500,"isExtra":true},{"id":"ebb4601118d8b96c66148cd8","count":1,"label":"Hot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,{"id":"01e72685876a6622f5378cba","count":1,"label":"Žampiony","posId":"B105","price":2500,"KDSTags":["greenhighlight"],"isExtra":true}]</t>
  </si>
  <si>
    <t>2026-06-08T13:45:25.630+02:00</t>
  </si>
  <si>
    <t>2026-06-08T13:50:53.068+02:00</t>
  </si>
  <si>
    <t>2026-06-08T12:39:02.699+02:00</t>
  </si>
  <si>
    <t>2026-06-08T12:43:39.079+02:00</t>
  </si>
  <si>
    <t>2026-06-08T13:03:00.770+02:00</t>
  </si>
  <si>
    <t>2026-06-08T12:39:03.714+02:00</t>
  </si>
  <si>
    <t>[{"id":"4aed5471-c8ca-405d-bfd1-1a7601f72348","note":"","count":1,"label":"Quattro Formaggi 32 cm","posId":"147","price":24900,"isExtra":false}]</t>
  </si>
  <si>
    <t>2026-06-08T12:30:02.235+02:00</t>
  </si>
  <si>
    <t>2026-06-08T12:40:16.055+02:00</t>
  </si>
  <si>
    <t>2026-06-08T12:54:19.731+02:00</t>
  </si>
  <si>
    <t>2026-06-08T12:30:03.016+02:00</t>
  </si>
  <si>
    <t>[{"id":"b50718f8-6f2b-4ced-b4b5-eee0c4e24ba3","note":"","count":1,"label":"Zeleninová 18 cm","posId":"127","price":11900,"isExtra":false},{"id":"655d324a-9520-4c16-b441-457cbe6223d7","note":"","count":1,"label":"Šunka.","posId":"A106","price":2000,"isExtra":true},{"id":"3d0cec53-1c10-4880-ab6a-33c8ef0fc0bd","note":"","count":1,"label":"BEZ -kukuřice","posId":"X115","price":0,"KDSTags":["redhighlight"],"isExtra":true},{"id":"2f3dc32a-f7b9-4e14-942d-0e11242b85d6","note":"","count":1,"label":"Pepperoni 18 cm","posId":"132","price":11900,"isExtra":false},{"id":"bf1ca81d-de2b-4d6c-b720-bc21d05d5afe","note":"","count":1,"label":"Pepperoni Rolls, 6 ks","posId":"P100","price":8900,"isExtra":false}]</t>
  </si>
  <si>
    <t>2026-06-08T12:25:09.899+02:00</t>
  </si>
  <si>
    <t>2026-06-08T12:34:11.388+02:00</t>
  </si>
  <si>
    <t>2026-06-08T12:16:02.016+02:00</t>
  </si>
  <si>
    <t>2026-06-08T12:30:26.081+02:00</t>
  </si>
  <si>
    <t>2026-06-08T12:15:02.399+02:00</t>
  </si>
  <si>
    <t>2026-06-08T12:35:07.240+02:00</t>
  </si>
  <si>
    <t>2026-06-08T12:57:12.609+02:00</t>
  </si>
  <si>
    <t>2026-06-08T12:32:38.554+02:00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</si>
  <si>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</si>
  <si>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Satbir</t>
  </si>
  <si>
    <t>2026-06-08T12:09:32.564+02:00</t>
  </si>
  <si>
    <t>2026-06-08T12:27:26.338+02:00</t>
  </si>
  <si>
    <t>[{"id":"123","note":"","count":1,"label":"Quattro Formaggi 32cm","posId":"123","price":24900,"isExtra":false},{"id":"K0000","note":"","count":1,"label":"Balné","posId":"K0000","price":1500,"isExtra":true},{"id":"115","note":"","count":1,"label":"Zeleninová 32cm","posId":"115","price":24900,"isExtra":false},{"id":"K0000","note":"","count":1,"label":"Balné","posId":"K0000","price":1500,"isExtra":true},{"id":"ZRB32","note":"","count":1,"label":"BBQ základ","posId":"ZRB32","price":0,"isExtra":true},{"id":"X105","note":"","count":1,"label":"Bez žampionů","posId":"X105","price":0,"KDSTags":["redhighlight"],"isExtra":true},{"id":"X112","note":"","count":1,"label":"Bez oliv","posId":"X112","price":0,"KDSTags":["redhighlight"],"isExtra":true},{"id":"120","note":"","count":1,"label":"Pepperoni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základ","posId":"ZRB32","price":0,"isExtra":true}]</t>
  </si>
  <si>
    <t>Madaminjon</t>
  </si>
  <si>
    <t>2026-06-08T12:08:26.582+02:00</t>
  </si>
  <si>
    <t>2026-06-08T12:17:33.249+02:00</t>
  </si>
  <si>
    <t>2026-06-08T11:38:46.162+02:00</t>
  </si>
  <si>
    <t>2026-06-08T12:00:23.416+02:00</t>
  </si>
  <si>
    <t>[{"id":"534340cf97d1876b8244e845","count":5,"label":"Česnekový dip","posId":"P106","price":2000,"isExtra":false},{"id":"2f43df7dedb312c2f3c829b9","count":5,"label":"Balné","posId":"K0000","price":1500,"isExtra":true},{"id":"251f33e3ed796eca31390987","count":1,"label":"BBQ Texas 32cm","posId":"119","price":24900,"isExtra":false},{"id":"2f43df7dedb312c2f3c829b9","count":1,"label":"Balné","posId":"K0000","price":1500,"isExtra":true},{"id":"b79674a8749d7a797a90cc5b","count":1,"label":"okraj mozzarella, bylinky","posId":"A121","price":5700,"isExtra":true},{"id":"b97e51ee5d6f66be991dd77d","count":1,"label":"Hawai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bylinky","posId":"A121","price":5700,"isExtra":true},{"id":"64289bbb395820dee3a352f4","count":1,"label":"Pepperoni 32cm 🌶️🌶️","posId":"120","price":24900,"isExtra":false},{"id":"2f43df7dedb312c2f3c829b9","count":1,"label":"Balné","posId":"K0000","price":1500,"isExtra":true},{"id":"b79674a8749d7a797a90cc5b","count":1,"label":"okraj mozzarella, bylinky","posId":"A121","price":5700,"isExtra":true},{"id":"64289bbb395820dee3a352f4","count":1,"label":"Pepperoni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</si>
  <si>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2026-06-08T11:33:43.450+02:00</t>
  </si>
  <si>
    <t>2026-06-08T11:44:53.103+02:00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</si>
  <si>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🌶️🌶️","posId":"122","price":24900,"isExtra":false},{"id":"2f43df7dedb312c2f3c829b9","count":1,"label":"Balné","posId":"K0000","price":1500,"isExtra":true},{"id":"9ec049f6b45dc203fd9e8d89","count":1,"label":"Masové kuličky","posId":"P102","price":9900,"isExtra":false},{"id":"2f43df7dedb312c2f3c829b9","count":1,"label":"Balné","posId":"K0000","price":1500,"isExtra":true}]</t>
  </si>
  <si>
    <t>2026-06-08T11:26:01.862+02:00</t>
  </si>
  <si>
    <t>2026-06-08T11:33:48.246+02:00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</si>
  <si>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🌶️🌶️","posId":"108","price":30900,"isExtra":false},{"id":"54684837","note":"","count":1,"label":"Balné","posId":"K0000","price":2000,"isExtra":true},{"id":"59555762","note":"","count":1,"label":"BBQ základ","posId":"ZRB40","price":0,"isExtra":true}]</t>
  </si>
  <si>
    <t>2026-06-08T11:12:56.598+02:00</t>
  </si>
  <si>
    <t>2026-06-08T11:23:53.094+02:00</t>
  </si>
  <si>
    <t>Tetiana</t>
  </si>
  <si>
    <t>2026-06-08T11:02:05.123+02:00</t>
  </si>
  <si>
    <t>2026-06-08T11:13:16.109+02:00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</si>
  <si>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</si>
  <si>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2026-06-08T10:59:02.957+02:00</t>
  </si>
  <si>
    <t>2026-06-08T11:26:46.977+02:00</t>
  </si>
  <si>
    <t>2026-06-08T09:33:03.531+02:00</t>
  </si>
  <si>
    <t>2026-06-08T11:14:47.791+02:00</t>
  </si>
  <si>
    <t>2026-06-08T11:27:56.077+02:00</t>
  </si>
  <si>
    <t>2026-06-08T09:50:01.300+02:00</t>
  </si>
  <si>
    <t>[{"id":"1aa4b142-e6d7-4d61-ba94-40298841a888","note":"","count":1,"label":"Quattro Formaggi 32 cm","posId":"123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česnekový","posId":"P106","price":2000,"isExtra":false}]</t>
  </si>
  <si>
    <t>2026-06-14T23:39:34.945+02:00</t>
  </si>
  <si>
    <t>2026-06-15T00:05:06.863+02:00</t>
  </si>
  <si>
    <t>Pizza Comeback Prosek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</si>
  <si>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🌶️🌶️","posId":"122","price":24900,"isExtra":false},{"id":"57081116","note":"","count":1,"label":"Balné","posId":"K0000","price":1500,"isExtra":true},{"id":"57081105","note":"","count":1,"label":"bez plněných okrajů","posId":"X1000","price":0,"isExtra":true},{"id":"57081030","note":"","size":"Baby špenát &amp; kuře 40cm","count":1,"label":"Baby špenát &amp; kuře 40cm","posId":"104","price":30900,"isExtra":false},{"id":"57081111","note":"","count":1,"label":"Balné","posId":"K0000","price":2000,"isExtra":true}]</t>
  </si>
  <si>
    <t>2026-06-14T23:34:47.934+02:00</t>
  </si>
  <si>
    <t>2026-06-14T23:53:26.716+02:00</t>
  </si>
  <si>
    <t>[{"id":"194f9b78861882e1b3527e00","count":1,"label":"Pepperoni 32cm 🌶️🌶️","posId":"120","price":19920,"isExtra":false},{"id":"47441b8c08c3b985152b12f3","count":1,"label":"Balné","posId":"K0000","price":1500,"isExtra":true},{"id":"f85e8465e5397f7018005171","count":1,"label":"okraj hotdog, hořčice","posId":"A117","price":5700,"isExtra":true},{"id":"8d36bd077316160dd438eab9","count":1,"label":"Olivy","posId":"B112","price":2500,"KDSTags":["greenhighlight"],"isExtra":true}]</t>
  </si>
  <si>
    <t>2026-06-14T23:30:04.072+02:00</t>
  </si>
  <si>
    <t>2026-06-14T23:53:22.091+02:00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</si>
  <si>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-ananas","posId":"X100","price":0,"KDSTags":["redhighlight"],"isExtra":true},{"id":"3a8b6a85-3b5c-4ee4-be2d-261ab8731d6e","note":"","count":3,"label":"Dip česnekový","posId":"P106","price":2000,"isExtra":false}]</t>
  </si>
  <si>
    <t>2026-06-14T23:16:39.838+02:00</t>
  </si>
  <si>
    <t>2026-06-14T23:35:14.145+02:00</t>
  </si>
  <si>
    <t>[{"id":"47a73fa5bee1643a7208bbdc","count":1,"label":"Capricciosa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bylinky","posId":"A121","price":5700,"isExtra":true},{"id":"04330be389b9c35e22b3d46e","count":1,"label":"Grana padano, pecorino, parmazán","posId":"B130","price":3000,"KDSTags":["greenhighlight"],"isExtra":true},{"id":"d17c2682f174ba70682c6ced","count":1,"label":"Buchtičky se šodó","posId":"D12","price":7900,"isExtra":false},{"id":"47441b8c08c3b985152b12f3","count":1,"label":"Balné","posId":"K0000","price":1500,"isExtra":true},{"id":"1a4528b44fffb558ad058321","count":1,"label":"Česnekový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</si>
  <si>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2026-06-14T23:13:36.622+02:00</t>
  </si>
  <si>
    <t>2026-06-14T23:23:21.899+02:00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</si>
  <si>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bylinky","posId":"A121","price":5700,"isExtra":true}]</t>
  </si>
  <si>
    <t>JAHIR</t>
  </si>
  <si>
    <t>2026-06-14T23:06:13.794+02:00</t>
  </si>
  <si>
    <t>2026-06-14T23:20:18.741+02:00</t>
  </si>
  <si>
    <t>[{"id":"120","note":"","count":1,"label":"Pepperoni 32cm 🌶️🌶️","posId":"120","price":24900,"isExtra":false},{"id":"K0000","note":"","count":1,"label":"Balné","posId":"K0000","price":1500,"isExtra":true},{"id":"114","note":"","count":1,"label":"Hawai 32cm","posId":"114","price":24900,"isExtra":false},{"id":"K0000","note":"","count":1,"label":"Balné","posId":"K0000","price":1500,"isExtra":true},{"id":"117","note":"","count":1,"label":"Veggieballs 32cm 🌶️🌶️","posId":"117","price":24900,"isExtra":false},{"id":"K0000","note":"","count":1,"label":"Balné","posId":"K0000","price":1500,"isExtra":true},{"id":"ZRS32","note":"","count":1,"label":"Smetanový základ","posId":"ZRS32","price":0,"isExtra":true},{"id":"121","note":"","count":1,"label":"Comeback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základ","posId":"ZRS32","price":0,"isExtra":true}]</t>
  </si>
  <si>
    <t>2026-06-14T22:57:17.316+02:00</t>
  </si>
  <si>
    <t>2026-06-14T23:07:24.258+02:00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</si>
  <si>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</si>
  <si>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2026-06-14T22:51:48.592+02:00</t>
  </si>
  <si>
    <t>2026-06-14T23:01:20.578+02:00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</si>
  <si>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57081101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1l","posId":"N124","price":0,"isExtra":true}]</t>
  </si>
  <si>
    <t>2026-06-14T22:51:36.112+02:00</t>
  </si>
  <si>
    <t>2026-06-14T23:04:10.016+02:00</t>
  </si>
  <si>
    <t>[{"id":"96ddf01d0db96541ecf869f1","count":1,"label":"Quattro Formaggi 32cm","posId":"123","price":24900,"isExtra":false},{"id":"47441b8c08c3b985152b12f3","count":1,"label":"Balné","posId":"K0000","price":1500,"isExtra":true}]</t>
  </si>
  <si>
    <t>2026-06-14T22:51:17.413+02:00</t>
  </si>
  <si>
    <t>2026-06-14T23:12:09.025+02:00</t>
  </si>
  <si>
    <t>[{"id":"408fa3cd3fc06ab4c3dbfe72","count":1,"label":"Baby špenát &amp; kuře 40cm","posId":"104","price":30900,"isExtra":false},{"id":"eebdf80d1781a9b444ae21c7","count":1,"label":"Balné","posId":"K0000","price":2000,"isExtra":true},{"id":"d6d74ab42be6062f19191438","count":1,"label":"bez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</si>
  <si>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2026-06-14T22:47:29.997+02:00</t>
  </si>
  <si>
    <t>2026-06-14T22:56:14.061+02:00</t>
  </si>
  <si>
    <t>[{"id":"2258641d-2e03-4608-b20f-749a219f4c12","count":1,"label":"Pizza BBQ Texas 32","posId":"119","price":24900,"isExtra":false,"creatorId":"Tt7vTzuk6IF0encm49XcE","isPackging":0,"actualLabel":"Pizza BBQ Texas 32"}]</t>
  </si>
  <si>
    <t>2026-06-14T22:40:49.209+02:00</t>
  </si>
  <si>
    <t>2026-06-14T22:52:47.928+02:00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</si>
  <si>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</si>
  <si>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2026-06-14T22:30:14.218+02:00</t>
  </si>
  <si>
    <t>2026-06-14T22:37:23.152+02:00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</si>
  <si>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</si>
  <si>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2026-06-14T22:19:05.890+02:00</t>
  </si>
  <si>
    <t>2026-06-14T22:34:52.294+02:00</t>
  </si>
  <si>
    <t>[{"id":"194f9b78861882e1b3527e00","count":1,"label":"Pepperoni 32cm 🌶️🌶️","posId":"120","price":19920,"isExtra":false},{"id":"47441b8c08c3b985152b12f3","count":1,"label":"Balné","posId":"K0000","price":1500,"isExtra":true},{"id":"fb6aa114235c38290216918f","count":1,"label":"okraj hotdog, bbq omáčka","posId":"A119","price":5700,"isExtra":true},{"id":"a3cc03a980c7041c427ae12d","count":1,"label":"Pepsi 1l","posId":"N124","price":5900,"isExtra":false}]</t>
  </si>
  <si>
    <t>2026-06-14T22:12:15.367+02:00</t>
  </si>
  <si>
    <t>2026-06-14T22:31:26.932+02:00</t>
  </si>
  <si>
    <t>[{"id":"e3a0508c3981a42b66b477d6","count":1,"label":"Zeleninová 40cm","posId":"103","price":30900,"isExtra":false},{"id":"eebdf80d1781a9b444ae21c7","count":1,"label":"Balné","posId":"K0000","price":2000,"isExtra":true},{"id":"1c6f84c289296835ae52ec9a","count":1,"label":"Smetanový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okrajů","posId":"X1000","price":0,"isExtra":true}]</t>
  </si>
  <si>
    <t>2026-06-14T22:09:18.729+02:00</t>
  </si>
  <si>
    <t>2026-06-14T22:27:31.026+02:00</t>
  </si>
  <si>
    <t>[{"id":"d9c512720f9b37393cb453fe","count":1,"label":"Comeback 32cm 🌶️","posId":"121","price":19920,"isExtra":false},{"id":"47441b8c08c3b985152b12f3","count":1,"label":"Balné","posId":"K0000","price":1500,"isExtra":true}]</t>
  </si>
  <si>
    <t>2026-06-14T22:08:53.387+02:00</t>
  </si>
  <si>
    <t>2026-06-14T22:24:57.866+02:00</t>
  </si>
  <si>
    <t>[{"id":"c12b187d3f911dd627de01f6","count":1,"label":"Quattro Formaggi 40cm","posId":"111","price":30900,"isExtra":false},{"id":"eebdf80d1781a9b444ae21c7","count":1,"label":"Balné","posId":"K0000","price":2000,"isExtra":true},{"id":"7e642955a1557f009c642df2","count":1,"label":"okraj hotdog, bez omáčky","posId":"A126","price":6500,"isExtra":true},{"id":"941c7ca3646dd49d375cfc49","count":1,"label":"Šunka","posId":"C106","price":4000,"KDSTags":["greenhighlight"],"isExtra":true}]</t>
  </si>
  <si>
    <t>2026-06-14T21:46:47.740+02:00</t>
  </si>
  <si>
    <t>2026-06-14T22:15:15.982+02:00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</si>
  <si>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bylinky","posId":"A121","price":5700,"isExtra":true},{"id":"a8f3a9f4cf026630dd8323e9","count":1,"label":"Jalapeňos dip","posId":"P107","price":2000,"isExtra":false},{"id":"47441b8c08c3b985152b12f3","count":1,"label":"Balné","posId":"K0000","price":1500,"isExtra":true}]</t>
  </si>
  <si>
    <t>Oksana</t>
  </si>
  <si>
    <t>2026-06-14T21:45:09.778+02:00</t>
  </si>
  <si>
    <t>2026-06-14T22:19:49.892+02:00</t>
  </si>
  <si>
    <t>[{"id":"P106","note":"","count":2,"label":"Česnekový dip","posId":"P106","price":2000,"isExtra":false},{"id":"K0000","note":"","count":2,"label":"Balné","posId":"K0000","price":1500,"isExtra":true},{"id":"101","note":"","count":1,"label":"Capricciosa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</si>
  <si>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2026-06-14T21:42:20.021+02:00</t>
  </si>
  <si>
    <t>2026-06-14T22:10:22.028+02:00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</si>
  <si>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</si>
  <si>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2026-06-14T21:41:36.122+02:00</t>
  </si>
  <si>
    <t>2026-06-14T22:01:39.948+02:00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</si>
  <si>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základ","posId":"ZRB32","price":0,"isExtra":true},{"id":"f81a1b116e2a28fd29dd152c","count":1,"label":"Spicy Wings 🌶️","posId":"P101","price":9520,"isExtra":false},{"id":"47441b8c08c3b985152b12f3","count":1,"label":"Balné","posId":"K0000","price":1500,"isExtra":true}]</t>
  </si>
  <si>
    <t>2026-06-14T21:39:01.511+02:00</t>
  </si>
  <si>
    <t>2026-06-14T22:08:44.240+02:00</t>
  </si>
  <si>
    <t>[{"id":"194f9b78861882e1b3527e00","count":2,"label":"Pepperoni 32cm 🌶️🌶️","posId":"120","price":19920,"isExtra":false},{"id":"47441b8c08c3b985152b12f3","count":2,"label":"Balné","posId":"K0000","price":1500,"isExtra":true},{"id":"6b8ecb5e0c46dc19fd563634","count":2,"label":"Paprika","posId":"B111","price":2500,"KDSTags":["greenhighlight"],"isExtra":true},{"id":"785bd350ca41e9c023b40739","count":2,"label":"Kukuřice","posId":"B115","price":2500,"KDSTags":["greenhighlight"],"isExtra":true},{"id":"f81a1b116e2a28fd29dd152c","count":1,"label":"Spicy Wings 🌶️","posId":"P101","price":9520,"isExtra":false},{"id":"47441b8c08c3b985152b12f3","count":1,"label":"Balné","posId":"K0000","price":1500,"isExtra":true}]</t>
  </si>
  <si>
    <t>2026-06-14T21:36:26.782+02:00</t>
  </si>
  <si>
    <t>2026-06-14T21:55:27.354+02:00</t>
  </si>
  <si>
    <t>[{"id":"8c5751ed4c7ded00b62bbc0d","count":1,"label":"Mirinda 1l","posId":"N126","price":5900,"isExtra":false},{"id":"194f9b78861882e1b3527e00","count":1,"label":"Pepperoni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</si>
  <si>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2026-06-14T21:35:07.509+02:00</t>
  </si>
  <si>
    <t>2026-06-14T21:46:43.895+02:00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</si>
  <si>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57081105","note":"","count":1,"label":"bez plněných okrajů","posId":"X1000","price":0,"isExtra":true},{"id":"59278385","note":"","count":1,"label":"spicy wings 🌶️","posId":"P101","price":0,"isExtra":true},{"id":"57405804","note":"","count":1,"label":"Mirinda 1l","posId":"N126","price":0,"isExtra":true}]</t>
  </si>
  <si>
    <t>2026-06-14T21:34:07.150+02:00</t>
  </si>
  <si>
    <t>2026-06-14T21:53:06.431+02:00</t>
  </si>
  <si>
    <t>[{"id":"d67d3bcf942514bdeb41c97d","count":1,"label":"Margherita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,{"id":"785bd350ca41e9c023b40739","count":1,"label":"Kukuřice","posId":"B115","price":2500,"KDSTags":["greenhighlight"],"isExtra":true},{"id":"6f63fbd0ac5af4c0c06e0306","count":1,"label":"Šunka","posId":"B106","price":3000,"KDSTags":["greenhighlight"],"isExtra":true}]</t>
  </si>
  <si>
    <t>2026-06-14T21:19:03.752+02:00</t>
  </si>
  <si>
    <t>2026-06-14T21:44:07.393+02:00</t>
  </si>
  <si>
    <t>2026-06-14T21:12:07.017+02:00</t>
  </si>
  <si>
    <t>2026-06-14T21:41:44.058+02:00</t>
  </si>
  <si>
    <t>[{"id":"d39c047c4568cbe91e1b6a8d","count":1,"label":"Hawai 32cm","posId":"114","price":19920,"isExtra":false},{"id":"47441b8c08c3b985152b12f3","count":1,"label":"Balné","posId":"K0000","price":1500,"isExtra":true},{"id":"e1f43a0ee7f218cf02a7ded7","count":1,"label":"USA těsto","posId":"17","price":1000,"isExtra":true},{"id":"d9c512720f9b37393cb453fe","count":1,"label":"Comeback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těsto","posId":"17","price":1000,"isExtra":true},{"id":"a8f3a9f4cf026630dd8323e9","count":1,"label":"Jalapeňos dip","posId":"P107","price":2000,"isExtra":false},{"id":"47441b8c08c3b985152b12f3","count":1,"label":"Balné","posId":"K0000","price":1500,"isExtra":true}]</t>
  </si>
  <si>
    <t>2026-06-14T21:10:04.319+02:00</t>
  </si>
  <si>
    <t>2026-06-14T21:31:42.790+02:00</t>
  </si>
  <si>
    <t>[{"id":"bf1f06f3495bcf419f338be9","count":1,"label":"Veggie menu Comeback","posId":"M200","price":34900,"isExtra":false},{"id":"aa72f99a4ba15f2df01d6828","count":1,"label":"Balné","posId":"K0000","price":3000,"isExtra":true},{"id":"ccea427f32929d2147152502","count":1,"label":"Margherita","posId":"Y112","price":0,"isExtra":true},{"id":"fc47b4db58ea17017d058548","count":1,"label":"okraj mozzarella, bylinky","posId":"A121","price":5700,"isExtra":true},{"id":"5c3f69791ccd91054378300f","count":1,"label":"česnekový chléb","posId":"P104","price":0,"isExtra":true},{"id":"367e44bc0c579357dfc0c85b","count":1,"label":"Mirinda 1l","posId":"N126","price":0,"isExtra":true},{"id":"1a4528b44fffb558ad058321","count":1,"label":"Česnekový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</si>
  <si>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2026-06-14T21:03:03.607+02:00</t>
  </si>
  <si>
    <t>2026-06-14T21:25:38.685+02:00</t>
  </si>
  <si>
    <t>2026-06-14T21:32:11.475+02:00</t>
  </si>
  <si>
    <t>2026-06-14T21:13:48.929+02:00</t>
  </si>
  <si>
    <t>2026-06-14T20:54:03.326+02:00</t>
  </si>
  <si>
    <t>2026-06-14T21:22:42.671+02:00</t>
  </si>
  <si>
    <t>2026-06-14T21:37:16.037+02:00</t>
  </si>
  <si>
    <t>2026-06-14T20:58:56.974+02:00</t>
  </si>
  <si>
    <t>[{"id":"d63e9120-8ffe-444c-ba51-6c942a13f4fc","note":"","count":2,"label":"Margherita 40 cm","posId":"100","price":26900,"isExtra":false}]</t>
  </si>
  <si>
    <t>2026-06-14T20:48:19.665+02:00</t>
  </si>
  <si>
    <t>2026-06-14T21:13:46.353+02:00</t>
  </si>
  <si>
    <t>2026-06-14T20:45:52.731+02:00</t>
  </si>
  <si>
    <t>2026-06-14T21:07:52.776+02:00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</si>
  <si>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základ","posId":"ZRS32","price":0,"isExtra":true},{"id":"fb6aa114235c38290216918f","count":1,"label":"okraj hotdog, bbq omáčka","posId":"A119","price":5700,"isExtra":true},{"id":"1471f7dbe6c64fe500393fb2","count":1,"label":"Bez cibule","posId":"X103","price":0,"KDSTags":["redhighlight"],"isExtra":true},{"id":"1a4528b44fffb558ad058321","count":1,"label":"Česnekový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</si>
  <si>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2026-06-14T20:38:03.705+02:00</t>
  </si>
  <si>
    <t>2026-06-14T21:17:54.531+02:00</t>
  </si>
  <si>
    <t>2026-06-14T21:23:50.448+02:00</t>
  </si>
  <si>
    <t>2026-06-14T20:58:54.768+02:00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</si>
  <si>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základ","posId":"f61b7339-3b20-4583-b2b8-12e48de2876d","price":0,"isExtra":true},{"id":"36ea3088-07fd-428f-b871-c4a5ee9cef7b","note":"","count":1,"label":"Comeback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základ","posId":"57c816b2-3e3f-46c2-b126-b09910d79cb0","price":0,"isExtra":true}]</t>
  </si>
  <si>
    <t>2026-06-14T20:28:47.339+02:00</t>
  </si>
  <si>
    <t>2026-06-14T20:44:29.779+02:00</t>
  </si>
  <si>
    <t>[{"id":"57081033","note":"","size":"Capricciosa 40cm","count":1,"label":"Capricciosa 40cm","posId":"101","price":30900,"isExtra":false},{"id":"57081111","note":"","count":1,"label":"Balné","posId":"K0000","price":2000,"isExtra":true},{"id":"57081163","note":"","count":1,"label":"Bez oliv","posId":"X112","price":0,"KDSTags":["redhighlight"],"isExtra":true}]</t>
  </si>
  <si>
    <t>2026-06-14T20:25:42.127+02:00</t>
  </si>
  <si>
    <t>2026-06-14T20:40:11.972+02:00</t>
  </si>
  <si>
    <t>[{"id":"e28ab87f-b95c-47c6-9c60-ca35c4cef227","count":1,"label":"Pizza Pepperoni 40","posId":"108","price":30900,"isExtra":false,"creatorId":"iaj929GDbIlxYpeTFJEr2","isPackging":0,"actualLabel":"Pizza Pepperoni 40"},{"id":"p2KsCm44BGa405gktZMjz","count":1,"label":"BBQ základ","posId":"ZRB40","price":0,"isExtra":true,"mainItemId":"e28ab87f-b95c-47c6-9c60-ca35c4cef227"},{"id":"extra_20230331101812_4","count":1,"label":"okraj mozzarella, bbq omáčka","posId":"A124","price":6500,"isExtra":true,"mainItemId":"e28ab87f-b95c-47c6-9c60-ca35c4cef227"}]</t>
  </si>
  <si>
    <t>2026-06-14T20:25:09.870+02:00</t>
  </si>
  <si>
    <t>2026-06-14T20:48:23.206+02:00</t>
  </si>
  <si>
    <t>2026-06-14T20:21:33.327+02:00</t>
  </si>
  <si>
    <t>2026-06-14T20:33:12.627+02:00</t>
  </si>
  <si>
    <t>[{"id":"d67d3bcf942514bdeb41c97d","count":1,"label":"Margherita 32cm","posId":"112","price":16720,"isExtra":false},{"id":"47441b8c08c3b985152b12f3","count":1,"label":"Balné","posId":"K0000","price":1500,"isExtra":true}]</t>
  </si>
  <si>
    <t>2026-06-14T20:21:18.416+02:00</t>
  </si>
  <si>
    <t>2026-06-14T20:32:52.137+02:00</t>
  </si>
  <si>
    <t>[{"id":"d39c047c4568cbe91e1b6a8d","count":1,"label":"Hawai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</si>
  <si>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2026-06-14T20:09:45.542+02:00</t>
  </si>
  <si>
    <t>2026-06-14T20:13:24.026+02:00</t>
  </si>
  <si>
    <t>[{"id":"101","note":"","count":1,"label":"Capricciosa 40cm","posId":"101","price":30900,"isExtra":false},{"id":"K0000","note":"","count":1,"label":"Balné","posId":"K0000","price":2000,"isExtra":true},{"id":"104","note":"","count":1,"label":"Baby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</si>
  <si>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2026-06-14T20:07:55.698+02:00</t>
  </si>
  <si>
    <t>2026-06-14T20:23:50.063+02:00</t>
  </si>
  <si>
    <t>[{"id":"8dafd613e380051b82c188e3","count":1,"label":"Capricciosa 40cm","posId":"101","price":30900,"isExtra":false},{"id":"eebdf80d1781a9b444ae21c7","count":1,"label":"Balné","posId":"K0000","price":2000,"isExtra":true},{"id":"31deb50114d05dde45863f17","count":1,"label":"Pepsi zero sugar 1l","posId":"N125","price":5900,"isExtra":false}]</t>
  </si>
  <si>
    <t>2026-06-14T19:54:09.141+02:00</t>
  </si>
  <si>
    <t>2026-06-14T20:12:13.116+02:00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</si>
  <si>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bylinky","posId":"A121","price":5700,"isExtra":true},{"id":"1a4528b44fffb558ad058321","count":2,"label":"Česnekový dip","posId":"P106","price":2000,"isExtra":false},{"id":"47441b8c08c3b985152b12f3","count":2,"label":"Balné","posId":"K0000","price":1500,"isExtra":true},{"id":"3a4b44aa27281bdf9aeaddfb","count":1,"label":"Hawai 40cm","posId":"102","price":30900,"isExtra":false},{"id":"eebdf80d1781a9b444ae21c7","count":1,"label":"Balné","posId":"K0000","price":2000,"isExtra":true},{"id":"1c6f84c289296835ae52ec9a","count":1,"label":"Smetanový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okrajů","posId":"X1000","price":0,"isExtra":true}]</t>
  </si>
  <si>
    <t>2026-06-14T19:52:04.943+02:00</t>
  </si>
  <si>
    <t>2026-06-14T20:05:08.379+02:00</t>
  </si>
  <si>
    <t>2026-06-14T19:50:22.253+02:00</t>
  </si>
  <si>
    <t>2026-06-14T20:04:59.885+02:00</t>
  </si>
  <si>
    <t>2026-06-14T19:43:01.442+02:00</t>
  </si>
  <si>
    <t>2026-06-14T19:53:34.680+02:00</t>
  </si>
  <si>
    <t>[{"id":"120","note":"","count":1,"label":"Pepperoni 32cm 🌶️🌶️","posId":"120","price":24900,"isExtra":false},{"id":"K0000","note":"","count":1,"label":"Balné","posId":"K0000","price":1500,"isExtra":true},{"id":"B115","note":"","count":1,"label":"Kukuřice","posId":"B115","price":2500,"KDSTags":["greenhighlight"],"isExtra":true},{"id":"chr100","note":"","count":1,"label":"Choco Rolls","posId":"chr100","price":8900,"isExtra":false},{"id":"K0000","note":"","count":1,"label":"Balné","posId":"K0000","price":1500,"isExtra":true}]</t>
  </si>
  <si>
    <t>2026-06-14T19:26:03.949+02:00</t>
  </si>
  <si>
    <t>2026-06-14T19:45:13.548+02:00</t>
  </si>
  <si>
    <t>[{"id":"3a8b6a85-3b5c-4ee4-be2d-261ab8731d6e","note":"","count":1,"label":"Dip česnekový","posId":"P106","price":2000,"isExtra":false},{"id":"5b1f2843-926a-4dd1-a5f0-4fddc7b45013","note":"","count":1,"label":"Margherita 32 cm","posId":"112","price":20900,"isExtra":false},{"id":"7bf5fb6e-17f1-4e62-b7d1-e31d7c483eb9","note":"","count":1,"label":"cibule","posId":"B103","price":2500,"KDSTags":["greenhighlight"],"isExtra":true}]</t>
  </si>
  <si>
    <t>2026-06-14T19:20:43.027+02:00</t>
  </si>
  <si>
    <t>2026-06-14T19:38:21.410+02:00</t>
  </si>
  <si>
    <t>[{"id":"59610970","note":"","size":"BBQ Meteor 32cm","count":1,"label":"BBQ Meteor 32cm","posId":"118","price":24900,"isExtra":false},{"id":"57081116","note":"","count":1,"label":"Balné","posId":"K0000","price":1500,"isExtra":true},{"id":"59610976","note":"","count":1,"label":"USA těsto","posId":"17","price":1000,"isExtra":true},{"id":"57094174","note":"","count":1,"label":"Rajčatový základ","posId":"ZBR32","price":0,"isExtra":true},{"id":"57081140","note":"","count":1,"label":"okraj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</si>
  <si>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2026-06-14T19:19:03.626+02:00</t>
  </si>
  <si>
    <t>2026-06-14T19:49:04.087+02:00</t>
  </si>
  <si>
    <t>2026-06-14T20:10:47.657+02:00</t>
  </si>
  <si>
    <t>2026-06-14T19:40:36.961+02:00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</si>
  <si>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základ","posId":"a3d62a5d-2e1d-48db-874e-d64becff7059","price":0,"isExtra":true},{"id":"eae0baf6-2c0e-4081-8ab5-5266bc363ee5","note":"","count":1,"label":"Okraj mozzarella, BBQ omáčka","posId":"A124","price":6500,"isExtra":true}]</t>
  </si>
  <si>
    <t>2026-06-14T19:17:52.743+02:00</t>
  </si>
  <si>
    <t>2026-06-14T19:45:00.772+02:00</t>
  </si>
  <si>
    <t>[{"id":"1bd4120455764e0c386d4f6c","count":1,"label":"Comeback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okrajů","posId":"X1000","price":0,"isExtra":true},{"id":"472397d1b77edda7994f9053","count":1,"label":"Hot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</si>
  <si>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2026-06-14T19:14:33.872+02:00</t>
  </si>
  <si>
    <t>2026-06-14T19:25:39.668+02:00</t>
  </si>
  <si>
    <t>2026-06-14T19:04:35.014+02:00</t>
  </si>
  <si>
    <t>2026-06-14T19:18:49.495+02:00</t>
  </si>
  <si>
    <t>[{"id":"0f92ea7ecc118f4f4c407335","count":1,"label":"BBQ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těsto","posId":"17","price":1000,"isExtra":true},{"id":"1a4528b44fffb558ad058321","count":1,"label":"Česnekový dip","posId":"P106","price":2000,"isExtra":false},{"id":"47441b8c08c3b985152b12f3","count":1,"label":"Balné","posId":"K0000","price":1500,"isExtra":true},{"id":"6b25fa185f1e953ff7cf8812","count":1,"label":"Česnekový chléb 18cm","posId":"P104","price":7900,"isExtra":false},{"id":"47441b8c08c3b985152b12f3","count":1,"label":"Balné","posId":"K0000","price":1500,"isExtra":true}]</t>
  </si>
  <si>
    <t>2026-06-14T19:03:58.359+02:00</t>
  </si>
  <si>
    <t>2026-06-14T19:17:18.534+02:00</t>
  </si>
  <si>
    <t>[{"id":"194f9b78861882e1b3527e00","count":1,"label":"Pepperoni 32cm 🌶️🌶️","posId":"120","price":19920,"isExtra":false},{"id":"47441b8c08c3b985152b12f3","count":1,"label":"Balné","posId":"K0000","price":1500,"isExtra":true}]</t>
  </si>
  <si>
    <t>2026-06-14T18:37:28.035+02:00</t>
  </si>
  <si>
    <t>2026-06-14T18:50:53.615+02:00</t>
  </si>
  <si>
    <t>[{"id":"59610973","note":"","size":"Capricciosa 32cm","count":1,"label":"Capricciosa 32cm","posId":"113","price":24900,"isExtra":false},{"id":"57081116","note":"","count":1,"label":"Balné","posId":"K0000","price":1500,"isExtra":true}]</t>
  </si>
  <si>
    <t>2026-06-14T18:25:49.804+02:00</t>
  </si>
  <si>
    <t>2026-06-14T18:37:29.965+02:00</t>
  </si>
  <si>
    <t>[{"id":"3a4b44aa27281bdf9aeaddfb","count":1,"label":"Hawai 40cm","posId":"102","price":30900,"isExtra":false},{"id":"eebdf80d1781a9b444ae21c7","count":1,"label":"Balné","posId":"K0000","price":2000,"isExtra":true}]</t>
  </si>
  <si>
    <t>2026-06-14T18:21:04.170+02:00</t>
  </si>
  <si>
    <t>2026-06-14T18:49:58.435+02:00</t>
  </si>
  <si>
    <t>2026-06-14T19:17:37.998+02:00</t>
  </si>
  <si>
    <t>2026-06-14T18:43:11.080+02:00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</si>
  <si>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8019f80-065c-4f09-9e80-65b85dae2ae1","note":"","count":1,"label":"kukuřice","posId":"B115","price":2500,"KDSTags":["greenhighlight"],"isExtra":true},{"id":"76eb7be7-260a-4fc5-a79a-916f660b4d3e","note":"","count":1,"label":"masové kuličky","posId":"B116","price":5900,"KDSTags":["greenhighlight"],"isExtra":true},{"id":"169906cc-98ac-4101-a361-79ae530758c3","note":"","count":1,"label":"BEZ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-slanina","posId":"X108","price":0,"KDSTags":["redhighlight"],"isExtra":true},{"id":"03dae282-4cd4-4fa2-9169-2178ea3ed325","note":"","count":1,"label":"Quattro Formaggi 40 cm","posId":"111","price":30900,"isExtra":false},{"id":"932d1eab-8f45-4992-b460-cc5099f91e14","note":"","count":1,"label":"Okraj Hotdog, BBQ","posId":"A120","price":6500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salám","posId":"C109","price":4000,"KDSTags":["greenhighlight"],"isExtra":true}]</t>
  </si>
  <si>
    <t>2026-06-14T18:13:03.407+02:00</t>
  </si>
  <si>
    <t>2026-06-14T18:32:31.308+02:00</t>
  </si>
  <si>
    <t>[{"id":"d63e9120-8ffe-444c-ba51-6c942a13f4fc","note":"","count":1,"label":"Margherita 40 cm","posId":"100","price":26900,"isExtra":false},{"id":"3a8b6a85-3b5c-4ee4-be2d-261ab8731d6e","note":"","count":5,"label":"Dip česnekový","posId":"P106","price":2000,"isExtra":false},{"id":"5b1f2843-926a-4dd1-a5f0-4fddc7b45013","note":"","count":1,"label":"Margherita 32 cm","posId":"112","price":20900,"isExtra":false},{"id":"99710cd8-fa1f-4712-84a8-85da37e18dd0","note":"","count":1,"label":"Česnekový chléb","posId":"P104","price":7900,"isExtra":false}]</t>
  </si>
  <si>
    <t>2026-06-14T17:59:03.661+02:00</t>
  </si>
  <si>
    <t>2026-06-14T18:11:17.418+02:00</t>
  </si>
  <si>
    <t>2026-06-14T18:33:57.136+02:00</t>
  </si>
  <si>
    <t>2026-06-14T17:59:48.334+02:00</t>
  </si>
  <si>
    <t>[{"id":"bf8dc38b-6c8e-42b6-9da3-3170253a57d4","note":"","count":1,"label":"Hot &amp; Spicy 32 cm","posId":"122","price":24900,"isExtra":false},{"id":"35e045f9-bc36-46e9-8142-6579de78a05b","note":"","count":1,"label":"Comeback 32 cm","posId":"121","price":24900,"isExtra":false}]</t>
  </si>
  <si>
    <t>2026-06-14T17:52:03.422+02:00</t>
  </si>
  <si>
    <t>2026-06-14T18:05:30.702+02:00</t>
  </si>
  <si>
    <t>2026-06-14T18:40:55.368+02:00</t>
  </si>
  <si>
    <t>2026-06-14T17:59:42.931+02:00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</si>
  <si>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</si>
  <si>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Volodymyr Vychivskyi</t>
  </si>
  <si>
    <t>2026-06-14T17:47:03.340+02:00</t>
  </si>
  <si>
    <t>2026-06-14T18:05:27.393+02:00</t>
  </si>
  <si>
    <t>2026-06-14T18:50:03.455+02:00</t>
  </si>
  <si>
    <t>2026-06-14T17:47:04.739+02:00</t>
  </si>
  <si>
    <t>[{"id":"b23a7ffc-2968-4b23-96c7-647c4d375297","note":"","count":1,"label":"BBQ Meteor 32 cm","posId":"142","price":24900,"isExtra":false},{"id":"f61b7339-3b20-4583-b2b8-12e48de2876d","note":"","count":1,"label":"změna na Rajčatový základ","posId":"f61b7339-3b20-4583-b2b8-12e48de2876d","price":0,"isExtra":true},{"id":"2be8bd8d-b8cf-456a-a9f3-1ae18c5726f9","note":"","count":1,"label":"okraj mozzarella, BBQ omáčka","posId":"A123","price":5700,"isExtra":true},{"id":"92786627-aa7f-470b-9a46-ca4d5978f1b3","note":"","count":1,"label":"ananas","posId":"B100","price":2500,"KDSTags":["greenhighlight"],"isExtra":true},{"id":"944ada84-4b76-4cec-9248-ebcd083131da","note":"","count":1,"label":"Baby špenát &amp; kuře 32 cm","posId":"140","price":24900,"isExtra":false}]</t>
  </si>
  <si>
    <t>2026-06-14T17:24:32.643+02:00</t>
  </si>
  <si>
    <t>2026-06-14T17:34:55.504+02:00</t>
  </si>
  <si>
    <t>[{"id":"1a4528b44fffb558ad058321","count":2,"label":"Česnekový dip","posId":"P106","price":2000,"isExtra":false},{"id":"47441b8c08c3b985152b12f3","count":2,"label":"Balné","posId":"K0000","price":1500,"isExtra":true},{"id":"c12b187d3f911dd627de01f6","count":1,"label":"Quattro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</si>
  <si>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2026-06-14T17:10:14.608+02:00</t>
  </si>
  <si>
    <t>2026-06-14T17:22:46.556+02:00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</si>
  <si>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základ","posId":"ZRS32","price":0,"isExtra":true},{"id":"1a4528b44fffb558ad058321","count":2,"label":"Česnekový dip","posId":"P106","price":2000,"isExtra":false},{"id":"47441b8c08c3b985152b12f3","count":2,"label":"Balné","posId":"K0000","price":1500,"isExtra":true},{"id":"e9ba5739bb7819f7e07d7926","count":1,"label":"Pepperoni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</si>
  <si>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2026-06-14T17:08:51.929+02:00</t>
  </si>
  <si>
    <t>2026-06-14T17:21:48.357+02:00</t>
  </si>
  <si>
    <t>[{"id":"194f9b78861882e1b3527e00","count":1,"label":"Pepperoni 32cm 🌶️🌶️","posId":"120","price":19920,"isExtra":false},{"id":"47441b8c08c3b985152b12f3","count":1,"label":"Balné","posId":"K0000","price":1500,"isExtra":true},{"id":"07858e95fc3c073ec236ae2f","count":1,"label":"Žampiony","posId":"B105","price":2500,"KDSTags":["greenhighlight"],"isExtra":true},{"id":"d17c2682f174ba70682c6ced","count":1,"label":"Buchtičky se šodó","posId":"D12","price":7900,"isExtra":false},{"id":"47441b8c08c3b985152b12f3","count":1,"label":"Balné","posId":"K0000","price":1500,"isExtra":true}]</t>
  </si>
  <si>
    <t>Věra</t>
  </si>
  <si>
    <t>2026-06-14T16:54:39.288+02:00</t>
  </si>
  <si>
    <t>2026-06-14T17:09:09.532+02:00</t>
  </si>
  <si>
    <t>[{"id":"109","note":"","count":1,"label":"Comeback 40cm 🌶️","posId":"109","price":30900,"isExtra":false},{"id":"K0000","note":"","count":1,"label":"Balné","posId":"K0000","price":2000,"isExtra":true},{"id":"C102","note":"","count":1,"label":"Jalapeňos","posId":"C102","price":3500,"KDSTags":["greenhighlight"],"isExtra":true},{"id":"P101","note":"","count":1,"label":"Spicy Wings 🌶️","posId":"P101","price":11900,"isExtra":false},{"id":"K0000","note":"","count":1,"label":"Balné","posId":"K0000","price":1500,"isExtra":true}]</t>
  </si>
  <si>
    <t>2026-06-14T16:47:57.077+02:00</t>
  </si>
  <si>
    <t>2026-06-14T17:03:42.356+02:00</t>
  </si>
  <si>
    <t>[{"id":"194f9b78861882e1b3527e00","count":1,"label":"Pepperoni 32cm 🌶️🌶️","posId":"120","price":19920,"isExtra":false},{"id":"47441b8c08c3b985152b12f3","count":1,"label":"Balné","posId":"K0000","price":1500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</si>
  <si>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2026-06-14T16:47:49.374+02:00</t>
  </si>
  <si>
    <t>2026-06-14T17:03:25.280+02:00</t>
  </si>
  <si>
    <t>[{"id":"d39c047c4568cbe91e1b6a8d","count":1,"label":"Hawai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</si>
  <si>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2026-06-14T16:35:57.583+02:00</t>
  </si>
  <si>
    <t>2026-06-14T16:45:48.743+02:00</t>
  </si>
  <si>
    <t>[{"id":"d67d3bcf942514bdeb41c97d","count":1,"label":"Margherita 32cm","posId":"112","price":16720,"isExtra":false},{"id":"47441b8c08c3b985152b12f3","count":1,"label":"Balné","posId":"K0000","price":1500,"isExtra":true},{"id":"d67d3bcf942514bdeb41c97d","count":1,"label":"Margherita 32cm","posId":"112","price":16720,"isExtra":false},{"id":"47441b8c08c3b985152b12f3","count":1,"label":"Balné","posId":"K0000","price":1500,"isExtra":true},{"id":"bf5b4c4d17a61c9f0216038f","count":1,"label":"okraj mozzarella, bbq omáčka","posId":"A123","price":5700,"isExtra":true},{"id":"678c01903c4343f6bbe8b102","count":1,"label":"Kuře","posId":"B114","price":3000,"KDSTags":["greenhighlight"],"isExtra":true},{"id":"04330be389b9c35e22b3d46e","count":1,"label":"Grana padano, pecorino, parmazán","posId":"B130","price":3000,"KDSTags":["greenhighlight"],"isExtra":true},{"id":"1a4528b44fffb558ad058321","count":1,"label":"Česnekový dip","posId":"P106","price":2000,"isExtra":false},{"id":"47441b8c08c3b985152b12f3","count":1,"label":"Balné","posId":"K0000","price":1500,"isExtra":true},{"id":"e93e0fbc9fec4ec4c9ccb0f5","count":3,"label":"BBQ dip","posId":"P105","price":2000,"isExtra":false},{"id":"47441b8c08c3b985152b12f3","count":3,"label":"Balné","posId":"K0000","price":1500,"isExtra":true}]</t>
  </si>
  <si>
    <t>2026-06-14T16:21:37.169+02:00</t>
  </si>
  <si>
    <t>2026-06-14T16:43:08.505+02:00</t>
  </si>
  <si>
    <t>2026-06-14T15:51:58.687+02:00</t>
  </si>
  <si>
    <t>2026-06-14T16:02:31.194+02:00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</si>
  <si>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okrajů","posId":"X1000","price":0,"isExtra":true},{"id":"57423460","note":"","size":"Jalapeňos dip","count":1,"label":"Jalapeňos dip","posId":"P107","price":2000,"isExtra":false},{"id":"57081116","note":"","count":1,"label":"Balné","posId":"K0000","price":1500,"isExtra":true}]</t>
  </si>
  <si>
    <t>2026-06-14T15:39:35.389+02:00</t>
  </si>
  <si>
    <t>2026-06-14T15:51:52.446+02:00</t>
  </si>
  <si>
    <t>[{"id":"57081030","note":"","size":"Baby špenát &amp; kuře 40cm","count":1,"label":"Baby špenát &amp; kuře 40cm","posId":"104","price":30900,"isExtra":false},{"id":"57081111","note":"","count":1,"label":"Balné","posId":"K0000","price":2000,"isExtra":true},{"id":"57081099","note":"","count":1,"label":"bez plněných okrajů","posId":"X1000","price":0,"isExtra":true},{"id":"57081223","note":"","count":1,"label":"Slanina","posId":"C108","price":4000,"KDSTags":["greenhighlight"],"isExtra":true}]</t>
  </si>
  <si>
    <t>2026-06-14T15:24:27.683+02:00</t>
  </si>
  <si>
    <t>2026-06-14T15:41:38.267+02:00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</si>
  <si>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57081198","note":"","count":1,"label":"Cibule","posId":"B103","price":2500,"KDSTags":["greenhighlight"]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</si>
  <si>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2026-06-14T15:17:03.733+02:00</t>
  </si>
  <si>
    <t>2026-06-14T15:45:31.411+02:00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</si>
  <si>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</si>
  <si>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2026-06-14T15:03:22.476+02:00</t>
  </si>
  <si>
    <t>2026-06-14T15:26:04.425+02:00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</si>
  <si>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rolls","posId":"18","price":8900,"isExtra":false},{"id":"K0000","note":"","count":1,"label":"Balné","posId":"K0000","price":1500,"isExtra":true}]</t>
  </si>
  <si>
    <t>2026-06-14T14:48:35.522+02:00</t>
  </si>
  <si>
    <t>2026-06-14T15:13:26.075+02:00</t>
  </si>
  <si>
    <t>[{"id":"d39c047c4568cbe91e1b6a8d","count":1,"label":"Hawai 32cm","posId":"114","price":19920,"isExtra":false},{"id":"47441b8c08c3b985152b12f3","count":1,"label":"Balné","posId":"K0000","price":1500,"isExtra":true}]</t>
  </si>
  <si>
    <t>2026-06-14T14:44:03.297+02:00</t>
  </si>
  <si>
    <t>2026-06-14T15:13:11.955+02:00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</si>
  <si>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základ","posId":"f61b7339-3b20-4583-b2b8-12e48de2876d","price":0,"isExtra":true},{"id":"35e045f9-bc36-46e9-8142-6579de78a05b","note":"","count":1,"label":"Comeback 32 cm","posId":"121","price":24900,"isExtra":false}]</t>
  </si>
  <si>
    <t>tomáš</t>
  </si>
  <si>
    <t>2026-06-14T14:43:18.361+02:00</t>
  </si>
  <si>
    <t>2026-06-14T15:05:04.907+02:00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</si>
  <si>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okrajů","posId":"X1000","price":0,"isExtra":true},{"id":"C108","note":"","count":1,"label":"Slanina","posId":"C108","price":4000,"KDSTags":["greenhighlight"],"isExtra":true}]</t>
  </si>
  <si>
    <t>2026-06-14T14:41:00.452+02:00</t>
  </si>
  <si>
    <t>2026-06-14T15:05:00.090+02:00</t>
  </si>
  <si>
    <t>[{"id":"d39c047c4568cbe91e1b6a8d","count":1,"label":"Hawai 32cm","posId":"114","price":19920,"isExtra":false},{"id":"47441b8c08c3b985152b12f3","count":1,"label":"Balné","posId":"K0000","price":1500,"isExtra":true},{"id":"ffffb99369f9942e342f94cc","count":1,"label":"Jalapeňos","posId":"B102","price":2500,"KDSTags":["greenhighlight"],"isExtra":true},{"id":"194f9b78861882e1b3527e00","count":1,"label":"Pepperoni 32cm 🌶️🌶️","posId":"120","price":19920,"isExtra":false},{"id":"47441b8c08c3b985152b12f3","count":1,"label":"Balné","posId":"K0000","price":1500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</si>
  <si>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2026-06-14T14:25:03.763+02:00</t>
  </si>
  <si>
    <t>2026-06-14T14:40:15.848+02:00</t>
  </si>
  <si>
    <t>2026-06-14T15:05:48.316+02:00</t>
  </si>
  <si>
    <t>2026-06-14T14:40:30.111+02:00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</si>
  <si>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</si>
  <si>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2026-06-14T14:00:46.586+02:00</t>
  </si>
  <si>
    <t>2026-06-14T14:22:15.311+02:00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</si>
  <si>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🌶️🌶️","posId":"110","price":30900,"isExtra":false},{"id":"57081111","note":"","count":1,"label":"Balné","posId":"K0000","price":2000,"isExtra":true},{"id":"57081099","note":"","count":1,"label":"bez plněných okrajů","posId":"X1000","price":0,"isExtra":true},{"id":"57405790","note":"","size":"Pepsi 1l","count":1,"label":"Pepsi 1l","posId":"N124","price":5900,"isExtra":false},{"id":"57405785","note":"","size":"Aquilla černý čaj a broskev 0,5l","count":1,"label":"Aquilla černý čaj a broskev 0,5l","posId":"N120","price":4900,"isExtra":false}]</t>
  </si>
  <si>
    <t>2026-06-14T13:59:04.092+02:00</t>
  </si>
  <si>
    <t>2026-06-14T14:37:47.760+02:00</t>
  </si>
  <si>
    <t>2026-06-14T14:43:44.594+02:00</t>
  </si>
  <si>
    <t>2026-06-14T14:03:11.882+02:00</t>
  </si>
  <si>
    <t>[{"id":"aef5aaf8-2acf-4f20-91be-c8829f11cd0c","note":"","count":1,"label":"Capricciosa 40 cm","posId":"101","price":30900,"isExtra":false},{"id":"36ea3088-07fd-428f-b871-c4a5ee9cef7b","note":"","count":1,"label":"Comeback 40 cm","posId":"109","price":30900,"isExtra":false}]</t>
  </si>
  <si>
    <t>2026-06-14T13:51:37.254+02:00</t>
  </si>
  <si>
    <t>2026-06-14T14:22:11.780+02:00</t>
  </si>
  <si>
    <t>[{"id":"1a4528b44fffb558ad058321","count":1,"label":"Česnekový dip","posId":"P106","price":2000,"isExtra":false},{"id":"47441b8c08c3b985152b12f3","count":1,"label":"Balné","posId":"K0000","price":1500,"isExtra":true},{"id":"2fa796521e3552b9b2d8a569","count":1,"label":"Pečené brambory","posId":"P103","price":6900,"isExtra":false},{"id":"47441b8c08c3b985152b12f3","count":1,"label":"Balné","posId":"K0000","price":1500,"isExtra":true},{"id":"f81a1b116e2a28fd29dd152c","count":2,"label":"Spicy Wings 🌶️","posId":"P101","price":9520,"isExtra":false},{"id":"47441b8c08c3b985152b12f3","count":2,"label":"Balné","posId":"K0000","price":1500,"isExtra":true}]</t>
  </si>
  <si>
    <t>2026-06-14T13:49:03.871+02:00</t>
  </si>
  <si>
    <t>2026-06-14T14:28:53.647+02:00</t>
  </si>
  <si>
    <t>[{"id":"e525f614-2c06-459a-8d22-623546aa83fc","note":"","count":1,"label":"BBQ Texas 40 cm","posId":"107","price":30900,"isExtra":false},{"id":"932d1eab-8f45-4992-b460-cc5099f91e14","note":"","count":1,"label":"Okraj Hotdog, BBQ","posId":"A120","price":6500,"isExtra":true},{"id":"ad7c292a-48c9-48db-b64c-0f7f8ebced7f","note":"","count":1,"label":"BBQ Meteor 40 cm","posId":"106","price":30900,"isExtra":false},{"id":"7bd52058-f7b0-4320-9d6c-79598e7d9b5f","note":"","count":1,"label":"Hawai 18 cm","posId":"126","price":11900,"isExtra":false}]</t>
  </si>
  <si>
    <t>2026-06-14T13:26:24.576+02:00</t>
  </si>
  <si>
    <t>2026-06-14T13:51:06.201+02:00</t>
  </si>
  <si>
    <t>[{"id":"1a4528b44fffb558ad058321","count":4,"label":"Česnekový dip","posId":"P106","price":2000,"isExtra":false},{"id":"47441b8c08c3b985152b12f3","count":4,"label":"Balné","posId":"K0000","price":1500,"isExtra":true},{"id":"472397d1b77edda7994f9053","count":1,"label":"Hot &amp; Spicy 40cm 🌶️🌶️","posId":"110","price":30900,"isExtra":false},{"id":"eebdf80d1781a9b444ae21c7","count":1,"label":"Balné","posId":"K0000","price":2000,"isExtra":true},{"id":"a7beb863c2dca2a2172d2d02","count":1,"label":"okraj hotdog, hořčice","posId":"A118","price":6500,"isExtra":true},{"id":"3bb5e6465468f076dcc05987","count":2,"label":"Žampiony","posId":"C105","price":3500,"KDSTags":["greenhighlight"],"isExtra":true},{"id":"5b94b709c240923412f414c7","count":1,"label":"Cibule","posId":"C103","price":3500,"KDSTags":["greenhighlight"],"isExtra":true},{"id":"6b25fa185f1e953ff7cf8812","count":1,"label":"Česnekový chléb 18cm","posId":"P104","price":7900,"isExtra":false},{"id":"47441b8c08c3b985152b12f3","count":1,"label":"Balné","posId":"K0000","price":1500,"isExtra":true},{"id":"e9ba5739bb7819f7e07d7926","count":1,"label":"Pepperoni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</si>
  <si>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2026-06-14T13:04:18.723+02:00</t>
  </si>
  <si>
    <t>2026-06-14T13:34:58.638+02:00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</si>
  <si>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🌶️","posId":"109","price":30900,"isExtra":false},{"id":"57081111","note":"","count":1,"label":"Balné","posId":"K0000","price":2000,"isExtra":true},{"id":"57081145","note":"","count":1,"label":"Bez slaniny","posId":"X108","price":0,"KDSTags":["redhighlight"],"isExtra":true},{"id":"57081067","note":"","size":"Česnekový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</si>
  <si>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2026-06-14T12:49:12.401+02:00</t>
  </si>
  <si>
    <t>2026-06-14T13:28:48.789+02:00</t>
  </si>
  <si>
    <t>[{"id":"d9c512720f9b37393cb453fe","count":1,"label":"Comeback 32cm 🌶️","posId":"121","price":19920,"isExtra":false},{"id":"47441b8c08c3b985152b12f3","count":1,"label":"Balné","posId":"K0000","price":1500,"isExtra":true},{"id":"bf5b4c4d17a61c9f0216038f","count":1,"label":"okraj mozzarella, bbq omáčka","posId":"A123","price":5700,"isExtra":true}]</t>
  </si>
  <si>
    <t>2026-06-14T12:39:23.885+02:00</t>
  </si>
  <si>
    <t>2026-06-14T13:22:36.662+02:00</t>
  </si>
  <si>
    <t>[{"id":"1a4528b44fffb558ad058321","count":1,"label":"Česnekový dip","posId":"P106","price":2000,"isExtra":false},{"id":"47441b8c08c3b985152b12f3","count":1,"label":"Balné","posId":"K0000","price":1500,"isExtra":true},{"id":"2fa796521e3552b9b2d8a569","count":1,"label":"Pečené brambory","posId":"P103","price":6900,"isExtra":false},{"id":"47441b8c08c3b985152b12f3","count":1,"label":"Balné","posId":"K0000","price":1500,"isExtra":true},{"id":"9ff4b752ddf2f94c142455e8","count":1,"label":"Margherita 40cm","posId":"100","price":26900,"isExtra":false},{"id":"eebdf80d1781a9b444ae21c7","count":1,"label":"Balné","posId":"K0000","price":2000,"isExtra":true},{"id":"d6d74ab42be6062f19191438","count":1,"label":"bez plněných okrajů","posId":"X1000","price":0,"isExtra":true},{"id":"941c7ca3646dd49d375cfc49","count":1,"label":"Šunka","posId":"C106","price":4000,"KDSTags":["greenhighlight"],"isExtra":true},{"id":"d9c512720f9b37393cb453fe","count":1,"label":"Comeback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okrajů","posId":"X1000","price":0,"isExtra":true},{"id":"04330be389b9c35e22b3d46e","count":1,"label":"Grana padano, pecorino, parmazán","posId":"B130","price":3000,"KDSTags":["greenhighlight"],"isExtra":true},{"id":"f81a1b116e2a28fd29dd152c","count":1,"label":"Spicy Wings 🌶️","posId":"P101","price":9520,"isExtra":false},{"id":"47441b8c08c3b985152b12f3","count":1,"label":"Balné","posId":"K0000","price":1500,"isExtra":true}]</t>
  </si>
  <si>
    <t>2026-06-14T12:37:30.334+02:00</t>
  </si>
  <si>
    <t>2026-06-14T13:02:47.617+02:00</t>
  </si>
  <si>
    <t>[{"id":"a3cc03a980c7041c427ae12d","count":1,"label":"Pepsi 1l","posId":"N124","price":5900,"isExtra":false},{"id":"a8f3a9f4cf026630dd8323e9","count":1,"label":"Jalapeňos dip","posId":"P107","price":2000,"isExtra":false},{"id":"47441b8c08c3b985152b12f3","count":1,"label":"Balné","posId":"K0000","price":1500,"isExtra":true},{"id":"d39c047c4568cbe91e1b6a8d","count":1,"label":"Hawai 32cm","posId":"114","price":19920,"isExtra":false},{"id":"47441b8c08c3b985152b12f3","count":1,"label":"Balné","posId":"K0000","price":1500,"isExtra":true},{"id":"e1f43a0ee7f218cf02a7ded7","count":1,"label":"USA těsto","posId":"17","price":1000,"isExtra":true}]</t>
  </si>
  <si>
    <t>2026-06-14T12:30:04.070+02:00</t>
  </si>
  <si>
    <t>2026-06-14T13:05:07.558+02:00</t>
  </si>
  <si>
    <t>2026-06-14T12:26:11.058+02:00</t>
  </si>
  <si>
    <t>2026-06-14T12:54:09.603+02:00</t>
  </si>
  <si>
    <t>[{"id":"3a4b44aa27281bdf9aeaddfb","count":1,"label":"Hawai 40cm","posId":"102","price":30900,"isExtra":false},{"id":"eebdf80d1781a9b444ae21c7","count":1,"label":"Balné","posId":"K0000","price":2000,"isExtra":true},{"id":"7aed135de8f85157643167c9","count":1,"label":"BBQ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okrajů","posId":"X1000","price":0,"isExtra":true},{"id":"2fa796521e3552b9b2d8a569","count":1,"label":"Pečené brambory","posId":"P103","price":6900,"isExtra":false},{"id":"47441b8c08c3b985152b12f3","count":1,"label":"Balné","posId":"K0000","price":1500,"isExtra":true}]</t>
  </si>
  <si>
    <t>2026-06-14T12:25:05.063+02:00</t>
  </si>
  <si>
    <t>2026-06-14T13:02:39.237+02:00</t>
  </si>
  <si>
    <t>2026-06-14T13:18:35.759+02:00</t>
  </si>
  <si>
    <t>2026-06-14T12:44:00.332+02:00</t>
  </si>
  <si>
    <t>[{"id":"a7776057-3aa0-47d4-9ca4-d51217995dad","note":"","count":2,"label":"Veggieballs 32 cm","posId":"117","price":24900,"isExtra":false},{"id":"96b5d091-fc97-4d1a-8602-51839892aa23","note":"","count":1,"label":"Dip jalapenos","posId":"P107","price":2000,"isExtra":false}]</t>
  </si>
  <si>
    <t>2026-06-14T12:13:23.838+02:00</t>
  </si>
  <si>
    <t>2026-06-14T12:47:28.632+02:00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</si>
  <si>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32cm","posId":"116","price":24900,"isExtra":false},{"id":"57081116","note":"","count":1,"label":"Balné","posId":"K0000","price":1500,"isExtra":true},{"id":"57081126","note":"","count":1,"label":"Bez kuřete","posId":"X114","price":0,"KDSTags":["redhighlight"],"isExtra":true},{"id":"57081151","note":"","count":1,"label":"Žampiony","posId":"B105","price":2500,"KDSTags":["greenhighlight"],"isExtra":true},{"id":"57081071","note":"","size":"Jalapenos Rolls","count":1,"label":"Jalapenos Rolls","posId":"jpr200","price":8900,"isExtra":false},{"id":"57081116","note":"","count":1,"label":"Balné","posId":"K0000","price":1500,"isExtra":true},{"id":"57081069","note":"","size":"Česnekový dip","count":2,"label":"Česnekový dip","posId":"P106","price":2000,"isExtra":false},{"id":"57081116","note":"","count":2,"label":"Balné","posId":"K0000","price":1500,"isExtra":true},{"id":"57405790","note":"","size":"Pepsi 1l","count":1,"label":"Pepsi 1l","posId":"N124","price":5900,"isExtra":false}]</t>
  </si>
  <si>
    <t>2026-06-14T12:11:02.917+02:00</t>
  </si>
  <si>
    <t>2026-06-14T12:31:22.406+02:00</t>
  </si>
  <si>
    <t>2026-06-14T12:57:10.736+02:00</t>
  </si>
  <si>
    <t>2026-06-14T12:12:24.211+02:00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</si>
  <si>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omáčky","posId":"A125","price":5700,"isExtra":true},{"id":"c1383a56-9eef-4159-8de6-52ba98917da4","note":"","count":1,"label":"Pepperoni Rolls, 6 ks","posId":"P100","price":8900,"isExtra":false},{"id":"739ceea4-4275-4f09-8cf5-ae08fe640a77","note":"","count":1,"label":"Pepsi 1l","posId":"N124","price":5900,"isExtra":false}]</t>
  </si>
  <si>
    <t>2026-06-14T12:10:35.015+02:00</t>
  </si>
  <si>
    <t>2026-06-14T12:26:08.694+02:00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</si>
  <si>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</si>
  <si>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Zbyněk</t>
  </si>
  <si>
    <t>2026-06-14T11:50:49.476+02:00</t>
  </si>
  <si>
    <t>2026-06-14T12:01:04.065+02:00</t>
  </si>
  <si>
    <t>[{"id":"109","note":"Bez čili prosí 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</si>
  <si>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2026-06-14T11:41:39.086+02:00</t>
  </si>
  <si>
    <t>2026-06-14T11:50:56.044+02:00</t>
  </si>
  <si>
    <t>[{"id":"8b9ce92a-02d5-43b9-b829-08e471365a1c","count":1,"label":"Pizza Hot &amp; Spicy 40","posId":"110","price":30900,"isExtra":false,"creatorId":"y_ARpTLWVPyBL1PhQPJZg","isPackging":0,"actualLabel":"Pizza Hot &amp; Spicy 40"}]</t>
  </si>
  <si>
    <t>2026-06-14T11:26:10.011+02:00</t>
  </si>
  <si>
    <t>2026-06-14T11:37:06.951+02:00</t>
  </si>
  <si>
    <t>Shameem</t>
  </si>
  <si>
    <t>2026-06-14T02:23:25.045+02:00</t>
  </si>
  <si>
    <t>2026-06-14T02:35:10.356+02:00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</si>
  <si>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C107","note":"","count":1,"label":"Špenát s česnekem","posId":"C107","price":3500,"KDSTags":["greenhighlight"],"isExtra":true}]</t>
  </si>
  <si>
    <t>2026-06-14T02:19:40.964+02:00</t>
  </si>
  <si>
    <t>2026-06-14T02:30:58.224+02:00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</si>
  <si>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</si>
  <si>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2026-06-14T02:18:51.327+02:00</t>
  </si>
  <si>
    <t>2026-06-14T02:28:18.701+02:00</t>
  </si>
  <si>
    <t>[{"id":"0a4a95a672d7bfe60c28076a","count":1,"label":"Pepperoni 40cm 🌶️🌶️","posId":"108","price":30900,"isExtra":false},{"id":"eebdf80d1781a9b444ae21c7","count":1,"label":"Balné","posId":"K0000","price":2000,"isExtra":true},{"id":"a7beb863c2dca2a2172d2d02","count":1,"label":"okraj hotdog, hořčice","posId":"A118","price":6500,"isExtra":true},{"id":"3bb5e6465468f076dcc05987","count":1,"label":"Žampiony","posId":"C105","price":3500,"KDSTags":["greenhighlight"],"isExtra":true}]</t>
  </si>
  <si>
    <t>2026-06-14T02:17:02.166+02:00</t>
  </si>
  <si>
    <t>2026-06-14T02:23:58.613+02:00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</si>
  <si>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okrajů","posId":"X1000","price":0,"isExtra":true}]</t>
  </si>
  <si>
    <t>2026-06-14T02:03:47.386+02:00</t>
  </si>
  <si>
    <t>2026-06-14T02:09:33.983+02:00</t>
  </si>
  <si>
    <t>2026-06-14T01:47:01.571+02:00</t>
  </si>
  <si>
    <t>2026-06-14T01:53:51.930+02:00</t>
  </si>
  <si>
    <t>[{"id":"194f9b78861882e1b3527e00","count":1,"label":"Pepperoni 32cm 🌶️🌶️","posId":"120","price":19920,"isExtra":false},{"id":"47441b8c08c3b985152b12f3","count":1,"label":"Balné","posId":"K0000","price":1500,"isExtra":true},{"id":"1a4528b44fffb558ad058321","count":1,"label":"Česnekový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</si>
  <si>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2026-06-14T01:40:16.612+02:00</t>
  </si>
  <si>
    <t>2026-06-14T01:46:22.616+02:00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</si>
  <si>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🌶️🌶️","posId":"122","price":24900,"isExtra":false},{"id":"47441b8c08c3b985152b12f3","count":1,"label":"Balné","posId":"K0000","price":1500,"isExtra":true},{"id":"8c5751ed4c7ded00b62bbc0d","count":1,"label":"Mirinda 1l","posId":"N126","price":5900,"isExtra":false}]</t>
  </si>
  <si>
    <t>2026-06-14T01:28:37.223+02:00</t>
  </si>
  <si>
    <t>2026-06-14T01:36:09.999+02:00</t>
  </si>
  <si>
    <t>2026-06-14T01:09:32.919+02:00</t>
  </si>
  <si>
    <t>2026-06-14T01:17:46.594+02:00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</si>
  <si>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okrajů","posId":"X1000","price":0,"isExtra":true},{"id":"70a60a81954245e45fd7e9ab","count":1,"label":"Bez šunky","posId":"X106","price":0,"KDSTags":["redhighlight"],"isExtra":true},{"id":"20df61893dbfd7f926d17464","count":1,"label":"Opočno karamel","posId":"D112","price":12900,"isExtra":false}]</t>
  </si>
  <si>
    <t>2026-06-14T01:03:49.653+02:00</t>
  </si>
  <si>
    <t>2026-06-14T01:09:00.669+02:00</t>
  </si>
  <si>
    <t>2026-06-14T00:55:36.099+02:00</t>
  </si>
  <si>
    <t>2026-06-14T01:05:15.815+02:00</t>
  </si>
  <si>
    <t>[{"id":"f7bdc433-48d7-4ed2-a40e-b24b5c1351fc","count":1,"label":"Pizza Hawai 40 cm 0,5","posId":"H102","price":15450,"isExtra":false,"creatorId":"5XuH4gXx92WQB4VyLX__0","isPackging":0,"actualLabel":"Pizza Hawai 40 cm 0,5"},{"id":"2lwz8DLnxAE2XXPjpySDo","count":1,"label":"Bez plněných okrajů","posId":"X1000","price":0,"isExtra":true,"mainItemId":"f7bdc433-48d7-4ed2-a40e-b24b5c1351fc"},{"id":"e44c009b-f8d9-413d-a7c5-342615cfcb3c","count":1,"label":"Pizza Hot &amp; Spicy 40 0,5","posId":"H110","price":15450,"isExtra":false,"creatorId":"fHs1M-mKJoofSdjvMQoMJ","isPackging":0,"actualLabel":"Pizza Hot &amp; Spicy 40 0,5"},{"id":"2lwz8DLnxAE2XXPjpySDo","count":1,"label":"Bez plněných okrajů","posId":"X1000","price":0,"isExtra":true,"mainItemId":"e44c009b-f8d9-413d-a7c5-342615cfcb3c"},{"id":"63eebea1-cba5-437a-83f6-63b411b74fb8","count":1,"label":"Spicy Wings","posId":"P101","price":11900,"isExtra":false,"creatorId":"Fl33gmeGEcCIU0SFZNgLC","isPackging":0,"actualLabel":"Spicy Wings"}]</t>
  </si>
  <si>
    <t>2026-06-14T00:24:03.394+02:00</t>
  </si>
  <si>
    <t>2026-06-14T00:35:54.120+02:00</t>
  </si>
  <si>
    <t>2026-06-14T00:57:55.197+02:00</t>
  </si>
  <si>
    <t>2026-06-14T00:29:06.372+02:00</t>
  </si>
  <si>
    <t>[{"id":"1da47ebe-2592-435a-b854-8cbe80b56263","note":"","count":1,"label":"Hawai 32 cm","posId":"138","price":24900,"isExtra":false},{"id":"e12521cc-9391-4513-be27-f090014536cf","note":"","count":1,"label":"BBQ Texas 32 cm","posId":"143","price":24900,"isExtra":false},{"id":"0ea52415-fdb3-497f-b216-7fd5802f2e0f","note":"","count":1,"label":"Quattro Formaggi 32 cm","posId":"123","price":24900,"isExtra":false}]</t>
  </si>
  <si>
    <t>2026-06-14T00:14:28.484+02:00</t>
  </si>
  <si>
    <t>2026-06-14T00:33:10.642+02:00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</si>
  <si>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</si>
  <si>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2026-06-14T00:12:18.480+02:00</t>
  </si>
  <si>
    <t>2026-06-14T00:29:56.896+02:00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</si>
  <si>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základ","posId":"ZRS32","price":0,"isExtra":true},{"id":"18","note":"","count":1,"label":"Jablečno-skořicové rolls","posId":"18","price":8900,"isExtra":false},{"id":"K0000","note":"","count":1,"label":"Balné","posId":"K0000","price":1500,"isExtra":true}]</t>
  </si>
  <si>
    <t>2026-06-14T00:05:44.252+02:00</t>
  </si>
  <si>
    <t>2026-06-14T00:06:28.116+02:00</t>
  </si>
  <si>
    <t>[{"id":"53c67fff-a7d6-409e-a216-5d0108dd5fcd","count":1,"label":"Pepsi zero sugar 1l","posId":"N125","price":5900,"isExtra":false,"creatorId":"BV1SmwmFMFyJGslsSGCyd","isPackging":0,"actualLabel":"Pepsi zero sugar 1l"}]</t>
  </si>
  <si>
    <t>2026-06-14T00:05:28.664+02:00</t>
  </si>
  <si>
    <t>2026-06-14T00:26:47.371+02:00</t>
  </si>
  <si>
    <t>[{"id":"0a4a95a672d7bfe60c28076a","count":1,"label":"Pepperoni 40cm 🌶️🌶️","posId":"108","price":30900,"isExtra":false},{"id":"eebdf80d1781a9b444ae21c7","count":1,"label":"Balné","posId":"K0000","price":2000,"isExtra":true},{"id":"1a4528b44fffb558ad058321","count":1,"label":"Česnekový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40cm","posId":"111","price":30900,"isExtra":false},{"id":"eebdf80d1781a9b444ae21c7","count":1,"label":"Balné","posId":"K0000","price":2000,"isExtra":true},{"id":"e93e0fbc9fec4ec4c9ccb0f5","count":1,"label":"BBQ dip","posId":"P105","price":2000,"isExtra":false},{"id":"47441b8c08c3b985152b12f3","count":1,"label":"Balné","posId":"K0000","price":1500,"isExtra":true}]</t>
  </si>
  <si>
    <t>2026-06-14T00:05:26.456+02:00</t>
  </si>
  <si>
    <t>2026-06-14T00:23:15.426+02:00</t>
  </si>
  <si>
    <t>[{"id":"0a4a95a672d7bfe60c28076a","count":1,"label":"Pepperoni 40cm 🌶️🌶️","posId":"108","price":30900,"isExtra":false},{"id":"eebdf80d1781a9b444ae21c7","count":1,"label":"Balné","posId":"K0000","price":2000,"isExtra":true}]</t>
  </si>
  <si>
    <t>2026-06-14T00:01:59.470+02:00</t>
  </si>
  <si>
    <t>2026-06-14T00:19:05.400+02:00</t>
  </si>
  <si>
    <t>[{"id":"194f9b78861882e1b3527e00","count":1,"label":"Pepperoni 32cm 🌶️🌶️","posId":"120","price":19920,"isExtra":false},{"id":"47441b8c08c3b985152b12f3","count":1,"label":"Balné","posId":"K0000","price":1500,"isExtra":true},{"id":"fb6aa114235c38290216918f","count":1,"label":"okraj hotdog, bbq omáčka","posId":"A119","price":5700,"isExtra":true},{"id":"ad6b3dfb7749c8ba9fc19f44","count":1,"label":"Guarana kiwi a jablko","posId":"N144","price":5500,"isExtra":false}]</t>
  </si>
  <si>
    <t>2026-06-14T00:00:08.441+02:00</t>
  </si>
  <si>
    <t>2026-06-14T00:17:52.265+02:00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</si>
  <si>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</si>
  <si>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2026-06-13T23:53:37.338+02:00</t>
  </si>
  <si>
    <t>2026-06-14T00:15:12.909+02:00</t>
  </si>
  <si>
    <t>[{"id":"57081033","note":"","size":"Capricciosa 40cm","count":1,"label":"Capricciosa 40cm","posId":"101","price":30900,"isExtra":false},{"id":"57081111","note":"","count":1,"label":"Balné","posId":"K0000","price":2000,"isExtra":true},{"id":"57081099","note":"","count":1,"label":"bez plněných okrajů","posId":"X1000","price":0,"isExtra":true},{"id":"57081163","note":"","count":1,"label":"Bez oliv","posId":"X112","price":0,"KDSTags":["redhighlight"],"isExtra":true}]</t>
  </si>
  <si>
    <t>2026-06-13T23:52:04.085+02:00</t>
  </si>
  <si>
    <t>2026-06-14T00:10:48.293+02:00</t>
  </si>
  <si>
    <t>[{"id":"603b435c-3b64-461f-97f3-c365eb50fd2a","note":"","count":1,"label":"Sweet passion 18 cm","posId":"30","price":11900,"isExtra":false},{"id":"3a8b6a85-3b5c-4ee4-be2d-261ab8731d6e","note":"","count":1,"label":"Dip česnekový","posId":"P106","price":2000,"isExtra":false}]</t>
  </si>
  <si>
    <t>2026-06-13T23:45:23.038+02:00</t>
  </si>
  <si>
    <t>2026-06-14T00:10:15.957+02:00</t>
  </si>
  <si>
    <t>[{"id":"1a4528b44fffb558ad058321","count":1,"label":"Česnekový dip","posId":"P106","price":2000,"isExtra":false},{"id":"47441b8c08c3b985152b12f3","count":1,"label":"Balné","posId":"K0000","price":1500,"isExtra":true},{"id":"0a4a95a672d7bfe60c28076a","count":1,"label":"Pepperoni 40cm 🌶️🌶️","posId":"108","price":30900,"isExtra":false},{"id":"eebdf80d1781a9b444ae21c7","count":1,"label":"Balné","posId":"K0000","price":2000,"isExtra":true},{"id":"a7beb863c2dca2a2172d2d02","count":1,"label":"okraj hotdog, hořčice","posId":"A118","price":6500,"isExtra":true},{"id":"3fb45dd573c24bfa2313f0ce","count":1,"label":"Pepperoni salám","posId":"C109","price":4000,"KDSTags":["greenhighlight"],"isExtra":true}]</t>
  </si>
  <si>
    <t>2026-06-13T23:43:19.078+02:00</t>
  </si>
  <si>
    <t>2026-06-14T00:10:11.487+02:00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</si>
  <si>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🌶️","posId":"109","price":30900,"isExtra":false},{"id":"57081111","note":"","count":1,"label":"Balné","posId":"K0000","price":2000,"isExtra":true},{"id":"57081178","note":"","count":1,"label":"okraj hotdog, bbq omáčka","posId":"A120","price":6500,"isExtra":true},{"id":"57081186","note":"","count":1,"label":"Bez cibule","posId":"X103","price":0,"KDSTags":["redhighlight"],"isExtra":true}]</t>
  </si>
  <si>
    <t>2026-06-13T23:35:19.671+02:00</t>
  </si>
  <si>
    <t>2026-06-14T00:04:28.572+02:00</t>
  </si>
  <si>
    <t>[{"id":"57081034","note":"","size":"Veggieballs 40cm 🌶️🌶️","count":1,"label":"Veggieballs 40cm 🌶️🌶️","posId":"105","price":30900,"isExtra":false},{"id":"57081111","note":"","count":1,"label":"Balné","posId":"K0000","price":2000,"isExtra":true},{"id":"57081031","note":"","size":"Zeleninová 40cm","count":1,"label":"Zeleninová 40cm","posId":"103","price":30900,"isExtra":false},{"id":"57081111","note":"","count":1,"label":"Balné","posId":"K0000","price":2000,"isExtra":true}]</t>
  </si>
  <si>
    <t>2026-06-13T23:34:17.076+02:00</t>
  </si>
  <si>
    <t>2026-06-14T00:01:02.480+02:00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</si>
  <si>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40cm","posId":"111","price":30900,"isExtra":false},{"id":"57081111","note":"","count":1,"label":"Balné","posId":"K0000","price":2000,"isExtra":true},{"id":"57081027","note":"","size":"Pepperoni 40cm 🌶️🌶️","count":1,"label":"Pepperoni 40cm 🌶️🌶️","posId":"108","price":30900,"isExtra":false},{"id":"57081111","note":"","count":1,"label":"Balné","posId":"K0000","price":2000,"isExtra":true}]</t>
  </si>
  <si>
    <t>2026-06-13T23:31:04.151+02:00</t>
  </si>
  <si>
    <t>2026-06-13T23:55:42.190+02:00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</si>
  <si>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základ","posId":"f61b7339-3b20-4583-b2b8-12e48de2876d","price":0,"isExtra":true},{"id":"ee394832-8137-440a-84b7-b9e0df42a9ab","note":"","count":1,"label":"Hawai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</si>
  <si>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2026-06-13T23:30:47.853+02:00</t>
  </si>
  <si>
    <t>2026-06-13T23:46:48.299+02:00</t>
  </si>
  <si>
    <t>[{"id":"194f9b78861882e1b3527e00","count":1,"label":"Pepperoni 32cm 🌶️🌶️","posId":"120","price":19920,"isExtra":false},{"id":"47441b8c08c3b985152b12f3","count":1,"label":"Balné","posId":"K0000","price":1500,"isExtra":true},{"id":"1a4528b44fffb558ad058321","count":1,"label":"Česnekový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</si>
  <si>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2026-06-13T23:30:25.802+02:00</t>
  </si>
  <si>
    <t>2026-06-13T23:54:15.124+02:00</t>
  </si>
  <si>
    <t>[{"id":"194f9b78861882e1b3527e00","count":1,"label":"Pepperoni 32cm 🌶️🌶️","posId":"120","price":19920,"isExtra":false},{"id":"47441b8c08c3b985152b12f3","count":1,"label":"Balné","posId":"K0000","price":1500,"isExtra":true},{"id":"6f63fbd0ac5af4c0c06e0306","count":1,"label":"Šunka","posId":"B106","price":3000,"KDSTags":["greenhighlight"],"isExtra":true},{"id":"b6762cc06e73fd176bea7855","count":1,"label":"Slanina","posId":"B108","price":3000,"KDSTags":["greenhighlight"],"isExtra":true},{"id":"d39c047c4568cbe91e1b6a8d","count":1,"label":"Hawai 32cm","posId":"114","price":19920,"isExtra":false},{"id":"47441b8c08c3b985152b12f3","count":1,"label":"Balné","posId":"K0000","price":1500,"isExtra":true},{"id":"f524179369adcb3de3c0ca3e","count":1,"label":"Jablečno-skořicové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</si>
  <si>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2026-06-13T23:24:34.411+02:00</t>
  </si>
  <si>
    <t>2026-06-13T23:34:09.606+02:00</t>
  </si>
  <si>
    <t>2026-06-13T23:17:56.128+02:00</t>
  </si>
  <si>
    <t>2026-06-13T23:34:03.569+02:00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</si>
  <si>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🌶️","posId":"109","price":30900,"isExtra":false},{"id":"57081111","note":"","count":1,"label":"Balné","posId":"K0000","price":2000,"isExtra":true},{"id":"57081135","note":"","count":1,"label":"okraj mozzarella, bylinky","posId":"A122","price":6500,"isExtra":true}]</t>
  </si>
  <si>
    <t>2026-06-13T23:16:59.122+02:00</t>
  </si>
  <si>
    <t>2026-06-13T23:26:59.110+02:00</t>
  </si>
  <si>
    <t>[{"id":"d9c512720f9b37393cb453fe","count":1,"label":"Comeback 32cm 🌶️","posId":"121","price":19920,"isExtra":false},{"id":"47441b8c08c3b985152b12f3","count":1,"label":"Balné","posId":"K0000","price":1500,"isExtra":true},{"id":"194f9b78861882e1b3527e00","count":1,"label":"Pepperoni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🌶️🌶️","posId":"120","price":19920,"isExtra":false},{"id":"47441b8c08c3b985152b12f3","count":1,"label":"Balné","posId":"K0000","price":1500,"isExtra":true},{"id":"8c5751ed4c7ded00b62bbc0d","count":1,"label":"Mirinda 1l","posId":"N126","price":5900,"isExtra":false},{"id":"a3cc03a980c7041c427ae12d","count":1,"label":"Pepsi 1l","posId":"N124","price":5900,"isExtra":false},{"id":"1a4528b44fffb558ad058321","count":1,"label":"Česnekový dip","posId":"P106","price":2000,"isExtra":false},{"id":"47441b8c08c3b985152b12f3","count":1,"label":"Balné","posId":"K0000","price":1500,"isExtra":true}]</t>
  </si>
  <si>
    <t>2026-06-13T23:12:57.911+02:00</t>
  </si>
  <si>
    <t>2026-06-13T23:24:46.194+02:00</t>
  </si>
  <si>
    <t>[{"id":"59610969","note":"","size":"BBQ Texas 32cm","count":1,"label":"BBQ Texas 32cm","posId":"119","price":24900,"isExtra":false},{"id":"57081116","note":"","count":1,"label":"Balné","posId":"K0000","price":1500,"isExtra":true}]</t>
  </si>
  <si>
    <t>2026-06-13T23:12:06.658+02:00</t>
  </si>
  <si>
    <t>2026-06-13T23:23:16.178+02:00</t>
  </si>
  <si>
    <t>[{"id":"472397d1b77edda7994f9053","count":1,"label":"Hot &amp; Spicy 40cm 🌶️🌶️","posId":"110","price":30900,"isExtra":false},{"id":"eebdf80d1781a9b444ae21c7","count":1,"label":"Balné","posId":"K0000","price":2000,"isExtra":true}]</t>
  </si>
  <si>
    <t>2026-06-13T23:06:03.871+02:00</t>
  </si>
  <si>
    <t>2026-06-13T23:23:10.609+02:00</t>
  </si>
  <si>
    <t>2026-06-13T23:31:11.544+02:00</t>
  </si>
  <si>
    <t>2026-06-13T23:15:20.593+02:00</t>
  </si>
  <si>
    <t>2026-06-13T23:03:03.336+02:00</t>
  </si>
  <si>
    <t>2026-06-13T23:18:53.122+02:00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</si>
  <si>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základ","posId":"a3d62a5d-2e1d-48db-874e-d64becff7059","price":0,"isExtra":true}]</t>
  </si>
  <si>
    <t>2026-06-13T22:46:01.006+02:00</t>
  </si>
  <si>
    <t>2026-06-13T22:59:49.908+02:00</t>
  </si>
  <si>
    <t>[{"id":"d9c512720f9b37393cb453fe","count":1,"label":"Comeback 32cm 🌶️","posId":"121","price":19920,"isExtra":false},{"id":"47441b8c08c3b985152b12f3","count":1,"label":"Balné","posId":"K0000","price":1500,"isExtra":true},{"id":"d39c047c4568cbe91e1b6a8d","count":1,"label":"Hawai 32cm","posId":"114","price":19920,"isExtra":false},{"id":"47441b8c08c3b985152b12f3","count":1,"label":"Balné","posId":"K0000","price":1500,"isExtra":true}]</t>
  </si>
  <si>
    <t>2026-06-13T22:35:33.936+02:00</t>
  </si>
  <si>
    <t>2026-06-13T22:57:06.216+02:00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</si>
  <si>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32cm","posId":"113","price":24900,"isExtra":false},{"id":"57081116","note":"","count":1,"label":"Balné","posId":"K0000","price":1500,"isExtra":true},{"id":"57081140","note":"","count":1,"label":"okraj mozzarella, bylinky","posId":"A121","price":5700,"isExtra":true},{"id":"59610969","note":"","size":"BBQ Texas 32cm","count":1,"label":"BBQ Texas 32cm","posId":"119","price":24900,"isExtra":false},{"id":"57081116","note":"","count":1,"label":"Balné","posId":"K0000","price":1500,"isExtra":true},{"id":"57081105","note":"","count":1,"label":"bez plněných okrajů","posId":"X1000","price":0,"isExtra":true},{"id":"59610970","note":"","size":"BBQ Meteor 32cm","count":1,"label":"BBQ Meteor 32cm","posId":"118","price":24900,"isExtra":false},{"id":"57081116","note":"","count":1,"label":"Balné","posId":"K0000","price":1500,"isExtra":true},{"id":"57081105","note":"","count":1,"label":"bez plněných okrajů","posId":"X1000","price":0,"isExtra":true}]</t>
  </si>
  <si>
    <t>2026-06-13T22:34:53.113+02:00</t>
  </si>
  <si>
    <t>2026-06-13T22:51:32.228+02:00</t>
  </si>
  <si>
    <t>2026-06-13T23:20:50.494+02:00</t>
  </si>
  <si>
    <t>2026-06-13T22:48:48.467+02:00</t>
  </si>
  <si>
    <t>[{"id":"8b9ce92a-02d5-43b9-b829-08e471365a1c","count":1,"label":"Pizza Hot &amp; Spicy 40","posId":"110","price":30900,"isExtra":false,"creatorId":"I0HjVsSrD0mmeboAyJxpC","isPackging":0,"actualLabel":"Pizza Hot &amp; Spicy 40"},{"id":"3fd5bae2-83df-49cd-b0e6-b39af80616c6","count":1,"label":"Pizza BBQ Texas 40","posId":"107","price":30900,"isExtra":false,"creatorId":"QTvrfUngfemOLZ5gveXQW","isPackging":0,"actualLabel":"Pizza BBQ Texas 40"},{"id":"51b6e656-73cd-4dc6-9ae7-5ae6861e6242","count":1,"label":"Dip česnekový","posId":"P106","price":2000,"isExtra":false,"creatorId":"9U63Bxyr-TZKWxlEM6XUH","isPackging":0,"actualLabel":"Dip česnekový"}]</t>
  </si>
  <si>
    <t>2026-06-13T22:32:00.884+02:00</t>
  </si>
  <si>
    <t>2026-06-13T22:51:43.080+02:00</t>
  </si>
  <si>
    <t>[{"id":"d9c512720f9b37393cb453fe","count":1,"label":"Comeback 32cm 🌶️","posId":"121","price":19920,"isExtra":false},{"id":"47441b8c08c3b985152b12f3","count":1,"label":"Balné","posId":"K0000","price":1500,"isExtra":true},{"id":"a3cc03a980c7041c427ae12d","count":1,"label":"Pepsi 1l","posId":"N124","price":5900,"isExtra":false}]</t>
  </si>
  <si>
    <t>2026-06-13T22:31:47.301+02:00</t>
  </si>
  <si>
    <t>2026-06-13T22:44:04.039+02:00</t>
  </si>
  <si>
    <t>[{"id":"3d349fca-a560-44e4-966f-e75699784d8e","count":1,"label":"Pizza Comeback 40","posId":"109","price":30900,"isExtra":false,"creatorId":"saDTwaFUZ6N4bZtHot86t","isPackging":0,"actualLabel":"Pizza Comeback 40"},{"id":"a5Gkj2FqUAnwgAU4Vmosn","count":1,"label":"Smetanový základ","posId":"ZRS40","price":0,"isExtra":true,"mainItemId":"3d349fca-a560-44e4-966f-e75699784d8e"}]</t>
  </si>
  <si>
    <t>2026-06-13T22:29:30.737+02:00</t>
  </si>
  <si>
    <t>2026-06-13T22:45:25.164+02:00</t>
  </si>
  <si>
    <t>2026-06-13T22:29:29.147+02:00</t>
  </si>
  <si>
    <t>2026-06-13T22:45:33.141+02:00</t>
  </si>
  <si>
    <t>[{"id":"31deb50114d05dde45863f17","count":1,"label":"Pepsi zero sugar 1l","posId":"N125","price":5900,"isExtra":false},{"id":"3a4b44aa27281bdf9aeaddfb","count":1,"label":"Hawai 40cm","posId":"102","price":30900,"isExtra":false},{"id":"eebdf80d1781a9b444ae21c7","count":1,"label":"Balné","posId":"K0000","price":2000,"isExtra":true}]</t>
  </si>
  <si>
    <t>2026-06-13T22:28:40.428+02:00</t>
  </si>
  <si>
    <t>2026-06-13T22:39:13.405+02:00</t>
  </si>
  <si>
    <t>[{"id":"d9c512720f9b37393cb453fe","count":1,"label":"Comeback 32cm 🌶️","posId":"121","price":19920,"isExtra":false},{"id":"47441b8c08c3b985152b12f3","count":1,"label":"Balné","posId":"K0000","price":1500,"isExtra":true},{"id":"286d6bb301138412c2453fe3","count":1,"label":"Hot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🌶️🌶️","posId":"122","price":24900,"isExtra":false},{"id":"47441b8c08c3b985152b12f3","count":1,"label":"Balné","posId":"K0000","price":1500,"isExtra":true}]</t>
  </si>
  <si>
    <t>2026-06-13T22:16:05.038+02:00</t>
  </si>
  <si>
    <t>2026-06-13T22:25:10.471+02:00</t>
  </si>
  <si>
    <t>[{"id":"31cc2dec-1acd-4403-88c1-9561117576d8","count":1,"label":"Pizza Špenát kuře 40 cm","posId":"104","price":30900,"isExtra":false,"creatorId":"Ieh8Fx_0mYUVJgyj3Lc5S","isPackging":0,"actualLabel":"Pizza Špenát kuře 40 cm"},{"id":"630ace20-5d22-4b96-8f2b-c71d934b1c69","count":1,"label":"Aquilla neperlivá","posId":"N140","price":3900,"isExtra":false,"creatorId":"0zZf3T1JJQrkYej43MbVL","isPackging":0,"actualLabel":"Aquilla neperlivá"}]</t>
  </si>
  <si>
    <t>2026-06-13T22:15:03.929+02:00</t>
  </si>
  <si>
    <t>2026-06-13T22:27:46.706+02:00</t>
  </si>
  <si>
    <t>[{"id":"0f92ea7ecc118f4f4c407335","count":1,"label":"BBQ Meteor 32cm","posId":"118","price":24900,"isExtra":false},{"id":"47441b8c08c3b985152b12f3","count":1,"label":"Balné","posId":"K0000","price":1500,"isExtra":true},{"id":"4817ba754693f45ada798799","count":2,"label":"Pilsner Urquell 12","posId":"N20","price":6500,"isExtra":false}]</t>
  </si>
  <si>
    <t>2026-06-13T22:02:53.635+02:00</t>
  </si>
  <si>
    <t>2026-06-13T22:18:43.404+02:00</t>
  </si>
  <si>
    <t>[{"id":"d67d3bcf942514bdeb41c97d","count":1,"label":"Margherita 32cm","posId":"112","price":16720,"isExtra":false},{"id":"47441b8c08c3b985152b12f3","count":1,"label":"Balné","posId":"K0000","price":1500,"isExtra":true},{"id":"ffffb99369f9942e342f94cc","count":1,"label":"Jalapeňos","posId":"B102","price":2500,"KDSTags":["greenhighlight"],"isExtra":true},{"id":"8d36bd077316160dd438eab9","count":1,"label":"Olivy","posId":"B112","price":2500,"KDSTags":["greenhighlight"],"isExtra":true},{"id":"a3cc03a980c7041c427ae12d","count":1,"label":"Pepsi 1l","posId":"N124","price":5900,"isExtra":false},{"id":"47a73fa5bee1643a7208bbdc","count":1,"label":"Capricciosa 32cm","posId":"113","price":24900,"isExtra":false},{"id":"47441b8c08c3b985152b12f3","count":1,"label":"Balné","posId":"K0000","price":1500,"isExtra":true},{"id":"1a4528b44fffb558ad058321","count":2,"label":"Česnekový dip","posId":"P106","price":2000,"isExtra":false},{"id":"47441b8c08c3b985152b12f3","count":2,"label":"Balné","posId":"K0000","price":1500,"isExtra":true},{"id":"22fae4223679fdbf636bc4cb","count":1,"label":"Choco Rolls","posId":"chr100","price":8900,"isExtra":false},{"id":"47441b8c08c3b985152b12f3","count":1,"label":"Balné","posId":"K0000","price":1500,"isExtra":true}]</t>
  </si>
  <si>
    <t>2026-06-13T22:00:04.594+02:00</t>
  </si>
  <si>
    <t>2026-06-13T22:10:43.127+02:00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</si>
  <si>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🌶️🌶️","posId":"108","price":30900,"isExtra":false},{"id":"57081111","note":"","count":1,"label":"Balné","posId":"K0000","price":2000,"isExtra":true},{"id":"59555795","note":"","count":1,"label":"Smetanový základ","posId":"ZRS40","price":0,"isExtra":true},{"id":"57081216","note":"","count":1,"label":"Šunka","posId":"C106","price":4000,"KDSTags":["greenhighlight"],"isExtra":true},{"id":"57081223","note":"","count":1,"label":"Slanina","posId":"C108","price":4000,"KDSTags":["greenhighlight"],"isExtra":true}]</t>
  </si>
  <si>
    <t>2026-06-13T21:44:18.032+02:00</t>
  </si>
  <si>
    <t>2026-06-13T21:55:38.346+02:00</t>
  </si>
  <si>
    <t>[{"id":"106","note":"","count":2,"label":"BBQ Meteor 40cm","posId":"106","price":30900,"isExtra":false},{"id":"K0000","note":"","count":2,"label":"Balné","posId":"K0000","price":2000,"isExtra":true},{"id":"ZBS40","note":"","count":2,"label":"Smetanový základ","posId":"ZBS40","price":0,"isExtra":true},{"id":"X116","note":"","count":2,"label":"Bez masových kuliček","posId":"X116","price":0,"KDSTags":["redhighlight"],"isExtra":true},{"id":"N131","note":"","count":2,"label":"BIRGO grapefruit 0,5l","posId":"N131","price":4900,"isExtra":false}]</t>
  </si>
  <si>
    <t>2026-06-13T21:39:56.038+02:00</t>
  </si>
  <si>
    <t>2026-06-13T21:52:32.048+02:00</t>
  </si>
  <si>
    <t>[{"id":"194f9b78861882e1b3527e00","count":1,"label":"Pepperoni 32cm 🌶️🌶️","posId":"120","price":19920,"isExtra":false},{"id":"47441b8c08c3b985152b12f3","count":1,"label":"Balné","posId":"K0000","price":1500,"isExtra":true},{"id":"8c5751ed4c7ded00b62bbc0d","count":1,"label":"Mirinda 1l","posId":"N126","price":5900,"isExtra":false},{"id":"d17c2682f174ba70682c6ced","count":1,"label":"Buchtičky se šodó","posId":"D12","price":7900,"isExtra":false},{"id":"47441b8c08c3b985152b12f3","count":1,"label":"Balné","posId":"K0000","price":1500,"isExtra":true}]</t>
  </si>
  <si>
    <t>2026-06-13T21:34:47.967+02:00</t>
  </si>
  <si>
    <t>2026-06-13T21:47:40.470+02:00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</si>
  <si>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základ","posId":"ZRS32","price":0,"isExtra":true},{"id":"785bd350ca41e9c023b40739","count":1,"label":"Kukuřice","posId":"B115","price":2500,"KDSTags":["greenhighlight"],"isExtra":true},{"id":"a3cc03a980c7041c427ae12d","count":1,"label":"Pepsi 1l","posId":"N124","price":5900,"isExtra":false}]</t>
  </si>
  <si>
    <t>2026-06-13T21:28:24.651+02:00</t>
  </si>
  <si>
    <t>2026-06-13T21:46:12.836+02:00</t>
  </si>
  <si>
    <t>[{"id":"59610974","note":"","size":"Baby Špenát &amp; kuře 32cm","count":1,"label":"Baby Špenát &amp; kuře 32cm","posId":"116","price":24900,"isExtra":false},{"id":"57081116","note":"","count":1,"label":"Balné","posId":"K0000","price":1500,"isExtra":true},{"id":"57081140","note":"","count":1,"label":"okraj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</si>
  <si>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2026-06-13T21:27:47.549+02:00</t>
  </si>
  <si>
    <t>2026-06-13T21:45:50.474+02:00</t>
  </si>
  <si>
    <t>[{"id":"57081028","note":"","size":"BBQ Texas 40cm","count":1,"label":"BBQ Texas 40cm","posId":"107","price":30900,"isExtra":false},{"id":"57081111","note":"","count":1,"label":"Balné","posId":"K0000","price":2000,"isExtra":true}]</t>
  </si>
  <si>
    <t>2026-06-13T21:20:14.534+02:00</t>
  </si>
  <si>
    <t>2026-06-13T21:43:07.911+02:00</t>
  </si>
  <si>
    <t>[{"id":"408fa3cd3fc06ab4c3dbfe72","count":1,"label":"Baby špenát &amp; kuře 40cm","posId":"104","price":30900,"isExtra":false},{"id":"eebdf80d1781a9b444ae21c7","count":1,"label":"Balné","posId":"K0000","price":2000,"isExtra":true},{"id":"7e642955a1557f009c642df2","count":1,"label":"okraj hotdog, bez omáčky","posId":"A126","price":6500,"isExtra":true},{"id":"40d8ad0c487120d40f568f40","count":1,"label":"Opočno pistáciová","posId":"D109","price":12900,"isExtra":false},{"id":"8c5751ed4c7ded00b62bbc0d","count":1,"label":"Mirinda 1l","posId":"N126","price":5900,"isExtra":false}]</t>
  </si>
  <si>
    <t>2026-06-13T21:17:28.761+02:00</t>
  </si>
  <si>
    <t>2026-06-13T21:41:46.130+02:00</t>
  </si>
  <si>
    <t>[{"id":"47a73fa5bee1643a7208bbdc","count":1,"label":"Capricciosa 32cm","posId":"113","price":24900,"isExtra":false},{"id":"47441b8c08c3b985152b12f3","count":1,"label":"Balné","posId":"K0000","price":1500,"isExtra":true},{"id":"2fa796521e3552b9b2d8a569","count":1,"label":"Pečené brambory","posId":"P103","price":6900,"isExtra":false},{"id":"47441b8c08c3b985152b12f3","count":1,"label":"Balné","posId":"K0000","price":1500,"isExtra":true}]</t>
  </si>
  <si>
    <t>2026-06-13T21:15:06.384+02:00</t>
  </si>
  <si>
    <t>2026-06-13T21:38:44.199+02:00</t>
  </si>
  <si>
    <t>[{"id":"57081068","note":"","size":"Pepperoni Rolls 🌶️","count":1,"label":"Pepperoni Rolls 🌶️","posId":"P100","price":8900,"isExtra":false},{"id":"57081116","note":"","count":1,"label":"Balné","posId":"K0000","price":1500,"isExtra":true},{"id":"57081026","note":"","size":"Comeback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základ","posId":"ZRS40","price":0,"isExtra":true}]</t>
  </si>
  <si>
    <t>2026-06-13T21:12:28.474+02:00</t>
  </si>
  <si>
    <t>2026-06-13T21:29:00.660+02:00</t>
  </si>
  <si>
    <t>[{"id":"59610970","note":"","size":"BBQ Meteor 32cm","count":1,"label":"BBQ Meteor 32cm","posId":"118","price":24900,"isExtra":false},{"id":"57081116","note":"","count":1,"label":"Balné","posId":"K0000","price":1500,"isExtra":true},{"id":"59610976","note":"","count":1,"label":"USA těsto","posId":"17","price":1000,"isExtra":true},{"id":"57094174","note":"","count":1,"label":"Rajčatový základ","posId":"ZBR32","price":0,"isExtra":true},{"id":"57081172","note":"","count":1,"label":"okraj hotdog, hořčice","posId":"A117","price":5700,"isExtra":true},{"id":"57405790","note":"","size":"Pepsi 1l","count":1,"label":"Pepsi 1l","posId":"N124","price":5900,"isExtra":false},{"id":"57081032","note":"","size":"Hawai 40cm","count":1,"label":"Hawai 40cm","posId":"102","price":30900,"isExtra":false},{"id":"57081111","note":"","count":1,"label":"Balné","posId":"K0000","price":2000,"isExtra":true},{"id":"59555802","note":"","count":1,"label":"BBQ základ","posId":"ZRB40","price":0,"isExtra":true},{"id":"57081135","note":"","count":1,"label":"okraj mozzarella, bylinky","posId":"A122","price":6500,"isExtra":true}]</t>
  </si>
  <si>
    <t>2026-06-13T21:10:26.557+02:00</t>
  </si>
  <si>
    <t>2026-06-13T21:20:51.504+02:00</t>
  </si>
  <si>
    <t>[{"id":"c48047a3-b360-4cc6-8231-e37932ddbc84","count":1,"label":"Pizza Comeback 18","posId":"133","price":11900,"isExtra":false,"creatorId":"oq8y6T3jv8Ieze7h6Hsxt","isPackging":0,"actualLabel":"Pizza Comeback 18"}]</t>
  </si>
  <si>
    <t>2026-06-13T21:04:55.190+02:00</t>
  </si>
  <si>
    <t>2026-06-13T21:13:35.837+02:00</t>
  </si>
  <si>
    <t>2026-06-13T20:45:39.430+02:00</t>
  </si>
  <si>
    <t>2026-06-13T21:01:41.136+02:00</t>
  </si>
  <si>
    <t>[{"id":"96ddf01d0db96541ecf869f1","count":1,"label":"Quattro Formaggi 32cm","posId":"123","price":24900,"isExtra":false},{"id":"47441b8c08c3b985152b12f3","count":1,"label":"Balné","posId":"K0000","price":1500,"isExtra":true},{"id":"d9c512720f9b37393cb453fe","count":1,"label":"Comeback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</si>
  <si>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2026-06-13T20:42:13.840+02:00</t>
  </si>
  <si>
    <t>2026-06-13T20:51:03.392+02:00</t>
  </si>
  <si>
    <t>[{"id":"8ec6f735-37fa-471b-9446-6299aa64bedb","count":1,"label":"Pizza Zeleninová 32 cm","posId":"115","price":24900,"isExtra":false,"creatorId":"AsyvZdkWu91BF35rXsiT0","isPackging":0,"actualLabel":"Pizza Zeleninová 32 cm"},{"id":"ZMn0kE3IRVJjsfXstBxZb","count":1,"label":"Bez plněných okrajů","posId":"X1000","price":0,"isExtra":true,"mainItemId":"8236a52b-9ff3-43ae-a341-1b70a94388b5"},{"id":"aRPAiqbCW3Z9trz5KoEBF","count":1,"label":"Těsto italské","posId":"H32","price":0,"isExtra":true,"mainItemId":"8236a52b-9ff3-43ae-a341-1b70a94388b5"},{"id":"ZMn0kE3IRVJjsfXstBxZb","count":1,"label":"Bez plněných okrajů","posId":"X1000","price":0,"isExtra":true,"mainItemId":"08a36d60-0eb6-4537-b496-e8828050b381"},{"id":"aRPAiqbCW3Z9trz5KoEBF","count":1,"label":"Těsto italské","posId":"H32","price":0,"isExtra":true,"mainItemId":"08a36d60-0eb6-4537-b496-e8828050b381"},{"id":"f3476a08-e484-472c-bcd0-fcfa945c84c3","count":1,"label":"Pizza Comeback 40 0,5","posId":"H109","price":15450,"isExtra":false,"creatorId":"11dhvWr7ZghmU1FIzl6EP","isPackging":0,"actualLabel":"Pizza Comeback 40 0,5"},{"id":"2lwz8DLnxAE2XXPjpySDo","count":1,"label":"Bez plněných okrajů","posId":"X1000","price":0,"isExtra":true,"mainItemId":"f3476a08-e484-472c-bcd0-fcfa945c84c3"},{"id":"a1e7f1fb-6496-4e09-bad2-d774f3cf86a7","count":1,"label":"Pizza Pepperoni 40 0,5","posId":"H108","price":15450,"isExtra":false,"creatorId":"2CtVUfkFUBiVIf-9ascd_","isPackging":0,"actualLabel":"Pizza Pepperoni 40 0,5"},{"id":"2lwz8DLnxAE2XXPjpySDo","count":1,"label":"Bez plněných okrajů","posId":"X1000","price":0,"isExtra":true,"mainItemId":"a1e7f1fb-6496-4e09-bad2-d774f3cf86a7"}]</t>
  </si>
  <si>
    <t>2026-06-13T20:42:03.303+02:00</t>
  </si>
  <si>
    <t>2026-06-13T21:10:48.540+02:00</t>
  </si>
  <si>
    <t>2026-06-13T21:57:27.033+02:00</t>
  </si>
  <si>
    <t>2026-06-13T21:01:11.701+02:00</t>
  </si>
  <si>
    <t>[{"id":"e525f614-2c06-459a-8d22-623546aa83fc","note":"","count":1,"label":"BBQ Texas 40 cm","posId":"107","price":30900,"isExtra":false},{"id":"1fae666b-4102-4ed0-b317-2a07b21ae279","note":"","count":1,"label":"Hot &amp; Spicy 40 cm","posId":"110","price":30900,"isExtra":false},{"id":"3a8b6a85-3b5c-4ee4-be2d-261ab8731d6e","note":"","count":1,"label":"Dip česnekový","posId":"P106","price":2000,"isExtra":false}]</t>
  </si>
  <si>
    <t>2026-06-13T20:40:18.835+02:00</t>
  </si>
  <si>
    <t>2026-06-13T20:54:18.244+02:00</t>
  </si>
  <si>
    <t>2026-06-13T20:37:08.017+02:00</t>
  </si>
  <si>
    <t>2026-06-13T20:57:31.778+02:00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</si>
  <si>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základ","posId":"ZRS40","price":0,"isExtra":true},{"id":"09eac7380bce410f36ecd28b","count":1,"label":"okraj mozzarella, bbq omáčka","posId":"A124","price":6500,"isExtra":true},{"id":"f81a1b116e2a28fd29dd152c","count":1,"label":"Spicy Wings 🌶️","posId":"P101","price":9520,"isExtra":false},{"id":"47441b8c08c3b985152b12f3","count":1,"label":"Balné","posId":"K0000","price":1500,"isExtra":true},{"id":"a3cc03a980c7041c427ae12d","count":1,"label":"Pepsi 1l","posId":"N124","price":5900,"isExtra":false}]</t>
  </si>
  <si>
    <t>2026-06-13T20:35:06.206+02:00</t>
  </si>
  <si>
    <t>2026-06-13T20:44:39.823+02:00</t>
  </si>
  <si>
    <t>[{"id":"c12b187d3f911dd627de01f6","count":1,"label":"Quattro Formaggi 40cm","posId":"111","price":30900,"isExtra":false},{"id":"eebdf80d1781a9b444ae21c7","count":1,"label":"Balné","posId":"K0000","price":2000,"isExtra":true},{"id":"e9ba5739bb7819f7e07d7926","count":1,"label":"Pepperoni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</si>
  <si>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2026-06-13T20:19:51.685+02:00</t>
  </si>
  <si>
    <t>2026-06-13T20:28:23.064+02:00</t>
  </si>
  <si>
    <t>2026-06-13T20:18:09.562+02:00</t>
  </si>
  <si>
    <t>2026-06-13T20:25:49.735+02:00</t>
  </si>
  <si>
    <t>[{"id":"97c710af-c51c-4fa1-8ff3-1e2aa47a8648","count":1,"label":"Pizza Capricciosa 32","posId":"113","price":24900,"isExtra":false,"creatorId":"f9AsxfzIiHEqZYeQhHrRu","isPackging":0,"actualLabel":"Pizza Capricciosa 32"}]</t>
  </si>
  <si>
    <t>2026-06-13T20:07:53.826+02:00</t>
  </si>
  <si>
    <t>2026-06-13T20:23:24.755+02:00</t>
  </si>
  <si>
    <t>[{"id":"57081023","note":"","size":"Margherita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,{"id":"57081212","note":"","count":1,"label":"Mozzarella","posId":"C113","price":4000,"KDSTags":["greenhighlight"],"isExtra":true},{"id":"57081216","note":"","count":1,"label":"Šunka","posId":"C106","price":4000,"KDSTags":["greenhighlight"],"isExtra":true},{"id":"57081030","note":"prosim bez cesneku","size":"Baby špenát &amp; kuře 40cm","count":1,"label":"Baby špenát &amp; kuře 40cm","posId":"104","price":30900,"isExtra":false},{"id":"57081111","note":"","count":1,"label":"Balné","posId":"K0000","price":2000,"isExtra":true},{"id":"57081135","note":"","count":1,"label":"okraj mozzarella, bylinky","posId":"A122","price":6500,"isExtra":true},{"id":"57081212","note":"","count":1,"label":"Mozzarella","posId":"C113","price":4000,"KDSTags":["greenhighlight"],"isExtra":true},{"id":"57081069","note":"","size":"Česnekový dip","count":2,"label":"Česnekový dip","posId":"P106","price":2000,"isExtra":false},{"id":"57081116","note":"","count":2,"label":"Balné","posId":"K0000","price":1500,"isExtra":true}]</t>
  </si>
  <si>
    <t>2026-06-13T20:02:04.213+02:00</t>
  </si>
  <si>
    <t>2026-06-13T20:26:27.534+02:00</t>
  </si>
  <si>
    <t>2026-06-13T20:41:28.667+02:00</t>
  </si>
  <si>
    <t>2026-06-13T20:08:00.103+02:00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</si>
  <si>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cm","posId":"108","price":30900,"isExtra":false},{"id":"3a8b6a85-3b5c-4ee4-be2d-261ab8731d6e","note":"","count":4,"label":"Dip česnekový","posId":"P106","price":2000,"isExtra":false}]</t>
  </si>
  <si>
    <t>2026-06-13T19:47:05.781+02:00</t>
  </si>
  <si>
    <t>2026-06-13T20:00:21.605+02:00</t>
  </si>
  <si>
    <t>2026-06-13T20:19:24.074+02:00</t>
  </si>
  <si>
    <t>2026-06-13T19:51:09.290+02:00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</si>
  <si>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-cibule","posId":"X103","price":0,"KDSTags":["redhighlight"],"isExtra":true},{"id":"c8b95e20-a7d9-4b96-8200-784ce0418910","note":"","count":1,"label":"Pilsner Urquell 0,5l","posId":"N20","price":6500,"isExtra":false}]</t>
  </si>
  <si>
    <t>2026-06-13T19:42:52.715+02:00</t>
  </si>
  <si>
    <t>2026-06-13T19:51:14.733+02:00</t>
  </si>
  <si>
    <t>[{"id":"1bd4120455764e0c386d4f6c","count":1,"label":"Comeback 40cm 🌶️","posId":"109","price":30900,"isExtra":false},{"id":"eebdf80d1781a9b444ae21c7","count":1,"label":"Balné","posId":"K0000","price":2000,"isExtra":true}]</t>
  </si>
  <si>
    <t>2026-06-13T19:32:03.391+02:00</t>
  </si>
  <si>
    <t>2026-06-13T20:07:17.768+02:00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</si>
  <si>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bylinky","posId":"A122","price":6500,"isExtra":true},{"id":"d5c01305-5b81-4931-8ef0-14413da22bab","note":"","count":1,"label":"Kukuřice","posId":"C115","price":3500,"KDSTags":["greenhighlight"],"isExtra":true}]</t>
  </si>
  <si>
    <t>2026-06-13T19:23:03.790+02:00</t>
  </si>
  <si>
    <t>2026-06-13T19:46:10.442+02:00</t>
  </si>
  <si>
    <t>2026-06-13T20:05:20.512+02:00</t>
  </si>
  <si>
    <t>2026-06-13T19:24:44.412+02:00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</si>
  <si>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bylinky","posId":"A122","price":6500,"isExtra":true},{"id":"96b5d091-fc97-4d1a-8602-51839892aa23","note":"","count":1,"label":"Dip jalapenos","posId":"P107","price":2000,"isExtra":false}]</t>
  </si>
  <si>
    <t>2026-06-13T19:19:57.429+02:00</t>
  </si>
  <si>
    <t>2026-06-13T19:42:46.199+02:00</t>
  </si>
  <si>
    <t>[{"id":"P106","note":"","count":1,"label":"Česnekový dip","posId":"P106","price":2000,"isExtra":false},{"id":"K0000","note":"","count":1,"label":"Balné","posId":"K0000","price":1500,"isExtra":true},{"id":"18","note":"","count":1,"label":"Jablečno-skořicové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okrajů","posId":"X1000","price":0,"isExtra":true},{"id":"C101","note":"","count":1,"label":"Gorgonzola","posId":"C101","price":4000,"KDSTags":["greenhighlight"],"isExtra":true},{"id":"109","note":"","count":1,"label":"Comeback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</si>
  <si>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2026-06-13T19:18:12.836+02:00</t>
  </si>
  <si>
    <t>2026-06-13T19:37:03.621+02:00</t>
  </si>
  <si>
    <t>[{"id":"1582d301-bf10-4138-ae7c-8790c6504985","count":1,"label":"Pizza Pepperoni 18","posId":"132","price":11900,"isExtra":false,"creatorId":"ZBglTTOj9Y61lPWXPEQBP","isPackging":0,"actualLabel":"Pizza Pepperoni 18"},{"id":"c48047a3-b360-4cc6-8231-e37932ddbc84","count":1,"label":"Pizza Comeback 18","posId":"133","price":11900,"isExtra":false,"creatorId":"JJLTYVUgpWmonjc5EUYwZ","isPackging":0,"actualLabel":"Pizza Comeback 18"},{"id":"9c196f30-3802-451b-980c-d5dc0fceef14","count":1,"label":"Pizza BBQ Meteor 32","posId":"118","price":24900,"isExtra":false,"creatorId":"i0Bj2za7uJTkHX3VldPD8","isPackging":0,"actualLabel":"Pizza BBQ Meteor 32"}]</t>
  </si>
  <si>
    <t>Machambet</t>
  </si>
  <si>
    <t>2026-06-13T19:17:23.488+02:00</t>
  </si>
  <si>
    <t>2026-06-13T19:34:51.740+02:00</t>
  </si>
  <si>
    <t>[{"id":"P100","note":"","count":1,"label":"Pepperoni Rolls 🌶️","posId":"P100","price":8900,"isExtra":false},{"id":"K0000","note":"","count":1,"label":"Balné","posId":"K0000","price":1500,"isExtra":true},{"id":"P107","note":"","count":1,"label":"Jalapeňos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těsto","posId":"17","price":1000,"isExtra":true}]</t>
  </si>
  <si>
    <t>2026-06-13T19:15:07.821+02:00</t>
  </si>
  <si>
    <t>2026-06-13T19:31:05.436+02:00</t>
  </si>
  <si>
    <t>[{"id":"57081023","note":"","size":"Margherita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</si>
  <si>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2026-06-13T19:08:03.458+02:00</t>
  </si>
  <si>
    <t>2026-06-13T19:27:00.242+02:00</t>
  </si>
  <si>
    <t>2026-06-13T19:49:20.163+02:00</t>
  </si>
  <si>
    <t>2026-06-13T19:24:47.313+02:00</t>
  </si>
  <si>
    <t>[{"id":"0ea52415-fdb3-497f-b216-7fd5802f2e0f","note":"","count":1,"label":"Quattro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4d0fe7ad-c88a-4a73-8015-c60680489cf8","note":"","count":1,"label":"Baby špenát &amp; kuře 32 cm","posId":"116","price":24900,"isExtra":false},{"id":"a4efa812-1470-4ea2-a19d-39843abed3be","note":"","count":1,"label":"Comeback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bylinky","posId":"A121","price":5700,"isExtra":true}]</t>
  </si>
  <si>
    <t>2026-06-13T19:01:22.981+02:00</t>
  </si>
  <si>
    <t>2026-06-13T19:13:47.827+02:00</t>
  </si>
  <si>
    <t>[{"id":"d39c047c4568cbe91e1b6a8d","count":1,"label":"Hawai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okrajů","posId":"X1000","price":0,"isExtra":true},{"id":"92493bd8b2b1686ca8fec1fe","count":1,"label":"Bez ananasu","posId":"X100","price":0,"KDSTags":["redhighlight"],"isExtra":true}]</t>
  </si>
  <si>
    <t>2026-06-13T18:51:28.865+02:00</t>
  </si>
  <si>
    <t>2026-06-13T19:10:44.367+02:00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</si>
  <si>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</si>
  <si>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2026-06-13T18:49:33.385+02:00</t>
  </si>
  <si>
    <t>2026-06-13T19:10:40.891+02:00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</si>
  <si>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</si>
  <si>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2026-06-13T18:43:03.091+02:00</t>
  </si>
  <si>
    <t>2026-06-13T19:07:00.930+02:00</t>
  </si>
  <si>
    <t>2026-06-13T19:16:45.449+02:00</t>
  </si>
  <si>
    <t>2026-06-13T18:51:12.198+02:00</t>
  </si>
  <si>
    <t>[{"id":"8c704055-e242-493d-b754-bb711e5a6c0b","note":"","count":1,"label":"Hawai 40 cm","posId":"102","price":30900,"isExtra":false},{"id":"57c816b2-3e3f-46c2-b126-b09910d79cb0","note":"","count":1,"label":"změna na Smetanový základ","posId":"57c816b2-3e3f-46c2-b126-b09910d79cb0","price":0,"isExtra":true}]</t>
  </si>
  <si>
    <t>2026-06-13T18:42:05.872+02:00</t>
  </si>
  <si>
    <t>2026-06-13T18:53:21.996+02:00</t>
  </si>
  <si>
    <t>[{"id":"a8f3a9f4cf026630dd8323e9","count":1,"label":"Jalapeňos dip","posId":"P107","price":2000,"isExtra":false},{"id":"47441b8c08c3b985152b12f3","count":1,"label":"Balné","posId":"K0000","price":1500,"isExtra":true},{"id":"d9c512720f9b37393cb453fe","count":1,"label":"Comeback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</si>
  <si>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2026-06-13T18:42:03.134+02:00</t>
  </si>
  <si>
    <t>2026-06-13T19:01:33.021+02:00</t>
  </si>
  <si>
    <t>2026-06-13T19:14:20.105+02:00</t>
  </si>
  <si>
    <t>2026-06-13T18:51:09.879+02:00</t>
  </si>
  <si>
    <t>2026-06-13T18:31:02.964+02:00</t>
  </si>
  <si>
    <t>2026-06-13T18:46:26.822+02:00</t>
  </si>
  <si>
    <t>2026-06-13T18:56:12.571+02:00</t>
  </si>
  <si>
    <t>2026-06-13T18:34:26.720+02:00</t>
  </si>
  <si>
    <t>2026-06-13T18:23:56.141+02:00</t>
  </si>
  <si>
    <t>2026-06-13T18:40:37.837+02:00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</si>
  <si>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</si>
  <si>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2026-06-13T18:21:03.537+02:00</t>
  </si>
  <si>
    <t>2026-06-13T18:38:46.637+02:00</t>
  </si>
  <si>
    <t>[{"id":"8c704055-e242-493d-b754-bb711e5a6c0b","note":"","count":1,"label":"Hawai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007c7303-045c-4866-882d-38e13564ff34","note":"","count":1,"label":"BEZ -ananas","posId":"X100","price":0,"KDSTags":["redhighlight"],"isExtra":true},{"id":"1fae666b-4102-4ed0-b317-2a07b21ae279","note":"","count":1,"label":"Hot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-cibule","posId":"X103","price":0,"KDSTags":["redhighlight"],"isExtra":true}]</t>
  </si>
  <si>
    <t>2026-06-13T18:11:25.017+02:00</t>
  </si>
  <si>
    <t>2026-06-13T18:31:57.584+02:00</t>
  </si>
  <si>
    <t>[{"id":"fd3960fc-9f6b-4ada-8889-abce81515230","count":1,"label":"Buchtičky se šodó","posId":"D12","price":8900,"isExtra":false,"creatorId":"GnNFSYkczTBw8UppA20fH","isPackging":0,"actualLabel":"Buchtičky se šodó"}]</t>
  </si>
  <si>
    <t>2026-06-13T18:01:22.679+02:00</t>
  </si>
  <si>
    <t>2026-06-13T18:19:11.633+02:00</t>
  </si>
  <si>
    <t>[{"id":"57081023","note":"","size":"Margherita 40cm","count":1,"label":"Margherita 40cm","posId":"100","price":26900,"isExtra":false},{"id":"57081111","note":"","count":1,"label":"Balné","posId":"K0000","price":2000,"isExtra":true},{"id":"57081099","note":"","count":1,"label":"bez plněných okrajů","posId":"X1000","price":0,"isExtra":true},{"id":"57081216","note":"","count":1,"label":"Šunka","posId":"C106","price":4000,"KDSTags":["greenhighlight"],"isExtra":true}]</t>
  </si>
  <si>
    <t>2026-06-13T17:51:29.155+02:00</t>
  </si>
  <si>
    <t>2026-06-13T18:14:35.857+02:00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</si>
  <si>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okrajů","posId":"X1000","price":0,"isExtra":true},{"id":"X112","note":"","count":1,"label":"Bez oliv","posId":"X112","price":0,"KDSTags":["redhighlight"],"isExtra":true},{"id":"109","note":"","count":1,"label":"Comeback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1l","posId":"N124","price":5900,"isExtra":false}]</t>
  </si>
  <si>
    <t>2026-06-13T17:20:20.997+02:00</t>
  </si>
  <si>
    <t>2026-06-13T17:33:15.077+02:00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</si>
  <si>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bylinky","posId":"A122","price":6500,"isExtra":true},{"id":"C106","note":"","count":1,"label":"Šunka","posId":"C106","price":4000,"KDSTags":["greenhighlight"],"isExtra":true}]</t>
  </si>
  <si>
    <t>2026-06-13T17:13:48.133+02:00</t>
  </si>
  <si>
    <t>2026-06-13T17:32:42.430+02:00</t>
  </si>
  <si>
    <t>[{"id":"6c82f31d-b5be-4fcc-bfd8-73247c0c7f83","count":1,"label":"Pizza Quattro Formaggi 32 0,5","posId":"H123","price":12450,"isExtra":false,"creatorId":"7FnRkH2whaeiCCCUamxoK","isPackging":0,"actualLabel":"Pizza Quattro Formaggi 32 0,5"},{"id":"ZMn0kE3IRVJjsfXstBxZb","count":1,"label":"Bez plněných okrajů","posId":"X1000","price":0,"isExtra":true,"mainItemId":"6c82f31d-b5be-4fcc-bfd8-73247c0c7f83"},{"id":"aRPAiqbCW3Z9trz5KoEBF","count":1,"label":"Těsto italské","posId":"H32","price":0,"isExtra":true,"mainItemId":"6c82f31d-b5be-4fcc-bfd8-73247c0c7f83"},{"id":"8236a52b-9ff3-43ae-a341-1b70a94388b5","count":1,"label":"Pizza Pepperoni 32 0,5","posId":"H120","price":12450,"isExtra":false,"creatorId":"K1-TlsD_mP1OyZxY-qjTs","isPackging":0,"actualLabel":"Pizza Pepperoni 32 0,5"},{"id":"ZMn0kE3IRVJjsfXstBxZb","count":1,"label":"Bez plněných okrajů","posId":"X1000","price":0,"isExtra":true,"mainItemId":"8236a52b-9ff3-43ae-a341-1b70a94388b5"},{"id":"aRPAiqbCW3Z9trz5KoEBF","count":1,"label":"Těsto italské","posId":"H32","price":0,"isExtra":true,"mainItemId":"8236a52b-9ff3-43ae-a341-1b70a94388b5"}]</t>
  </si>
  <si>
    <t>2026-06-13T16:53:57.144+02:00</t>
  </si>
  <si>
    <t>2026-06-13T17:06:39.535+02:00</t>
  </si>
  <si>
    <t>[{"id":"bbf45aafa94a845288ae4d3f","count":1,"label":"Spicy menu Comeback","posId":"M100","price":34900,"isExtra":false},{"id":"aa72f99a4ba15f2df01d6828","count":1,"label":"Balné","posId":"K0000","price":3000,"isExtra":true},{"id":"b466348843d3f2f46d1daf9a","count":1,"label":"Špenát &amp; kuře","posId":"Y116","price":0,"isExtra":true},{"id":"e8b9c738ab9602bc599b4f85","count":1,"label":"bez plněných okrajů","posId":"X1000","price":0,"isExtra":true},{"id":"11b76056e966dead803932ee","count":1,"label":"spicy wings 🌶️","posId":"P101","price":0,"isExtra":true},{"id":"418488bb3c69ae3b3a6573a7","count":1,"label":"Pepsi 1l","posId":"N124","price":0,"isExtra":true}]</t>
  </si>
  <si>
    <t>2026-06-13T16:52:29.577+02:00</t>
  </si>
  <si>
    <t>2026-06-13T16:52:44.892+02:00</t>
  </si>
  <si>
    <t>[{"id":"9c4c1ddf-cd82-4c07-89d0-ed3e0fb213ef","count":1,"label":"Guarana kiwi a jablko","posId":"N144","price":5500,"isExtra":false,"discount":{"type":"absolute","value":35},"creatorId":"tvKwXsmVI7G7bsQhyiK9r","isPackging":0,"actualLabel":"Guarana kiwi a jablko"}]</t>
  </si>
  <si>
    <t>2026-06-13T16:36:02.565+02:00</t>
  </si>
  <si>
    <t>2026-06-13T16:54:09.208+02:00</t>
  </si>
  <si>
    <t>2026-06-13T17:12:00.235+02:00</t>
  </si>
  <si>
    <t>2026-06-13T16:36:04.274+02:00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</si>
  <si>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bylinky","posId":"A121","price":5700,"isExtra":true},{"id":"8bae78a6-219b-4027-bb89-2829c70113f3","note":"","count":1,"label":"Česká zmrzlina z Opočna čokoládová","posId":"D107","price":12900,"isExtra":false}]</t>
  </si>
  <si>
    <t>2026-06-13T16:31:09.545+02:00</t>
  </si>
  <si>
    <t>2026-06-13T16:51:29.574+02:00</t>
  </si>
  <si>
    <t>[{"id":"0a4a95a672d7bfe60c28076a","count":1,"label":"Pepperoni 40cm 🌶️🌶️","posId":"108","price":30900,"isExtra":false},{"id":"eebdf80d1781a9b444ae21c7","count":1,"label":"Balné","posId":"K0000","price":2000,"isExtra":true},{"id":"1a4528b44fffb558ad058321","count":1,"label":"Česnekový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</si>
  <si>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2026-06-13T16:22:44.050+02:00</t>
  </si>
  <si>
    <t>2026-06-13T16:26:58.516+02:00</t>
  </si>
  <si>
    <t>[{"id":"31cc2dec-1acd-4403-88c1-9561117576d8","count":1,"label":"Pizza Špenát kuře 40 cm","posId":"104","price":30900,"isExtra":false,"creatorId":"dbEnzZXwxmFLjKEAb8c0V","isPackging":0,"actualLabel":"Pizza Špenát kuře 40 cm"}]</t>
  </si>
  <si>
    <t>2026-06-13T16:17:05.681+02:00</t>
  </si>
  <si>
    <t>2026-06-13T16:23:24.241+02:00</t>
  </si>
  <si>
    <t>2026-06-13T16:06:28.742+02:00</t>
  </si>
  <si>
    <t>2026-06-13T16:16:24.352+02:00</t>
  </si>
  <si>
    <t>[{"id":"d39c047c4568cbe91e1b6a8d","count":2,"label":"Hawai 32cm","posId":"114","price":19920,"isExtra":false},{"id":"47441b8c08c3b985152b12f3","count":2,"label":"Balné","posId":"K0000","price":1500,"isExtra":true},{"id":"e8b9c738ab9602bc599b4f85","count":2,"label":"bez plněných okrajů","posId":"X1000","price":0,"isExtra":true},{"id":"92493bd8b2b1686ca8fec1fe","count":2,"label":"Bez ananasu","posId":"X100","price":0,"KDSTags":["redhighlight"],"isExtra":true}]</t>
  </si>
  <si>
    <t>2026-06-13T16:01:45.422+02:00</t>
  </si>
  <si>
    <t>2026-06-13T16:16:20.312+02:00</t>
  </si>
  <si>
    <t>2026-06-13T15:26:56.611+02:00</t>
  </si>
  <si>
    <t>2026-06-13T15:39:43.048+02:00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</si>
  <si>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základ","posId":"ZRS32","price":0,"isExtra":true},{"id":"f81a1b116e2a28fd29dd152c","count":1,"label":"Spicy Wings 🌶️","posId":"P101","price":9520,"isExtra":false},{"id":"47441b8c08c3b985152b12f3","count":1,"label":"Balné","posId":"K0000","price":1500,"isExtra":true}]</t>
  </si>
  <si>
    <t>2026-06-13T15:14:14.609+02:00</t>
  </si>
  <si>
    <t>2026-06-13T15:34:16.951+02:00</t>
  </si>
  <si>
    <t>[{"id":"0a4a95a672d7bfe60c28076a","count":1,"label":"Pepperoni 40cm 🌶️🌶️","posId":"108","price":30900,"isExtra":false},{"id":"eebdf80d1781a9b444ae21c7","count":1,"label":"Balné","posId":"K0000","price":2000,"isExtra":true},{"id":"6b25fa185f1e953ff7cf8812","count":2,"label":"Česnekový chléb 18cm","posId":"P104","price":7900,"isExtra":false},{"id":"47441b8c08c3b985152b12f3","count":2,"label":"Balné","posId":"K0000","price":1500,"isExtra":true}]</t>
  </si>
  <si>
    <t>2026-06-13T15:13:01.281+02:00</t>
  </si>
  <si>
    <t>2026-06-13T15:32:53.120+02:00</t>
  </si>
  <si>
    <t>[{"id":"8dafd613e380051b82c188e3","count":1,"label":"Capricciosa 40cm","posId":"101","price":30900,"isExtra":false},{"id":"eebdf80d1781a9b444ae21c7","count":1,"label":"Balné","posId":"K0000","price":2000,"isExtra":true},{"id":"4cf46eca02ef054173c87b37","count":1,"label":"okraj mozzarella, bylinky","posId":"A122","price":6500,"isExtra":true},{"id":"ccbe517b457dec962153470b","count":1,"label":"Kukuřice","posId":"C115","price":3500,"KDSTags":["greenhighlight"],"isExtra":true}]</t>
  </si>
  <si>
    <t>2026-06-13T14:58:43.685+02:00</t>
  </si>
  <si>
    <t>2026-06-13T15:12:48.721+02:00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</si>
  <si>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okrajů","posId":"X1000","price":0,"isExtra":true},{"id":"1471f7dbe6c64fe500393fb2","count":1,"label":"Bez cibule","posId":"X103","price":0,"KDSTags":["redhighlight"],"isExtra":true}]</t>
  </si>
  <si>
    <t>2026-06-13T14:34:04.079+02:00</t>
  </si>
  <si>
    <t>2026-06-13T15:07:40.466+02:00</t>
  </si>
  <si>
    <t>2026-06-13T15:17:36.577+02:00</t>
  </si>
  <si>
    <t>2026-06-13T14:34:05.735+02:00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</si>
  <si>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bylinky","posId":"A122","price":6500,"isExtra":true},{"id":"1e281388-c78a-4b3d-874d-346d699d1a35","note":"","count":1,"label":"Grana padano","posId":"C130","price":4000,"KDSTags":["greenhighlight"],"isExtra":true},{"id":"3a8b6a85-3b5c-4ee4-be2d-261ab8731d6e","note":"","count":4,"label":"Dip česnekový","posId":"P106","price":2000,"isExtra":false},{"id":"1fae666b-4102-4ed0-b317-2a07b21ae279","note":"","count":1,"label":"Hot &amp; Spicy 40 cm","posId":"110","price":30900,"isExtra":false},{"id":"932d1eab-8f45-4992-b460-cc5099f91e14","note":"","count":1,"label":"Okraj Hotdog, BBQ","posId":"A120","price":6500,"isExtra":true},{"id":"03dae282-4cd4-4fa2-9169-2178ea3ed325","note":"","count":1,"label":"Quattro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hořčice","posId":"A118","price":6500,"isExtra":true},{"id":"b9c4dfdf-aaa2-45da-8f3d-7d70ed6349f6","note":"","count":1,"label":"Sweet passion 32 cm","posId":"29","price":20900,"isExtra":false},{"id":"de56def4-8429-46ca-bf08-8c8eba684591","note":"","count":3,"label":"Dip BBQ","posId":"P105","price":2000,"isExtra":false},{"id":"96b5d091-fc97-4d1a-8602-51839892aa23","note":"","count":3,"label":"Dip jalapenos","posId":"P107","price":2000,"isExtra":false},{"id":"ee8ffe9f-5e0e-4742-8a89-c0ee02dc28bb","note":"","count":1,"label":"Dip vanilkový","posId":"vanila","price":2000,"isExtra":false},{"id":"739ceea4-4275-4f09-8cf5-ae08fe640a77","note":"","count":2,"label":"Pepsi 1l","posId":"N124","price":5900,"isExtra":false},{"id":"a851d29a-5134-4946-b96f-7df04ca56ce8","note":"","count":2,"label":"Pepsi zero sugar 1l","posId":"N125","price":5900,"isExtra":false},{"id":"85242cc7-02be-4e3a-9c6b-27dfd40e286b","note":"","count":1,"label":"Mirinda 1l","posId":"N126","price":5900,"isExtra":false},{"id":"6aa3aced-8eb9-4d56-b143-2e40b111d74f","note":"","count":1,"label":"Poctivá malinovka 0,5l","posId":"N129","price":4900,"isExtra":false},{"id":"d2f79018-1a11-4064-9123-ed7364edf6f6","note":"","count":1,"label":"Guarana Kiwi a jablko 0,5l","posId":"N144","price":5500,"isExtra":false}]</t>
  </si>
  <si>
    <t>2026-06-13T14:31:14.953+02:00</t>
  </si>
  <si>
    <t>2026-06-13T14:55:24.539+02:00</t>
  </si>
  <si>
    <t>[{"id":"31deb50114d05dde45863f17","count":1,"label":"Pepsi zero sugar 1l","posId":"N125","price":5900,"isExtra":false},{"id":"96ddf01d0db96541ecf869f1","count":1,"label":"Quattro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bylinky","posId":"A121","price":5700,"isExtra":true},{"id":"6f63fbd0ac5af4c0c06e0306","count":1,"label":"Šunka","posId":"B106","price":3000,"KDSTags":["greenhighlight"],"isExtra":true}]</t>
  </si>
  <si>
    <t>2026-06-13T14:19:47.447+02:00</t>
  </si>
  <si>
    <t>2026-06-13T14:30:18.624+02:00</t>
  </si>
  <si>
    <t>[{"id":"59610964","note":"","size":"Margherita 32cm","count":1,"label":"Margherita 32cm","posId":"112","price":20900,"isExtra":false},{"id":"57081116","note":"","count":1,"label":"Balné","posId":"K0000","price":1500,"isExtra":true},{"id":"57081151","note":"","count":1,"label":"Žampiony","posId":"B105","price":2500,"KDSTags":["green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</si>
  <si>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2026-06-13T14:19:47.417+02:00</t>
  </si>
  <si>
    <t>2026-06-13T14:20:29.869+02:00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</si>
  <si>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bylinky","posId":"A121","price":5700,"isExtra":true},{"id":"57081151","note":"","count":1,"label":"Žampiony","posId":"B105","price":2500,"KDSTags":["greenhighlight"],"isExtra":true},{"id":"57081069","note":"","size":"Česnekový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</si>
  <si>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2026-06-13T14:12:26.266+02:00</t>
  </si>
  <si>
    <t>2026-06-13T14:22:18.764+02:00</t>
  </si>
  <si>
    <t>[{"id":"194f9b78861882e1b3527e00","count":2,"label":"Pepperoni 32cm 🌶️🌶️","posId":"120","price":19920,"isExtra":false},{"id":"47441b8c08c3b985152b12f3","count":2,"label":"Balné","posId":"K0000","price":1500,"isExtra":true},{"id":"e1f43a0ee7f218cf02a7ded7","count":2,"label":"USA těsto","posId":"17","price":1000,"isExtra":true},{"id":"fc47b4db58ea17017d058548","count":2,"label":"okraj mozzarella, bylinky","posId":"A121","price":5700,"isExtra":true}]</t>
  </si>
  <si>
    <t>Myroslav</t>
  </si>
  <si>
    <t>2026-06-13T13:22:42.101+02:00</t>
  </si>
  <si>
    <t>2026-06-13T13:30:15.119+02:00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</si>
  <si>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</si>
  <si>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2026-06-13T13:15:53.578+02:00</t>
  </si>
  <si>
    <t>2026-06-13T13:30:10.713+02:00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</si>
  <si>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</si>
  <si>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2026-06-13T12:35:13.584+02:00</t>
  </si>
  <si>
    <t>2026-06-13T12:46:16.743+02:00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</si>
  <si>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</si>
  <si>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2026-06-13T12:15:56.401+02:00</t>
  </si>
  <si>
    <t>2026-06-13T12:38:25.475+02:00</t>
  </si>
  <si>
    <t>[{"id":"d39c047c4568cbe91e1b6a8d","count":1,"label":"Hawai 32cm","posId":"114","price":19920,"isExtra":false},{"id":"47441b8c08c3b985152b12f3","count":1,"label":"Balné","posId":"K0000","price":1500,"isExtra":true},{"id":"785bd350ca41e9c023b40739","count":1,"label":"Kukuřice","posId":"B115","price":2500,"KDSTags":["greenhighlight"],"isExtra":true},{"id":"a3cc03a980c7041c427ae12d","count":1,"label":"Pepsi 1l","posId":"N124","price":5900,"isExtra":false}]</t>
  </si>
  <si>
    <t>2026-06-13T12:04:52.563+02:00</t>
  </si>
  <si>
    <t>2026-06-13T12:31:30.553+02:00</t>
  </si>
  <si>
    <t>[{"id":"d39c047c4568cbe91e1b6a8d","count":1,"label":"Hawai 32cm","posId":"114","price":19920,"isExtra":false},{"id":"47441b8c08c3b985152b12f3","count":1,"label":"Balné","posId":"K0000","price":1500,"isExtra":true},{"id":"e9ba5739bb7819f7e07d7926","count":1,"label":"Pepperoni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🌶️","posId":"P100","price":8900,"isExtra":false},{"id":"47441b8c08c3b985152b12f3","count":1,"label":"Balné","posId":"K0000","price":1500,"isExtra":true},{"id":"a02d60043b37431657fe2812","count":1,"label":"Baby Špenát &amp; kuře 32cm","posId":"116","price":24900,"isExtra":false},{"id":"47441b8c08c3b985152b12f3","count":1,"label":"Balné","posId":"K0000","price":1500,"isExtra":true},{"id":"cf8468ecf7c3f5f9e91fd0af","count":1,"label":"Jalapenos Rolls","posId":"jpr200","price":8900,"isExtra":false},{"id":"47441b8c08c3b985152b12f3","count":1,"label":"Balné","posId":"K0000","price":1500,"isExtra":true}]</t>
  </si>
  <si>
    <t>2026-06-13T12:01:03.007+02:00</t>
  </si>
  <si>
    <t>2026-06-13T12:26:23.698+02:00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</si>
  <si>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základ","posId":"ZRB32","price":0,"isExtra":true},{"id":"f85e8465e5397f7018005171","count":1,"label":"okraj hotdog, hořčice","posId":"A117","price":5700,"isExtra":true},{"id":"04330be389b9c35e22b3d46e","count":1,"label":"Grana padano, pecorino, parmazán","posId":"B130","price":3000,"KDSTags":["greenhighlight"],"isExtra":true},{"id":"1a4528b44fffb558ad058321","count":1,"label":"Česnekový dip","posId":"P106","price":2000,"isExtra":false},{"id":"47441b8c08c3b985152b12f3","count":1,"label":"Balné","posId":"K0000","price":1500,"isExtra":true},{"id":"20df61893dbfd7f926d17464","count":1,"label":"Opočno karamel","posId":"D112","price":12900,"isExtra":false}]</t>
  </si>
  <si>
    <t>2026-06-13T12:00:04.106+02:00</t>
  </si>
  <si>
    <t>2026-06-13T12:34:12.266+02:00</t>
  </si>
  <si>
    <t>2026-06-13T11:59:50.825+02:00</t>
  </si>
  <si>
    <t>2026-06-13T12:16:23.822+02:00</t>
  </si>
  <si>
    <t>[{"id":"96ddf01d0db96541ecf869f1","count":1,"label":"Quattro Formaggi 32cm","posId":"123","price":24900,"isExtra":false},{"id":"47441b8c08c3b985152b12f3","count":1,"label":"Balné","posId":"K0000","price":1500,"isExtra":true},{"id":"194f9b78861882e1b3527e00","count":1,"label":"Pepperoni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</si>
  <si>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2026-06-13T11:41:58.787+02:00</t>
  </si>
  <si>
    <t>2026-06-13T11:54:53.310+02:00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</si>
  <si>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bylinky","posId":"A121","price":5700,"isExtra":true}]</t>
  </si>
  <si>
    <t>2026-06-13T11:36:05.031+02:00</t>
  </si>
  <si>
    <t>2026-06-13T12:38:31.436+02:00</t>
  </si>
  <si>
    <t>2026-06-13T12:48:20.452+02:00</t>
  </si>
  <si>
    <t>2026-06-13T11:36:18.639+02:00</t>
  </si>
  <si>
    <t>2026-06-13T11:31:03.664+02:00</t>
  </si>
  <si>
    <t>2026-06-13T11:51:07.245+02:00</t>
  </si>
  <si>
    <t>2026-06-13T12:11:12.190+02:00</t>
  </si>
  <si>
    <t>2026-06-13T11:35:43.528+02:00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</si>
  <si>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omáčka","posId":"A124","price":6500,"isExtra":true},{"id":"3a8b6a85-3b5c-4ee4-be2d-261ab8731d6e","note":"","count":1,"label":"Dip česnekový","posId":"P106","price":2000,"isExtra":false}]</t>
  </si>
  <si>
    <t>2026-06-13T11:25:02.854+02:00</t>
  </si>
  <si>
    <t>2026-06-13T12:06:26.103+02:00</t>
  </si>
  <si>
    <t>2026-06-13T12:31:59.670+02:00</t>
  </si>
  <si>
    <t>2026-06-13T11:36:24.172+02:00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</si>
  <si>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cm","posId":"123","price":24900,"isExtra":false},{"id":"7bd52058-f7b0-4320-9d6c-79598e7d9b5f","note":"","count":1,"label":"Hawai 18 cm","posId":"126","price":11900,"isExtra":false},{"id":"1bb5324c-790d-4502-a23d-410116b83c3f","note":"","count":1,"label":"Kuře.","posId":"A114","price":2000,"isExtra":true},{"id":"c1383a56-9eef-4159-8de6-52ba98917da4","note":"","count":1,"label":"Pepperoni Rolls, 6 ks","posId":"P100","price":8900,"isExtra":false}]</t>
  </si>
  <si>
    <t>2026-06-13T11:06:03.489+02:00</t>
  </si>
  <si>
    <t>2026-06-13T11:51:02.479+02:00</t>
  </si>
  <si>
    <t>2026-06-13T12:11:55.817+02:00</t>
  </si>
  <si>
    <t>2026-06-13T11:36:21.332+02:00</t>
  </si>
  <si>
    <t>[{"id":"ad7c292a-48c9-48db-b64c-0f7f8ebced7f","note":"","count":1,"label":"BBQ Meteor 40 cm","posId":"106","price":30900,"isExtra":false},{"id":"932d1eab-8f45-4992-b460-cc5099f91e14","note":"","count":1,"label":"Okraj Hotdog, BBQ","posId":"A120","price":6500,"isExtra":true}]</t>
  </si>
  <si>
    <t>2026-06-13T02:41:28.986+02:00</t>
  </si>
  <si>
    <t>2026-06-13T02:48:58.434+02:00</t>
  </si>
  <si>
    <t>2026-06-13T02:40:03.211+02:00</t>
  </si>
  <si>
    <t>2026-06-13T02:46:59.776+02:00</t>
  </si>
  <si>
    <t>2026-06-13T02:25:37.211+02:00</t>
  </si>
  <si>
    <t>2026-06-13T02:37:50.053+02:00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</si>
  <si>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základ","posId":"ZRS32","price":0,"isExtra":true},{"id":"A119","note":"","count":1,"label":"okraj hotdog, bbq omáčka","posId":"A119","price":5700,"isExtra":true},{"id":"P106","note":"","count":1,"label":"Česnekový dip","posId":"P106","price":2000,"isExtra":false},{"id":"K0000","note":"","count":1,"label":"Balné","posId":"K0000","price":1500,"isExtra":true}]</t>
  </si>
  <si>
    <t>2026-06-13T02:22:01.562+02:00</t>
  </si>
  <si>
    <t>2026-06-13T02:27:56.040+02:00</t>
  </si>
  <si>
    <t>[{"id":"96ddf01d0db96541ecf869f1","count":1,"label":"Quattro Formaggi 32cm","posId":"123","price":24900,"isExtra":false},{"id":"47441b8c08c3b985152b12f3","count":1,"label":"Balné","posId":"K0000","price":1500,"isExtra":true},{"id":"6f63fbd0ac5af4c0c06e0306","count":1,"label":"Šunka","posId":"B106","price":3000,"KDSTags":["greenhighlight"],"isExtra":true}]</t>
  </si>
  <si>
    <t>2026-06-13T02:18:58.598+02:00</t>
  </si>
  <si>
    <t>2026-06-13T02:27:03.795+02:00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</si>
  <si>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🌶️🌶️","posId":"122","price":24900,"isExtra":false},{"id":"57081116","note":"","count":1,"label":"Balné","posId":"K0000","price":1500,"isExtra":true}]</t>
  </si>
  <si>
    <t>2026-06-13T02:04:19.127+02:00</t>
  </si>
  <si>
    <t>2026-06-13T02:15:45.415+02:00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</si>
  <si>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základ","posId":"ZBR40","price":0,"isExtra":true},{"id":"C114","note":"","count":1,"label":"Kuře","posId":"C114","price":4000,"KDSTags":["greenhighlight"],"isExtra":true}]</t>
  </si>
  <si>
    <t>2026-06-13T02:04:00.310+02:00</t>
  </si>
  <si>
    <t>2026-06-13T02:12:52.080+02:00</t>
  </si>
  <si>
    <t>[{"id":"96ddf01d0db96541ecf869f1","count":1,"label":"Quattro Formaggi 32cm","posId":"123","price":24900,"isExtra":false},{"id":"47441b8c08c3b985152b12f3","count":1,"label":"Balné","posId":"K0000","price":1500,"isExtra":true},{"id":"194f9b78861882e1b3527e00","count":1,"label":"Pepperoni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</si>
  <si>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2026-06-13T01:59:54.290+02:00</t>
  </si>
  <si>
    <t>2026-06-13T02:00:53.787+02:00</t>
  </si>
  <si>
    <t>[{"id":"7f679085-a750-4f02-a68d-e569cc4236eb","count":1,"label":"Mirinda 1l","posId":"N126","price":5900,"isExtra":false,"creatorId":"ageCsmliO6fwIIq8H2UNs","isPackging":0,"actualLabel":"Mirinda 1l"}]</t>
  </si>
  <si>
    <t>2026-06-13T01:55:24.053+02:00</t>
  </si>
  <si>
    <t>2026-06-13T02:00:59.883+02:00</t>
  </si>
  <si>
    <t>2026-06-13T01:49:54.460+02:00</t>
  </si>
  <si>
    <t>2026-06-13T02:00:37.389+02:00</t>
  </si>
  <si>
    <t>2026-06-13T01:48:19.059+02:00</t>
  </si>
  <si>
    <t>2026-06-13T01:59:12.377+02:00</t>
  </si>
  <si>
    <t>[{"id":"24f01fda83cf0e6f2a4b013d","count":2,"label":"BBQ Meteor 40cm","posId":"106","price":30900,"isExtra":false},{"id":"eebdf80d1781a9b444ae21c7","count":2,"label":"Balné","posId":"K0000","price":2000,"isExtra":true}]</t>
  </si>
  <si>
    <t>2026-06-13T01:37:42.166+02:00</t>
  </si>
  <si>
    <t>2026-06-13T01:46:58.102+02:00</t>
  </si>
  <si>
    <t>2026-06-13T02:03:07.943+02:00</t>
  </si>
  <si>
    <t>2026-06-13T01:37:43.918+02:00</t>
  </si>
  <si>
    <t>[{"id":"928e1a4e-de3f-4c57-bc51-cec44b77bcfd","count":1,"label":"Pizza BBQ Meteor 40","posId":"106","price":30900,"isExtra":false,"creatorId":"szJpm7uoMYesKrQxcYvTk","isPackging":0,"actualLabel":"Pizza BBQ Meteor 40"},{"id":"928e1a4e-de3f-4c57-bc51-cec44b77bcfd","count":1,"label":"Pizza BBQ Meteor 40","posId":"106","price":30900,"isExtra":false,"creatorId":"dYpedRK7X10cjoLuP5Hly","isPackging":0,"actualLabel":"Pizza BBQ Meteor 40"},{"id":"51b6e656-73cd-4dc6-9ae7-5ae6861e6242","count":1,"label":"Dip česnekový","posId":"P106","price":2000,"isExtra":false,"creatorId":"PzwtAhhoFbcq1yo_F0uN5","isPackging":0,"actualLabel":"Dip česnekový"},{"id":"d6c4e432-6077-4319-811f-a641d4172439","count":1,"label":"Dip jalapenos","posId":"P107","price":2000,"isExtra":false,"creatorId":"9oQqJSSYHG8Kkkp0GGnVm","isPackging":1500,"actualLabel":"Dip jalapenos"}]</t>
  </si>
  <si>
    <t>2026-06-13T01:29:24.682+02:00</t>
  </si>
  <si>
    <t>2026-06-13T01:37:13.724+02:00</t>
  </si>
  <si>
    <t>[{"id":"a02d60043b37431657fe2812","count":1,"label":"Baby Špenát &amp; kuře 32cm","posId":"116","price":24900,"isExtra":false},{"id":"47441b8c08c3b985152b12f3","count":1,"label":"Balné","posId":"K0000","price":1500,"isExtra":true}]</t>
  </si>
  <si>
    <t>2026-06-13T01:28:40.111+02:00</t>
  </si>
  <si>
    <t>2026-06-13T01:28:43.230+02:00</t>
  </si>
  <si>
    <t>[{"id":"9c4c1ddf-cd82-4c07-89d0-ed3e0fb213ef","count":1,"label":"Guarana kiwi a jablko","posId":"N144","price":5500,"isExtra":false,"creatorId":"3PXqYQ9suM2hL9bzxAuHK","isPackging":0,"actualLabel":"Guarana kiwi a jablko"}]</t>
  </si>
  <si>
    <t>2026-06-13T01:28:03.321+02:00</t>
  </si>
  <si>
    <t>2026-06-13T01:35:25.793+02:00</t>
  </si>
  <si>
    <t>2026-06-13T01:07:34.178+02:00</t>
  </si>
  <si>
    <t>2026-06-13T01:17:59.264+02:00</t>
  </si>
  <si>
    <t>[{"id":"31c0dfca-6f85-4bc6-9421-409b4483b607","count":1,"label":"Pizza Pepperoni 32","posId":"120","price":24900,"isExtra":false,"creatorId":"VbmKSF5spPOFVrjlBfa8b","isPackging":0,"actualLabel":"Pizza Pepperoni 32"}]</t>
  </si>
  <si>
    <t>2026-06-13T01:06:05.618+02:00</t>
  </si>
  <si>
    <t>2026-06-13T01:15:46.716+02:00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</si>
  <si>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bylinky","posId":"A121","price":5700,"isExtra":true},{"id":"cf8468ecf7c3f5f9e91fd0af","count":1,"label":"Jalapenos Rolls","posId":"jpr200","price":8900,"isExtra":false},{"id":"47441b8c08c3b985152b12f3","count":1,"label":"Balné","posId":"K0000","price":1500,"isExtra":true}]</t>
  </si>
  <si>
    <t>2026-06-13T01:00:02.937+02:00</t>
  </si>
  <si>
    <t>2026-06-13T01:11:53.167+02:00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</si>
  <si>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bylinky","posId":"A122","price":6500,"isExtra":true},{"id":"C109","note":"","count":1,"label":"Pepperoni salám","posId":"C109","price":4000,"KDSTags":["greenhighlight"],"isExtra":true}]</t>
  </si>
  <si>
    <t>Khusniddin</t>
  </si>
  <si>
    <t>2026-06-13T00:57:06.921+02:00</t>
  </si>
  <si>
    <t>2026-06-13T01:13:00.131+02:00</t>
  </si>
  <si>
    <t>[{"id":"111","note":"","count":1,"label":"Quattro Formaggi 40cm","posId":"111","price":30900,"isExtra":false},{"id":"K0000","note":"","count":1,"label":"Balné","posId":"K0000","price":2000,"isExtra":true},{"id":"C102","note":"","count":1,"label":"Jalapeňos","posId":"C102","price":3500,"KDSTags":["greenhighlight"],"isExtra":true},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omáčka","posId":"A120","price":6500,"isExtra":true}]</t>
  </si>
  <si>
    <t>2026-06-13T00:49:15.735+02:00</t>
  </si>
  <si>
    <t>2026-06-13T00:58:10.752+02:00</t>
  </si>
  <si>
    <t>[{"id":"59610971","note":"","size":"Zeleninová 32cm","count":1,"label":"Zeleninová 32cm","posId":"115","price":24900,"isExtra":false},{"id":"57081116","note":"","count":1,"label":"Balné","posId":"K0000","price":1500,"isExtra":true},{"id":"57081176","note":"","count":1,"label":"okraj hotdog, bbq omáčka","posId":"A119","price":5700,"isExtra":true},{"id":"57081208","note":"","count":1,"label":"Špenát s česnekem","posId":"B107","price":2500,"KDSTags":["greenhighlight"],"isExtra":true},{"id":"57081229","note":"","count":1,"label":"Kuře","posId":"B114","price":3000,"KDSTags":["greenhighlight"],"isExtra":true},{"id":"59278383","note":"","size":"Masové kuličky","count":1,"label":"Masové kuličky","posId":"P102","price":9900,"isExtra":false},{"id":"57081116","note":"","count":1,"label":"Balné","posId":"K0000","price":1500,"isExtra":true}]</t>
  </si>
  <si>
    <t>2026-06-13T00:45:03.705+02:00</t>
  </si>
  <si>
    <t>2026-06-13T00:53:10.290+02:00</t>
  </si>
  <si>
    <t>[{"id":"28b3f739-f42a-4ef9-8499-ad66cad79c40","note":"","count":1,"label":"Hot &amp; Spicy 18 cm","posId":"134","price":11900,"isExtra":false},{"id":"57c816b2-3e3f-46c2-b126-b09910d79cb0","note":"","count":1,"label":"změna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česnekový","posId":"P106","price":2000,"isExtra":false}]</t>
  </si>
  <si>
    <t>2026-06-13T00:40:49.267+02:00</t>
  </si>
  <si>
    <t>2026-06-13T00:52:39.687+02:00</t>
  </si>
  <si>
    <t>[{"id":"104","note":"","count":1,"label":"Baby špenát &amp; kuře 40cm","posId":"104","price":30900,"isExtra":false},{"id":"K0000","note":"","count":1,"label":"Balné","posId":"K0000","price":2000,"isExtra":true},{"id":"N124","note":"","count":1,"label":"Pepsi 1l","posId":"N124","price":5900,"isExtra":false}]</t>
  </si>
  <si>
    <t>2026-06-13T00:40:45.902+02:00</t>
  </si>
  <si>
    <t>2026-06-13T00:56:42.067+02:00</t>
  </si>
  <si>
    <t>2026-06-13T00:16:22.433+02:00</t>
  </si>
  <si>
    <t>2026-06-13T00:23:36.794+02:00</t>
  </si>
  <si>
    <t>[{"id":"0f92ea7ecc118f4f4c407335","count":1,"label":"BBQ Meteor 32cm","posId":"118","price":24900,"isExtra":false},{"id":"47441b8c08c3b985152b12f3","count":1,"label":"Balné","posId":"K0000","price":1500,"isExtra":true}]</t>
  </si>
  <si>
    <t>2026-06-13T00:14:21.110+02:00</t>
  </si>
  <si>
    <t>2026-06-13T00:21:40.555+02:00</t>
  </si>
  <si>
    <t>[{"id":"1a4528b44fffb558ad058321","count":1,"label":"Česnekový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</si>
  <si>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2026-06-13T00:10:29.221+02:00</t>
  </si>
  <si>
    <t>2026-06-13T00:19:36.016+02:00</t>
  </si>
  <si>
    <t>2026-06-13T00:10:08.687+02:00</t>
  </si>
  <si>
    <t>2026-06-13T00:17:46.339+02:00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</si>
  <si>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okrajů","posId":"X1000","price":0,"isExtra":true}]</t>
  </si>
  <si>
    <t>2026-06-13T00:01:10.846+02:00</t>
  </si>
  <si>
    <t>2026-06-13T00:09:27.886+02:00</t>
  </si>
  <si>
    <t>2026-06-12T23:58:32.696+02:00</t>
  </si>
  <si>
    <t>2026-06-13T00:07:33.296+02:00</t>
  </si>
  <si>
    <t>[{"id":"d67d3bcf942514bdeb41c97d","count":1,"label":"Margherita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</si>
  <si>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2026-06-12T23:58:29.752+02:00</t>
  </si>
  <si>
    <t>2026-06-13T00:07:28.607+02:00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</si>
  <si>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dip","posId":"P107","price":2000,"isExtra":false},{"id":"47441b8c08c3b985152b12f3","count":1,"label":"Balné","posId":"K0000","price":1500,"isExtra":true}]</t>
  </si>
  <si>
    <t>Rashid</t>
  </si>
  <si>
    <t>2026-06-12T23:51:30.758+02:00</t>
  </si>
  <si>
    <t>2026-06-13T00:00:02.358+02:00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</si>
  <si>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těsto","posId":"17","price":1000,"isExtra":true}]</t>
  </si>
  <si>
    <t>2026-06-12T23:37:04.824+02:00</t>
  </si>
  <si>
    <t>2026-06-12T23:46:33.921+02:00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</si>
  <si>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</si>
  <si>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Adil</t>
  </si>
  <si>
    <t>2026-06-12T23:33:08.730+02:00</t>
  </si>
  <si>
    <t>2026-06-12T23:39:20.762+02:00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</si>
  <si>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okrajů","posId":"X1000","price":0,"isExtra":true},{"id":"B100","note":"","count":1,"label":"Ananas","posId":"B100","price":2500,"KDSTags":["greenhighlight"],"isExtra":true}]</t>
  </si>
  <si>
    <t>Taras</t>
  </si>
  <si>
    <t>2026-06-12T23:19:14.650+02:00</t>
  </si>
  <si>
    <t>2026-06-12T23:25:06.606+02:00</t>
  </si>
  <si>
    <t>2026-06-12T23:12:01.943+02:00</t>
  </si>
  <si>
    <t>2026-06-12T23:22:53.866+02:00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</si>
  <si>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okrajů","posId":"X1000","price":0,"isExtra":true},{"id":"57081212","note":"","count":1,"label":"Mozzarella","posId":"C113","price":4000,"KDSTags":["greenhighlight"],"isExtra":true}]</t>
  </si>
  <si>
    <t>2026-06-12T23:05:01.989+02:00</t>
  </si>
  <si>
    <t>2026-06-12T23:05:18.913+02:00</t>
  </si>
  <si>
    <t>[{"id":"630ace20-5d22-4b96-8f2b-c71d934b1c69","count":1,"label":"Aquilla neperlivá","posId":"N140","price":3900,"isExtra":false,"creatorId":"tkYUDx9dq-O4gEhEl8aZT","isPackging":0,"actualLabel":"Aquilla neperlivá"}]</t>
  </si>
  <si>
    <t>2026-06-12T22:53:27.932+02:00</t>
  </si>
  <si>
    <t>2026-06-12T23:03:01.316+02:00</t>
  </si>
  <si>
    <t>[{"id":"1a4528b44fffb558ad058321","count":1,"label":"Česnekový dip","posId":"P106","price":2000,"isExtra":false},{"id":"47441b8c08c3b985152b12f3","count":1,"label":"Balné","posId":"K0000","price":1500,"isExtra":true},{"id":"8dafd613e380051b82c188e3","count":1,"label":"Capricciosa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</si>
  <si>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2026-06-12T22:53:06.690+02:00</t>
  </si>
  <si>
    <t>2026-06-12T23:00:34.191+02:00</t>
  </si>
  <si>
    <t>[{"id":"36ea3088-07fd-428f-b871-c4a5ee9cef7b","note":"","count":1,"label":"Comeback 40 cm","posId":"109","price":30900,"isExtra":false},{"id":"3a8b6a85-3b5c-4ee4-be2d-261ab8731d6e","note":"","count":2,"label":"Dip česnekový","posId":"P106","price":2000,"isExtra":false}]</t>
  </si>
  <si>
    <t>2026-06-12T22:39:10.831+02:00</t>
  </si>
  <si>
    <t>2026-06-12T22:48:25.134+02:00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</si>
  <si>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32cm","posId":"123","price":24900,"isExtra":false},{"id":"57081116","note":"","count":1,"label":"Balné","posId":"K0000","price":1500,"isExtra":true},{"id":"59555796","note":"","count":1,"label":"BBQ základ","posId":"ZSB32","price":0,"isExtra":true},{"id":"57081176","note":"","count":1,"label":"okraj hotdog, bbq omáčka","posId":"A119","price":5700,"isExtra":true},{"id":"59610967","note":"","size":"Comeback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základ","posId":"ZRS32","price":0,"isExtra":true},{"id":"57081149","note":"","count":1,"label":"okraj mozzarella, bbq omáčka","posId":"A123","price":5700,"isExtra":true}]</t>
  </si>
  <si>
    <t>2026-06-12T22:34:44.485+02:00</t>
  </si>
  <si>
    <t>2026-06-12T22:40:22.305+02:00</t>
  </si>
  <si>
    <t>2026-06-12T22:29:22.872+02:00</t>
  </si>
  <si>
    <t>2026-06-12T22:36:12.597+02:00</t>
  </si>
  <si>
    <t>[{"id":"3a4b44aa27281bdf9aeaddfb","count":1,"label":"Hawai 40cm","posId":"102","price":30900,"isExtra":false},{"id":"eebdf80d1781a9b444ae21c7","count":1,"label":"Balné","posId":"K0000","price":2000,"isExtra":true},{"id":"92493bd8b2b1686ca8fec1fe","count":3,"label":"Bez ananasu","posId":"X100","price":0,"KDSTags":["redhighlight"],"isExtra":true}]</t>
  </si>
  <si>
    <t>2026-06-12T22:27:53.468+02:00</t>
  </si>
  <si>
    <t>2026-06-12T22:33:47.574+02:00</t>
  </si>
  <si>
    <t>[{"id":"35b8e55f-3ac8-4a81-99bd-c0e777be363a","count":1,"label":"Pizza Špenát kuře 32 cm","posId":"116","price":24900,"isExtra":false,"creatorId":"eWin9AiLGxkC19OY7htXr","isPackging":0,"actualLabel":"Pizza Špenát kuře 32 cm"},{"id":"cd7798b9-deb2-4229-a68e-ebefba7ee9e4","count":1,"label":"Pizza Comeback 32","posId":"121","price":24900,"isExtra":false,"creatorId":"i-F_F1EBFiVJJOuefSFfC","isPackging":0,"actualLabel":"Pizza Comeback 32"},{"id":"-Z-mOVANm0ixYVAY4s3sN","count":1,"label":"Bez cibule","posId":"X103","price":0,"KDSTags":["redhighlight"],"isExtra":true,"mainItemId":"cd7798b9-deb2-4229-a68e-ebefba7ee9e4"}]</t>
  </si>
  <si>
    <t>2026-06-12T21:56:04.182+02:00</t>
  </si>
  <si>
    <t>2026-06-12T22:13:00.146+02:00</t>
  </si>
  <si>
    <t>2026-06-12T22:35:11.353+02:00</t>
  </si>
  <si>
    <t>2026-06-12T21:56:05.737+02:00</t>
  </si>
  <si>
    <t>2026-06-12T21:53:23.007+02:00</t>
  </si>
  <si>
    <t>2026-06-12T22:09:45.115+02:00</t>
  </si>
  <si>
    <t>[{"id":"d67d3bcf942514bdeb41c97d","count":1,"label":"Margherita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těsto","posId":"17","price":1000,"isExtra":true},{"id":"6f63fbd0ac5af4c0c06e0306","count":1,"label":"Šunka","posId":"B106","price":3000,"KDSTags":["greenhighlight"],"isExtra":true}]</t>
  </si>
  <si>
    <t>2026-06-12T21:47:37.832+02:00</t>
  </si>
  <si>
    <t>2026-06-12T22:02:45.749+02:00</t>
  </si>
  <si>
    <t>[{"id":"1a4528b44fffb558ad058321","count":1,"label":"Česnekový dip","posId":"P106","price":2000,"isExtra":false},{"id":"47441b8c08c3b985152b12f3","count":1,"label":"Balné","posId":"K0000","price":1500,"isExtra":true},{"id":"00ef6f4120a3e6d10ed9b38a","count":1,"label":"Zeleninová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okrajů","posId":"X1000","price":0,"isExtra":true},{"id":"678c01903c4343f6bbe8b102","count":1,"label":"Kuře","posId":"B114","price":3000,"KDSTags":["greenhighlight"],"isExtra":true},{"id":"a02d60043b37431657fe2812","count":1,"label":"Baby Špenát &amp; kuře 32cm","posId":"116","price":24900,"isExtra":false},{"id":"47441b8c08c3b985152b12f3","count":1,"label":"Balné","posId":"K0000","price":1500,"isExtra":true},{"id":"22fae4223679fdbf636bc4cb","count":1,"label":"Choco Rolls","posId":"chr100","price":8900,"isExtra":false},{"id":"47441b8c08c3b985152b12f3","count":1,"label":"Balné","posId":"K0000","price":1500,"isExtra":true}]</t>
  </si>
  <si>
    <t>2026-06-12T21:46:03.731+02:00</t>
  </si>
  <si>
    <t>2026-06-12T21:54:46.098+02:00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</si>
  <si>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základ","posId":"57c816b2-3e3f-46c2-b126-b09910d79cb0","price":0,"isExtra":true},{"id":"0ea52415-fdb3-497f-b216-7fd5802f2e0f","note":"","count":1,"label":"Quattro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základ","posId":"f61b7339-3b20-4583-b2b8-12e48de2876d","price":0,"isExtra":true}]</t>
  </si>
  <si>
    <t>2026-06-12T21:45:45.619+02:00</t>
  </si>
  <si>
    <t>2026-06-12T21:52:07.735+02:00</t>
  </si>
  <si>
    <t>[{"id":"6b25fa185f1e953ff7cf8812","count":1,"label":"Česnekový chléb 18cm","posId":"P104","price":7900,"isExtra":false},{"id":"47441b8c08c3b985152b12f3","count":1,"label":"Balné","posId":"K0000","price":1500,"isExtra":true},{"id":"47a73fa5bee1643a7208bbdc","count":1,"label":"Capricciosa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</si>
  <si>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2026-06-12T21:43:51.053+02:00</t>
  </si>
  <si>
    <t>2026-06-12T21:48:57.236+02:00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</si>
  <si>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</si>
  <si>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2026-06-12T21:36:25.959+02:00</t>
  </si>
  <si>
    <t>2026-06-12T21:46:19.027+02:00</t>
  </si>
  <si>
    <t>[{"id":"57081026","note":"","size":"Comeback 40cm 🌶️","count":1,"label":"Comeback 40cm 🌶️","posId":"109","price":30900,"isExtra":false},{"id":"57081111","note":"","count":1,"label":"Balné","posId":"K0000","price":2000,"isExtra":true}]</t>
  </si>
  <si>
    <t>2026-06-12T20:59:00.788+02:00</t>
  </si>
  <si>
    <t>2026-06-12T21:35:09.323+02:00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</si>
  <si>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32cm","posId":"114","price":19920,"isExtra":false},{"id":"47441b8c08c3b985152b12f3","count":1,"label":"Balné","posId":"K0000","price":1500,"isExtra":true}]</t>
  </si>
  <si>
    <t>2026-06-12T20:44:53.278+02:00</t>
  </si>
  <si>
    <t>2026-06-12T20:53:36.152+02:00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</si>
  <si>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základ","posId":"ZRS40","price":0,"isExtra":true}]</t>
  </si>
  <si>
    <t>2026-06-12T20:43:03.346+02:00</t>
  </si>
  <si>
    <t>2026-06-12T21:08:22.223+02:00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</si>
  <si>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</si>
  <si>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2026-06-12T20:42:56.050+02:00</t>
  </si>
  <si>
    <t>2026-06-12T20:50:43.822+02:00</t>
  </si>
  <si>
    <t>[{"id":"1582d301-bf10-4138-ae7c-8790c6504985","count":1,"label":"Pizza Pepperoni 18","posId":"132","price":11900,"isExtra":false,"creatorId":"qJhxuRuINNFMaVq-2y0I6","isPackging":0,"actualLabel":"Pizza Pepperoni 18"}]</t>
  </si>
  <si>
    <t>2026-06-12T20:38:22.329+02:00</t>
  </si>
  <si>
    <t>2026-06-12T20:47:38.649+02:00</t>
  </si>
  <si>
    <t>[{"id":"8b9ce92a-02d5-43b9-b829-08e471365a1c","count":1,"label":"Pizza Hot &amp; Spicy 40","posId":"110","price":30900,"isExtra":false,"creatorId":"HHAEeQhT-mm-xlr2buDdA","isPackging":0,"actualLabel":"Pizza Hot &amp; Spicy 40"},{"id":"extra_20230331101812_100","count":1,"label":"Slanina","posId":"C108","price":4000,"KDSTags":["greenhighlight"],"isExtra":true,"mainItemId":"8b9ce92a-02d5-43b9-b829-08e471365a1c"},{"id":"bc0ee808-9b1d-4453-b833-6530893d9360","count":1,"label":"Pizza Zeleninová 40 cm","posId":"103","price":30900,"isExtra":false,"creatorId":"iQCnxiCwwBFlDq46Myy2o","isPackging":0,"actualLabel":"Pizza Zeleninová 40 cm"}]</t>
  </si>
  <si>
    <t>2026-06-12T20:38:04.497+02:00</t>
  </si>
  <si>
    <t>2026-06-12T20:50:39.014+02:00</t>
  </si>
  <si>
    <t>2026-06-12T21:06:58.083+02:00</t>
  </si>
  <si>
    <t>2026-06-12T20:38:06.106+02:00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</si>
  <si>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</si>
  <si>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2026-06-12T20:32:31.851+02:00</t>
  </si>
  <si>
    <t>2026-06-12T20:37:39.624+02:00</t>
  </si>
  <si>
    <t>[{"id":"1582d301-bf10-4138-ae7c-8790c6504985","count":1,"label":"Pizza Pepperoni 18","posId":"132","price":11900,"isExtra":false,"creatorId":"VCmv5EyK8U6CCDW011DUY","isPackging":0,"actualLabel":"Pizza Pepperoni 18"}]</t>
  </si>
  <si>
    <t>2026-06-12T20:27:52.873+02:00</t>
  </si>
  <si>
    <t>2026-06-12T20:37:01.855+02:00</t>
  </si>
  <si>
    <t>[{"id":"d9c512720f9b37393cb453fe","count":1,"label":"Comeback 32cm 🌶️","posId":"121","price":19920,"isExtra":false},{"id":"47441b8c08c3b985152b12f3","count":1,"label":"Balné","posId":"K0000","price":1500,"isExtra":true},{"id":"c12b187d3f911dd627de01f6","count":1,"label":"Quattro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</si>
  <si>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Valeriy</t>
  </si>
  <si>
    <t>2026-06-12T20:26:58.367+02:00</t>
  </si>
  <si>
    <t>2026-06-12T20:33:19.058+02:00</t>
  </si>
  <si>
    <t>2026-06-12T20:08:46.020+02:00</t>
  </si>
  <si>
    <t>2026-06-12T20:21:59.421+02:00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</si>
  <si>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</si>
  <si>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2026-06-12T19:59:26.330+02:00</t>
  </si>
  <si>
    <t>2026-06-12T20:07:09.739+02:00</t>
  </si>
  <si>
    <t>[{"id":"108","note":"","count":1,"label":"Pepperoni 40cm 🌶️🌶️","posId":"108","price":30900,"isExtra":false},{"id":"K0000","note":"","count":1,"label":"Balné","posId":"K0000","price":2000,"isExtra":true},{"id":"111","note":"","count":1,"label":"Quattro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</si>
  <si>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2026-06-12T19:53:09.549+02:00</t>
  </si>
  <si>
    <t>2026-06-12T20:05:10.245+02:00</t>
  </si>
  <si>
    <t>[{"id":"59610972","note":"","size":"Hawai 32cm","count":1,"label":"Hawai 32cm","posId":"114","price":24900,"isExtra":false},{"id":"57081116","note":"","count":1,"label":"Balné","posId":"K0000","price":1500,"isExtra":true},{"id":"59610967","note":"","size":"Comeback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</si>
  <si>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2026-06-12T19:50:31.052+02:00</t>
  </si>
  <si>
    <t>2026-06-12T20:02:44.318+02:00</t>
  </si>
  <si>
    <t>[{"id":"d67d3bcf942514bdeb41c97d","count":1,"label":"Margherita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</si>
  <si>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2026-06-12T19:47:04.594+02:00</t>
  </si>
  <si>
    <t>2026-06-12T20:22:09.555+02:00</t>
  </si>
  <si>
    <t>2026-06-12T20:38:52.273+02:00</t>
  </si>
  <si>
    <t>2026-06-12T19:47:06.638+02:00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</si>
  <si>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d1e9623b-89c9-4caa-a2ba-cbaafad1a883","note":"","count":1,"label":"slanina","posId":"B108","price":3000,"KDSTags":["greenhighlight"],"isExtra":true},{"id":"35e045f9-bc36-46e9-8142-6579de78a05b","note":"","count":1,"label":"Comeback 32 cm","posId":"121","price":24900,"isExtra":false},{"id":"57c816b2-3e3f-46c2-b126-b09910d79cb0","note":"","count":1,"label":"změna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 bez omáčky","posId":"A125","price":5700,"isExtra":true},{"id":"d1e9623b-89c9-4caa-a2ba-cbaafad1a883","note":"","count":1,"label":"slanina","posId":"B108","price":3000,"KDSTags":["greenhighlight"],"isExtra":true},{"id":"35e045f9-bc36-46e9-8142-6579de78a05b","note":"","count":1,"label":"Comeback 32 cm","posId":"121","price":24900,"isExtra":false},{"id":"0ea52415-fdb3-497f-b216-7fd5802f2e0f","note":"","count":1,"label":"Quattro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</si>
  <si>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2026-06-12T19:32:36.462+02:00</t>
  </si>
  <si>
    <t>2026-06-12T19:38:54.927+02:00</t>
  </si>
  <si>
    <t>[{"id":"4b4a3c41-e6f7-4559-ba91-d32fecf13e87","count":1,"label":"Pizza Hawai 18 cm","posId":"126","price":11900,"isExtra":false,"creatorId":"AO2pemtnUnfRfNu-zbOp0","isPackging":0,"actualLabel":"Pizza Hawai 18 cm"}]</t>
  </si>
  <si>
    <t>2026-06-12T19:28:23.272+02:00</t>
  </si>
  <si>
    <t>2026-06-12T19:39:13.809+02:00</t>
  </si>
  <si>
    <t>[{"id":"2fa796521e3552b9b2d8a569","count":1,"label":"Pečené brambory","posId":"P103","price":6900,"isExtra":false},{"id":"47441b8c08c3b985152b12f3","count":1,"label":"Balné","posId":"K0000","price":1500,"isExtra":true},{"id":"c12b187d3f911dd627de01f6","count":1,"label":"Quattro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40cm","posId":"111","price":30900,"isExtra":false},{"id":"eebdf80d1781a9b444ae21c7","count":1,"label":"Balné","posId":"K0000","price":2000,"isExtra":true}]</t>
  </si>
  <si>
    <t>2026-06-12T19:24:01.435+02:00</t>
  </si>
  <si>
    <t>2026-06-12T19:36:26.368+02:00</t>
  </si>
  <si>
    <t>[{"id":"4b4a3c41-e6f7-4559-ba91-d32fecf13e87","count":1,"label":"Pizza Hawai 18 cm","posId":"126","price":11900,"isExtra":false,"creatorId":"r-Ohp5GD4YU6PmyuhrFra","isPackging":0,"actualLabel":"Pizza Hawai 18 cm"},{"id":"3ffdf576-89c8-4571-b10b-4e6331fbbb89","count":1,"label":"Pizza Špenát kuře 18 cm","posId":"128","price":11900,"isExtra":false,"creatorId":"-r0ntBu-7IOGqAwqeufG3","isPackging":0,"actualLabel":"Pizza Špenát kuře 18 cm"}]</t>
  </si>
  <si>
    <t>2026-06-12T19:21:29.841+02:00</t>
  </si>
  <si>
    <t>2026-06-12T19:35:18.095+02:00</t>
  </si>
  <si>
    <t>[{"id":"0a4a95a672d7bfe60c28076a","count":1,"label":"Pepperoni 40cm 🌶️🌶️","posId":"108","price":30900,"isExtra":false},{"id":"eebdf80d1781a9b444ae21c7","count":1,"label":"Balné","posId":"K0000","price":2000,"isExtra":true},{"id":"3a4b44aa27281bdf9aeaddfb","count":1,"label":"Hawai 40cm","posId":"102","price":30900,"isExtra":false},{"id":"eebdf80d1781a9b444ae21c7","count":1,"label":"Balné","posId":"K0000","price":2000,"isExtra":true}]</t>
  </si>
  <si>
    <t>2026-06-12T19:21:26.268+02:00</t>
  </si>
  <si>
    <t>2026-06-12T19:33:25.471+02:00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</si>
  <si>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okrajů","posId":"X1000","price":0,"isExtra":true}]</t>
  </si>
  <si>
    <t>2026-06-12T19:09:30.138+02:00</t>
  </si>
  <si>
    <t>2026-06-12T19:25:28.495+02:00</t>
  </si>
  <si>
    <t>2026-06-12T19:06:03.860+02:00</t>
  </si>
  <si>
    <t>2026-06-12T19:25:19.359+02:00</t>
  </si>
  <si>
    <t>[{"id":"ee394832-8137-440a-84b7-b9e0df42a9ab","note":"","count":1,"label":"Hawai 32 cm","posId":"114","price":24900,"isExtra":false},{"id":"0ea52415-fdb3-497f-b216-7fd5802f2e0f","note":"","count":1,"label":"Quattro Formaggi 32 cm","posId":"123","price":24900,"isExtra":false},{"id":"8b18781f-3bd0-464d-aa33-9f081ecc1a3a","note":"","count":1,"label":"mozzarella","posId":"B113","price":3000,"KDSTags":["greenhighlight"],"isExtra":true},{"id":"4d17a249-2cb2-45af-b8bb-30f6adefd5de","note":"","count":1,"label":"BEZ -gorgonzola","posId":"X101","price":0,"KDSTags":["redhighlight"],"isExtra":true}]</t>
  </si>
  <si>
    <t>2026-06-12T19:02:05.037+02:00</t>
  </si>
  <si>
    <t>2026-06-12T19:27:13.920+02:00</t>
  </si>
  <si>
    <t>2026-06-12T19:49:31.473+02:00</t>
  </si>
  <si>
    <t>2026-06-12T19:02:06.143+02:00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</si>
  <si>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d1e9623b-89c9-4caa-a2ba-cbaafad1a883","note":"","count":1,"label":"slanina","posId":"B108","price":3000,"KDSTags":["greenhighlight"],"isExtra":true},{"id":"169906cc-98ac-4101-a361-79ae530758c3","note":"","count":1,"label":"BEZ -cibule","posId":"X103","price":0,"KDSTags":["redhighlight"],"isExtra":true},{"id":"35e045f9-bc36-46e9-8142-6579de78a05b","note":"","count":1,"label":"Comeback 32 cm","posId":"121","price":24900,"isExtra":false}]</t>
  </si>
  <si>
    <t>2026-06-12T18:59:39.828+02:00</t>
  </si>
  <si>
    <t>2026-06-12T19:22:32.308+02:00</t>
  </si>
  <si>
    <t>[{"id":"1bd4120455764e0c386d4f6c","count":1,"label":"Comeback 40cm 🌶️","posId":"109","price":30900,"isExtra":false},{"id":"eebdf80d1781a9b444ae21c7","count":1,"label":"Balné","posId":"K0000","price":2000,"isExtra":true},{"id":"3a4b44aa27281bdf9aeaddfb","count":1,"label":"Hawai 40cm","posId":"102","price":30900,"isExtra":false},{"id":"eebdf80d1781a9b444ae21c7","count":1,"label":"Balné","posId":"K0000","price":2000,"isExtra":true}]</t>
  </si>
  <si>
    <t>2026-06-12T18:58:26.605+02:00</t>
  </si>
  <si>
    <t>2026-06-12T19:08:16.908+02:00</t>
  </si>
  <si>
    <t>[{"id":"00ef6f4120a3e6d10ed9b38a","count":1,"label":"Zeleninová 32cm","posId":"115","price":19920,"isExtra":false},{"id":"47441b8c08c3b985152b12f3","count":1,"label":"Balné","posId":"K0000","price":1500,"isExtra":true},{"id":"e1f43a0ee7f218cf02a7ded7","count":1,"label":"USA těsto","posId":"17","price":1000,"isExtra":true},{"id":"a8f3a9f4cf026630dd8323e9","count":1,"label":"Jalapeňos dip","posId":"P107","price":2000,"isExtra":false},{"id":"47441b8c08c3b985152b12f3","count":1,"label":"Balné","posId":"K0000","price":1500,"isExtra":true}]</t>
  </si>
  <si>
    <t>2026-06-12T18:58:06.586+02:00</t>
  </si>
  <si>
    <t>2026-06-12T19:06:01.975+02:00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</si>
  <si>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</si>
  <si>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2026-06-12T18:56:23.919+02:00</t>
  </si>
  <si>
    <t>2026-06-12T19:13:14.115+02:00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</si>
  <si>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okrajů","posId":"X1000","price":0,"isExtra":true},{"id":"59610972","note":"","size":"Hawai 32cm","count":1,"label":"Hawai 32cm","posId":"114","price":24900,"isExtra":false},{"id":"57081116","note":"","count":1,"label":"Balné","posId":"K0000","price":1500,"isExtra":true},{"id":"57094169","note":"","count":1,"label":"Smetanový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okrajů","posId":"X1000","price":0,"isExtra":true}]</t>
  </si>
  <si>
    <t>2026-06-12T18:54:33.796+02:00</t>
  </si>
  <si>
    <t>2026-06-12T19:03:13.846+02:00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</si>
  <si>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🌶️🌶️","posId":"110","price":30900,"isExtra":false},{"id":"57081111","note":"","count":1,"label":"Balné","posId":"K0000","price":2000,"isExtra":true},{"id":"59555802","note":"","count":1,"label":"BBQ základ","posId":"ZRB40","price":0,"isExtra":true},{"id":"57081165","note":"","count":1,"label":"okraj hotdog, hořčice","posId":"A118","price":6500,"isExtra":true}]</t>
  </si>
  <si>
    <t>2026-06-12T18:53:52.819+02:00</t>
  </si>
  <si>
    <t>2026-06-12T18:59:47.134+02:00</t>
  </si>
  <si>
    <t>[{"id":"da5a8aac-e4ba-43e9-aa97-4a4b406352ee","count":1,"label":"Pizza Margherita 32","posId":"112","price":20900,"isExtra":false,"creatorId":"Ab4bStFJRNa9MlQ47Orrn","isPackging":0,"actualLabel":"Pizza Margherita 32"}]</t>
  </si>
  <si>
    <t>2026-06-12T18:38:03.347+02:00</t>
  </si>
  <si>
    <t>2026-06-12T18:52:36.820+02:00</t>
  </si>
  <si>
    <t>2026-06-12T19:05:42.048+02:00</t>
  </si>
  <si>
    <t>2026-06-12T18:38:07.100+02:00</t>
  </si>
  <si>
    <t>[{"id":"b3008ec8-24a5-4d30-bf46-9133028be7e4","note":"","count":1,"label":"Margherita 32 cm","posId":"136","price":20900,"isExtra":false},{"id":"b6658da4-b777-42a2-94b6-5ce20ff49587","note":"","count":1,"label":"Pepperoni 32 cm","posId":"144","price":24900,"isExtra":false},{"id":"ad7c292a-48c9-48db-b64c-0f7f8ebced7f","note":"","count":1,"label":"BBQ Meteor 40 cm","posId":"106","price":30900,"isExtra":false},{"id":"c1383a56-9eef-4159-8de6-52ba98917da4","note":"","count":1,"label":"Pepperoni Rolls, 6 ks","posId":"P100","price":8900,"isExtra":false},{"id":"739ceea4-4275-4f09-8cf5-ae08fe640a77","note":"","count":1,"label":"Pepsi 1l","posId":"N124","price":5900,"isExtra":false},{"id":"85242cc7-02be-4e3a-9c6b-27dfd40e286b","note":"","count":1,"label":"Mirinda 1l","posId":"N126","price":5900,"isExtra":false}]</t>
  </si>
  <si>
    <t>2026-06-12T18:37:35.445+02:00</t>
  </si>
  <si>
    <t>2026-06-12T18:48:25.296+02:00</t>
  </si>
  <si>
    <t>[{"id":"194f9b78861882e1b3527e00","count":1,"label":"Pepperoni 32cm 🌶️🌶️","posId":"120","price":19920,"isExtra":false},{"id":"47441b8c08c3b985152b12f3","count":1,"label":"Balné","posId":"K0000","price":1500,"isExtra":true},{"id":"f85e8465e5397f7018005171","count":1,"label":"okraj hotdog, hořčice","posId":"A117","price":5700,"isExtra":true},{"id":"07858e95fc3c073ec236ae2f","count":1,"label":"Žampiony","posId":"B105","price":2500,"KDSTags":["greenhighlight"],"isExtra":true},{"id":"d627f2de8a569815a4395782","count":1,"label":"Cibule","posId":"B103","price":2500,"KDSTags":["greenhighlight"],"isExtra":true},{"id":"5646f23ab9a2187d75f9b373","count":1,"label":"Mozzarella","posId":"B113","price":3000,"KDSTags":["greenhighlight"],"isExtra":true},{"id":"1a4528b44fffb558ad058321","count":4,"label":"Česnekový dip","posId":"P106","price":2000,"isExtra":false},{"id":"47441b8c08c3b985152b12f3","count":4,"label":"Balné","posId":"K0000","price":1500,"isExtra":true},{"id":"e9ba5739bb7819f7e07d7926","count":1,"label":"Pepperoni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</si>
  <si>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2026-06-12T18:36:26.160+02:00</t>
  </si>
  <si>
    <t>2026-06-12T18:43:12.020+02:00</t>
  </si>
  <si>
    <t>2026-06-12T17:58:09.289+02:00</t>
  </si>
  <si>
    <t>2026-06-12T18:17:04.647+02:00</t>
  </si>
  <si>
    <t>[{"id":"c12b187d3f911dd627de01f6","count":1,"label":"Quattro Formaggi 40cm","posId":"111","price":30900,"isExtra":false},{"id":"eebdf80d1781a9b444ae21c7","count":1,"label":"Balné","posId":"K0000","price":2000,"isExtra":true},{"id":"e93e0fbc9fec4ec4c9ccb0f5","count":1,"label":"BBQ dip","posId":"P105","price":2000,"isExtra":false},{"id":"47441b8c08c3b985152b12f3","count":1,"label":"Balné","posId":"K0000","price":1500,"isExtra":true}]</t>
  </si>
  <si>
    <t>2026-06-12T17:55:53.666+02:00</t>
  </si>
  <si>
    <t>2026-06-12T18:14:53.221+02:00</t>
  </si>
  <si>
    <t>[{"id":"d9c512720f9b37393cb453fe","count":1,"label":"Comeback 32cm 🌶️","posId":"121","price":19920,"isExtra":false},{"id":"47441b8c08c3b985152b12f3","count":1,"label":"Balné","posId":"K0000","price":1500,"isExtra":true},{"id":"47a73fa5bee1643a7208bbdc","count":1,"label":"Capricciosa 32cm","posId":"113","price":24900,"isExtra":false},{"id":"47441b8c08c3b985152b12f3","count":1,"label":"Balné","posId":"K0000","price":1500,"isExtra":true},{"id":"3d68a128798074412b96c779","count":1,"label":"Bez oliv","posId":"X112","price":0,"KDSTags":["redhighlight"],"isExtra":true}]</t>
  </si>
  <si>
    <t>2026-06-12T17:48:31.175+02:00</t>
  </si>
  <si>
    <t>2026-06-12T18:11:34.729+02:00</t>
  </si>
  <si>
    <t>[{"id":"57405790","note":"","size":"Pepsi 1l","count":2,"label":"Pepsi 1l","posId":"N124","price":5900,"isExtra":false},{"id":"57423460","note":"","size":"Jalapeňos dip","count":4,"label":"Jalapeňos dip","posId":"P107","price":2000,"isExtra":false},{"id":"57081116","note":"","count":4,"label":"Balné","posId":"K0000","price":1500,"isExtra":true},{"id":"59610970","note":"","size":"BBQ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základ","posId":"ZBR32","price":0,"isExtra":true},{"id":"57081172","note":"","count":1,"label":"okraj hotdog, hořčice","posId":"A117","price":5700,"isExtra":true},{"id":"57081125","note":"","count":1,"label":"Bez slaniny","posId":"X108","price":0,"KDSTags":["redhighlight"],"isExtra":true},{"id":"57081122","note":"","count":1,"label":"Jalapeňos","posId":"B102","price":2500,"KDSTags":["greenhighlight"],"isExtra":true},{"id":"57081202","note":"","count":1,"label":"Kukuřice","posId":"B115","price":2500,"KDSTags":["greenhighlight"],"isExtra":true},{"id":"57081213","note":"","count":1,"label":"Mozzarella","posId":"B113","price":3000,"KDSTags":["greenhighlight"],"isExtra":true}]</t>
  </si>
  <si>
    <t>2026-06-12T17:48:29.396+02:00</t>
  </si>
  <si>
    <t>2026-06-12T18:11:30.123+02:00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</si>
  <si>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🌶️🌶️","posId":"120","price":24900,"isExtra":false},{"id":"57081116","note":"","count":1,"label":"Balné","posId":"K0000","price":1500,"isExtra":true},{"id":"59610972","note":"","size":"Hawai 32cm","count":1,"label":"Hawai 32cm","posId":"114","price":24900,"isExtra":false},{"id":"57081116","note":"","count":1,"label":"Balné","posId":"K0000","price":1500,"isExtra":true}]</t>
  </si>
  <si>
    <t>2026-06-12T17:46:11.501+02:00</t>
  </si>
  <si>
    <t>2026-06-12T17:55:37.821+02:00</t>
  </si>
  <si>
    <t>[{"id":"d67d3bcf942514bdeb41c97d","count":1,"label":"Margherita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těsto","posId":"17","price":1000,"isExtra":true},{"id":"d9c512720f9b37393cb453fe","count":1,"label":"Comeback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těsto","posId":"17","price":1000,"isExtra":true}]</t>
  </si>
  <si>
    <t>Semah</t>
  </si>
  <si>
    <t>2026-06-12T17:44:41.506+02:00</t>
  </si>
  <si>
    <t>2026-06-12T17:59:35.708+02:00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</si>
  <si>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bylinky","posId":"A122","price":6500,"isExtra":true},{"id":"C102","note":"","count":1,"label":"Jalapeňos","posId":"C102","price":3500,"KDSTags":["greenhighlight"],"isExtra":true},{"id":"jpr200","note":"","count":1,"label":"Jalapenos Rolls","posId":"jpr200","price":8900,"isExtra":false},{"id":"K0000","note":"","count":1,"label":"Balné","posId":"K0000","price":1500,"isExtra":true},{"id":"P100","note":"","count":1,"label":"Pepperoni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</si>
  <si>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2026-06-12T17:38:58.492+02:00</t>
  </si>
  <si>
    <t>2026-06-12T17:50:15.811+02:00</t>
  </si>
  <si>
    <t>[{"id":"194f9b78861882e1b3527e00","count":1,"label":"Pepperoni 32cm 🌶️🌶️","posId":"120","price":19920,"isExtra":false},{"id":"47441b8c08c3b985152b12f3","count":1,"label":"Balné","posId":"K0000","price":1500,"isExtra":true},{"id":"31deb50114d05dde45863f17","count":2,"label":"Pepsi zero sugar 1l","posId":"N125","price":5900,"isExtra":false},{"id":"e9ba5739bb7819f7e07d7926","count":1,"label":"Pepperoni Rolls 🌶️","posId":"P100","price":8900,"isExtra":false},{"id":"47441b8c08c3b985152b12f3","count":1,"label":"Balné","posId":"K0000","price":1500,"isExtra":true}]</t>
  </si>
  <si>
    <t>2026-06-12T17:34:43.053+02:00</t>
  </si>
  <si>
    <t>2026-06-12T17:45:00.815+02:00</t>
  </si>
  <si>
    <t>[{"id":"d9c512720f9b37393cb453fe","count":1,"label":"Comeback 32cm 🌶️","posId":"121","price":19920,"isExtra":false},{"id":"47441b8c08c3b985152b12f3","count":1,"label":"Balné","posId":"K0000","price":1500,"isExtra":true},{"id":"70a60a81954245e45fd7e9ab","count":1,"label":"Bez šunky","posId":"X106","price":0,"KDSTags":["redhighlight"],"isExtra":true}]</t>
  </si>
  <si>
    <t>2026-06-12T17:20:49.431+02:00</t>
  </si>
  <si>
    <t>2026-06-12T17:38:56.547+02:00</t>
  </si>
  <si>
    <t>[{"id":"cb3f1edb-a9ef-46ed-8c99-05b992c1f4a9","count":1,"label":"Pizza Margherita 18","posId":"124","price":11900,"isExtra":false,"creatorId":"onRaE1xLGiqUrNLAID6cT","isPackging":0,"actualLabel":"Pizza Margherita 18"}]</t>
  </si>
  <si>
    <t>2026-06-12T17:06:48.250+02:00</t>
  </si>
  <si>
    <t>2026-06-12T17:26:49.920+02:00</t>
  </si>
  <si>
    <t>[{"id":"59610964","note":"","size":"Margherita 32cm","count":1,"label":"Margherita 32cm","posId":"112","price":20900,"isExtra":false},{"id":"57081116","note":"","count":1,"label":"Balné","posId":"K0000","price":1500,"isExtra":true},{"id":"59610968","note":"","size":"Pepperoni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🌶️🌶️","posId":"120","price":24900,"isExtra":false},{"id":"57081116","note":"","count":1,"label":"Balné","posId":"K0000","price":1500,"isExtra":true},{"id":"57081140","note":"","count":1,"label":"okraj mozzarella, bylinky","posId":"A121","price":5700,"isExtra":true},{"id":"57081202","note":"","count":1,"label":"Kukuřice","posId":"B115","price":2500,"KDSTags":["greenhighlight"],"isExtra":true},{"id":"57405791","note":"","size":"Pepsi zero sugar 1l","count":1,"label":"Pepsi zero sugar 1l","posId":"N125","price":5900,"isExtra":false},{"id":"59809071","note":"","size":"Jablečno-skořicové rolls","count":1,"label":"Jablečno-skořicové rolls","posId":"18","price":8900,"isExtra":false},{"id":"57081116","note":"","count":1,"label":"Balné","posId":"K0000","price":1500,"isExtra":true},{"id":"57081069","note":"","size":"Česnekový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</si>
  <si>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2026-06-12T17:03:06.457+02:00</t>
  </si>
  <si>
    <t>2026-06-12T17:21:48.759+02:00</t>
  </si>
  <si>
    <t>2026-06-12T17:01:58.259+02:00</t>
  </si>
  <si>
    <t>2026-06-12T17:21:43.646+02:00</t>
  </si>
  <si>
    <t>2026-06-12T16:58:24.409+02:00</t>
  </si>
  <si>
    <t>2026-06-12T17:15:22.612+02:00</t>
  </si>
  <si>
    <t>[{"id":"a902d94b-4667-4702-ad71-4744adfe8fad","count":1,"label":"Pizza Quattro Formaggi 32","posId":"123","price":24900,"isExtra":false,"creatorId":"lFporhHJsOYD-m53MCOv3","isPackging":0,"actualLabel":"Pizza Quattro Formaggi 32"}]</t>
  </si>
  <si>
    <t>2026-06-12T16:52:25.239+02:00</t>
  </si>
  <si>
    <t>2026-06-12T17:14:09.622+02:00</t>
  </si>
  <si>
    <t>[{"id":"194f9b78861882e1b3527e00","count":1,"label":"Pepperoni 32cm 🌶️🌶️","posId":"120","price":19920,"isExtra":false},{"id":"47441b8c08c3b985152b12f3","count":1,"label":"Balné","posId":"K0000","price":1500,"isExtra":true},{"id":"d9c512720f9b37393cb453fe","count":1,"label":"Comeback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</si>
  <si>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2026-06-12T16:43:04.599+02:00</t>
  </si>
  <si>
    <t>2026-06-12T17:10:17.369+02:00</t>
  </si>
  <si>
    <t>2026-06-12T17:49:03.557+02:00</t>
  </si>
  <si>
    <t>2026-06-12T16:55:37.367+02:00</t>
  </si>
  <si>
    <t>[{"id":"076ed74a-9e28-4a30-9b7c-06e6adbd9e27","note":"","count":1,"label":"Margherita 18 cm","posId":"124","price":11900,"isExtra":false},{"id":"ea8ba6dd-c20a-4bae-a731-5344afc761eb","note":"","count":1,"label":"Capricciosa 18 cm","posId":"125","price":11900,"isExtra":false},{"id":"4cd25cb7-e092-43a0-ab38-89c50a7e6a77","note":"","count":1,"label":"Pepperoni 18 cm","posId":"132","price":11900,"isExtra":false},{"id":"2b77c2f4-b7da-4d55-934c-2dd971e8586b","note":"","count":1,"label":"BBQ Meteor 18 cm","posId":"130","price":11900,"isExtra":false},{"id":"987fa0f9-906b-4c8f-b658-123a02363de3","note":"","count":1,"label":"BBQ Texas 18 cm","posId":"131","price":11900,"isExtra":false},{"id":"169906cc-98ac-4101-a361-79ae530758c3","note":"","count":1,"label":"BEZ -cibule","posId":"X103","price":0,"KDSTags":["redhighlight"],"isExtra":true},{"id":"7bd52058-f7b0-4320-9d6c-79598e7d9b5f","note":"","count":1,"label":"Hawai 18 cm","posId":"126","price":11900,"isExtra":false},{"id":"603b435c-3b64-461f-97f3-c365eb50fd2a","note":"","count":1,"label":"Sweet passion 18 cm","posId":"30","price":11900,"isExtra":false},{"id":"28b3f739-f42a-4ef9-8499-ad66cad79c40","note":"","count":1,"label":"Hot &amp; Spicy 18 cm","posId":"134","price":11900,"isExtra":false},{"id":"169906cc-98ac-4101-a361-79ae530758c3","note":"","count":1,"label":"BEZ -cibule","posId":"X103","price":0,"KDSTags":["redhighlight"],"isExtra":true}]</t>
  </si>
  <si>
    <t>2026-06-12T16:40:41.584+02:00</t>
  </si>
  <si>
    <t>2026-06-12T16:55:31.421+02:00</t>
  </si>
  <si>
    <t>2026-06-12T16:21:31.063+02:00</t>
  </si>
  <si>
    <t>2026-06-12T16:21:32.647+02:00</t>
  </si>
  <si>
    <t>[{"id":"51b6e656-73cd-4dc6-9ae7-5ae6861e6242","count":1,"label":"Dip česnekový","posId":"P106","price":2000,"isExtra":false,"creatorId":"VeHQWRC12XWpbro4Qk_qd","isPackging":0,"actualLabel":"Dip česnekový"}]</t>
  </si>
  <si>
    <t>2026-06-12T16:21:14.447+02:00</t>
  </si>
  <si>
    <t>2026-06-12T16:21:19.198+02:00</t>
  </si>
  <si>
    <t>[{"id":"51b6e656-73cd-4dc6-9ae7-5ae6861e6242","count":1,"label":"Dip česnekový","posId":"P106","price":2000,"isExtra":false,"creatorId":"XrKUeaY5c9sc_ozwRcO5U","isPackging":0,"actualLabel":"Dip česnekový"},{"id":"51b6e656-73cd-4dc6-9ae7-5ae6861e6242","count":1,"label":"Dip česnekový","posId":"P106","price":2000,"isExtra":false,"creatorId":"gLOZxOoS-lfKSrX48QSx0","isPackging":0,"actualLabel":"Dip česnekový"}]</t>
  </si>
  <si>
    <t>2026-06-12T15:56:26.118+02:00</t>
  </si>
  <si>
    <t>2026-06-12T16:15:35.764+02:00</t>
  </si>
  <si>
    <t>[{"id":"31cc2dec-1acd-4403-88c1-9561117576d8","count":1,"label":"Pizza Špenát kuře 40 cm","posId":"104","price":30900,"isExtra":false,"creatorId":"owYrZzOzqmIM1QYg06ui_","isPackging":0,"actualLabel":"Pizza Špenát kuře 40 cm"},{"id":"extra_20230331101812_7","count":1,"label":"okraj hotdog, bez omáčky","posId":"A126","price":6500,"isExtra":true,"mainItemId":"31cc2dec-1acd-4403-88c1-9561117576d8"}]</t>
  </si>
  <si>
    <t>2026-06-12T15:55:46.167+02:00</t>
  </si>
  <si>
    <t>2026-06-12T16:22:01.276+02:00</t>
  </si>
  <si>
    <t>[{"id":"60b32f9b-7064-4917-aed7-67a49f9cad9a","count":1,"label":"Pizza Quattro Formaggi 40","posId":"111","price":30900,"isExtra":false,"creatorId":"kF_VoxmT_5bo4UK69Ubsq","isPackging":0,"actualLabel":"Pizza Quattro Formaggi 40"},{"id":"extra_20230331101812_7","count":1,"label":"okraj hotdog, bez omáčky","posId":"A126","price":6500,"isExtra":true,"mainItemId":"60b32f9b-7064-4917-aed7-67a49f9cad9a"},{"id":"extra_20230331101812_99","count":1,"label":"Šunka","posId":"C106","price":4000,"KDSTags":["greenhighlight"],"isExtra":true,"mainItemId":"60b32f9b-7064-4917-aed7-67a49f9cad9a"}]</t>
  </si>
  <si>
    <t>2026-06-12T15:46:03.205+02:00</t>
  </si>
  <si>
    <t>2026-06-12T16:03:26.023+02:00</t>
  </si>
  <si>
    <t>2026-06-12T16:20:53.089+02:00</t>
  </si>
  <si>
    <t>2026-06-12T15:52:35.171+02:00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</si>
  <si>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]</t>
  </si>
  <si>
    <t>2026-06-12T15:34:11.874+02:00</t>
  </si>
  <si>
    <t>2026-06-12T15:44:16.053+02:00</t>
  </si>
  <si>
    <t>[{"id":"2258641d-2e03-4608-b20f-749a219f4c12","count":1,"label":"Pizza BBQ Texas 32","posId":"119","price":24900,"isExtra":false,"creatorId":"3gamKY4e49dYQCoHy2JsU","isPackging":0,"actualLabel":"Pizza BBQ Texas 32"},{"id":"4ed21b55-4b90-48c3-b662-ff1a8f29c3ae","count":1,"label":"Opočno karamel","posId":"D112","price":12900,"isExtra":false,"creatorId":"wLuOvHt6MEfSP9fWBTUpc","isPackging":0,"actualLabel":"Opočno karamel"}]</t>
  </si>
  <si>
    <t>2026-06-12T15:27:03.065+02:00</t>
  </si>
  <si>
    <t>2026-06-12T15:37:02.464+02:00</t>
  </si>
  <si>
    <t>2026-06-12T16:18:17.650+02:00</t>
  </si>
  <si>
    <t>2026-06-12T15:30:50.572+02:00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</si>
  <si>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d1e9623b-89c9-4caa-a2ba-cbaafad1a883","note":"","count":1,"label":"slanina","posId":"B108","price":3000,"KDSTags":["greenhighlight"],"isExtra":true},{"id":"3a8b6a85-3b5c-4ee4-be2d-261ab8731d6e","note":"","count":3,"label":"Dip česnekový","posId":"P106","price":2000,"isExtra":false}]</t>
  </si>
  <si>
    <t>2026-06-12T15:21:51.374+02:00</t>
  </si>
  <si>
    <t>2026-06-12T15:35:40.735+02:00</t>
  </si>
  <si>
    <t>[{"id":"d9c512720f9b37393cb453fe","count":1,"label":"Comeback 32cm 🌶️","posId":"121","price":19920,"isExtra":false},{"id":"47441b8c08c3b985152b12f3","count":1,"label":"Balné","posId":"K0000","price":1500,"isExtra":true},{"id":"1a4528b44fffb558ad058321","count":1,"label":"Česnekový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</si>
  <si>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2026-06-12T15:20:07.867+02:00</t>
  </si>
  <si>
    <t>2026-06-12T15:35:33.584+02:00</t>
  </si>
  <si>
    <t>2026-06-12T15:17:00.053+02:00</t>
  </si>
  <si>
    <t>2026-06-12T15:35:38.032+02:00</t>
  </si>
  <si>
    <t>2026-06-12T15:11:09.862+02:00</t>
  </si>
  <si>
    <t>2026-06-12T15:33:01.806+02:00</t>
  </si>
  <si>
    <t>[{"id":"00ef6f4120a3e6d10ed9b38a","count":1,"label":"Zeleninová 32cm","posId":"115","price":19920,"isExtra":false},{"id":"47441b8c08c3b985152b12f3","count":1,"label":"Balné","posId":"K0000","price":1500,"isExtra":true},{"id":"fc47b4db58ea17017d058548","count":1,"label":"okraj mozzarella, bylinky","posId":"A121","price":5700,"isExtra":true},{"id":"08c734648f78c4554714d73b","count":1,"label":"Pepperoni salám","posId":"B109","price":3000,"KDSTags":["greenhighlight"],"isExtra":true},{"id":"1a4528b44fffb558ad058321","count":1,"label":"Česnekový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</si>
  <si>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2026-06-12T14:23:03.906+02:00</t>
  </si>
  <si>
    <t>2026-06-12T14:35:56.103+02:00</t>
  </si>
  <si>
    <t>2026-06-12T14:53:44.963+02:00</t>
  </si>
  <si>
    <t>2026-06-12T14:28:11.649+02:00</t>
  </si>
  <si>
    <t>2026-06-12T12:50:03.844+02:00</t>
  </si>
  <si>
    <t>2026-06-12T13:16:53.576+02:00</t>
  </si>
  <si>
    <t>2026-06-12T13:23:26.659+02:00</t>
  </si>
  <si>
    <t>2026-06-12T13:11:23.044+02:00</t>
  </si>
  <si>
    <t>[{"id":"03ade9ce-5d0f-4499-a6a3-340b58ae4468","note":"","count":2,"label":"Capricciosa 32 cm","posId":"113","price":24900,"isExtra":false},{"id":"c8019f80-065c-4f09-9e80-65b85dae2ae1","note":"","count":2,"label":"kukuřice","posId":"B115","price":2500,"KDSTags":["greenhighlight"],"isExtra":true},{"id":"a62e938c-9a71-490f-818d-7d681b9da334","note":"","count":2,"label":"BEZ -žampiony","posId":"X105","price":0,"KDSTags":["redhighlight"],"isExtra":true},{"id":"de56def4-8429-46ca-bf08-8c8eba684591","note":"","count":1,"label":"Dip BBQ","posId":"P105","price":2000,"isExtra":false}]</t>
  </si>
  <si>
    <t>2026-06-12T12:47:32.214+02:00</t>
  </si>
  <si>
    <t>2026-06-12T13:08:43.045+02:00</t>
  </si>
  <si>
    <t>[{"id":"d39c047c4568cbe91e1b6a8d","count":1,"label":"Hawai 32cm","posId":"114","price":19920,"isExtra":false},{"id":"47441b8c08c3b985152b12f3","count":1,"label":"Balné","posId":"K0000","price":1500,"isExtra":true},{"id":"d67d3bcf942514bdeb41c97d","count":1,"label":"Margherita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07858e95fc3c073ec236ae2f","count":1,"label":"Žampiony","posId":"B105","price":2500,"KDSTags":["greenhighlight"],"isExtra":true},{"id":"785bd350ca41e9c023b40739","count":1,"label":"Kukuřice","posId":"B115","price":2500,"KDSTags":["greenhighlight"],"isExtra":true},{"id":"6f63fbd0ac5af4c0c06e0306","count":1,"label":"Šunka","posId":"B106","price":3000,"KDSTags":["greenhighlight"],"isExtra":true},{"id":"47a73fa5bee1643a7208bbdc","count":1,"label":"Capricciosa 32cm","posId":"113","price":24900,"isExtra":false},{"id":"47441b8c08c3b985152b12f3","count":1,"label":"Balné","posId":"K0000","price":1500,"isExtra":true},{"id":"785bd350ca41e9c023b40739","count":1,"label":"Kukuřice","posId":"B115","price":2500,"KDSTags":["greenhighlight"],"isExtra":true},{"id":"96ddf01d0db96541ecf869f1","count":1,"label":"Quattro Formaggi 32cm","posId":"123","price":24900,"isExtra":false},{"id":"47441b8c08c3b985152b12f3","count":1,"label":"Balné","posId":"K0000","price":1500,"isExtra":true}]</t>
  </si>
  <si>
    <t>2026-06-12T12:35:21.563+02:00</t>
  </si>
  <si>
    <t>2026-06-12T12:52:51.898+02:00</t>
  </si>
  <si>
    <t>[{"id":"57405790","note":"","size":"Pepsi 1l","count":1,"label":"Pepsi 1l","posId":"N124","price":5900,"isExtra":false},{"id":"57081069","note":"","size":"Česnekový dip","count":1,"label":"Česnekový dip","posId":"P106","price":2000,"isExtra":false},{"id":"57081116","note":"","count":1,"label":"Balné","posId":"K0000","price":1500,"isExtra":true},{"id":"59610967","note":"","size":"Comeback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základ","posId":"ZRS32","price":0,"isExtra":true},{"id":"57081172","note":"","count":1,"label":"okraj hotdog, hořčice","posId":"A117","price":5700,"isExtra":true}]</t>
  </si>
  <si>
    <t>2026-06-12T12:35:15.530+02:00</t>
  </si>
  <si>
    <t>2026-06-12T12:53:54.646+02:00</t>
  </si>
  <si>
    <t>[{"id":"bbf45aafa94a845288ae4d3f","count":1,"label":"Spicy menu Comeback","posId":"M100","price":34900,"isExtra":false},{"id":"aa72f99a4ba15f2df01d6828","count":1,"label":"Balné","posId":"K0000","price":3000,"isExtra":true},{"id":"4e85de588c4370264a24ac20","count":1,"label":"Pepperoni","posId":"Y120","price":0,"isExtra":true},{"id":"6ff459487be740da3b33d61e","count":1,"label":"masové kuličky","posId":"P102","price":0,"isExtra":true},{"id":"367e44bc0c579357dfc0c85b","count":1,"label":"Mirinda 1l","posId":"N126","price":0,"isExtra":true}]</t>
  </si>
  <si>
    <t>2026-06-12T12:24:55.978+02:00</t>
  </si>
  <si>
    <t>2026-06-12T12:34:19.740+02:00</t>
  </si>
  <si>
    <t>[{"id":"8dafd613e380051b82c188e3","count":1,"label":"Capricciosa 40cm","posId":"101","price":30900,"isExtra":false},{"id":"eebdf80d1781a9b444ae21c7","count":1,"label":"Balné","posId":"K0000","price":2000,"isExtra":true},{"id":"d6d74ab42be6062f19191438","count":1,"label":"bez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</si>
  <si>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2026-06-12T12:16:59.582+02:00</t>
  </si>
  <si>
    <t>2026-06-12T12:33:59.596+02:00</t>
  </si>
  <si>
    <t>2026-06-12T11:33:05.097+02:00</t>
  </si>
  <si>
    <t>2026-06-12T11:50:43.475+02:00</t>
  </si>
  <si>
    <t>[{"id":"d9c512720f9b37393cb453fe","count":2,"label":"Comeback 32cm 🌶️","posId":"121","price":19920,"isExtra":false},{"id":"47441b8c08c3b985152b12f3","count":2,"label":"Balné","posId":"K0000","price":1500,"isExtra":true}]</t>
  </si>
  <si>
    <t>2026-06-12T11:32:37.678+02:00</t>
  </si>
  <si>
    <t>2026-06-12T11:50:38.656+02:00</t>
  </si>
  <si>
    <t>[{"id":"d67d3bcf942514bdeb41c97d","count":1,"label":"Margherita 32cm","posId":"112","price":16720,"isExtra":false},{"id":"47441b8c08c3b985152b12f3","count":1,"label":"Balné","posId":"K0000","price":1500,"isExtra":true},{"id":"a3cc03a980c7041c427ae12d","count":1,"label":"Pepsi 1l","posId":"N124","price":5900,"isExtra":false}]</t>
  </si>
  <si>
    <t>2026-06-12T11:22:37.991+02:00</t>
  </si>
  <si>
    <t>2026-06-12T11:30:21.537+02:00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</si>
  <si>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těsto","posId":"17","price":1000,"isExtra":true},{"id":"1a4528b44fffb558ad058321","count":1,"label":"Česnekový dip","posId":"P106","price":2000,"isExtra":false},{"id":"47441b8c08c3b985152b12f3","count":1,"label":"Balné","posId":"K0000","price":1500,"isExtra":true}]</t>
  </si>
  <si>
    <t>2026-06-12T00:40:51.271+02:00</t>
  </si>
  <si>
    <t>2026-06-12T00:55:19.180+02:00</t>
  </si>
  <si>
    <t>[{"id":"107","note":"","count":1,"label":"BBQ Texas 40cm","posId":"107","price":30900,"isExtra":false},{"id":"K0000","note":"","count":1,"label":"Balné","posId":"K0000","price":2000,"isExtra":true},{"id":"109","note":"","count":1,"label":"Comeback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🌶️","posId":"109","price":30900,"isExtra":false},{"id":"K0000","note":"","count":1,"label":"Balné","posId":"K0000","price":2000,"isExtra":true},{"id":"106","note":"","count":2,"label":"BBQ Meteor 40cm","posId":"106","price":30900,"isExtra":false},{"id":"K0000","note":"","count":2,"label":"Balné","posId":"K0000","price":2000,"isExtra":true}]</t>
  </si>
  <si>
    <t>2026-06-12T00:30:53.249+02:00</t>
  </si>
  <si>
    <t>2026-06-12T00:37:04.033+02:00</t>
  </si>
  <si>
    <t>[{"id":"113","note":"","count":1,"label":"Capricciosa 32cm","posId":"113","price":24900,"isExtra":false},{"id":"K0000","note":"","count":1,"label":"Balné","posId":"K0000","price":1500,"isExtra":true},{"id":"A125","note":"","count":1,"label":"okraj hotdog, bez omáčky","posId":"A125","price":5700,"isExtra":true},{"id":"B114","note":"","count":1,"label":"Kuře","posId":"B114","price":3000,"KDSTags":["greenhighlight"],"isExtra":true},{"id":"B130","note":"","count":1,"label":"Grana padano, pecorino, parmazán","posId":"B130","price":3000,"KDSTags":["greenhighlight"],"isExtra":true}]</t>
  </si>
  <si>
    <t>2026-06-12T00:29:42.796+02:00</t>
  </si>
  <si>
    <t>2026-06-12T00:36:03.762+02:00</t>
  </si>
  <si>
    <t>2026-06-12T00:20:29.289+02:00</t>
  </si>
  <si>
    <t>2026-06-12T00:33:41.590+02:00</t>
  </si>
  <si>
    <t>[{"id":"59278382","note":"","size":"Spicy menu Comeback","count":1,"label":"Spicy menu Comeback","posId":"M100","price":34900,"isExtra":false},{"id":"57081193","note":"","count":1,"label":"BBQ Meteor","posId":"Y118","price":0,"isExtra":true},{"id":"57081101","note":"","count":1,"label":"Balné","posId":"K0000","price":3000,"isExtra":true},{"id":"59278385","note":"","count":1,"label":"spicy wings 🌶️","posId":"P101","price":0,"isExtra":true},{"id":"57405803","note":"","count":1,"label":"Pepsi zero sugar 1l","posId":"N125","price":0,"isExtra":true},{"id":"59610976","note":"","count":1,"label":"USA těsto","posId":"17","price":1000,"isExtra":true},{"id":"57094169","note":"","count":1,"label":"Smetanový základ","posId":"ZRS32","price":0,"isExtra":true},{"id":"57081140","note":"","count":1,"label":"okraj mozzarella, bylinky","posId":"A121","price":5700,"isExtra":true},{"id":"57081071","note":"","size":"Jalapenos Rolls","count":1,"label":"Jalapenos Rolls","posId":"jpr200","price":8900,"isExtra":false},{"id":"57081116","note":"","count":1,"label":"Balné","posId":"K0000","price":1500,"isExtra":true}]</t>
  </si>
  <si>
    <t>2026-06-12T00:19:55.064+02:00</t>
  </si>
  <si>
    <t>2026-06-12T00:29:04.818+02:00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</si>
  <si>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okrajů","posId":"X1000","price":0,"isExtra":true}]</t>
  </si>
  <si>
    <t>2026-06-12T00:19:07.723+02:00</t>
  </si>
  <si>
    <t>2026-06-12T00:27:25.369+02:00</t>
  </si>
  <si>
    <t>2026-06-12T00:18:58.684+02:00</t>
  </si>
  <si>
    <t>2026-06-12T00:24:22.974+02:00</t>
  </si>
  <si>
    <t>[{"id":"1a4528b44fffb558ad058321","count":1,"label":"Česnekový dip","posId":"P106","price":2000,"isExtra":false},{"id":"47441b8c08c3b985152b12f3","count":1,"label":"Balné","posId":"K0000","price":1500,"isExtra":true},{"id":"47a73fa5bee1643a7208bbdc","count":1,"label":"Capricciosa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okrajů","posId":"X1000","price":0,"isExtra":true},{"id":"3d68a128798074412b96c779","count":1,"label":"Bez oliv","posId":"X112","price":0,"KDSTags":["redhighlight"],"isExtra":true}]</t>
  </si>
  <si>
    <t>2026-06-12T00:09:22.813+02:00</t>
  </si>
  <si>
    <t>2026-06-12T00:21:18.142+02:00</t>
  </si>
  <si>
    <t>[{"id":"1bd4120455764e0c386d4f6c","count":1,"label":"Comeback 40cm 🌶️","posId":"109","price":30900,"isExtra":false},{"id":"eebdf80d1781a9b444ae21c7","count":1,"label":"Balné","posId":"K0000","price":2000,"isExtra":true},{"id":"6394890c35c4e44631a92475","count":1,"label":"okraj hotdog, bbq omáčka","posId":"A120","price":6500,"isExtra":true}]</t>
  </si>
  <si>
    <t>2026-06-12T00:08:51.593+02:00</t>
  </si>
  <si>
    <t>2026-06-12T00:14:59.360+02:00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</si>
  <si>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bylinky","posId":"A121","price":5700,"isExtra":true},{"id":"5646f23ab9a2187d75f9b373","count":1,"label":"Mozzarella","posId":"B113","price":3000,"KDSTags":["greenhighlight"],"isExtra":true}]</t>
  </si>
  <si>
    <t>2026-06-12T00:03:15.249+02:00</t>
  </si>
  <si>
    <t>2026-06-12T00:11:53.685+02:00</t>
  </si>
  <si>
    <t>[{"id":"c12b187d3f911dd627de01f6","count":1,"label":"Quattro Formaggi 40cm","posId":"111","price":30900,"isExtra":false},{"id":"eebdf80d1781a9b444ae21c7","count":1,"label":"Balné","posId":"K0000","price":2000,"isExtra":true},{"id":"09eac7380bce410f36ecd28b","count":1,"label":"okraj mozzarella, bbq omáčka","posId":"A124","price":6500,"isExtra":true},{"id":"5bc2c24fb46583503f7bb501","count":1,"label":"Jalapeňos","posId":"C102","price":3500,"KDSTags":["greenhighlight"],"isExtra":true}]</t>
  </si>
  <si>
    <t>2026-06-11T23:46:55.544+02:00</t>
  </si>
  <si>
    <t>2026-06-11T23:55:27.031+02:00</t>
  </si>
  <si>
    <t>2026-06-11T23:39:07.807+02:00</t>
  </si>
  <si>
    <t>2026-06-11T23:44:06.418+02:00</t>
  </si>
  <si>
    <t>[{"id":"453aecb5-8f72-4618-a6c2-2c6a669d1f59","count":1,"label":"Pizza Quattro Formaggi 18","posId":"135","price":11900,"isExtra":false,"creatorId":"5mT0y2bpNItocmxTiFQnd","isPackging":0,"actualLabel":"Pizza Quattro Formaggi 18"}]</t>
  </si>
  <si>
    <t>2026-06-11T23:35:47.366+02:00</t>
  </si>
  <si>
    <t>2026-06-11T23:41:29.562+02:00</t>
  </si>
  <si>
    <t>2026-06-11T23:32:55.625+02:00</t>
  </si>
  <si>
    <t>2026-06-11T23:33:23.999+02:00</t>
  </si>
  <si>
    <t>[{"id":"12f3ebb6-e6f0-4cb0-abdc-8582a40db5b5","count":1,"label":"Pilsner Urquell 12","posId":"N20","price":6500,"isExtra":false,"creatorId":"Yu3K7CvzlUHJrEAckWUcE","isPackging":0,"actualLabel":"Pilsner Urquell 12"},{"id":"12f3ebb6-e6f0-4cb0-abdc-8582a40db5b5","count":1,"label":"Pilsner Urquell 12","posId":"N20","price":6500,"isExtra":false,"creatorId":"Sqr9jZVr7Kk7ozAzlm7Y3","isPackging":0,"actualLabel":"Pilsner Urquell 12"},{"id":"5f81889f-efd5-46d5-84c1-d11302ff3cb2","count":1,"label":"Aquilla černý čaj a broskev","posId":"N120","price":4900,"isExtra":false,"creatorId":"hTFrQrs5q9AMdURT-8GEI","isPackging":0,"actualLabel":"Aquilla černý čaj a broskev"}]</t>
  </si>
  <si>
    <t>2026-06-11T23:24:40.561+02:00</t>
  </si>
  <si>
    <t>2026-06-11T23:35:59.423+02:00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</si>
  <si>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bylinky","posId":"A121","price":5700,"isExtra":true},{"id":"ffffb99369f9942e342f94cc","count":1,"label":"Jalapeňos","posId":"B102","price":2500,"KDSTags":["greenhighlight"],"isExtra":true}]</t>
  </si>
  <si>
    <t>2026-06-11T23:04:20.709+02:00</t>
  </si>
  <si>
    <t>2026-06-11T23:10:57.805+02:00</t>
  </si>
  <si>
    <t>[{"id":"57081032","note":"","size":"Hawai 40cm","count":1,"label":"Hawai 40cm","posId":"102","price":30900,"isExtra":false},{"id":"57081111","note":"","count":1,"label":"Balné","posId":"K0000","price":2000,"isExtra":true},{"id":"57081099","note":"","count":1,"label":"bez plněných okrajů","posId":"X1000","price":0,"isExtra":true},{"id":"57081184","note":"","count":1,"label":"Ananas","posId":"C100","price":3500,"KDSTags":["greenhighlight"],"isExtra":true}]</t>
  </si>
  <si>
    <t>2026-06-11T22:56:38.147+02:00</t>
  </si>
  <si>
    <t>2026-06-11T23:06:34.195+02:00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</si>
  <si>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🌶️","posId":"121","price":24900,"isExtra":false},{"id":"57081116","note":"","count":1,"label":"Balné","posId":"K0000","price":1500,"isExtra":true},{"id":"59610966","note":"","size":"Hot &amp; Spicy 32cm 🌶️🌶️","count":2,"label":"Hot &amp; Spicy 32cm 🌶️🌶️","posId":"122","price":24900,"isExtra":false},{"id":"57081116","note":"","count":2,"label":"Balné","posId":"K0000","price":1500,"isExtra":true}]</t>
  </si>
  <si>
    <t>2026-06-11T22:53:03.329+02:00</t>
  </si>
  <si>
    <t>2026-06-11T23:01:16.611+02:00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</si>
  <si>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</si>
  <si>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2026-06-11T22:32:10.940+02:00</t>
  </si>
  <si>
    <t>2026-06-11T22:43:19.266+02:00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</si>
  <si>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</si>
  <si>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2026-06-11T22:30:36.738+02:00</t>
  </si>
  <si>
    <t>2026-06-11T22:39:17.000+02:00</t>
  </si>
  <si>
    <t>[{"id":"8c5751ed4c7ded00b62bbc0d","count":1,"label":"Mirinda 1l","posId":"N126","price":5900,"isExtra":false},{"id":"d9c512720f9b37393cb453fe","count":1,"label":"Comeback 32cm 🌶️","posId":"121","price":19920,"isExtra":false},{"id":"47441b8c08c3b985152b12f3","count":1,"label":"Balné","posId":"K0000","price":1500,"isExtra":true}]</t>
  </si>
  <si>
    <t>2026-06-11T22:27:50.734+02:00</t>
  </si>
  <si>
    <t>2026-06-11T22:34:31.487+02:00</t>
  </si>
  <si>
    <t>2026-06-11T22:23:36.283+02:00</t>
  </si>
  <si>
    <t>2026-06-11T22:33:21.445+02:00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</si>
  <si>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okrajů","posId":"X1000","price":0,"isExtra":true},{"id":"57405792","note":"","size":"Mirinda 1l","count":1,"label":"Mirinda 1l","posId":"N126","price":5900,"isExtra":false}]</t>
  </si>
  <si>
    <t>2026-06-11T21:56:19.155+02:00</t>
  </si>
  <si>
    <t>2026-06-11T22:08:35.547+02:00</t>
  </si>
  <si>
    <t>[{"id":"47a73fa5bee1643a7208bbdc","count":1,"label":"Capricciosa 32cm","posId":"113","price":24900,"isExtra":false},{"id":"47441b8c08c3b985152b12f3","count":1,"label":"Balné","posId":"K0000","price":1500,"isExtra":true},{"id":"fb6aa114235c38290216918f","count":1,"label":"okraj hotdog, bbq omáčka","posId":"A119","price":5700,"isExtra":true},{"id":"a3cc03a980c7041c427ae12d","count":1,"label":"Pepsi 1l","posId":"N124","price":5900,"isExtra":false}]</t>
  </si>
  <si>
    <t>2026-06-11T21:48:08.460+02:00</t>
  </si>
  <si>
    <t>2026-06-11T21:51:53.593+02:00</t>
  </si>
  <si>
    <t>[{"id":"14d74183-8108-4914-8e03-e680c274b617","count":1,"label":"Pizza Capricciosa 40","posId":"101","price":30900,"isExtra":false,"creatorId":"-aDGaYDXLcz9GOmXYmTOJ","isPackging":0,"actualLabel":"Pizza Capricciosa 40"}]</t>
  </si>
  <si>
    <t>2026-06-11T21:45:03.658+02:00</t>
  </si>
  <si>
    <t>2026-06-11T22:37:07.786+02:00</t>
  </si>
  <si>
    <t>[{"id":"10a95fda-50ac-4e8b-a092-eba50264ce8d","note":"","count":1,"label":"Comeback 18 cm","posId":"133","price":11900,"isExtra":false},{"id":"1bb5324c-790d-4502-a23d-410116b83c3f","note":"","count":1,"label":"Kuře.","posId":"A114","price":2000,"isExtra":true},{"id":"99710cd8-fa1f-4712-84a8-85da37e18dd0","note":"","count":1,"label":"Česnekový chléb","posId":"P104","price":7900,"isExtra":false},{"id":"a851d29a-5134-4946-b96f-7df04ca56ce8","note":"","count":1,"label":"Pepsi zero sugar 1l","posId":"N125","price":5900,"isExtra":false}]</t>
  </si>
  <si>
    <t>2026-06-11T21:35:51.424+02:00</t>
  </si>
  <si>
    <t>2026-06-11T21:44:30.994+02:00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</si>
  <si>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těsto","posId":"17","price":1000,"isExtra":true}]</t>
  </si>
  <si>
    <t>2026-06-11T21:16:24.528+02:00</t>
  </si>
  <si>
    <t>2026-06-11T21:25:03.463+02:00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</si>
  <si>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základ","posId":"ZSR40","price":0,"isExtra":true},{"id":"1fffb3644e86deba4cb71677","count":1,"label":"Olivy","posId":"C112","price":3500,"KDSTags":["greenhighlight"],"isExtra":true}]</t>
  </si>
  <si>
    <t>2026-06-11T21:14:04.117+02:00</t>
  </si>
  <si>
    <t>2026-06-11T21:22:16.636+02:00</t>
  </si>
  <si>
    <t>[{"id":"ea8ba6dd-c20a-4bae-a731-5344afc761eb","note":"","count":1,"label":"Capricciosa 18 cm","posId":"125","price":11900,"isExtra":false}]</t>
  </si>
  <si>
    <t>2026-06-11T21:12:06.630+02:00</t>
  </si>
  <si>
    <t>2026-06-11T21:19:49.653+02:00</t>
  </si>
  <si>
    <t>2026-06-11T21:04:03.544+02:00</t>
  </si>
  <si>
    <t>2026-06-11T21:17:22.451+02:00</t>
  </si>
  <si>
    <t>2026-06-11T21:26:29.275+02:00</t>
  </si>
  <si>
    <t>2026-06-11T21:04:04.956+02:00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</si>
  <si>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</si>
  <si>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2026-06-11T21:01:35.092+02:00</t>
  </si>
  <si>
    <t>2026-06-11T21:15:08.386+02:00</t>
  </si>
  <si>
    <t>[{"id":"1bd4120455764e0c386d4f6c","count":1,"label":"Comeback 40cm 🌶️","posId":"109","price":30900,"isExtra":false},{"id":"eebdf80d1781a9b444ae21c7","count":1,"label":"Balné","posId":"K0000","price":2000,"isExtra":true},{"id":"ccbe517b457dec962153470b","count":1,"label":"Kukuřice","posId":"C115","price":3500,"KDSTags":["greenhighlight"],"isExtra":true},{"id":"f81a1b116e2a28fd29dd152c","count":1,"label":"Spicy Wings 🌶️","posId":"P101","price":9520,"isExtra":false},{"id":"47441b8c08c3b985152b12f3","count":1,"label":"Balné","posId":"K0000","price":1500,"isExtra":true},{"id":"a8f3a9f4cf026630dd8323e9","count":1,"label":"Jalapeňos dip","posId":"P107","price":2000,"isExtra":false},{"id":"47441b8c08c3b985152b12f3","count":1,"label":"Balné","posId":"K0000","price":1500,"isExtra":true}]</t>
  </si>
  <si>
    <t>2026-06-11T20:42:23.401+02:00</t>
  </si>
  <si>
    <t>2026-06-11T20:51:40.461+02:00</t>
  </si>
  <si>
    <t>[{"id":"47a73fa5bee1643a7208bbdc","count":1,"label":"Capricciosa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okrajů","posId":"X1000","price":0,"isExtra":true},{"id":"3d68a128798074412b96c779","count":1,"label":"Bez oliv","posId":"X112","price":0,"KDSTags":["redhighlight"],"isExtra":true},{"id":"1a4528b44fffb558ad058321","count":1,"label":"Česnekový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</si>
  <si>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2026-06-11T20:35:21.238+02:00</t>
  </si>
  <si>
    <t>2026-06-11T20:41:20.015+02:00</t>
  </si>
  <si>
    <t>2026-06-11T20:31:04.512+02:00</t>
  </si>
  <si>
    <t>2026-06-11T20:50:53.613+02:00</t>
  </si>
  <si>
    <t>2026-06-11T21:09:28.568+02:00</t>
  </si>
  <si>
    <t>2026-06-11T20:31:05.592+02:00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</si>
  <si>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česnekový","posId":"P106","price":2000,"isExtra":false},{"id":"85242cc7-02be-4e3a-9c6b-27dfd40e286b","note":"","count":1,"label":"Mirinda 1l","posId":"N126","price":5900,"isExtra":false}]</t>
  </si>
  <si>
    <t>2026-06-11T20:30:01.046+02:00</t>
  </si>
  <si>
    <t>2026-06-11T20:40:20.348+02:00</t>
  </si>
  <si>
    <t>2026-06-11T20:25:24.672+02:00</t>
  </si>
  <si>
    <t>2026-06-11T20:31:11.013+02:00</t>
  </si>
  <si>
    <t>[{"id":"cd7798b9-deb2-4229-a68e-ebefba7ee9e4","count":1,"label":"Pizza Comeback 32","posId":"121","price":24900,"isExtra":false,"creatorId":"89rwPeB22WJopulWSMPxf","isPackging":0,"actualLabel":"Pizza Comeback 32"}]</t>
  </si>
  <si>
    <t>2026-06-11T20:12:24.990+02:00</t>
  </si>
  <si>
    <t>2026-06-11T20:24:28.505+02:00</t>
  </si>
  <si>
    <t>[{"id":"4b4a3c41-e6f7-4559-ba91-d32fecf13e87","count":1,"label":"Pizza Hawai 18 cm","posId":"126","price":11900,"isExtra":false,"creatorId":"EycWKAg1Y1ihtyIbxhJWZ","isPackging":0,"actualLabel":"Pizza Hawai 18 cm"},{"id":"4b4a3c41-e6f7-4559-ba91-d32fecf13e87","count":1,"label":"Pizza Hawai 18 cm","posId":"126","price":11900,"isExtra":false,"creatorId":"etcvwwQTahoKTHknLQk4o","isPackging":0,"actualLabel":"Pizza Hawai 18 cm"},{"id":"9d39facb-927e-41df-970a-8bfedd627640","count":1,"label":"Pizza Capricciosa 18","posId":"125","price":11900,"isExtra":false,"creatorId":"em7HlP0CYKnwk1lpC4lPd","isPackging":0,"actualLabel":"Pizza Capricciosa 18"},{"id":"38ba12cb-7e06-4754-8714-03609598fc8f","count":1,"label":"Pizza Hot &amp; Spicy 32","posId":"122","price":24900,"isExtra":false,"creatorId":"Hvfq18Rk4C1IjtvdsL2z8","isPackging":0,"actualLabel":"Pizza Hot &amp; Spicy 32"},{"id":"extra_20230331101812_69","count":1,"label":"Jalapeňos","posId":"B102","price":2500,"KDSTags":["greenhighlight"],"isExtra":true,"mainItemId":"38ba12cb-7e06-4754-8714-03609598fc8f"}]</t>
  </si>
  <si>
    <t>2026-06-11T20:03:03.159+02:00</t>
  </si>
  <si>
    <t>2026-06-11T20:28:54.253+02:00</t>
  </si>
  <si>
    <t>2026-06-11T20:37:11.141+02:00</t>
  </si>
  <si>
    <t>2026-06-11T20:03:04.725+02:00</t>
  </si>
  <si>
    <t>[{"id":"ad7c292a-48c9-48db-b64c-0f7f8ebced7f","note":"","count":1,"label":"BBQ Meteor 40 cm","posId":"106","price":30900,"isExtra":false},{"id":"36ea3088-07fd-428f-b871-c4a5ee9cef7b","note":"","count":1,"label":"Comeback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</si>
  <si>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2026-06-11T19:58:51.381+02:00</t>
  </si>
  <si>
    <t>2026-06-11T20:18:57.363+02:00</t>
  </si>
  <si>
    <t>[{"id":"00ef6f4120a3e6d10ed9b38a","count":1,"label":"Zeleninová 32cm","posId":"115","price":19920,"isExtra":false},{"id":"47441b8c08c3b985152b12f3","count":1,"label":"Balné","posId":"K0000","price":1500,"isExtra":true},{"id":"31deb50114d05dde45863f17","count":1,"label":"Pepsi zero sugar 1l","posId":"N125","price":5900,"isExtra":false},{"id":"2fa796521e3552b9b2d8a569","count":1,"label":"Pečené brambory","posId":"P103","price":6900,"isExtra":false},{"id":"47441b8c08c3b985152b12f3","count":1,"label":"Balné","posId":"K0000","price":1500,"isExtra":true},{"id":"d17c2682f174ba70682c6ced","count":1,"label":"Buchtičky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šodó","posId":"D12","price":7900,"isExtra":false},{"id":"47441b8c08c3b985152b12f3","count":1,"label":"Balné","posId":"K0000","price":1500,"isExtra":true},{"id":"f524179369adcb3de3c0ca3e","count":1,"label":"Jablečno-skořicové rolls","posId":"18","price":8900,"isExtra":false},{"id":"47441b8c08c3b985152b12f3","count":1,"label":"Balné","posId":"K0000","price":1500,"isExtra":true},{"id":"22fae4223679fdbf636bc4cb","count":1,"label":"Choco Rolls","posId":"chr100","price":8900,"isExtra":false},{"id":"47441b8c08c3b985152b12f3","count":1,"label":"Balné","posId":"K0000","price":1500,"isExtra":true},{"id":"1a4528b44fffb558ad058321","count":1,"label":"Česnekový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</si>
  <si>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2026-06-11T19:58:03.925+02:00</t>
  </si>
  <si>
    <t>2026-06-11T20:08:19.308+02:00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</si>
  <si>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základ","posId":"ZSR32","price":0,"isExtra":true},{"id":"57081189","note":"","count":1,"label":"okraj hotdog, bez omáčky","posId":"A125","price":5700,"isExtra":true},{"id":"59610967","note":"","size":"Comeback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</si>
  <si>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2026-06-11T19:48:03.493+02:00</t>
  </si>
  <si>
    <t>2026-06-11T19:55:38.450+02:00</t>
  </si>
  <si>
    <t>[{"id":"4817ba754693f45ada798799","count":1,"label":"Pilsner Urquell 12","posId":"N20","price":6500,"isExtra":false},{"id":"194f9b78861882e1b3527e00","count":1,"label":"Pepperoni 32cm 🌶️🌶️","posId":"120","price":19920,"isExtra":false},{"id":"47441b8c08c3b985152b12f3","count":1,"label":"Balné","posId":"K0000","price":1500,"isExtra":true}]</t>
  </si>
  <si>
    <t>2026-06-11T19:45:04.005+02:00</t>
  </si>
  <si>
    <t>2026-06-11T19:53:05.034+02:00</t>
  </si>
  <si>
    <t>2026-06-11T20:09:22.505+02:00</t>
  </si>
  <si>
    <t>2026-06-11T19:45:05.432+02:00</t>
  </si>
  <si>
    <t>2026-06-11T19:39:53.607+02:00</t>
  </si>
  <si>
    <t>2026-06-11T19:46:08.111+02:00</t>
  </si>
  <si>
    <t>[{"id":"35b8e55f-3ac8-4a81-99bd-c0e777be363a","count":1,"label":"Pizza Špenát kuře 32 cm","posId":"116","price":24900,"isExtra":false,"creatorId":"ATUcScC3oUMwNkVJW0QW9","isPackging":0,"actualLabel":"Pizza Špenát kuře 32 cm"}]</t>
  </si>
  <si>
    <t>2026-06-11T19:32:28.745+02:00</t>
  </si>
  <si>
    <t>2026-06-11T19:44:03.146+02:00</t>
  </si>
  <si>
    <t>[{"id":"1bd4120455764e0c386d4f6c","count":1,"label":"Comeback 40cm 🌶️","posId":"109","price":30900,"isExtra":false},{"id":"eebdf80d1781a9b444ae21c7","count":1,"label":"Balné","posId":"K0000","price":2000,"isExtra":true},{"id":"5b94b709c240923412f414c7","count":1,"label":"Cibule","posId":"C103","price":3500,"KDSTags":["greenhighlight"],"isExtra":true}]</t>
  </si>
  <si>
    <t>2026-06-11T19:31:42.096+02:00</t>
  </si>
  <si>
    <t>2026-06-11T19:41:48.920+02:00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</si>
  <si>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</si>
  <si>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2026-06-11T19:29:23.183+02:00</t>
  </si>
  <si>
    <t>2026-06-11T19:39:11.892+02:00</t>
  </si>
  <si>
    <t>[{"id":"c12b187d3f911dd627de01f6","count":1,"label":"Quattro Formaggi 40cm","posId":"111","price":30900,"isExtra":false},{"id":"eebdf80d1781a9b444ae21c7","count":1,"label":"Balné","posId":"K0000","price":2000,"isExtra":true},{"id":"1fffb3644e86deba4cb71677","count":1,"label":"Olivy","posId":"C112","price":3500,"KDSTags":["greenhighlight"],"isExtra":true},{"id":"24c7bb87499325304b702148","count":1,"label":"Kuře","posId":"C114","price":4000,"KDSTags":["greenhighlight"],"isExtra":true},{"id":"3fb45dd573c24bfa2313f0ce","count":1,"label":"Pepperoni salám","posId":"C109","price":4000,"KDSTags":["greenhighlight"],"isExtra":true}]</t>
  </si>
  <si>
    <t>2026-06-11T18:50:10.531+02:00</t>
  </si>
  <si>
    <t>2026-06-11T19:06:02.900+02:00</t>
  </si>
  <si>
    <t>[{"id":"790f8072-a540-4dc5-8767-83b5cf1b218b","count":1,"label":"Veggie Menu Comeback","posId":"M200","price":34900,"isExtra":false,"creatorId":"p6BrYCi5Fn2R2DbuUBqei","isPackging":0,"actualLabel":"Veggie Menu Comeback"},{"id":"extra_20230331101812_22","count":1,"label":"Veggieballs","posId":"Y117","price":0,"isExtra":true,"mainItemId":"790f8072-a540-4dc5-8767-83b5cf1b218b"},{"id":"extra_20230331101812_38","count":1,"label":"pečené brambory","posId":"P103","price":0,"isExtra":true,"mainItemId":"790f8072-a540-4dc5-8767-83b5cf1b218b"},{"id":"51KN7oojaIiuyuYYIl4X2","count":1,"label":"Aquilla jemně perlivá","posId":"N141","price":0,"isExtra":true,"mainItemId":"790f8072-a540-4dc5-8767-83b5cf1b218b"},{"id":"51b6e656-73cd-4dc6-9ae7-5ae6861e6242","count":1,"label":"Dip česnekový","posId":"P106","price":2000,"isExtra":false,"creatorId":"Jnnn-N3AQ3E7RjhFx-3iv","isPackging":0,"actualLabel":"Dip česnekový"},{"id":"51b6e656-73cd-4dc6-9ae7-5ae6861e6242","count":1,"label":"Dip česnekový","posId":"P106","price":2000,"isExtra":false,"creatorId":"uKvQQvvHl7n8u0po5h0jm","isPackging":0,"actualLabel":"Dip česnekový"}]</t>
  </si>
  <si>
    <t>2026-06-11T18:44:01.519+02:00</t>
  </si>
  <si>
    <t>2026-06-11T19:03:05.023+02:00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</si>
  <si>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🌶️🌶️","posId":"122","price":24900,"isExtra":false},{"id":"57081116","note":"","count":1,"label":"Balné","posId":"K0000","price":1500,"isExtra":true},{"id":"59610976","note":"","count":1,"label":"USA těsto","posId":"17","price":1000,"isExtra":true},{"id":"57081164","note":"","count":1,"label":"Bez cibule","posId":"X103","price":0,"KDSTags":["redhighlight"],"isExtra":true},{"id":"59610970","note":"","size":"BBQ Meteor 32cm","count":1,"label":"BBQ Meteor 32cm","posId":"118","price":24900,"isExtra":false},{"id":"57081116","note":"","count":1,"label":"Balné","posId":"K0000","price":1500,"isExtra":true},{"id":"59610976","note":"","count":1,"label":"USA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</si>
  <si>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2026-06-11T18:43:23.212+02:00</t>
  </si>
  <si>
    <t>2026-06-11T19:07:38.105+02:00</t>
  </si>
  <si>
    <t>[{"id":"57081031","note":"","size":"Zeleninová 40cm","count":1,"label":"Zeleninová 40cm","posId":"103","price":30900,"isExtra":false},{"id":"57081111","note":"","count":1,"label":"Balné","posId":"K0000","price":2000,"isExtra":true}]</t>
  </si>
  <si>
    <t>2026-06-11T18:39:41.872+02:00</t>
  </si>
  <si>
    <t>2026-06-11T18:59:30.089+02:00</t>
  </si>
  <si>
    <t>[{"id":"8dafd613e380051b82c188e3","count":1,"label":"Capricciosa 40cm","posId":"101","price":30900,"isExtra":false},{"id":"eebdf80d1781a9b444ae21c7","count":1,"label":"Balné","posId":"K0000","price":2000,"isExtra":true},{"id":"1bd4120455764e0c386d4f6c","count":1,"label":"Comeback 40cm 🌶️","posId":"109","price":30900,"isExtra":false},{"id":"eebdf80d1781a9b444ae21c7","count":1,"label":"Balné","posId":"K0000","price":2000,"isExtra":true},{"id":"1471f7dbe6c64fe500393fb2","count":1,"label":"Bez cibule","posId":"X103","price":0,"KDSTags":["redhighlight"],"isExtra":true},{"id":"06eb8c289c0413cc7811b7e3","count":1,"label":"BBQ Texas 40cm","posId":"107","price":30900,"isExtra":false},{"id":"eebdf80d1781a9b444ae21c7","count":1,"label":"Balné","posId":"K0000","price":2000,"isExtra":true},{"id":"24f01fda83cf0e6f2a4b013d","count":1,"label":"BBQ Meteor 40cm","posId":"106","price":30900,"isExtra":false},{"id":"eebdf80d1781a9b444ae21c7","count":1,"label":"Balné","posId":"K0000","price":2000,"isExtra":true},{"id":"5b94b709c240923412f414c7","count":1,"label":"Cibule","posId":"C103","price":3500,"KDSTags":["greenhighlight"],"isExtra":true}]</t>
  </si>
  <si>
    <t>2026-06-11T18:39:41.552+02:00</t>
  </si>
  <si>
    <t>2026-06-11T18:45:28.500+02:00</t>
  </si>
  <si>
    <t>[{"id":"3ffdf576-89c8-4571-b10b-4e6331fbbb89","count":1,"label":"Pizza Špenát kuře 18 cm","posId":"128","price":11900,"isExtra":false,"creatorId":"6g1nsR2lejhBzhyiJYFq7","isPackging":0,"actualLabel":"Pizza Špenát kuře 18 cm"}]</t>
  </si>
  <si>
    <t>2026-06-11T18:38:10.330+02:00</t>
  </si>
  <si>
    <t>2026-06-11T18:49:35.932+02:00</t>
  </si>
  <si>
    <t>[{"id":"e3a0508c3981a42b66b477d6","count":1,"label":"Zeleninová 40cm","posId":"103","price":30900,"isExtra":false},{"id":"eebdf80d1781a9b444ae21c7","count":1,"label":"Balné","posId":"K0000","price":2000,"isExtra":true},{"id":"d6d74ab42be6062f19191438","count":1,"label":"bez plněných okrajů","posId":"X1000","price":0,"isExtra":true},{"id":"5bc2c24fb46583503f7bb501","count":1,"label":"Jalapeňos","posId":"C102","price":3500,"KDSTags":["greenhighlight"],"isExtra":true},{"id":"3bb5e6465468f076dcc05987","count":1,"label":"Žampiony","posId":"C105","price":3500,"KDSTags":["greenhighlight"],"isExtra":true},{"id":"1fffb3644e86deba4cb71677","count":1,"label":"Olivy","posId":"C112","price":3500,"KDSTags":["greenhighlight"],"isExtra":true},{"id":"e5a85eda76c7241d1a414cfd","count":1,"label":"Grana padano, pecorino, parmazán","posId":"C130","price":4000,"KDSTags":["greenhighlight"],"isExtra":true}]</t>
  </si>
  <si>
    <t>2026-06-11T18:36:28.010+02:00</t>
  </si>
  <si>
    <t>2026-06-11T18:47:37.301+02:00</t>
  </si>
  <si>
    <t>2026-06-11T18:35:03.199+02:00</t>
  </si>
  <si>
    <t>2026-06-11T18:51:08.991+02:00</t>
  </si>
  <si>
    <t>Oleksii</t>
  </si>
  <si>
    <t>2026-06-11T18:34:43.616+02:00</t>
  </si>
  <si>
    <t>2026-06-11T18:45:39.114+02:00</t>
  </si>
  <si>
    <t>2026-06-11T18:32:12.285+02:00</t>
  </si>
  <si>
    <t>2026-06-11T18:51:52.768+02:00</t>
  </si>
  <si>
    <t>[{"id":"aEhGN0F1eP1ffk52R-6IM","count":1,"label":"okraj mozzarella, bylinky","posId":"A121","price":5700,"isExtra":true,"mainItemId":"97c710af-c51c-4fa1-8ff3-1e2aa47a8648"},{"id":"cd7798b9-deb2-4229-a68e-ebefba7ee9e4","count":1,"label":"Pizza Comeback 32","posId":"121","price":24900,"isExtra":false,"creatorId":"TO0ba8e-X5PgdzZrKmqs5","isPackging":0,"actualLabel":"Pizza Comeback 32"}]</t>
  </si>
  <si>
    <t>2026-06-11T18:28:39.553+02:00</t>
  </si>
  <si>
    <t>2026-06-11T18:34:40.207+02:00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</si>
  <si>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základ","posId":"ZRS32","price":0,"isExtra":true},{"id":"1a4528b44fffb558ad058321","count":1,"label":"Česnekový dip","posId":"P106","price":2000,"isExtra":false},{"id":"47441b8c08c3b985152b12f3","count":1,"label":"Balné","posId":"K0000","price":1500,"isExtra":true},{"id":"8c5751ed4c7ded00b62bbc0d","count":1,"label":"Mirinda 1l","posId":"N126","price":5900,"isExtra":false}]</t>
  </si>
  <si>
    <t>2026-06-11T18:24:07.695+02:00</t>
  </si>
  <si>
    <t>2026-06-11T18:34:05.458+02:00</t>
  </si>
  <si>
    <t>[{"id":"108","note":"Prosím půlenou pepperoni / quattro &lt;3","count":1,"label":"Pepperoni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</si>
  <si>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2026-06-11T18:15:33.995+02:00</t>
  </si>
  <si>
    <t>2026-06-11T18:22:13.803+02:00</t>
  </si>
  <si>
    <t>[{"id":"6c82f31d-b5be-4fcc-bfd8-73247c0c7f83","count":1,"label":"Pizza Quattro Formaggi 32 0,5","posId":"H123","price":12450,"isExtra":false,"creatorId":"m16dig73ApN14m9lzl9Qw","isPackging":0,"actualLabel":"Pizza Quattro Formaggi 32 0,5"},{"id":"I-DU2oWyjL7Cl9m5GFeNH","count":1,"label":"BBQ základ","posId":"ZSB32","price":0,"isExtra":true,"mainItemId":"6c82f31d-b5be-4fcc-bfd8-73247c0c7f83"},{"id":"ZMn0kE3IRVJjsfXstBxZb","count":1,"label":"Bez plněných okrajů","posId":"X1000","price":0,"isExtra":true,"mainItemId":"6c82f31d-b5be-4fcc-bfd8-73247c0c7f83"},{"id":"aRPAiqbCW3Z9trz5KoEBF","count":1,"label":"Těsto italské","posId":"H32","price":0,"isExtra":true,"mainItemId":"6c82f31d-b5be-4fcc-bfd8-73247c0c7f83"},{"id":"8236a52b-9ff3-43ae-a341-1b70a94388b5","count":1,"label":"Pizza Pepperoni 32 0,5","posId":"H120","price":12450,"isExtra":false,"creatorId":"NHslv4HCGnBqVQWHakpZ0","isPackging":0,"actualLabel":"Pizza Pepperoni 32 0,5"},{"id":"Lnv6ZrDBBlwPhp3mQvDQW","count":1,"label":"BBQ základ","posId":"ZRB32","price":0,"isExtra":true,"mainItemId":"8236a52b-9ff3-43ae-a341-1b70a94388b5"},{"id":"ZMn0kE3IRVJjsfXstBxZb","count":1,"label":"Bez plněných okrajů","posId":"X1000","price":0,"isExtra":true,"mainItemId":"8236a52b-9ff3-43ae-a341-1b70a94388b5"},{"id":"aRPAiqbCW3Z9trz5KoEBF","count":1,"label":"Těsto italské","posId":"H32","price":0,"isExtra":true,"mainItemId":"8236a52b-9ff3-43ae-a341-1b70a94388b5"}]</t>
  </si>
  <si>
    <t>2026-06-11T18:13:03.414+02:00</t>
  </si>
  <si>
    <t>2026-06-11T18:23:11.648+02:00</t>
  </si>
  <si>
    <t>2026-06-11T18:11:03.904+02:00</t>
  </si>
  <si>
    <t>2026-06-11T18:20:10.706+02:00</t>
  </si>
  <si>
    <t>[{"id":"ee394832-8137-440a-84b7-b9e0df42a9ab","note":"","count":1,"label":"Hawai 32 cm","posId":"114","price":24900,"isExtra":false},{"id":"fcbcf6b6-34c6-4d5f-ac5b-f6ece72e0953","note":"","count":1,"label":"BBQ Meteor 32 cm","posId":"118","price":24900,"isExtra":false}]</t>
  </si>
  <si>
    <t>2026-06-11T17:50:50.745+02:00</t>
  </si>
  <si>
    <t>2026-06-11T17:50:58.561+02:00</t>
  </si>
  <si>
    <t>[{"id":"9c4c1ddf-cd82-4c07-89d0-ed3e0fb213ef","count":1,"label":"Guarana kiwi a jablko","posId":"N144","price":5500,"isExtra":false,"creatorId":"1_8VBerw7Np1uxtRQP1q5","isPackging":0,"actualLabel":"Guarana kiwi a jablko"}]</t>
  </si>
  <si>
    <t>2026-06-11T17:45:14.831+02:00</t>
  </si>
  <si>
    <t>2026-06-11T17:58:45.935+02:00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</si>
  <si>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bylinky","posId":"A121","price":5700,"isExtra":true},{"id":"59610968","note":"","size":"Pepperoni 32cm 🌶️🌶️","count":2,"label":"Pepperoni 32cm 🌶️🌶️","posId":"120","price":24900,"isExtra":false},{"id":"57081116","note":"","count":2,"label":"Balné","posId":"K0000","price":1500,"isExtra":true},{"id":"57081140","note":"","count":2,"label":"okraj mozzarella, bylinky","posId":"A121","price":5700,"isExtra":true},{"id":"66691066","note":"","size":"Buchtičky se šodó","count":1,"label":"Buchtičky se šodó","posId":"D12","price":7900,"isExtra":false},{"id":"57081116","note":"","count":1,"label":"Balné","posId":"K0000","price":1500,"isExtra":true},{"id":"66691065","note":"","size":"Vanilkový dip","count":1,"label":"Vanilkový dip","posId":"vanila","price":2000,"isExtra":false},{"id":"57081116","note":"","count":1,"label":"Balné","posId":"K0000","price":1500,"isExtra":true}]</t>
  </si>
  <si>
    <t>2026-06-11T17:33:08.292+02:00</t>
  </si>
  <si>
    <t>2026-06-11T17:42:49.042+02:00</t>
  </si>
  <si>
    <t>[{"id":"f30f2fb2-fb95-4178-8ce0-1adad0595bf2","count":1,"label":"Pizza Margherita 40","posId":"100","price":26900,"isExtra":false,"creatorId":"3BBV_mRlfw6MLZRfyYuA6","isPackging":0,"actualLabel":"Pizza Margherita 40"}]</t>
  </si>
  <si>
    <t>2026-06-11T17:32:37.804+02:00</t>
  </si>
  <si>
    <t>2026-06-11T17:42:45.743+02:00</t>
  </si>
  <si>
    <t>[{"id":"97c710af-c51c-4fa1-8ff3-1e2aa47a8648","count":1,"label":"Pizza Capricciosa 32","posId":"113","price":24900,"isExtra":false,"creatorId":"TESdg7_TxgmlOvi6FNdqv","isPackging":0,"actualLabel":"Pizza Capricciosa 32"}]</t>
  </si>
  <si>
    <t>2026-06-11T17:32:12.556+02:00</t>
  </si>
  <si>
    <t>2026-06-11T17:42:40.519+02:00</t>
  </si>
  <si>
    <t>[{"id":"97205e8a-60b5-439e-8af0-7f8def52aeb6","count":1,"label":"Pizza Hawai 32 cm","posId":"114","price":24900,"isExtra":false,"creatorId":"Rp-XpsxKcBTUDwoDhhLis","isPackging":0,"actualLabel":"Pizza Hawai 32 cm"},{"id":"630ace20-5d22-4b96-8f2b-c71d934b1c69","count":1,"label":"Aquilla neperlivá","posId":"N140","price":3900,"isExtra":false,"creatorId":"7ul___oaiQvQN3-jhurXf","isPackging":0,"actualLabel":"Aquilla neperlivá"}]</t>
  </si>
  <si>
    <t>2026-06-11T17:30:42.523+02:00</t>
  </si>
  <si>
    <t>2026-06-11T17:46:32.103+02:00</t>
  </si>
  <si>
    <t>[{"id":"d9c512720f9b37393cb453fe","count":1,"label":"Comeback 32cm 🌶️","posId":"121","price":19920,"isExtra":false},{"id":"47441b8c08c3b985152b12f3","count":1,"label":"Balné","posId":"K0000","price":1500,"isExtra":true},{"id":"286d6bb301138412c2453fe3","count":1,"label":"Hot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b6762cc06e73fd176bea7855","count":1,"label":"Slanina","posId":"B108","price":3000,"KDSTags":["greenhighlight"],"isExtra":true}]</t>
  </si>
  <si>
    <t>2026-06-11T17:22:12.454+02:00</t>
  </si>
  <si>
    <t>2026-06-11T17:29:32.342+02:00</t>
  </si>
  <si>
    <t>[{"id":"35b8e55f-3ac8-4a81-99bd-c0e777be363a","count":1,"label":"Pizza Špenát kuře 32 cm","posId":"116","price":24900,"isExtra":false,"creatorId":"pvqMIcpweaoFJuqe0ohLb","isPackging":0,"actualLabel":"Pizza Špenát kuře 32 cm"},{"id":"cd7798b9-deb2-4229-a68e-ebefba7ee9e4","count":1,"label":"Pizza Comeback 32","posId":"121","price":24900,"isExtra":false,"creatorId":"j0PI-E6qI0eyTu8LkuBFV","isPackging":0,"actualLabel":"Pizza Comeback 32"}]</t>
  </si>
  <si>
    <t>2026-06-11T17:16:46.420+02:00</t>
  </si>
  <si>
    <t>2026-06-11T17:20:12.991+02:00</t>
  </si>
  <si>
    <t>[{"id":"fd3960fc-9f6b-4ada-8889-abce81515230","count":5,"label":"Buchtičky se šodó","posId":"D12","price":8900,"isExtra":false,"creatorId":"zlpb05MNa2tilWdE1pc7v","isPackging":0,"actualLabel":"Buchtičky se šodó"}]</t>
  </si>
  <si>
    <t>2026-06-11T17:15:36.394+02:00</t>
  </si>
  <si>
    <t>2026-06-11T17:24:05.560+02:00</t>
  </si>
  <si>
    <t>[{"id":"31cc2dec-1acd-4403-88c1-9561117576d8","count":1,"label":"Pizza Špenát kuře 40 cm","posId":"104","price":30900,"isExtra":false,"creatorId":"8MevqFtFWaTA2g8v40UrE","isPackging":0,"actualLabel":"Pizza Špenát kuře 40 cm"},{"id":"extra_20230331101812_91","count":1,"label":"Žampiony","posId":"C105","price":3500,"KDSTags":["greenhighlight"],"isExtra":true,"mainItemId":"31cc2dec-1acd-4403-88c1-9561117576d8"}]</t>
  </si>
  <si>
    <t>2026-06-11T17:05:03.368+02:00</t>
  </si>
  <si>
    <t>2026-06-11T17:49:05.513+02:00</t>
  </si>
  <si>
    <t>2026-06-11T18:00:42.572+02:00</t>
  </si>
  <si>
    <t>2026-06-11T17:05:05.243+02:00</t>
  </si>
  <si>
    <t>Sunnat</t>
  </si>
  <si>
    <t>2026-06-11T16:46:47.116+02:00</t>
  </si>
  <si>
    <t>2026-06-11T17:02:43.711+02:00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</si>
  <si>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základ","posId":"ZRS32","price":0,"isExtra":true},{"id":"A125","note":"","count":1,"label":"okraj hotdog, bez omáčky","posId":"A125","price":5700,"isExtra":true},{"id":"B105","note":"","count":1,"label":"Žampiony","posId":"B105","price":2500,"KDSTags":["greenhighlight"],"isExtra":true},{"id":"P106","note":"","count":1,"label":"Česnekový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1l","posId":"N124","price":5900,"isExtra":false},{"id":"chr100","note":"","count":1,"label":"Choco Rolls","posId":"chr100","price":8900,"isExtra":false},{"id":"K0000","note":"","count":1,"label":"Balné","posId":"K0000","price":1500,"isExtra":true}]</t>
  </si>
  <si>
    <t>2026-06-11T15:38:14.993+02:00</t>
  </si>
  <si>
    <t>2026-06-11T16:59:23.667+02:00</t>
  </si>
  <si>
    <t>[{"id":"fd3960fc-9f6b-4ada-8889-abce81515230","count":10,"label":"Buchtičky se šodó","posId":"D12","price":8900,"isExtra":false,"creatorId":"E2fydfBvHXYXzJxVOpVi_","isPackging":0,"actualLabel":"Buchtičky se šodó"}]</t>
  </si>
  <si>
    <t>2026-06-11T15:37:05.518+02:00</t>
  </si>
  <si>
    <t>2026-06-11T16:59:18.754+02:00</t>
  </si>
  <si>
    <t>[{"id":"97205e8a-60b5-439e-8af0-7f8def52aeb6","count":1,"label":"Pizza Hawai 32 cm","posId":"114","price":24900,"isExtra":false,"creatorId":"t7N2gcSVvveZ24rbENUnF","isPackging":0,"actualLabel":"Pizza Hawai 32 cm"},{"id":"97205e8a-60b5-439e-8af0-7f8def52aeb6","count":1,"label":"Pizza Hawai 32 cm","posId":"114","price":24900,"isExtra":false,"creatorId":"OFM96mDCGi7biMAdeyC8t","isPackging":0,"actualLabel":"Pizza Hawai 32 cm"},{"id":"extra_20230331101812_34","count":1,"label":"USA těsto","posId":"17","price":1000,"isExtra":true,"mainItemId":"97205e8a-60b5-439e-8af0-7f8def52aeb6"},{"id":"97205e8a-60b5-439e-8af0-7f8def52aeb6","count":1,"label":"Pizza Hawai 32 cm","posId":"114","price":24900,"isExtra":false,"creatorId":"aOba1EJE9uHUCHCZBgLlN","isPackging":0,"actualLabel":"Pizza Hawai 32 cm"},{"id":"RjnzJvFGQ7bViwxWS8fAW","count":1,"label":"Bez ananasu","posId":"X100","price":0,"KDSTags":["redhighlight"],"isExtra":true,"mainItemId":"97205e8a-60b5-439e-8af0-7f8def52aeb6"},{"id":"97205e8a-60b5-439e-8af0-7f8def52aeb6","count":1,"label":"Pizza Hawai 32 cm","posId":"114","price":24900,"isExtra":false,"creatorId":"gVp6SBJjFM1XPAzFo89Wn","isPackging":0,"actualLabel":"Pizza Hawai 32 cm"},{"id":"extra_20230331101812_34","count":1,"label":"USA těsto","posId":"17","price":1000,"isExtra":true,"mainItemId":"97205e8a-60b5-439e-8af0-7f8def52aeb6"},{"id":"RjnzJvFGQ7bViwxWS8fAW","count":1,"label":"Bez ananasu","posId":"X100","price":0,"KDSTags":["redhighlight"],"isExtra":true,"mainItemId":"97205e8a-60b5-439e-8af0-7f8def52aeb6"},{"id":"a902d94b-4667-4702-ad71-4744adfe8fad","count":1,"label":"Pizza Quattro Formaggi 32","posId":"123","price":24900,"isExtra":false,"creatorId":"5AX1VkMGB3GGRid7L8yXL","isPackging":0,"actualLabel":"Pizza Quattro Formaggi 32"},{"id":"a902d94b-4667-4702-ad71-4744adfe8fad","count":1,"label":"Pizza Quattro Formaggi 32","posId":"123","price":24900,"isExtra":false,"creatorId":"Z5lGXxZTq1uL9nqpwFuPp","isPackging":0,"actualLabel":"Pizza Quattro Formaggi 32"},{"id":"extra_20230331101812_34","count":1,"label":"USA těsto","posId":"17","price":1000,"isExtra":true,"mainItemId":"a902d94b-4667-4702-ad71-4744adfe8fad"},{"id":"da5a8aac-e4ba-43e9-aa97-4a4b406352ee","count":1,"label":"Pizza Margherita 32","posId":"112","price":20900,"isExtra":false,"creatorId":"pWmtmjWYgT0wZNyV9TZx0","isPackging":0,"actualLabel":"Pizza Margherita 32"},{"id":"da5a8aac-e4ba-43e9-aa97-4a4b406352ee","count":1,"label":"Pizza Margherita 32","posId":"112","price":20900,"isExtra":false,"creatorId":"5XkD2Q8vmUXfyC54oHZ58","isPackging":0,"actualLabel":"Pizza Margherita 32"},{"id":"extra_20230331101812_34","count":1,"label":"USA těsto","posId":"17","price":1000,"isExtra":true,"mainItemId":"da5a8aac-e4ba-43e9-aa97-4a4b406352ee"},{"id":"8ec6f735-37fa-471b-9446-6299aa64bedb","count":1,"label":"Pizza Zeleninová 32 cm","posId":"115","price":24900,"isExtra":false,"creatorId":"bychgqlUfd6qeb_piA0gq","isPackging":0,"actualLabel":"Pizza Zeleninová 32 cm"},{"id":"8ec6f735-37fa-471b-9446-6299aa64bedb","count":1,"label":"Pizza Zeleninová 32 cm","posId":"115","price":24900,"isExtra":false,"creatorId":"QHATKmuB2QtP9HSxrdvn8","isPackging":0,"actualLabel":"Pizza Zeleninová 32 cm"},{"id":"extra_20230331101812_34","count":1,"label":"USA těsto","posId":"17","price":1000,"isExtra":true,"mainItemId":"8ec6f735-37fa-471b-9446-6299aa64bedb"},{"id":"97205e8a-60b5-439e-8af0-7f8def52aeb6","count":1,"label":"Pizza Hawai 32 cm","posId":"114","price":24900,"isExtra":false,"creatorId":"W1NSTJCXhb1TIZdbuJ9Nv","isPackging":0,"actualLabel":"Pizza Hawai 32 cm"},{"id":"DljuFHeFcHCHtcwRnx5KT","count":1,"label":"okraj hotdog, bez omáčky","posId":"A125","price":5700,"isExtra":true,"mainItemId":"97205e8a-60b5-439e-8af0-7f8def52aeb6"},{"id":"97205e8a-60b5-439e-8af0-7f8def52aeb6","count":1,"label":"Pizza Hawai 32 cm","posId":"114","price":24900,"isExtra":false,"creatorId":"7ylhLd_3uAEDboeoxQzCl","isPackging":0,"actualLabel":"Pizza Hawai 32 cm"},{"id":"extra_20230331101812_34","count":1,"label":"USA těsto","posId":"17","price":1000,"isExtra":true,"mainItemId":"97205e8a-60b5-439e-8af0-7f8def52aeb6"},{"id":"aEhGN0F1eP1ffk52R-6IM","count":1,"label":"okraj mozzarella, bylinky","posId":"A121","price":5700,"isExtra":true,"mainItemId":"97205e8a-60b5-439e-8af0-7f8def52aeb6"},{"id":"97205e8a-60b5-439e-8af0-7f8def52aeb6","count":1,"label":"Pizza Hawai 32 cm","posId":"114","price":24900,"isExtra":false,"creatorId":"innB1AntGpBouMdkOqNaP","isPackging":0,"actualLabel":"Pizza Hawai 32 cm"},{"id":"DljuFHeFcHCHtcwRnx5KT","count":1,"label":"okraj hotdog, bez omáčky","posId":"A125","price":5700,"isExtra":true,"mainItemId":"97205e8a-60b5-439e-8af0-7f8def52aeb6"},{"id":"RjnzJvFGQ7bViwxWS8fAW","count":1,"label":"Bez ananasu","posId":"X100","price":0,"KDSTags":["redhighlight"],"isExtra":true,"mainItemId":"97205e8a-60b5-439e-8af0-7f8def52aeb6"},{"id":"97205e8a-60b5-439e-8af0-7f8def52aeb6","count":1,"label":"Pizza Hawai 32 cm","posId":"114","price":24900,"isExtra":false,"creatorId":"WrKhlvA933tSdeOIvgCNy","isPackging":0,"actualLabel":"Pizza Hawai 32 cm"},{"id":"extra_20230331101812_34","count":1,"label":"USA těsto","posId":"17","price":1000,"isExtra":true,"mainItemId":"97205e8a-60b5-439e-8af0-7f8def52aeb6"},{"id":"aEhGN0F1eP1ffk52R-6IM","count":1,"label":"okraj mozzarella, bylinky","posId":"A121","price":5700,"isExtra":true,"mainItemId":"97205e8a-60b5-439e-8af0-7f8def52aeb6"},{"id":"RjnzJvFGQ7bViwxWS8fAW","count":1,"label":"Bez ananasu","posId":"X100","price":0,"KDSTags":["redhighlight"],"isExtra":true,"mainItemId":"97205e8a-60b5-439e-8af0-7f8def52aeb6"},{"id":"a902d94b-4667-4702-ad71-4744adfe8fad","count":1,"label":"Pizza Quattro Formaggi 32","posId":"123","price":24900,"isExtra":false,"creatorId":"3WJRdNUBfgW-xhwB3AdTB","isPackging":0,"actualLabel":"Pizza Quattro Formaggi 32"},{"id":"DljuFHeFcHCHtcwRnx5KT","count":1,"label":"okraj hotdog, bez omáčky","posId":"A125","price":5700,"isExtra":true,"mainItemId":"a902d94b-4667-4702-ad71-4744adfe8fad"},{"id":"a902d94b-4667-4702-ad71-4744adfe8fad","count":1,"label":"Pizza Quattro Formaggi 32","posId":"123","price":24900,"isExtra":false,"creatorId":"bIs3DCuhTd3LNJL0kQYIg","isPackging":0,"actualLabel":"Pizza Quattro Formaggi 32"},{"id":"extra_20230331101812_34","count":1,"label":"USA těsto","posId":"17","price":1000,"isExtra":true,"mainItemId":"a902d94b-4667-4702-ad71-4744adfe8fad"},{"id":"aEhGN0F1eP1ffk52R-6IM","count":1,"label":"okraj mozzarella, bylinky","posId":"A121","price":5700,"isExtra":true,"mainItemId":"a902d94b-4667-4702-ad71-4744adfe8fad"},{"id":"da5a8aac-e4ba-43e9-aa97-4a4b406352ee","count":1,"label":"Pizza Margherita 32","posId":"112","price":20900,"isExtra":false,"creatorId":"HyghU0G9EYiJA2b2gf1G6","isPackging":0,"actualLabel":"Pizza Margherita 32"},{"id":"DljuFHeFcHCHtcwRnx5KT","count":1,"label":"okraj hotdog, bez omáčky","posId":"A125","price":5700,"isExtra":true,"mainItemId":"da5a8aac-e4ba-43e9-aa97-4a4b406352ee"},{"id":"da5a8aac-e4ba-43e9-aa97-4a4b406352ee","count":1,"label":"Pizza Margherita 32","posId":"112","price":20900,"isExtra":false,"creatorId":"E0cBICh8Ng6X07lF61_wV","isPackging":0,"actualLabel":"Pizza Margherita 32"},{"id":"extra_20230331101812_34","count":1,"label":"USA těsto","posId":"17","price":1000,"isExtra":true,"mainItemId":"da5a8aac-e4ba-43e9-aa97-4a4b406352ee"},{"id":"aEhGN0F1eP1ffk52R-6IM","count":1,"label":"okraj mozzarella, bylinky","posId":"A121","price":5700,"isExtra":true,"mainItemId":"da5a8aac-e4ba-43e9-aa97-4a4b406352ee"},{"id":"8ec6f735-37fa-471b-9446-6299aa64bedb","count":1,"label":"Pizza Zeleninová 32 cm","posId":"115","price":24900,"isExtra":false,"creatorId":"03e-UxLsu3FunmuelSbUM","isPackging":0,"actualLabel":"Pizza Zeleninová 32 cm"},{"id":"DljuFHeFcHCHtcwRnx5KT","count":1,"label":"okraj hotdog, bez omáčky","posId":"A125","price":5700,"isExtra":true,"mainItemId":"8ec6f735-37fa-471b-9446-6299aa64bedb"},{"id":"8ec6f735-37fa-471b-9446-6299aa64bedb","count":1,"label":"Pizza Zeleninová 32 cm","posId":"115","price":24900,"isExtra":false,"creatorId":"6JHc2TQ9NwKTscR8GCtQa","isPackging":0,"actualLabel":"Pizza Zeleninová 32 cm"},{"id":"extra_20230331101812_34","count":1,"label":"USA těsto","posId":"17","price":1000,"isExtra":true,"mainItemId":"8ec6f735-37fa-471b-9446-6299aa64bedb"},{"id":"aEhGN0F1eP1ffk52R-6IM","count":1,"label":"okraj mozzarella, bylinky","posId":"A121","price":5700,"isExtra":true,"mainItemId":"8ec6f735-37fa-471b-9446-6299aa64bedb"}]</t>
  </si>
  <si>
    <t>2026-06-11T15:15:32.789+02:00</t>
  </si>
  <si>
    <t>2026-06-11T15:22:06.360+02:00</t>
  </si>
  <si>
    <t>2026-06-11T15:10:38.458+02:00</t>
  </si>
  <si>
    <t>2026-06-11T15:24:55.268+02:00</t>
  </si>
  <si>
    <t>[{"id":"47a73fa5bee1643a7208bbdc","count":1,"label":"Capricciosa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základ","posId":"ZRS32","price":0,"isExtra":true}]</t>
  </si>
  <si>
    <t>2026-06-11T14:43:10.961+02:00</t>
  </si>
  <si>
    <t>2026-06-11T14:50:43.083+02:00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</si>
  <si>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</si>
  <si>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2026-06-11T14:11:38.635+02:00</t>
  </si>
  <si>
    <t>2026-06-11T14:24:48.910+02:00</t>
  </si>
  <si>
    <t>2026-06-11T14:08:56.659+02:00</t>
  </si>
  <si>
    <t>2026-06-11T14:27:14.035+02:00</t>
  </si>
  <si>
    <t>[{"id":"66691066","note":"","size":"Buchtičky se šodó","count":2,"label":"Buchtičky se šodó","posId":"D12","price":7900,"isExtra":false},{"id":"57081116","note":"","count":2,"label":"Balné","posId":"K0000","price":1500,"isExtra":true},{"id":"59809071","note":"","size":"Jablečno-skořicové rolls","count":1,"label":"Jablečno-skořicové rolls","posId":"18","price":8900,"isExtra":false},{"id":"57081116","note":"","count":1,"label":"Balné","posId":"K0000","price":1500,"isExtra":true}]</t>
  </si>
  <si>
    <t>2026-06-11T14:06:18.952+02:00</t>
  </si>
  <si>
    <t>2026-06-11T14:17:27.838+02:00</t>
  </si>
  <si>
    <t>[{"id":"00ef6f4120a3e6d10ed9b38a","count":1,"label":"Zeleninová 32cm","posId":"115","price":19920,"isExtra":false},{"id":"47441b8c08c3b985152b12f3","count":1,"label":"Balné","posId":"K0000","price":1500,"isExtra":true}]</t>
  </si>
  <si>
    <t>2026-06-11T14:05:44.944+02:00</t>
  </si>
  <si>
    <t>2026-06-11T14:16:40.025+02:00</t>
  </si>
  <si>
    <t>2026-06-11T13:12:46.768+02:00</t>
  </si>
  <si>
    <t>2026-06-11T13:26:29.092+02:00</t>
  </si>
  <si>
    <t>[{"id":"bf1f06f3495bcf419f338be9","count":1,"label":"Veggie menu Comeback","posId":"M200","price":34900,"isExtra":false},{"id":"aa72f99a4ba15f2df01d6828","count":1,"label":"Balné","posId":"K0000","price":3000,"isExtra":true},{"id":"2091cf08ee8c7ad43659fa38","count":1,"label":"Hawai","posId":"Y114","price":0,"isExtra":true},{"id":"e1f43a0ee7f218cf02a7ded7","count":1,"label":"USA těsto","posId":"17","price":1000,"isExtra":true},{"id":"fb6aa114235c38290216918f","count":1,"label":"okraj hotdog, bbq omáčka","posId":"A119","price":5700,"isExtra":true},{"id":"5c3f69791ccd91054378300f","count":1,"label":"česnekový chléb","posId":"P104","price":0,"isExtra":true},{"id":"cd5bc7756a6a8055ca53ecc7","count":1,"label":"Guarana classic","posId":"N142","price":0,"isExtra":true}]</t>
  </si>
  <si>
    <t>2026-06-11T13:07:34.432+02:00</t>
  </si>
  <si>
    <t>2026-06-11T13:12:53.571+02:00</t>
  </si>
  <si>
    <t>[{"id":"c48047a3-b360-4cc6-8231-e37932ddbc84","count":1,"label":"Pizza Comeback 18","posId":"133","price":11900,"isExtra":false,"creatorId":"yZECuj06FUBt2fmCmLKJR","isPackging":0,"actualLabel":"Pizza Comeback 18"}]</t>
  </si>
  <si>
    <t>2026-06-11T12:51:50.446+02:00</t>
  </si>
  <si>
    <t>2026-06-11T13:02:50.734+02:00</t>
  </si>
  <si>
    <t>[{"id":"57081063","note":"","size":"Veggie menu Comeback","count":1,"label":"Veggie menu Comeback","posId":"M200","price":34900,"isExtra":false},{"id":"57081094","note":"","count":1,"label":"Hot &amp; Spicy","posId":"Y122","price":0,"isExtra":true},{"id":"57081101","note":"","count":1,"label":"Balné","posId":"K0000","price":3000,"isExtra":true},{"id":"57081121","note":"","count":1,"label":"česnekový chléb","posId":"P104","price":0,"isExtra":true},{"id":"57405802","note":"","count":1,"label":"Pepsi 1l","posId":"N124","price":0,"isExtra":true},{"id":"57094177","note":"","count":1,"label":"BBQ základ","posId":"ZRB32","price":0,"isExtra":true},{"id":"57081140","note":"","count":1,"label":"okraj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</si>
  <si>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2026-06-11T12:36:07.843+02:00</t>
  </si>
  <si>
    <t>2026-06-11T12:47:14.354+02:00</t>
  </si>
  <si>
    <t>2026-06-11T12:29:42.074+02:00</t>
  </si>
  <si>
    <t>2026-06-11T12:50:16.086+02:00</t>
  </si>
  <si>
    <t>[{"id":"47a73fa5bee1643a7208bbdc","count":1,"label":"Capricciosa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základ","posId":"ZRS32","price":0,"isExtra":true},{"id":"cd2d884e7578f4d8c8edbaaa","count":1,"label":"Veggieballs 32cm 🌶️🌶️","posId":"117","price":24900,"isExtra":false},{"id":"47441b8c08c3b985152b12f3","count":1,"label":"Balné","posId":"K0000","price":1500,"isExtra":true},{"id":"f524179369adcb3de3c0ca3e","count":1,"label":"Jablečno-skořicové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</si>
  <si>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2026-06-11T12:23:49.979+02:00</t>
  </si>
  <si>
    <t>2026-06-11T12:36:02.870+02:00</t>
  </si>
  <si>
    <t>[{"id":"1bd4120455764e0c386d4f6c","count":1,"label":"Comeback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</si>
  <si>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2026-06-11T12:22:10.111+02:00</t>
  </si>
  <si>
    <t>2026-06-11T12:31:22.439+02:00</t>
  </si>
  <si>
    <t>2026-06-11T12:03:43.735+02:00</t>
  </si>
  <si>
    <t>2026-06-11T12:12:01.157+02:00</t>
  </si>
  <si>
    <t>[{"id":"c12b187d3f911dd627de01f6","count":1,"label":"Quattro Formaggi 40cm","posId":"111","price":30900,"isExtra":false},{"id":"eebdf80d1781a9b444ae21c7","count":1,"label":"Balné","posId":"K0000","price":2000,"isExtra":true},{"id":"5bc2c24fb46583503f7bb501","count":1,"label":"Jalapeňos","posId":"C102","price":3500,"KDSTags":["greenhighlight"],"isExtra":true},{"id":"ccbe517b457dec962153470b","count":1,"label":"Kukuřice","posId":"C115","price":3500,"KDSTags":["greenhighlight"],"isExtra":true},{"id":"3fb45dd573c24bfa2313f0ce","count":1,"label":"Pepperoni salám","posId":"C109","price":4000,"KDSTags":["greenhighlight"],"isExtra":true}]</t>
  </si>
  <si>
    <t>2026-06-11T00:43:24.977+02:00</t>
  </si>
  <si>
    <t>2026-06-11T00:48:17.554+02:00</t>
  </si>
  <si>
    <t>2026-06-11T00:33:33.322+02:00</t>
  </si>
  <si>
    <t>2026-06-11T00:45:40.475+02:00</t>
  </si>
  <si>
    <t>[{"id":"8b1def1d0f8ccaf87256ee82","count":1,"label":"Veggieballs 40cm 🌶️🌶️","posId":"105","price":30900,"isExtra":false},{"id":"eebdf80d1781a9b444ae21c7","count":1,"label":"Balné","posId":"K0000","price":2000,"isExtra":true}]</t>
  </si>
  <si>
    <t>2026-06-11T00:32:19.432+02:00</t>
  </si>
  <si>
    <t>2026-06-11T00:41:23.295+02:00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</si>
  <si>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bylinky","posId":"A121","price":5700,"isExtra":true},{"id":"2c6d9e781cfe13d1b652a2e6","count":1,"label":"Gorgonzola","posId":"B101","price":3000,"KDSTags":["greenhighlight"],"isExtra":true},{"id":"1a4528b44fffb558ad058321","count":1,"label":"Česnekový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</si>
  <si>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2026-06-11T00:21:20.470+02:00</t>
  </si>
  <si>
    <t>2026-06-11T00:31:38.264+02:00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</si>
  <si>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</si>
  <si>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2026-06-11T00:20:31.349+02:00</t>
  </si>
  <si>
    <t>2026-06-11T00:29:40.176+02:00</t>
  </si>
  <si>
    <t>2026-06-10T23:59:10.681+02:00</t>
  </si>
  <si>
    <t>2026-06-11T00:05:13.476+02:00</t>
  </si>
  <si>
    <t>2026-06-10T23:56:17.238+02:00</t>
  </si>
  <si>
    <t>2026-06-11T00:05:10.213+02:00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</si>
  <si>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🌶️🌶️","posId":"110","price":30900,"isExtra":false},{"id":"57081111","note":"","count":1,"label":"Balné","posId":"K0000","price":2000,"isExtra":true},{"id":"57405786","note":"","size":"Aquilla zelený čaj/citron 0,5l","count":1,"label":"Aquilla zelený čaj/citron 0,5l","posId":"N121","price":4900,"isExtra":false},{"id":"57405785","note":"","size":"Aquilla černý čaj a broskev 0,5l","count":1,"label":"Aquilla černý čaj a broskev 0,5l","posId":"N120","price":4900,"isExtra":false}]</t>
  </si>
  <si>
    <t>2026-06-10T23:45:52.973+02:00</t>
  </si>
  <si>
    <t>2026-06-10T23:46:22.013+02:00</t>
  </si>
  <si>
    <t>[{"id":"d4035f02-501a-4475-a091-3b9d9a9a89a6","count":1,"label":"Guarana classic","posId":"N142","price":5500,"isExtra":false,"creatorId":"WvscRvSAy0XkY1w1XoHoy","isPackging":0,"actualLabel":"Guarana classic"}]</t>
  </si>
  <si>
    <t>2026-06-10T23:44:13.116+02:00</t>
  </si>
  <si>
    <t>[{"id":"d4035f02-501a-4475-a091-3b9d9a9a89a6","count":1,"label":"Guarana classic","posId":"N142","price":5500,"isExtra":false,"creatorId":"EQ_a24Kmq-kgl9JfFGCtg","isPackging":0,"actualLabel":"Guarana classic"},{"id":"d4035f02-501a-4475-a091-3b9d9a9a89a6","count":1,"label":"Guarana classic","posId":"N142","price":5500,"isExtra":false,"creatorId":"R6l_VFE2h-cy16Rs8UC8n","isPackging":0,"actualLabel":"Guarana classic"}]</t>
  </si>
  <si>
    <t>2026-06-10T23:40:56.706+02:00</t>
  </si>
  <si>
    <t>2026-06-10T23:51:02.960+02:00</t>
  </si>
  <si>
    <t>[{"id":"9ff4b752ddf2f94c142455e8","count":1,"label":"Margherita 40cm","posId":"100","price":26900,"isExtra":false},{"id":"eebdf80d1781a9b444ae21c7","count":1,"label":"Balné","posId":"K0000","price":2000,"isExtra":true},{"id":"c12b187d3f911dd627de01f6","count":1,"label":"Quattro Formaggi 40cm","posId":"111","price":30900,"isExtra":false},{"id":"eebdf80d1781a9b444ae21c7","count":1,"label":"Balné","posId":"K0000","price":2000,"isExtra":true}]</t>
  </si>
  <si>
    <t>2026-06-10T23:37:55.723+02:00</t>
  </si>
  <si>
    <t>2026-06-10T23:46:51.045+02:00</t>
  </si>
  <si>
    <t>[{"id":"59610972","note":"","size":"Hawai 32cm","count":1,"label":"Hawai 32cm","posId":"114","price":24900,"isExtra":false},{"id":"57081116","note":"","count":1,"label":"Balné","posId":"K0000","price":1500,"isExtra":true},{"id":"57094169","note":"","count":1,"label":"Smetanový základ","posId":"ZRS32","price":0,"isExtra":true}]</t>
  </si>
  <si>
    <t>Madaminkhon</t>
  </si>
  <si>
    <t>2026-06-10T23:36:03.164+02:00</t>
  </si>
  <si>
    <t>2026-06-10T23:45:20.029+02:00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</si>
  <si>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40cm","posId":"111","price":30900,"isExtra":false},{"id":"K0000","note":"","count":1,"label":"Balné","posId":"K0000","price":2000,"isExtra":true}]</t>
  </si>
  <si>
    <t>2026-06-10T23:27:43.165+02:00</t>
  </si>
  <si>
    <t>2026-06-10T23:33:32.891+02:00</t>
  </si>
  <si>
    <t>[{"id":"3a4b44aa27281bdf9aeaddfb","count":1,"label":"Hawai 40cm","posId":"102","price":30900,"isExtra":false},{"id":"eebdf80d1781a9b444ae21c7","count":1,"label":"Balné","posId":"K0000","price":2000,"isExtra":true},{"id":"2fa796521e3552b9b2d8a569","count":1,"label":"Pečené brambory","posId":"P103","price":6900,"isExtra":false},{"id":"47441b8c08c3b985152b12f3","count":1,"label":"Balné","posId":"K0000","price":1500,"isExtra":true}]</t>
  </si>
  <si>
    <t>2026-06-10T23:25:03.277+02:00</t>
  </si>
  <si>
    <t>2026-06-10T23:31:11.595+02:00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</si>
  <si>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</si>
  <si>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2026-06-10T23:21:35.210+02:00</t>
  </si>
  <si>
    <t>2026-06-10T23:29:40.010+02:00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</si>
  <si>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základ","posId":"ZSR32","price":0,"isExtra":true},{"id":"59610964","note":"","size":"Margherita 32cm","count":1,"label":"Margherita 32cm","posId":"112","price":20900,"isExtra":false},{"id":"57081116","note":"","count":1,"label":"Balné","posId":"K0000","price":1500,"isExtra":true}]</t>
  </si>
  <si>
    <t>2026-06-10T23:18:27.688+02:00</t>
  </si>
  <si>
    <t>2026-06-10T23:25:23.857+02:00</t>
  </si>
  <si>
    <t>2026-06-10T23:18:25.070+02:00</t>
  </si>
  <si>
    <t>2026-06-10T23:26:37.920+02:00</t>
  </si>
  <si>
    <t>[{"id":"101","note":"","count":1,"label":"Capricciosa 40cm","posId":"101","price":30900,"isExtra":false},{"id":"K0000","note":"","count":1,"label":"Balné","posId":"K0000","price":2000,"isExtra":true},{"id":"N141","note":"","count":1,"label":"Aquilla jemně perlivá","posId":"N141","price":3900,"isExtra":false}]</t>
  </si>
  <si>
    <t>2026-06-10T23:00:26.326+02:00</t>
  </si>
  <si>
    <t>2026-06-10T23:15:30.695+02:00</t>
  </si>
  <si>
    <t>[{"id":"d9c512720f9b37393cb453fe","count":2,"label":"Comeback 32cm 🌶️","posId":"121","price":19920,"isExtra":false},{"id":"47441b8c08c3b985152b12f3","count":2,"label":"Balné","posId":"K0000","price":1500,"isExtra":true},{"id":"fc47b4db58ea17017d058548","count":2,"label":"okraj mozzarella, bylinky","posId":"A121","price":5700,"isExtra":true}]</t>
  </si>
  <si>
    <t>2026-06-10T23:00:18.946+02:00</t>
  </si>
  <si>
    <t>2026-06-10T23:12:06.089+02:00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</si>
  <si>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bylinky","posId":"A122","price":6500,"isExtra":true},{"id":"P102","note":"","count":1,"label":"Masové kuličky","posId":"P102","price":9900,"isExtra":false},{"id":"K0000","note":"","count":1,"label":"Balné","posId":"K0000","price":1500,"isExtra":true}]</t>
  </si>
  <si>
    <t>2026-06-10T22:57:29.804+02:00</t>
  </si>
  <si>
    <t>2026-06-10T23:06:54.823+02:00</t>
  </si>
  <si>
    <t>[{"id":"d67d3bcf942514bdeb41c97d","count":1,"label":"Margherita 32cm","posId":"112","price":16720,"isExtra":false},{"id":"47441b8c08c3b985152b12f3","count":1,"label":"Balné","posId":"K0000","price":1500,"isExtra":true},{"id":"e93e0fbc9fec4ec4c9ccb0f5","count":1,"label":"BBQ dip","posId":"P105","price":2000,"isExtra":false},{"id":"47441b8c08c3b985152b12f3","count":1,"label":"Balné","posId":"K0000","price":1500,"isExtra":true},{"id":"1a4528b44fffb558ad058321","count":2,"label":"Česnekový dip","posId":"P106","price":2000,"isExtra":false},{"id":"47441b8c08c3b985152b12f3","count":2,"label":"Balné","posId":"K0000","price":1500,"isExtra":true}]</t>
  </si>
  <si>
    <t>2026-06-10T22:40:12.791+02:00</t>
  </si>
  <si>
    <t>2026-06-10T22:46:51.358+02:00</t>
  </si>
  <si>
    <t>[{"id":"0f92ea7ecc118f4f4c407335","count":1,"label":"BBQ Meteor 32cm","posId":"118","price":24900,"isExtra":false},{"id":"47441b8c08c3b985152b12f3","count":1,"label":"Balné","posId":"K0000","price":1500,"isExtra":true},{"id":"1a4528b44fffb558ad058321","count":2,"label":"Česnekový dip","posId":"P106","price":2000,"isExtra":false},{"id":"47441b8c08c3b985152b12f3","count":2,"label":"Balné","posId":"K0000","price":1500,"isExtra":true}]</t>
  </si>
  <si>
    <t>2026-06-10T22:27:36.398+02:00</t>
  </si>
  <si>
    <t>2026-06-10T22:36:21.364+02:00</t>
  </si>
  <si>
    <t>[{"id":"d9c512720f9b37393cb453fe","count":1,"label":"Comeback 32cm 🌶️","posId":"121","price":19920,"isExtra":false},{"id":"47441b8c08c3b985152b12f3","count":1,"label":"Balné","posId":"K0000","price":1500,"isExtra":true},{"id":"1471f7dbe6c64fe500393fb2","count":1,"label":"Bez cibule","posId":"X103","price":0,"KDSTags":["redhighlight"],"isExtra":true}]</t>
  </si>
  <si>
    <t>2026-06-10T22:26:24.921+02:00</t>
  </si>
  <si>
    <t>2026-06-10T22:35:00.087+02:00</t>
  </si>
  <si>
    <t>2026-06-10T22:17:18.833+02:00</t>
  </si>
  <si>
    <t>2026-06-10T22:26:11.202+02:00</t>
  </si>
  <si>
    <t>[{"id":"57081029","note":"","size":"BBQ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základ","posId":"ZBR40","price":0,"isExtra":true},{"id":"57081099","note":"","count":1,"label":"bez plněných okrajů","posId":"X1000","price":0,"isExtra":true}]</t>
  </si>
  <si>
    <t>2026-06-10T22:15:41.872+02:00</t>
  </si>
  <si>
    <t>2026-06-10T22:24:36.951+02:00</t>
  </si>
  <si>
    <t>[{"id":"d67d3bcf942514bdeb41c97d","count":1,"label":"Margherita 32cm","posId":"112","price":16720,"isExtra":false},{"id":"47441b8c08c3b985152b12f3","count":1,"label":"Balné","posId":"K0000","price":1500,"isExtra":true},{"id":"ffffb99369f9942e342f94cc","count":1,"label":"Jalapeňos","posId":"B102","price":2500,"KDSTags":["greenhighlight"],"isExtra":true},{"id":"194f9b78861882e1b3527e00","count":1,"label":"Pepperoni 32cm 🌶️🌶️","posId":"120","price":19920,"isExtra":false},{"id":"47441b8c08c3b985152b12f3","count":1,"label":"Balné","posId":"K0000","price":1500,"isExtra":true},{"id":"ffffb99369f9942e342f94cc","count":1,"label":"Jalapeňos","posId":"B102","price":2500,"KDSTags":["greenhighlight"],"isExtra":true}]</t>
  </si>
  <si>
    <t>2026-06-10T22:13:08.463+02:00</t>
  </si>
  <si>
    <t>2026-06-10T22:20:33.881+02:00</t>
  </si>
  <si>
    <t>[{"id":"0a4a95a672d7bfe60c28076a","count":1,"label":"Pepperoni 40cm 🌶️🌶️","posId":"108","price":30900,"isExtra":false},{"id":"eebdf80d1781a9b444ae21c7","count":1,"label":"Balné","posId":"K0000","price":2000,"isExtra":true},{"id":"a3cc03a980c7041c427ae12d","count":1,"label":"Pepsi 1l","posId":"N124","price":5900,"isExtra":false}]</t>
  </si>
  <si>
    <t>2026-06-10T22:08:23.362+02:00</t>
  </si>
  <si>
    <t>2026-06-10T22:13:51.658+02:00</t>
  </si>
  <si>
    <t>2026-06-10T22:02:44.370+02:00</t>
  </si>
  <si>
    <t>2026-06-10T22:09:36.470+02:00</t>
  </si>
  <si>
    <t>[{"id":"d9c512720f9b37393cb453fe","count":1,"label":"Comeback 32cm 🌶️","posId":"121","price":19920,"isExtra":false},{"id":"47441b8c08c3b985152b12f3","count":1,"label":"Balné","posId":"K0000","price":1500,"isExtra":true},{"id":"e9ba5739bb7819f7e07d7926","count":1,"label":"Pepperoni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</si>
  <si>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2026-06-10T22:00:03.918+02:00</t>
  </si>
  <si>
    <t>2026-06-10T22:06:55.308+02:00</t>
  </si>
  <si>
    <t>[{"id":"28b3f739-f42a-4ef9-8499-ad66cad79c40","note":"","count":1,"label":"Hot &amp; Spicy 18 cm","posId":"134","price":11900,"isExtra":false}]</t>
  </si>
  <si>
    <t>2026-06-10T21:53:22.603+02:00</t>
  </si>
  <si>
    <t>2026-06-10T21:58:49.303+02:00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</si>
  <si>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okrajů","posId":"X1000","price":0,"isExtra":true},{"id":"1471f7dbe6c64fe500393fb2","count":1,"label":"Bez cibule","posId":"X103","price":0,"KDSTags":["redhighlight"],"isExtra":true}]</t>
  </si>
  <si>
    <t>2026-06-10T21:38:03.550+02:00</t>
  </si>
  <si>
    <t>2026-06-10T21:47:25.563+02:00</t>
  </si>
  <si>
    <t>[{"id":"194f9b78861882e1b3527e00","count":1,"label":"Pepperoni 32cm 🌶️🌶️","posId":"120","price":19920,"isExtra":false},{"id":"47441b8c08c3b985152b12f3","count":1,"label":"Balné","posId":"K0000","price":1500,"isExtra":true},{"id":"e9ba5739bb7819f7e07d7926","count":1,"label":"Pepperoni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</si>
  <si>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2026-06-10T21:37:14.483+02:00</t>
  </si>
  <si>
    <t>2026-06-10T21:45:18.941+02:00</t>
  </si>
  <si>
    <t>[{"id":"107","note":"","count":1,"label":"BBQ Texas 40cm","posId":"107","price":30900,"isExtra":false},{"id":"K0000","note":"","count":1,"label":"Balné","posId":"K0000","price":2000,"isExtra":true},{"id":"X1000","note":"","count":1,"label":"bez plněných okrajů","posId":"X1000","price":0,"isExtra":true}]</t>
  </si>
  <si>
    <t>2026-06-10T21:20:52.561+02:00</t>
  </si>
  <si>
    <t>2026-06-10T21:27:49.498+02:00</t>
  </si>
  <si>
    <t>2026-06-10T21:19:01.197+02:00</t>
  </si>
  <si>
    <t>2026-06-10T21:25:21.880+02:00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</si>
  <si>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</si>
  <si>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2026-06-10T21:09:52.577+02:00</t>
  </si>
  <si>
    <t>2026-06-10T21:23:05.543+02:00</t>
  </si>
  <si>
    <t>[{"id":"59610972","note":"","size":"Hawai 32cm","count":1,"label":"Hawai 32cm","posId":"114","price":24900,"isExtra":false},{"id":"57081116","note":"","count":1,"label":"Balné","posId":"K0000","price":1500,"isExtra":true},{"id":"59610976","note":"","count":1,"label":"USA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</si>
  <si>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2026-06-10T21:08:23.099+02:00</t>
  </si>
  <si>
    <t>2026-06-10T21:17:21.354+02:00</t>
  </si>
  <si>
    <t>2026-06-10T21:08:17.090+02:00</t>
  </si>
  <si>
    <t>2026-06-10T21:16:33.419+02:00</t>
  </si>
  <si>
    <t>2026-06-10T20:56:00.897+02:00</t>
  </si>
  <si>
    <t>2026-06-10T21:02:45.409+02:00</t>
  </si>
  <si>
    <t>[{"id":"31deb50114d05dde45863f17","count":1,"label":"Pepsi zero sugar 1l","posId":"N125","price":5900,"isExtra":false},{"id":"194f9b78861882e1b3527e00","count":1,"label":"Pepperoni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okrajů","posId":"X1000","price":0,"isExtra":true},{"id":"d627f2de8a569815a4395782","count":1,"label":"Cibule","posId":"B103","price":2500,"KDSTags":["greenhighlight"],"isExtra":true},{"id":"08c734648f78c4554714d73b","count":1,"label":"Pepperoni salám","posId":"B109","price":3000,"KDSTags":["greenhighlight"],"isExtra":true}]</t>
  </si>
  <si>
    <t>2026-06-10T20:47:58.698+02:00</t>
  </si>
  <si>
    <t>2026-06-10T20:56:58.483+02:00</t>
  </si>
  <si>
    <t>[{"id":"1a4528b44fffb558ad058321","count":1,"label":"Česnekový dip","posId":"P106","price":2000,"isExtra":false},{"id":"47441b8c08c3b985152b12f3","count":1,"label":"Balné","posId":"K0000","price":1500,"isExtra":true},{"id":"0f92ea7ecc118f4f4c407335","count":1,"label":"BBQ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základ","posId":"ZBR32","price":0,"isExtra":true},{"id":"58833455b550c0fa8368e3bc","count":1,"label":"okraj hotdog, bez omáčky","posId":"A125","price":5700,"isExtra":true}]</t>
  </si>
  <si>
    <t>2026-06-10T20:42:04.081+02:00</t>
  </si>
  <si>
    <t>2026-06-10T20:53:06.262+02:00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</si>
  <si>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,{"id":"2f5e6647-81e9-4b87-979a-d1df9153229a","note":"","count":1,"label":"jalapeños","posId":"B102","price":2500,"KDSTags":["greenhighlight"],"isExtra":true},{"id":"535b9312-93c3-44a2-9448-b49d9d5fa589","note":"","count":1,"label":"špenát s česnekem","posId":"B107","price":2500,"KDSTags":["greenhighlight"],"isExtra":true},{"id":"3a8b6a85-3b5c-4ee4-be2d-261ab8731d6e","note":"","count":1,"label":"Dip česnekový","posId":"P106","price":2000,"isExtra":false},{"id":"96b5d091-fc97-4d1a-8602-51839892aa23","note":"","count":1,"label":"Dip jalapenos","posId":"P107","price":2000,"isExtra":false}]</t>
  </si>
  <si>
    <t>2026-06-10T20:39:29.179+02:00</t>
  </si>
  <si>
    <t>2026-06-10T20:54:46.437+02:00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</si>
  <si>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okrajů","posId":"X1000","price":0,"isExtra":true},{"id":"1471f7dbe6c64fe500393fb2","count":1,"label":"Bez cibule","posId":"X103","price":0,"KDSTags":["redhighlight"],"isExtra":true},{"id":"00ef6f4120a3e6d10ed9b38a","count":1,"label":"Zeleninová 32cm","posId":"115","price":19920,"isExtra":false},{"id":"47441b8c08c3b985152b12f3","count":1,"label":"Balné","posId":"K0000","price":1500,"isExtra":true},{"id":"e8b9c738ab9602bc599b4f85","count":1,"label":"bez plněných okrajů","posId":"X1000","price":0,"isExtra":true},{"id":"d6ae7bb17b8bf6df84febb75","count":1,"label":"Bez cibule","posId":"X103","price":0,"KDSTags":["redhighlight"],"isExtra":true},{"id":"6f63fbd0ac5af4c0c06e0306","count":1,"label":"Šunka","posId":"B106","price":3000,"KDSTags":["greenhighlight"],"isExtra":true},{"id":"f81a1b116e2a28fd29dd152c","count":1,"label":"Spicy Wings 🌶️","posId":"P101","price":9520,"isExtra":false},{"id":"47441b8c08c3b985152b12f3","count":1,"label":"Balné","posId":"K0000","price":1500,"isExtra":true}]</t>
  </si>
  <si>
    <t>2026-06-10T20:36:54.823+02:00</t>
  </si>
  <si>
    <t>2026-06-10T20:42:56.402+02:00</t>
  </si>
  <si>
    <t>2026-06-10T20:35:28.350+02:00</t>
  </si>
  <si>
    <t>2026-06-10T20:42:14.398+02:00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</si>
  <si>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🌶️🌶️","posId":"110","price":30900,"isExtra":false},{"id":"57081111","note":"","count":1,"label":"Balné","posId":"K0000","price":2000,"isExtra":true},{"id":"57405792","note":"","size":"Mirinda 1l","count":1,"label":"Mirinda 1l","posId":"N126","price":5900,"isExtra":false}]</t>
  </si>
  <si>
    <t>2026-06-10T20:23:55.423+02:00</t>
  </si>
  <si>
    <t>2026-06-10T20:29:06.313+02:00</t>
  </si>
  <si>
    <t>[{"id":"96ddf01d0db96541ecf869f1","count":1,"label":"Quattro Formaggi 32cm","posId":"123","price":24900,"isExtra":false},{"id":"47441b8c08c3b985152b12f3","count":1,"label":"Balné","posId":"K0000","price":1500,"isExtra":true},{"id":"4817ba754693f45ada798799","count":1,"label":"Pilsner Urquell 12","posId":"N20","price":6500,"isExtra":false}]</t>
  </si>
  <si>
    <t>2026-06-10T20:22:18.382+02:00</t>
  </si>
  <si>
    <t>2026-06-10T20:28:01.317+02:00</t>
  </si>
  <si>
    <t>2026-06-10T20:14:22.478+02:00</t>
  </si>
  <si>
    <t>2026-06-10T20:21:48.619+02:00</t>
  </si>
  <si>
    <t>2026-06-10T20:04:12.227+02:00</t>
  </si>
  <si>
    <t>2026-06-10T20:01:20.825+02:00</t>
  </si>
  <si>
    <t>[{"id":"194f9b78861882e1b3527e00","count":1,"label":"Pepperoni 32cm 🌶️🌶️","posId":"120","price":19920,"isExtra":false},{"id":"47441b8c08c3b985152b12f3","count":1,"label":"Balné","posId":"K0000","price":1500,"isExtra":true},{"id":"08c734648f78c4554714d73b","count":1,"label":"Pepperoni salám","posId":"B109","price":3000,"KDSTags":["greenhighlight"],"isExtra":true}]</t>
  </si>
  <si>
    <t>2026-06-10T19:57:38.929+02:00</t>
  </si>
  <si>
    <t>[{"id":"194f9b78861882e1b3527e00","count":1,"label":"Pepperoni 32cm 🌶️🌶️","posId":"120","price":19920,"isExtra":false},{"id":"47441b8c08c3b985152b12f3","count":1,"label":"Balné","posId":"K0000","price":1500,"isExtra":true},{"id":"f85e8465e5397f7018005171","count":1,"label":"okraj hotdog, hořčice","posId":"A117","price":5700,"isExtra":true},{"id":"ffffb99369f9942e342f94cc","count":1,"label":"Jalapeňos","posId":"B102","price":2500,"KDSTags":["greenhighlight"],"isExtra":true},{"id":"07858e95fc3c073ec236ae2f","count":1,"label":"Žampiony","posId":"B105","price":2500,"KDSTags":["greenhighlight"],"isExtra":true},{"id":"d627f2de8a569815a4395782","count":1,"label":"Cibule","posId":"B103","price":2500,"KDSTags":["greenhighlight"],"isExtra":true},{"id":"5646f23ab9a2187d75f9b373","count":1,"label":"Mozzarella","posId":"B113","price":3000,"KDSTags":["greenhighlight"],"isExtra":true},{"id":"1a4528b44fffb558ad058321","count":3,"label":"Česnekový dip","posId":"P106","price":2000,"isExtra":false},{"id":"47441b8c08c3b985152b12f3","count":3,"label":"Balné","posId":"K0000","price":1500,"isExtra":true}]</t>
  </si>
  <si>
    <t>2026-06-10T19:24:03.861+02:00</t>
  </si>
  <si>
    <t>2026-06-10T19:33:36.005+02:00</t>
  </si>
  <si>
    <t>2026-06-10T19:59:49.981+02:00</t>
  </si>
  <si>
    <t>2026-06-10T19:24:29.783+02:00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</si>
  <si>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</si>
  <si>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2026-06-10T19:17:27.074+02:00</t>
  </si>
  <si>
    <t>2026-06-10T19:28:00.072+02:00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</si>
  <si>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🌶️🌶️","posId":"110","price":30900,"isExtra":false},{"id":"57081111","note":"","count":1,"label":"Balné","posId":"K0000","price":2000,"isExtra":true},{"id":"59278384","note":"","size":"Spicy Wings 🌶️","count":1,"label":"Spicy Wings 🌶️","posId":"P101","price":11900,"isExtra":false},{"id":"57081116","note":"","count":1,"label":"Balné","posId":"K0000","price":1500,"isExtra":true}]</t>
  </si>
  <si>
    <t>2026-06-10T19:12:42.198+02:00</t>
  </si>
  <si>
    <t>2026-06-10T19:21:01.797+02:00</t>
  </si>
  <si>
    <t>[{"id":"57081029","note":"Poprosím přidat omáčku na namáčení, děkuji.","size":"BBQ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základ","posId":"ZBR40","price":0,"isExtra":true}]</t>
  </si>
  <si>
    <t>2026-06-10T19:09:04.130+02:00</t>
  </si>
  <si>
    <t>2026-06-10T19:19:06.995+02:00</t>
  </si>
  <si>
    <t>2026-06-10T19:37:10.857+02:00</t>
  </si>
  <si>
    <t>2026-06-10T19:09:04.680+02:00</t>
  </si>
  <si>
    <t>[{"id":"5b1f2843-926a-4dd1-a5f0-4fddc7b45013","note":"","count":1,"label":"Margherita 32 cm","posId":"112","price":20900,"isExtra":false},{"id":"35e045f9-bc36-46e9-8142-6579de78a05b","note":"","count":1,"label":"Comeback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</si>
  <si>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2026-06-10T19:01:33.626+02:00</t>
  </si>
  <si>
    <t>2026-06-10T19:06:51.474+02:00</t>
  </si>
  <si>
    <t>2026-06-10T18:57:05.186+02:00</t>
  </si>
  <si>
    <t>2026-06-10T19:24:43.565+02:00</t>
  </si>
  <si>
    <t>2026-06-10T19:50:50.091+02:00</t>
  </si>
  <si>
    <t>2026-06-10T18:57:06.233+02:00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</si>
  <si>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cm","posId":"121","price":24900,"isExtra":false},{"id":"4cd25cb7-e092-43a0-ab38-89c50a7e6a77","note":"","count":1,"label":"Pepperoni 18 cm","posId":"132","price":11900,"isExtra":false},{"id":"a851d29a-5134-4946-b96f-7df04ca56ce8","note":"","count":1,"label":"Pepsi zero sugar 1l","posId":"N125","price":5900,"isExtra":false}]</t>
  </si>
  <si>
    <t>2026-06-10T18:51:39.957+02:00</t>
  </si>
  <si>
    <t>2026-06-10T18:59:04.488+02:00</t>
  </si>
  <si>
    <t>[{"id":"59610970","note":"","size":"BBQ Meteor 32cm","count":1,"label":"BBQ Meteor 32cm","posId":"118","price":24900,"isExtra":false},{"id":"57081116","note":"","count":1,"label":"Balné","posId":"K0000","price":1500,"isExtra":true},{"id":"57081140","note":"","count":1,"label":"okraj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</si>
  <si>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2026-06-10T18:47:59.536+02:00</t>
  </si>
  <si>
    <t>2026-06-10T18:54:32.271+02:00</t>
  </si>
  <si>
    <t>[{"id":"120","note":"","count":1,"label":"Pepperoni 32cm 🌶️🌶️","posId":"120","price":24900,"isExtra":false},{"id":"K0000","note":"","count":1,"label":"Balné","posId":"K0000","price":1500,"isExtra":true},{"id":"P106","note":"","count":2,"label":"Česnekový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</si>
  <si>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2026-06-10T18:44:04.875+02:00</t>
  </si>
  <si>
    <t>2026-06-10T18:52:14.955+02:00</t>
  </si>
  <si>
    <t>2026-06-10T19:10:46.633+02:00</t>
  </si>
  <si>
    <t>2026-06-10T18:44:05.552+02:00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</si>
  <si>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omáčky","posId":"A126","price":6500,"isExtra":true},{"id":"78a6e98d-57cb-4e2c-9a3c-9d40f7b79583","note":"","count":1,"label":"Gorgonzola","posId":"C101","price":4000,"KDSTags":["greenhighlight"],"isExtra":true}]</t>
  </si>
  <si>
    <t>2026-06-10T18:39:42.990+02:00</t>
  </si>
  <si>
    <t>2026-06-10T18:48:50.011+02:00</t>
  </si>
  <si>
    <t>[{"id":"cd7798b9-deb2-4229-a68e-ebefba7ee9e4","count":1,"label":"Pizza Comeback 32","posId":"121","price":24900,"isExtra":false,"creatorId":"K9tTGAJuMaf8l7UKKeZPw","isPackging":0,"actualLabel":"Pizza Comeback 32"},{"id":"extra_20230331101812_77","count":1,"label":"Mozzarella","posId":"B113","price":3000,"KDSTags":["greenhighlight"],"isExtra":true,"mainItemId":"cd7798b9-deb2-4229-a68e-ebefba7ee9e4"}]</t>
  </si>
  <si>
    <t>2026-06-10T18:39:02.272+02:00</t>
  </si>
  <si>
    <t>2026-06-10T18:46:51.006+02:00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</si>
  <si>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57081223","note":"","count":1,"label":"Slanina","posId":"C108","price":4000,"KDSTags":["greenhighlight"],"isExtra":true},{"id":"59610972","note":"","size":"Hawai 32cm","count":1,"label":"Hawai 32cm","posId":"114","price":24900,"isExtra":false},{"id":"57081116","note":"","count":1,"label":"Balné","posId":"K0000","price":1500,"isExtra":true}]</t>
  </si>
  <si>
    <t>2026-06-10T18:37:04.243+02:00</t>
  </si>
  <si>
    <t>2026-06-10T18:43:27.895+02:00</t>
  </si>
  <si>
    <t>2026-06-10T18:50:45.434+02:00</t>
  </si>
  <si>
    <t>2026-06-10T18:37:05.922+02:00</t>
  </si>
  <si>
    <t>Maksym</t>
  </si>
  <si>
    <t>2026-06-10T18:35:37.605+02:00</t>
  </si>
  <si>
    <t>2026-06-10T18:42:51.196+02:00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</si>
  <si>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okrajů","posId":"X1000","price":0,"isExtra":true},{"id":"C100","note":"","count":2,"label":"Ananas","posId":"C100","price":3500,"KDSTags":["greenhighlight"],"isExtra":true},{"id":"P106","note":"","count":2,"label":"Česnekový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</si>
  <si>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2026-06-10T18:28:32.410+02:00</t>
  </si>
  <si>
    <t>2026-06-10T18:39:52.689+02:00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</si>
  <si>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základ","posId":"ZRB32","price":0,"isExtra":true},{"id":"57081105","note":"","count":1,"label":"bez plněných okrajů","posId":"X1000","price":0,"isExtra":true},{"id":"59610966","note":"","size":"Hot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základ","posId":"ZRB32","price":0,"isExtra":true},{"id":"57081105","note":"","count":1,"label":"bez plněných okrajů","posId":"X1000","price":0,"isExtra":true},{"id":"59610970","note":"","size":"BBQ Meteor 32cm","count":1,"label":"BBQ Meteor 32cm","posId":"118","price":24900,"isExtra":false},{"id":"57081116","note":"","count":1,"label":"Balné","posId":"K0000","price":1500,"isExtra":true},{"id":"59610976","note":"","count":1,"label":"USA těsto","posId":"17","price":1000,"isExtra":true},{"id":"57094168","note":"","count":1,"label":"Smetanový základ","posId":"ZBS32","price":0,"isExtra":true},{"id":"57081105","note":"","count":1,"label":"bez plněných okrajů","posId":"X1000","price":0,"isExtra":true}]</t>
  </si>
  <si>
    <t>2026-06-10T18:11:29.680+02:00</t>
  </si>
  <si>
    <t>2026-06-10T18:18:49.210+02:00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</si>
  <si>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bylinky","posId":"A121","price":5700,"isExtra":true},{"id":"a8f3a9f4cf026630dd8323e9","count":2,"label":"Jalapeňos dip","posId":"P107","price":2000,"isExtra":false},{"id":"47441b8c08c3b985152b12f3","count":2,"label":"Balné","posId":"K0000","price":1500,"isExtra":true}]</t>
  </si>
  <si>
    <t>2026-06-10T18:00:04.585+02:00</t>
  </si>
  <si>
    <t>2026-06-10T18:10:48.010+02:00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</si>
  <si>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</si>
  <si>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2026-06-10T17:56:37.039+02:00</t>
  </si>
  <si>
    <t>2026-06-10T18:09:35.842+02:00</t>
  </si>
  <si>
    <t>[{"id":"8c5751ed4c7ded00b62bbc0d","count":1,"label":"Mirinda 1l","posId":"N126","price":5900,"isExtra":false},{"id":"d17c2682f174ba70682c6ced","count":2,"label":"Buchtičky se šodó","posId":"D12","price":7900,"isExtra":false},{"id":"47441b8c08c3b985152b12f3","count":2,"label":"Balné","posId":"K0000","price":1500,"isExtra":true},{"id":"d9c512720f9b37393cb453fe","count":1,"label":"Comeback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</si>
  <si>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2026-06-10T17:47:03.537+02:00</t>
  </si>
  <si>
    <t>2026-06-10T17:59:40.658+02:00</t>
  </si>
  <si>
    <t>2026-06-10T18:15:45.197+02:00</t>
  </si>
  <si>
    <t>2026-06-10T17:47:04.246+02:00</t>
  </si>
  <si>
    <t>2026-06-10T17:41:52.908+02:00</t>
  </si>
  <si>
    <t>2026-06-10T17:47:27.763+02:00</t>
  </si>
  <si>
    <t>[{"id":"194f9b78861882e1b3527e00","count":1,"label":"Pepperoni 32cm 🌶️🌶️","posId":"120","price":19920,"isExtra":false},{"id":"47441b8c08c3b985152b12f3","count":1,"label":"Balné","posId":"K0000","price":1500,"isExtra":true},{"id":"785bd350ca41e9c023b40739","count":1,"label":"Kukuřice","posId":"B115","price":2500,"KDSTags":["greenhighlight"],"isExtra":true}]</t>
  </si>
  <si>
    <t>2026-06-10T17:33:29.655+02:00</t>
  </si>
  <si>
    <t>2026-06-10T17:39:40.704+02:00</t>
  </si>
  <si>
    <t>2026-06-10T17:27:34.293+02:00</t>
  </si>
  <si>
    <t>2026-06-10T17:38:36.172+02:00</t>
  </si>
  <si>
    <t>[{"id":"194f9b78861882e1b3527e00","count":1,"label":"Pepperoni 32cm 🌶️🌶️","posId":"120","price":19920,"isExtra":false},{"id":"47441b8c08c3b985152b12f3","count":1,"label":"Balné","posId":"K0000","price":1500,"isExtra":true},{"id":"d39c047c4568cbe91e1b6a8d","count":1,"label":"Hawai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</si>
  <si>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2026-06-10T17:07:21.845+02:00</t>
  </si>
  <si>
    <t>2026-06-10T17:23:40.550+02:00</t>
  </si>
  <si>
    <t>[{"id":"57081028","note":"","size":"BBQ Texas 40cm","count":1,"label":"BBQ Texas 40cm","posId":"107","price":30900,"isExtra":false},{"id":"57081111","note":"","count":1,"label":"Balné","posId":"K0000","price":2000,"isExtra":true},{"id":"57081178","note":"","count":1,"label":"okraj hotdog, bbq omáčka","posId":"A120","price":6500,"isExtra":true}]</t>
  </si>
  <si>
    <t>2026-06-10T16:40:51.240+02:00</t>
  </si>
  <si>
    <t>2026-06-10T16:51:08.689+02:00</t>
  </si>
  <si>
    <t>2026-06-10T15:39:03.207+02:00</t>
  </si>
  <si>
    <t>2026-06-10T15:44:54.842+02:00</t>
  </si>
  <si>
    <t>2026-06-10T15:57:23.326+02:00</t>
  </si>
  <si>
    <t>2026-06-10T15:39:04.183+02:00</t>
  </si>
  <si>
    <t>[{"id":"2b9f361b-4416-409b-9b50-c5e648e65b24","note":"","count":1,"label":"Zeleninová 40 cm","posId":"103","price":30900,"isExtra":false}]</t>
  </si>
  <si>
    <t>2026-06-10T15:30:14.143+02:00</t>
  </si>
  <si>
    <t>2026-06-10T15:40:33.028+02:00</t>
  </si>
  <si>
    <t>[{"id":"0f92ea7ecc118f4f4c407335","count":1,"label":"BBQ Meteor 32cm","posId":"118","price":24900,"isExtra":false},{"id":"47441b8c08c3b985152b12f3","count":1,"label":"Balné","posId":"K0000","price":1500,"isExtra":true},{"id":"f25fc50fa7ea825b5001516d","count":1,"label":"Bez masových kuliček","posId":"X116","price":0,"KDSTags":["redhighlight"],"isExtra":true},{"id":"785bd350ca41e9c023b40739","count":1,"label":"Kukuřice","posId":"B115","price":2500,"KDSTags":["greenhighlight"],"isExtra":true},{"id":"5646f23ab9a2187d75f9b373","count":1,"label":"Mozzarella","posId":"B113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dip","posId":"P106","price":2000,"isExtra":false},{"id":"47441b8c08c3b985152b12f3","count":1,"label":"Balné","posId":"K0000","price":1500,"isExtra":true},{"id":"998aab3b2a705b0cd6a92785","count":1,"label":"Aquilla zelený čaj/citron 0,5l","posId":"N121","price":4900,"isExtra":false}]</t>
  </si>
  <si>
    <t>2026-06-10T14:50:56.511+02:00</t>
  </si>
  <si>
    <t>2026-06-10T14:57:31.294+02:00</t>
  </si>
  <si>
    <t>2026-06-10T14:47:12.907+02:00</t>
  </si>
  <si>
    <t>2026-06-10T14:55:42.000+02:00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</si>
  <si>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</si>
  <si>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2026-06-10T14:46:12.063+02:00</t>
  </si>
  <si>
    <t>2026-06-10T14:54:26.407+02:00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</si>
  <si>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</si>
  <si>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2026-06-10T14:44:47.844+02:00</t>
  </si>
  <si>
    <t>2026-06-10T14:52:08.924+02:00</t>
  </si>
  <si>
    <t>[{"id":"35b8e55f-3ac8-4a81-99bd-c0e777be363a","count":1,"label":"Pizza Špenát kuře 32 cm","posId":"116","price":24900,"isExtra":false,"creatorId":"kLMhjVuEDbnzG9UuqMUXH","isPackging":0,"actualLabel":"Pizza Špenát kuře 32 cm"}]</t>
  </si>
  <si>
    <t>2026-06-10T14:31:26.714+02:00</t>
  </si>
  <si>
    <t>2026-06-10T14:45:08.941+02:00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</si>
  <si>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</si>
  <si>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2026-06-10T14:30:21.423+02:00</t>
  </si>
  <si>
    <t>2026-06-10T14:42:22.133+02:00</t>
  </si>
  <si>
    <t>[{"id":"408fa3cd3fc06ab4c3dbfe72","count":1,"label":"Baby špenát &amp; kuře 40cm","posId":"104","price":30900,"isExtra":false},{"id":"eebdf80d1781a9b444ae21c7","count":1,"label":"Balné","posId":"K0000","price":2000,"isExtra":true},{"id":"e3a0508c3981a42b66b477d6","count":1,"label":"Zeleninová 40cm","posId":"103","price":30900,"isExtra":false},{"id":"eebdf80d1781a9b444ae21c7","count":1,"label":"Balné","posId":"K0000","price":2000,"isExtra":true},{"id":"9ff4b752ddf2f94c142455e8","count":1,"label":"Margherita 40cm","posId":"100","price":26900,"isExtra":false},{"id":"eebdf80d1781a9b444ae21c7","count":1,"label":"Balné","posId":"K0000","price":2000,"isExtra":true},{"id":"a3cc03a980c7041c427ae12d","count":1,"label":"Pepsi 1l","posId":"N124","price":5900,"isExtra":false},{"id":"8c5751ed4c7ded00b62bbc0d","count":1,"label":"Mirinda 1l","posId":"N126","price":5900,"isExtra":false},{"id":"31deb50114d05dde45863f17","count":1,"label":"Pepsi zero sugar 1l","posId":"N125","price":5900,"isExtra":false}]</t>
  </si>
  <si>
    <t>2026-06-10T14:26:22.272+02:00</t>
  </si>
  <si>
    <t>2026-06-10T14:35:56.892+02:00</t>
  </si>
  <si>
    <t>[{"id":"d67d3bcf942514bdeb41c97d","count":1,"label":"Margherita 32cm","posId":"112","price":16720,"isExtra":false},{"id":"47441b8c08c3b985152b12f3","count":1,"label":"Balné","posId":"K0000","price":1500,"isExtra":true},{"id":"e8b9c738ab9602bc599b4f85","count":1,"label":"bez plněných okrajů","posId":"X1000","price":0,"isExtra":true},{"id":"d627f2de8a569815a4395782","count":1,"label":"Cibule","posId":"B103","price":2500,"KDSTags":["greenhighlight"],"isExtra":true}]</t>
  </si>
  <si>
    <t>2026-06-10T14:25:20.836+02:00</t>
  </si>
  <si>
    <t>2026-06-10T14:36:14.921+02:00</t>
  </si>
  <si>
    <t>[{"id":"9ff4b752ddf2f94c142455e8","count":1,"label":"Margherita 40cm","posId":"100","price":26900,"isExtra":false},{"id":"eebdf80d1781a9b444ae21c7","count":1,"label":"Balné","posId":"K0000","price":2000,"isExtra":true},{"id":"4cf46eca02ef054173c87b37","count":1,"label":"okraj mozzarella, bylinky","posId":"A122","price":6500,"isExtra":true},{"id":"941c7ca3646dd49d375cfc49","count":1,"label":"Šunka","posId":"C106","price":4000,"KDSTags":["greenhighlight"],"isExtra":true},{"id":"69330dcf758fb704865d018a","count":1,"label":"Slanina","posId":"C108","price":4000,"KDSTags":["greenhighlight"],"isExtra":true}]</t>
  </si>
  <si>
    <t>2026-06-10T14:16:56.904+02:00</t>
  </si>
  <si>
    <t>2026-06-10T14:25:11.491+02:00</t>
  </si>
  <si>
    <t>[{"id":"e28ab87f-b95c-47c6-9c60-ca35c4cef227","count":1,"label":"Pizza Pepperoni 40","posId":"108","price":30900,"isExtra":false,"creatorId":"tWQ9oeKqysoLKXKgrnL21","isPackging":0,"actualLabel":"Pizza Pepperoni 40"}]</t>
  </si>
  <si>
    <t>2026-06-10T14:15:06.055+02:00</t>
  </si>
  <si>
    <t>2026-06-10T14:25:44.695+02:00</t>
  </si>
  <si>
    <t>[{"id":"6b25fa185f1e953ff7cf8812","count":1,"label":"Česnekový chléb 18cm","posId":"P104","price":7900,"isExtra":false},{"id":"47441b8c08c3b985152b12f3","count":1,"label":"Balné","posId":"K0000","price":1500,"isExtra":true},{"id":"d67d3bcf942514bdeb41c97d","count":1,"label":"Margherita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</si>
  <si>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2026-06-10T14:05:11.145+02:00</t>
  </si>
  <si>
    <t>2026-06-10T14:09:53.297+02:00</t>
  </si>
  <si>
    <t>[{"id":"a902d94b-4667-4702-ad71-4744adfe8fad","count":1,"label":"Pizza Quattro Formaggi 32","posId":"123","price":24900,"isExtra":false,"creatorId":"UotMU778IaDJWgZCAXZTM","isPackging":0,"actualLabel":"Pizza Quattro Formaggi 32"}]</t>
  </si>
  <si>
    <t>2026-06-10T13:47:27.069+02:00</t>
  </si>
  <si>
    <t>2026-06-10T13:58:24.550+02:00</t>
  </si>
  <si>
    <t>2026-06-10T13:45:03.872+02:00</t>
  </si>
  <si>
    <t>2026-06-10T14:05:41.439+02:00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</si>
  <si>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10b1ebcf-eda6-410e-81f0-6a9182a548db","note":"","count":1,"label":"Slanina","posId":"C108","price":4000,"KDSTags":["greenhighlight"],"isExtra":true},{"id":"614269dd-2dbe-47e4-81f8-670c7ef03e2f","note":"","count":1,"label":"Pepperoni salám","posId":"C109","price":4000,"KDSTags":["greenhighlight"],"isExtra":true},{"id":"3a8b6a85-3b5c-4ee4-be2d-261ab8731d6e","note":"","count":5,"label":"Dip česnekový","posId":"P106","price":2000,"isExtra":false},{"id":"99710cd8-fa1f-4712-84a8-85da37e18dd0","note":"","count":1,"label":"Česnekový chléb","posId":"P104","price":7900,"isExtra":false}]</t>
  </si>
  <si>
    <t>2026-06-10T13:09:48.055+02:00</t>
  </si>
  <si>
    <t>2026-06-10T13:18:15.651+02:00</t>
  </si>
  <si>
    <t>[{"id":"57081024","note":"","size":"Quattro Formaggi 40cm","count":1,"label":"Quattro Formaggi 40cm","posId":"111","price":30900,"isExtra":false},{"id":"57081111","note":"","count":1,"label":"Balné","posId":"K0000","price":2000,"isExtra":true}]</t>
  </si>
  <si>
    <t>2026-06-10T13:00:01.718+02:00</t>
  </si>
  <si>
    <t>2026-06-10T13:13:23.076+02:00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</si>
  <si>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základ","posId":"ZSB32","price":0,"isExtra":true},{"id":"B106","note":"","count":1,"label":"Šunka","posId":"B106","price":3000,"KDSTags":["greenhighlight"],"isExtra":true},{"id":"P106","note":"","count":2,"label":"Česnekový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</si>
  <si>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2026-06-10T12:54:36.617+02:00</t>
  </si>
  <si>
    <t>2026-06-10T13:10:55.259+02:00</t>
  </si>
  <si>
    <t>[{"id":"d9c512720f9b37393cb453fe","count":2,"label":"Comeback 32cm 🌶️","posId":"121","price":19920,"isExtra":false},{"id":"47441b8c08c3b985152b12f3","count":2,"label":"Balné","posId":"K0000","price":1500,"isExtra":true},{"id":"286dea47175c3f6c57758e95","count":2,"label":"BBQ základ","posId":"ZRB32","price":0,"isExtra":true},{"id":"b831d593e198a3a57235a2cb","count":2,"label":"bez plněných okrajů","posId":"X1000","price":0,"isExtra":true}]</t>
  </si>
  <si>
    <t>2026-06-10T12:46:44.822+02:00</t>
  </si>
  <si>
    <t>2026-06-10T12:57:52.359+02:00</t>
  </si>
  <si>
    <t>[{"id":"d39c047c4568cbe91e1b6a8d","count":1,"label":"Hawai 32cm","posId":"114","price":19920,"isExtra":false},{"id":"47441b8c08c3b985152b12f3","count":1,"label":"Balné","posId":"K0000","price":1500,"isExtra":true},{"id":"ea24ec37002d07049ee3ae18","count":1,"label":"okraj mozzarella, bylinky","posId":"A121","price":5700,"isExtra":true},{"id":"44d3ba0b21f8f55b81f4e353","count":1,"label":"Ananas","posId":"B100","price":2500,"KDSTags":["greenhighlight"],"isExtra":true}]</t>
  </si>
  <si>
    <t>2026-06-10T12:41:03.212+02:00</t>
  </si>
  <si>
    <t>2026-06-10T12:55:40.534+02:00</t>
  </si>
  <si>
    <t>2026-06-10T12:31:51.670+02:00</t>
  </si>
  <si>
    <t>2026-06-10T12:52:14.158+02:00</t>
  </si>
  <si>
    <t>[{"id":"a02d60043b37431657fe2812","count":2,"label":"Baby Špenát &amp; kuře 32cm","posId":"116","price":24900,"isExtra":false},{"id":"47441b8c08c3b985152b12f3","count":2,"label":"Balné","posId":"K0000","price":1500,"isExtra":true},{"id":"b831d593e198a3a57235a2cb","count":2,"label":"bez plněných okrajů","posId":"X1000","price":0,"isExtra":true},{"id":"785bd350ca41e9c023b40739","count":2,"label":"Kukuřice","posId":"B115","price":2500,"KDSTags":["greenhighlight"],"isExtra":true}]</t>
  </si>
  <si>
    <t>2026-06-10T12:02:26.161+02:00</t>
  </si>
  <si>
    <t>2026-06-10T12:18:47.042+02:00</t>
  </si>
  <si>
    <t>[{"id":"9ff4b752ddf2f94c142455e8","count":1,"label":"Margherita 40cm","posId":"100","price":26900,"isExtra":false},{"id":"eebdf80d1781a9b444ae21c7","count":1,"label":"Balné","posId":"K0000","price":2000,"isExtra":true},{"id":"0f72b3b699e05cbc476a1216","count":1,"label":"bez plněných okrajů","posId":"X1000","price":0,"isExtra":true},{"id":"3bb5e6465468f076dcc05987","count":1,"label":"Žampiony","posId":"C105","price":3500,"KDSTags":["greenhighlight"],"isExtra":true}]</t>
  </si>
  <si>
    <t>2026-06-10T11:32:03.966+02:00</t>
  </si>
  <si>
    <t>2026-06-10T11:45:33.760+02:00</t>
  </si>
  <si>
    <t>[{"id":"ad7c292a-48c9-48db-b64c-0f7f8ebced7f","note":"","count":1,"label":"BBQ Meteor 40 cm","posId":"106","price":30900,"isExtra":false},{"id":"3a8b6a85-3b5c-4ee4-be2d-261ab8731d6e","note":"","count":1,"label":"Dip česnekový","posId":"P106","price":2000,"isExtra":false}]</t>
  </si>
  <si>
    <t>2026-06-10T00:36:35.225+02:00</t>
  </si>
  <si>
    <t>2026-06-10T00:44:47.590+02:00</t>
  </si>
  <si>
    <t>[{"id":"57081063","note":"","size":"Veggie menu Comeback","count":1,"label":"Veggie menu Comeback","posId":"M200","price":34900,"isExtra":false},{"id":"57081094","note":"","count":1,"label":"Hot &amp; Spicy","posId":"Y122","price":0,"isExtra":true},{"id":"57081101","note":"","count":1,"label":"Balné","posId":"K0000","price":3000,"isExtra":true},{"id":"57081097","note":"","count":1,"label":"pečené brambory","posId":"P103","price":0,"isExtra":true},{"id":"57405802","note":"","count":1,"label":"Pepsi 1l","posId":"N124","price":0,"isExtra":true}]</t>
  </si>
  <si>
    <t>2026-06-10T00:27:42.412+02:00</t>
  </si>
  <si>
    <t>2026-06-10T00:44:43.524+02:00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</si>
  <si>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bylinky","posId":"A122","price":6500,"isExtra":true}]</t>
  </si>
  <si>
    <t>2026-06-10T00:20:13.865+02:00</t>
  </si>
  <si>
    <t>2026-06-10T00:32:22.346+02:00</t>
  </si>
  <si>
    <t>[{"id":"2b5c7682bce27f1d38150ce7","count":1,"label":"Masové kuličky","posId":"P102","price":9900,"isExtra":false},{"id":"47441b8c08c3b985152b12f3","count":1,"label":"Balné","posId":"K0000","price":1500,"isExtra":true},{"id":"d9c512720f9b37393cb453fe","count":1,"label":"Comeback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🌶️","posId":"121","price":19920,"isExtra":false},{"id":"47441b8c08c3b985152b12f3","count":1,"label":"Balné","posId":"K0000","price":1500,"isExtra":true},{"id":"b831d593e198a3a57235a2cb","count":1,"label":"bez plněných okrajů","posId":"X1000","price":0,"isExtra":true},{"id":"b6762cc06e73fd176bea7855","count":1,"label":"Slanina","posId":"B108","price":3000,"KDSTags":["greenhighlight"],"isExtra":true}]</t>
  </si>
  <si>
    <t>2026-06-10T00:05:07.465+02:00</t>
  </si>
  <si>
    <t>2026-06-10T00:21:56.121+02:00</t>
  </si>
  <si>
    <t>[{"id":"57081028","note":"","size":"BBQ Texas 40cm","count":1,"label":"BBQ Texas 40cm","posId":"107","price":30900,"isExtra":false},{"id":"57081111","note":"","count":1,"label":"Balné","posId":"K0000","price":2000,"isExtra":true},{"id":"57081071","note":"","size":"Jalapenos Rolls","count":1,"label":"Jalapenos Rolls","posId":"jpr200","price":8900,"isExtra":false},{"id":"57081116","note":"","count":1,"label":"Balné","posId":"K0000","price":1500,"isExtra":true}]</t>
  </si>
  <si>
    <t>2026-06-10T00:04:56.229+02:00</t>
  </si>
  <si>
    <t>2026-06-10T00:17:47.960+02:00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</si>
  <si>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základ","posId":"ZSR40","price":0,"isExtra":true}]</t>
  </si>
  <si>
    <t>2026-06-10T00:02:35.837+02:00</t>
  </si>
  <si>
    <t>2026-06-10T00:17:44.891+02:00</t>
  </si>
  <si>
    <t>[{"id":"a3cc03a980c7041c427ae12d","count":1,"label":"Pepsi 1l","posId":"N124","price":5900,"isExtra":false},{"id":"22fae4223679fdbf636bc4cb","count":1,"label":"Choco Rolls","posId":"chr100","price":8900,"isExtra":false},{"id":"47441b8c08c3b985152b12f3","count":1,"label":"Balné","posId":"K0000","price":1500,"isExtra":true},{"id":"d67d3bcf942514bdeb41c97d","count":1,"label":"Margherita 32cm","posId":"112","price":16720,"isExtra":false},{"id":"47441b8c08c3b985152b12f3","count":1,"label":"Balné","posId":"K0000","price":1500,"isExtra":true},{"id":"b831d593e198a3a57235a2cb","count":1,"label":"bez plněných okrajů","posId":"X1000","price":0,"isExtra":true},{"id":"8d36bd077316160dd438eab9","count":1,"label":"Olivy","posId":"B112","price":2500,"KDSTags":["greenhighlight"],"isExtra":true}]</t>
  </si>
  <si>
    <t>2026-06-09T23:44:29.836+02:00</t>
  </si>
  <si>
    <t>2026-06-09T23:55:16.936+02:00</t>
  </si>
  <si>
    <t>2026-06-09T23:34:32.279+02:00</t>
  </si>
  <si>
    <t>2026-06-09T23:54:45.228+02:00</t>
  </si>
  <si>
    <t>2026-06-09T23:34:26.389+02:00</t>
  </si>
  <si>
    <t>2026-06-09T23:54:39.626+02:00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</si>
  <si>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🌶️🌶️","posId":"108","price":30900,"isExtra":false},{"id":"57081111","note":"","count":1,"label":"Balné","posId":"K0000","price":2000,"isExtra":true}]</t>
  </si>
  <si>
    <t>2026-06-09T23:22:02.952+02:00</t>
  </si>
  <si>
    <t>2026-06-09T23:30:55.993+02:00</t>
  </si>
  <si>
    <t>[{"id":"3a4b44aa27281bdf9aeaddfb","count":1,"label":"Hawai 40cm","posId":"102","price":30900,"isExtra":false},{"id":"eebdf80d1781a9b444ae21c7","count":1,"label":"Balné","posId":"K0000","price":2000,"isExtra":true},{"id":"9767005e54fcc1a50b5b7d71","count":1,"label":"Ananas","posId":"C100","price":3500,"KDSTags":["greenhighlight"],"isExtra":true},{"id":"ccbe517b457dec962153470b","count":1,"label":"Kukuřice","posId":"C115","price":3500,"KDSTags":["greenhighlight"],"isExtra":true}]</t>
  </si>
  <si>
    <t>2026-06-09T23:14:54.183+02:00</t>
  </si>
  <si>
    <t>2026-06-09T23:26:32.880+02:00</t>
  </si>
  <si>
    <t>[{"id":"116","note":"","count":1,"label":"Baby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okrajů","posId":"X1000","price":0,"isExtra":true},{"id":"B101","note":"","count":1,"label":"Gorgonzola","posId":"B101","price":3000,"KDSTags":["greenhighlight"],"isExtra":true}]</t>
  </si>
  <si>
    <t>Manindra</t>
  </si>
  <si>
    <t>2026-06-09T23:09:48.170+02:00</t>
  </si>
  <si>
    <t>2026-06-09T23:21:48.902+02:00</t>
  </si>
  <si>
    <t>2026-06-09T23:05:04.151+02:00</t>
  </si>
  <si>
    <t>2026-06-09T23:16:52.825+02:00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</si>
  <si>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okrajů","posId":"X1000","price":0,"isExtra":true},{"id":"X113","note":"","count":1,"label":"Bez mozzarelly","posId":"X113","price":0,"KDSTags":["redhighlight"],"isExtra":true},{"id":"X106","note":"","count":1,"label":"Bez šunky","posId":"X106","price":0,"KDSTags":["redhighlight"],"isExtra":true},{"id":"X108","note":"","count":1,"label":"Bez slaniny","posId":"X108","price":0,"KDSTags":["redhighlight"],"isExtra":true},{"id":"X109","note":"","count":1,"label":"Bez salámu","posId":"X109","price":0,"KDSTags":["redhighlight"],"isExtra":true},{"id":"X103","note":"","count":1,"label":"Bez cibule","posId":"X103","price":0,"KDSTags":["redhighlight"],"isExtra":true}]</t>
  </si>
  <si>
    <t>2026-06-09T23:03:14.108+02:00</t>
  </si>
  <si>
    <t>2026-06-09T23:18:33.114+02:00</t>
  </si>
  <si>
    <t>[{"id":"d39c047c4568cbe91e1b6a8d","count":1,"label":"Hawai 32cm","posId":"114","price":19920,"isExtra":false},{"id":"47441b8c08c3b985152b12f3","count":1,"label":"Balné","posId":"K0000","price":1500,"isExtra":true},{"id":"ea24ec37002d07049ee3ae18","count":1,"label":"okraj mozzarella, bylinky","posId":"A121","price":5700,"isExtra":true},{"id":"b6762cc06e73fd176bea7855","count":1,"label":"Slanina","posId":"B108","price":3000,"KDSTags":["greenhighlight"],"isExtra":true}]</t>
  </si>
  <si>
    <t>2026-06-09T22:51:03.121+02:00</t>
  </si>
  <si>
    <t>2026-06-09T22:57:29.619+02:00</t>
  </si>
  <si>
    <t>[{"id":"57081032","note":"","size":"Hawai 40cm","count":1,"label":"Hawai 40cm","posId":"102","price":30900,"isExtra":false},{"id":"57081111","note":"","count":1,"label":"Balné","posId":"K0000","price":2000,"isExtra":true}]</t>
  </si>
  <si>
    <t>2026-06-09T22:40:04.903+02:00</t>
  </si>
  <si>
    <t>2026-06-09T22:54:36.648+02:00</t>
  </si>
  <si>
    <t>2026-06-09T23:30:26.839+02:00</t>
  </si>
  <si>
    <t>2026-06-09T23:19:50.981+02:00</t>
  </si>
  <si>
    <t>2026-06-09T22:36:31.456+02:00</t>
  </si>
  <si>
    <t>2026-06-09T22:45:16.738+02:00</t>
  </si>
  <si>
    <t>2026-06-09T22:12:22.579+02:00</t>
  </si>
  <si>
    <t>2026-06-09T22:21:54.656+02:00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</si>
  <si>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základ","posId":"ZSR40","price":0,"isExtra":true},{"id":"0f72b3b699e05cbc476a1216","count":1,"label":"bez plněných okrajů","posId":"X1000","price":0,"isExtra":true}]</t>
  </si>
  <si>
    <t>2026-06-09T21:56:04.481+02:00</t>
  </si>
  <si>
    <t>2026-06-09T22:11:50.818+02:00</t>
  </si>
  <si>
    <t>[{"id":"d39c047c4568cbe91e1b6a8d","count":1,"label":"Hawai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těsto","posId":"17","price":1000,"isExtra":true},{"id":"d9c512720f9b37393cb453fe","count":2,"label":"Comeback 32cm 🌶️","posId":"121","price":19920,"isExtra":false},{"id":"47441b8c08c3b985152b12f3","count":2,"label":"Balné","posId":"K0000","price":1500,"isExtra":true}]</t>
  </si>
  <si>
    <t>Štěpán</t>
  </si>
  <si>
    <t>2026-06-09T21:47:13.868+02:00</t>
  </si>
  <si>
    <t>2026-06-09T22:04:47.816+02:00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</si>
  <si>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</si>
  <si>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2026-06-09T21:46:47.879+02:00</t>
  </si>
  <si>
    <t>2026-06-09T21:58:37.523+02:00</t>
  </si>
  <si>
    <t>[{"id":"1bd4120455764e0c386d4f6c","count":1,"label":"Comeback 40cm 🌶️","posId":"109","price":30900,"isExtra":false},{"id":"eebdf80d1781a9b444ae21c7","count":1,"label":"Balné","posId":"K0000","price":2000,"isExtra":true},{"id":"1471f7dbe6c64fe500393fb2","count":1,"label":"Bez cibule","posId":"X103","price":0,"KDSTags":["redhighlight"],"isExtra":true},{"id":"f81a1b116e2a28fd29dd152c","count":1,"label":"Spicy Wings 🌶️","posId":"P101","price":9520,"isExtra":false},{"id":"47441b8c08c3b985152b12f3","count":1,"label":"Balné","posId":"K0000","price":1500,"isExtra":true}]</t>
  </si>
  <si>
    <t>2026-06-09T21:44:03.359+02:00</t>
  </si>
  <si>
    <t>2026-06-09T21:54:40.541+02:00</t>
  </si>
  <si>
    <t>[{"id":"06eb8c289c0413cc7811b7e3","count":1,"label":"BBQ Texas 40cm","posId":"107","price":30900,"isExtra":false},{"id":"eebdf80d1781a9b444ae21c7","count":1,"label":"Balné","posId":"K0000","price":2000,"isExtra":true},{"id":"0f72b3b699e05cbc476a1216","count":1,"label":"bez plněných okrajů","posId":"X1000","price":0,"isExtra":true},{"id":"2e793ec33eefa17679287e32","count":1,"label":"Bez papriky","posId":"X111","price":0,"KDSTags":["redhighlight"],"isExtra":true},{"id":"d39c047c4568cbe91e1b6a8d","count":1,"label":"Hawai 32cm","posId":"114","price":19920,"isExtra":false},{"id":"47441b8c08c3b985152b12f3","count":1,"label":"Balné","posId":"K0000","price":1500,"isExtra":true}]</t>
  </si>
  <si>
    <t>2026-06-09T21:36:32.044+02:00</t>
  </si>
  <si>
    <t>2026-06-09T21:48:56.547+02:00</t>
  </si>
  <si>
    <t>[{"id":"d67d3bcf942514bdeb41c97d","count":2,"label":"Margherita 32cm","posId":"112","price":16720,"isExtra":false},{"id":"47441b8c08c3b985152b12f3","count":2,"label":"Balné","posId":"K0000","price":1500,"isExtra":true},{"id":"a412b114a164fd326990f8ec","count":2,"label":"Smetanový základ","posId":"ZRS32","price":0,"isExtra":true},{"id":"1a4528b44fffb558ad058321","count":2,"label":"Česnekový dip","posId":"P106","price":2000,"isExtra":false},{"id":"47441b8c08c3b985152b12f3","count":2,"label":"Balné","posId":"K0000","price":1500,"isExtra":true}]</t>
  </si>
  <si>
    <t>2026-06-09T21:33:57.601+02:00</t>
  </si>
  <si>
    <t>2026-06-09T21:47:09.828+02:00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</si>
  <si>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40cm","posId":"111","price":30900,"isExtra":false},{"id":"57081111","note":"","count":1,"label":"Balné","posId":"K0000","price":2000,"isExtra":true},{"id":"57081135","note":"","count":1,"label":"okraj mozzarella, bylinky","posId":"A122","price":6500,"isExtra":true},{"id":"57405790","note":"","size":"Pepsi 1l","count":1,"label":"Pepsi 1l","posId":"N124","price":5900,"isExtra":false}]</t>
  </si>
  <si>
    <t>2026-06-09T21:33:04.254+02:00</t>
  </si>
  <si>
    <t>2026-06-09T21:41:23.900+02:00</t>
  </si>
  <si>
    <t>[{"id":"123","note":"","count":1,"label":"Quattro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oliv","posId":"X112","price":0,"KDSTags":["redhighlight"],"isExtra":true},{"id":"N20","note":"","count":2,"label":"Pilsner Urquell 12","posId":"N20","price":6500,"isExtra":false},{"id":"N129","note":"","count":1,"label":"Poděbradská malinovka 0,5l","posId":"N129","price":4900,"isExtra":false}]</t>
  </si>
  <si>
    <t>2026-06-09T21:29:20.076+02:00</t>
  </si>
  <si>
    <t>2026-06-09T21:38:51.560+02:00</t>
  </si>
  <si>
    <t>2026-06-09T21:15:16.122+02:00</t>
  </si>
  <si>
    <t>2026-06-09T21:30:26.743+02:00</t>
  </si>
  <si>
    <t>[{"id":"00ef6f4120a3e6d10ed9b38a","count":1,"label":"Zeleninová 32cm","posId":"115","price":19920,"isExtra":false},{"id":"47441b8c08c3b985152b12f3","count":1,"label":"Balné","posId":"K0000","price":1500,"isExtra":true},{"id":"b831d593e198a3a57235a2cb","count":1,"label":"bez plněných okrajů","posId":"X1000","price":0,"isExtra":true},{"id":"f81a1b116e2a28fd29dd152c","count":1,"label":"Spicy Wings 🌶️","posId":"P101","price":9520,"isExtra":false},{"id":"47441b8c08c3b985152b12f3","count":1,"label":"Balné","posId":"K0000","price":1500,"isExtra":true},{"id":"f524179369adcb3de3c0ca3e","count":1,"label":"Jablečno-skořicové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</si>
  <si>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2026-06-09T21:14:59.929+02:00</t>
  </si>
  <si>
    <t>2026-06-09T21:26:29.523+02:00</t>
  </si>
  <si>
    <t>[{"id":"00ef6f4120a3e6d10ed9b38a","count":1,"label":"Zeleninová 32cm","posId":"115","price":19920,"isExtra":false},{"id":"47441b8c08c3b985152b12f3","count":1,"label":"Balné","posId":"K0000","price":1500,"isExtra":true},{"id":"a412b114a164fd326990f8ec","count":1,"label":"Smetanový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</si>
  <si>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2026-06-09T21:12:53.255+02:00</t>
  </si>
  <si>
    <t>2026-06-09T21:23:20.552+02:00</t>
  </si>
  <si>
    <t>2026-06-09T21:05:17.378+02:00</t>
  </si>
  <si>
    <t>2026-06-09T21:05:20.942+02:00</t>
  </si>
  <si>
    <t>[{"id":"9c4c1ddf-cd82-4c07-89d0-ed3e0fb213ef","count":1,"label":"Guarana kiwi a jablko","posId":"N144","price":5500,"isExtra":false,"creatorId":"BF5MRCKOItHuROKx1P-7i","isPackging":0,"actualLabel":"Guarana kiwi a jablko"}]</t>
  </si>
  <si>
    <t>2026-06-09T21:02:39.729+02:00</t>
  </si>
  <si>
    <t>2026-06-09T21:14:10.667+02:00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</si>
  <si>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</si>
  <si>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2026-06-09T20:55:49.505+02:00</t>
  </si>
  <si>
    <t>2026-06-09T21:03:32.559+02:00</t>
  </si>
  <si>
    <t>[{"id":"d67d3bcf942514bdeb41c97d","count":1,"label":"Margherita 32cm","posId":"112","price":16720,"isExtra":false},{"id":"47441b8c08c3b985152b12f3","count":1,"label":"Balné","posId":"K0000","price":1500,"isExtra":true},{"id":"a412b114a164fd326990f8ec","count":1,"label":"Smetanový základ","posId":"ZRS32","price":0,"isExtra":true},{"id":"b831d593e198a3a57235a2cb","count":1,"label":"bez plněných okrajů","posId":"X1000","price":0,"isExtra":true},{"id":"07858e95fc3c073ec236ae2f","count":1,"label":"Žampiony","posId":"B105","price":2500,"KDSTags":["greenhighlight"],"isExtra":true},{"id":"04330be389b9c35e22b3d46e","count":1,"label":"Grana padano, pecorino, parmazán","posId":"B130","price":3000,"KDSTags":["greenhighlight"],"isExtra":true},{"id":"1a4528b44fffb558ad058321","count":1,"label":"Česnekový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</si>
  <si>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2026-06-09T20:50:04.067+02:00</t>
  </si>
  <si>
    <t>2026-06-09T20:59:54.409+02:00</t>
  </si>
  <si>
    <t>2026-06-09T21:13:18.901+02:00</t>
  </si>
  <si>
    <t>2026-06-09T20:50:35.749+02:00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</si>
  <si>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česnekový","posId":"P106","price":2000,"isExtra":false}]</t>
  </si>
  <si>
    <t>2026-06-09T20:49:45.556+02:00</t>
  </si>
  <si>
    <t>2026-06-09T21:01:09.529+02:00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</si>
  <si>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základ","posId":"ZRB32","price":0,"isExtra":true},{"id":"b831d593e198a3a57235a2cb","count":1,"label":"bez plněných okrajů","posId":"X1000","price":0,"isExtra":true}]</t>
  </si>
  <si>
    <t>2026-06-09T20:35:10.644+02:00</t>
  </si>
  <si>
    <t>2026-06-09T20:44:52.194+02:00</t>
  </si>
  <si>
    <t>[{"id":"4b4a3c41-e6f7-4559-ba91-d32fecf13e87","count":1,"label":"Pizza Hawai 18 cm","posId":"126","price":11900,"isExtra":false,"creatorId":"BqwtAtmCfFxN22CImd2x5","isPackging":0,"actualLabel":"Pizza Hawai 18 cm"},{"id":"RjnzJvFGQ7bViwxWS8fAW","count":1,"label":"Bez ananasu","posId":"X100","price":0,"KDSTags":["redhighlight"],"isExtra":true,"mainItemId":"4b4a3c41-e6f7-4559-ba91-d32fecf13e87"},{"id":"extra_20230331101812_54","count":1,"label":"Kukuřice","posId":"A115","price":1500,"isExtra":true,"mainItemId":"4b4a3c41-e6f7-4559-ba91-d32fecf13e87"}]</t>
  </si>
  <si>
    <t>2026-06-09T20:34:52.573+02:00</t>
  </si>
  <si>
    <t>2026-06-09T20:53:59.426+02:00</t>
  </si>
  <si>
    <t>[{"id":"57081032","note":"","size":"Hawai 40cm","count":1,"label":"Hawai 40cm","posId":"102","price":30900,"isExtra":false},{"id":"57081111","note":"","count":1,"label":"Balné","posId":"K0000","price":2000,"isExtra":true},{"id":"57081099","note":"","count":1,"label":"bez plněných okrajů","posId":"X1000","price":0,"isExtra":true}]</t>
  </si>
  <si>
    <t>2026-06-09T20:31:33.578+02:00</t>
  </si>
  <si>
    <t>2026-06-09T20:43:09.366+02:00</t>
  </si>
  <si>
    <t>[{"id":"da5a8aac-e4ba-43e9-aa97-4a4b406352ee","count":1,"label":"Pizza Margherita 32","posId":"112","price":20900,"isExtra":false,"creatorId":"57bNlQw34H7JRfIeRgS0k","isPackging":0,"actualLabel":"Pizza Margherita 32"}]</t>
  </si>
  <si>
    <t>2026-06-09T20:28:03.692+02:00</t>
  </si>
  <si>
    <t>2026-06-09T20:49:29.467+02:00</t>
  </si>
  <si>
    <t>[{"id":"c12b187d3f911dd627de01f6","count":1,"label":"Quattro Formaggi 40cm","posId":"111","price":30900,"isExtra":false},{"id":"eebdf80d1781a9b444ae21c7","count":1,"label":"Balné","posId":"K0000","price":2000,"isExtra":true},{"id":"53bf153b14219656b04a80b0","count":1,"label":"okraj mozzarella, bbq omáčka","posId":"A124","price":6500,"isExtra":true}]</t>
  </si>
  <si>
    <t>2026-06-09T20:26:27.635+02:00</t>
  </si>
  <si>
    <t>2026-06-09T20:40:44.543+02:00</t>
  </si>
  <si>
    <t>[{"id":"112","note":"","count":1,"label":"Margherita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112","note":"","count":1,"label":"Olivy","posId":"B112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</si>
  <si>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2026-06-09T20:20:42.551+02:00</t>
  </si>
  <si>
    <t>2026-06-09T20:29:33.426+02:00</t>
  </si>
  <si>
    <t>2026-06-09T20:06:05.167+02:00</t>
  </si>
  <si>
    <t>2026-06-09T20:26:44.292+02:00</t>
  </si>
  <si>
    <t>2026-06-09T20:37:51.916+02:00</t>
  </si>
  <si>
    <t>2026-06-09T20:07:08.118+02:00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</si>
  <si>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3a8b6a85-3b5c-4ee4-be2d-261ab8731d6e","note":"","count":1,"label":"Dip česnekový","posId":"P106","price":2000,"isExtra":false},{"id":"36ea3088-07fd-428f-b871-c4a5ee9cef7b","note":"","count":1,"label":"Comeback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bylinky","posId":"A122","price":6500,"isExtra":true},{"id":"96b5d091-fc97-4d1a-8602-51839892aa23","note":"","count":1,"label":"Dip jalapenos","posId":"P107","price":2000,"isExtra":false}]</t>
  </si>
  <si>
    <t>2026-06-09T19:35:42.228+02:00</t>
  </si>
  <si>
    <t>2026-06-09T19:59:02.376+02:00</t>
  </si>
  <si>
    <t>[{"id":"d39c047c4568cbe91e1b6a8d","count":1,"label":"Hawai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základ","posId":"ZRB32","price":0,"isExtra":true},{"id":"00ef6f4120a3e6d10ed9b38a","count":1,"label":"Zeleninová 32cm","posId":"115","price":19920,"isExtra":false},{"id":"47441b8c08c3b985152b12f3","count":1,"label":"Balné","posId":"K0000","price":1500,"isExtra":true},{"id":"a412b114a164fd326990f8ec","count":1,"label":"Smetanový základ","posId":"ZRS32","price":0,"isExtra":true},{"id":"c18a9253a5c7548d7be73021","count":1,"label":"Bez žampionů","posId":"X105","price":0,"KDSTags":["redhighlight"],"isExtra":true},{"id":"6f63fbd0ac5af4c0c06e0306","count":1,"label":"Šunka","posId":"B106","price":3000,"KDSTags":["greenhighlight"],"isExtra":true}]</t>
  </si>
  <si>
    <t>2026-06-09T19:32:19.990+02:00</t>
  </si>
  <si>
    <t>2026-06-09T19:46:09.205+02:00</t>
  </si>
  <si>
    <t>[{"id":"a902d94b-4667-4702-ad71-4744adfe8fad","count":1,"label":"Pizza Quattro Formaggi 32","posId":"123","price":24900,"isExtra":false,"creatorId":"Y5yYCTEDPbwp3q_FLp4jq","isPackging":0,"actualLabel":"Pizza Quattro Formaggi 32"}]</t>
  </si>
  <si>
    <t>2026-06-09T19:30:06.024+02:00</t>
  </si>
  <si>
    <t>2026-06-09T19:54:55.307+02:00</t>
  </si>
  <si>
    <t>[{"id":"8dafd613e380051b82c188e3","count":1,"label":"Capricciosa 40cm","posId":"101","price":30900,"isExtra":false},{"id":"eebdf80d1781a9b444ae21c7","count":1,"label":"Balné","posId":"K0000","price":2000,"isExtra":true}]</t>
  </si>
  <si>
    <t>2026-06-09T19:27:03.256+02:00</t>
  </si>
  <si>
    <t>2026-06-09T19:52:49.092+02:00</t>
  </si>
  <si>
    <t>2026-06-09T20:00:58.422+02:00</t>
  </si>
  <si>
    <t>2026-06-09T19:30:37.975+02:00</t>
  </si>
  <si>
    <t>[{"id":"f1315fc0-dfbb-459c-9f31-49d8e60875f4","note":"","count":1,"label":"Pepperoni 40 cm","posId":"108","price":30900,"isExtra":false},{"id":"36ea3088-07fd-428f-b871-c4a5ee9cef7b","note":"","count":1,"label":"Comeback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základ","posId":"57c816b2-3e3f-46c2-b126-b09910d79cb0","price":0,"isExtra":true}]</t>
  </si>
  <si>
    <t>2026-06-09T19:26:35.191+02:00</t>
  </si>
  <si>
    <t>2026-06-09T19:41:51.595+02:00</t>
  </si>
  <si>
    <t>2026-06-09T19:23:04.782+02:00</t>
  </si>
  <si>
    <t>2026-06-09T19:44:46.059+02:00</t>
  </si>
  <si>
    <t>2026-06-09T20:08:01.004+02:00</t>
  </si>
  <si>
    <t>2026-06-09T19:30:34.031+02:00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</si>
  <si>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]</t>
  </si>
  <si>
    <t>2026-06-09T19:18:52.449+02:00</t>
  </si>
  <si>
    <t>2026-06-09T19:39:11.520+02:00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</si>
  <si>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🌶️🌶️","posId":"110","price":30900,"isExtra":false},{"id":"eebdf80d1781a9b444ae21c7","count":1,"label":"Balné","posId":"K0000","price":2000,"isExtra":true},{"id":"1385ee6ca660666cd7ad52bd","count":1,"label":"okraj mozzarella, bylinky","posId":"A122","price":6500,"isExtra":true}]</t>
  </si>
  <si>
    <t>2026-06-09T19:08:09.224+02:00</t>
  </si>
  <si>
    <t>2026-06-09T19:19:42.197+02:00</t>
  </si>
  <si>
    <t>2026-06-09T19:04:03.420+02:00</t>
  </si>
  <si>
    <t>2026-06-09T19:33:20.122+02:00</t>
  </si>
  <si>
    <t>2026-06-09T19:47:13.575+02:00</t>
  </si>
  <si>
    <t>2026-06-09T19:07:13.210+02:00</t>
  </si>
  <si>
    <t>[{"id":"03ade9ce-5d0f-4499-a6a3-340b58ae4468","note":"","count":1,"label":"Capricciosa 32 cm","posId":"113","price":24900,"isExtra":false},{"id":"68d93a2c-5ce2-44a5-857b-6d579cd1f445","note":"","count":1,"label":"žampiony","posId":"B105","price":2500,"KDSTags":["greenhighlight"]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bylinky","posId":"A122","price":6500,"isExtra":true},{"id":"9b2f55c3-0087-4629-b0c1-59214a3144f7","note":"","count":1,"label":"Masové kuličky","posId":"C116","price":8900,"KDSTags":["greenhighlight"],"isExtra":true},{"id":"3a8b6a85-3b5c-4ee4-be2d-261ab8731d6e","note":"","count":1,"label":"Dip česnekový","posId":"P106","price":2000,"isExtra":false}]</t>
  </si>
  <si>
    <t>2026-06-09T19:01:04.323+02:00</t>
  </si>
  <si>
    <t>2026-06-09T19:23:48.330+02:00</t>
  </si>
  <si>
    <t>2026-06-09T19:30:12.729+02:00</t>
  </si>
  <si>
    <t>2026-06-09T19:03:27.647+02:00</t>
  </si>
  <si>
    <t>[{"id":"3a8b6a85-3b5c-4ee4-be2d-261ab8731d6e","note":"","count":1,"label":"Dip česnekový","posId":"P106","price":2000,"isExtra":false},{"id":"7bd52058-f7b0-4320-9d6c-79598e7d9b5f","note":"","count":1,"label":"Hawai 18 cm","posId":"126","price":11900,"isExtra":false},{"id":"3e2de0bb-95c5-440e-92fe-cedc9322e0ac","note":"","count":1,"label":"Ananas.","posId":"A100","price":1500,"isExtra":true},{"id":"ea8ba6dd-c20a-4bae-a731-5344afc761eb","note":"","count":1,"label":"Capricciosa 18 cm","posId":"125","price":11900,"isExtra":false}]</t>
  </si>
  <si>
    <t>2026-06-09T18:58:35.299+02:00</t>
  </si>
  <si>
    <t>2026-06-09T19:16:24.298+02:00</t>
  </si>
  <si>
    <t>Marian</t>
  </si>
  <si>
    <t>2026-06-09T18:58:05.400+02:00</t>
  </si>
  <si>
    <t>2026-06-09T19:13:18.386+02:00</t>
  </si>
  <si>
    <t>2026-06-09T18:52:18.225+02:00</t>
  </si>
  <si>
    <t>2026-06-09T19:10:37.193+02:00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</si>
  <si>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32cm","posId":"123","price":24900,"isExtra":false},{"id":"57081116","note":"","count":1,"label":"Balné","posId":"K0000","price":1500,"isExtra":true},{"id":"59610969","note":"","size":"BBQ Texas 32cm","count":1,"label":"BBQ Texas 32cm","posId":"119","price":24900,"isExtra":false},{"id":"57081116","note":"","count":1,"label":"Balné","posId":"K0000","price":1500,"isExtra":true}]</t>
  </si>
  <si>
    <t>2026-06-09T18:52:17.239+02:00</t>
  </si>
  <si>
    <t>2026-06-09T19:01:08.002+02:00</t>
  </si>
  <si>
    <t>[{"id":"453aecb5-8f72-4618-a6c2-2c6a669d1f59","count":1,"label":"Pizza Quattro Formaggi 18","posId":"135","price":11900,"isExtra":false,"creatorId":"8O6ZCqS-OyahMGo3VwGeF","isPackging":0,"actualLabel":"Pizza Quattro Formaggi 18"}]</t>
  </si>
  <si>
    <t>2026-06-09T18:45:53.583+02:00</t>
  </si>
  <si>
    <t>2026-06-09T18:53:49.921+02:00</t>
  </si>
  <si>
    <t>[{"id":"38ba12cb-7e06-4754-8714-03609598fc8f","count":1,"label":"Pizza Hot &amp; Spicy 32","posId":"122","price":24900,"isExtra":false,"creatorId":"L13hTYm1MfopkuZNjbXkK","isPackging":0,"actualLabel":"Pizza Hot &amp; Spicy 32"}]</t>
  </si>
  <si>
    <t>2026-06-09T18:26:10.743+02:00</t>
  </si>
  <si>
    <t>2026-06-09T18:38:16.870+02:00</t>
  </si>
  <si>
    <t>[{"id":"d39c047c4568cbe91e1b6a8d","count":1,"label":"Hawai 32cm","posId":"114","price":19920,"isExtra":false},{"id":"47441b8c08c3b985152b12f3","count":1,"label":"Balné","posId":"K0000","price":1500,"isExtra":true},{"id":"b831d593e198a3a57235a2cb","count":1,"label":"bez plněných okrajů","posId":"X1000","price":0,"isExtra":true},{"id":"194f9b78861882e1b3527e00","count":1,"label":"Pepperoni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bylinky","posId":"A121","price":5700,"isExtra":true}]</t>
  </si>
  <si>
    <t>2026-06-09T18:21:18.970+02:00</t>
  </si>
  <si>
    <t>2026-06-09T18:30:23.945+02:00</t>
  </si>
  <si>
    <t>[{"id":"a902d94b-4667-4702-ad71-4744adfe8fad","count":1,"label":"Pizza Quattro Formaggi 32","posId":"123","price":24900,"isExtra":false,"creatorId":"nw6fDFX4uveSNfWjmiNjW","isPackging":0,"actualLabel":"Pizza Quattro Formaggi 32"},{"id":"extra_20230331101812_81","count":1,"label":"Kuře","posId":"B114","price":3000,"KDSTags":["greenhighlight"],"isExtra":true,"mainItemId":"a902d94b-4667-4702-ad71-4744adfe8fad"}]</t>
  </si>
  <si>
    <t>Lucie</t>
  </si>
  <si>
    <t>2026-06-09T18:06:15.178+02:00</t>
  </si>
  <si>
    <t>2026-06-09T18:22:40.225+02:00</t>
  </si>
  <si>
    <t>[{"id":"102","note":"","count":1,"label":"Hawai 40cm","posId":"102","price":30900,"isExtra":false},{"id":"K0000","note":"","count":1,"label":"Balné","posId":"K0000","price":2000,"isExtra":true},{"id":"121","note":"","count":1,"label":"Comeback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🌶️","posId":"121","price":24900,"isExtra":false},{"id":"K0000","note":"","count":1,"label":"Balné","posId":"K0000","price":1500,"isExtra":true}]</t>
  </si>
  <si>
    <t>2026-06-09T17:59:12.369+02:00</t>
  </si>
  <si>
    <t>2026-06-09T18:14:56.961+02:00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</si>
  <si>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základ","posId":"ZRS32","price":0,"isExtra":true},{"id":"b831d593e198a3a57235a2cb","count":1,"label":"bez plněných okrajů","posId":"X1000","price":0,"isExtra":true}]</t>
  </si>
  <si>
    <t>2026-06-09T17:48:11.172+02:00</t>
  </si>
  <si>
    <t>2026-06-09T20:04:38.463+02:00</t>
  </si>
  <si>
    <t>[{"id":"a902d94b-4667-4702-ad71-4744adfe8fad","count":1,"label":"Pizza Quattro Formaggi 32","posId":"123","price":24900,"isExtra":false,"creatorId":"KnJ9Fu4ibBGVIvsHzd766","isPackging":0,"actualLabel":"Pizza Quattro Formaggi 32"},{"id":"9c196f30-3802-451b-980c-d5dc0fceef14","count":1,"label":"Pizza BBQ Meteor 32","posId":"118","price":24900,"isExtra":false,"creatorId":"WZrk6sCz2-DOmICjiLJwH","isPackging":0,"actualLabel":"Pizza BBQ Meteor 32"}]</t>
  </si>
  <si>
    <t>2026-06-09T17:45:54.990+02:00</t>
  </si>
  <si>
    <t>2026-06-09T18:01:12.990+02:00</t>
  </si>
  <si>
    <t>[{"id":"1a4528b44fffb558ad058321","count":1,"label":"Česnekový dip","posId":"P106","price":2000,"isExtra":false},{"id":"47441b8c08c3b985152b12f3","count":1,"label":"Balné","posId":"K0000","price":1500,"isExtra":true},{"id":"c12b187d3f911dd627de01f6","count":1,"label":"Quattro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40cm","posId":"111","price":30900,"isExtra":false},{"id":"eebdf80d1781a9b444ae21c7","count":1,"label":"Balné","posId":"K0000","price":2000,"isExtra":true},{"id":"1385ee6ca660666cd7ad52bd","count":1,"label":"okraj mozzarella, bylinky","posId":"A122","price":6500,"isExtra":true}]</t>
  </si>
  <si>
    <t>2026-06-09T17:42:48.332+02:00</t>
  </si>
  <si>
    <t>2026-06-09T18:03:56.099+02:00</t>
  </si>
  <si>
    <t>[{"id":"00ef6f4120a3e6d10ed9b38a","count":1,"label":"Zeleninová 32cm","posId":"115","price":19920,"isExtra":false},{"id":"47441b8c08c3b985152b12f3","count":1,"label":"Balné","posId":"K0000","price":1500,"isExtra":true},{"id":"e1f43a0ee7f218cf02a7ded7","count":1,"label":"USA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základ","posId":"ZRS32","price":0,"isExtra":true},{"id":"72d6115edcb3714ba45159e3","count":1,"label":"okraj mozzarella, bbq omáčka","posId":"A123","price":5700,"isExtra":true},{"id":"07858e95fc3c073ec236ae2f","count":1,"label":"Žampiony","posId":"B105","price":2500,"KDSTags":["greenhighlight"],"isExtra":true},{"id":"6f63fbd0ac5af4c0c06e0306","count":1,"label":"Šunka","posId":"B106","price":3000,"KDSTags":["greenhighlight"],"isExtra":true},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základ","posId":"ZRS32","price":0,"isExtra":true},{"id":"ea24ec37002d07049ee3ae18","count":1,"label":"okraj mozzarella, bylinky","posId":"A121","price":5700,"isExtra":true},{"id":"1471f7dbe6c64fe500393fb2","count":1,"label":"Bez cibule","posId":"X103","price":0,"KDSTags":["redhighlight"],"isExtra":true},{"id":"6f63fbd0ac5af4c0c06e0306","count":1,"label":"Šunka","posId":"B106","price":3000,"KDSTags":["greenhighlight"],"isExtra":true},{"id":"b6762cc06e73fd176bea7855","count":1,"label":"Slanina","posId":"B108","price":3000,"KDSTags":["greenhighlight"],"isExtra":true}]</t>
  </si>
  <si>
    <t>2026-06-09T17:34:32.424+02:00</t>
  </si>
  <si>
    <t>2026-06-09T17:51:23.672+02:00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</si>
  <si>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</si>
  <si>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2026-06-09T17:22:44.634+02:00</t>
  </si>
  <si>
    <t>2026-06-09T17:41:37.727+02:00</t>
  </si>
  <si>
    <t>[{"id":"96ddf01d0db96541ecf869f1","count":1,"label":"Quattro Formaggi 32cm","posId":"123","price":24900,"isExtra":false},{"id":"47441b8c08c3b985152b12f3","count":1,"label":"Balné","posId":"K0000","price":1500,"isExtra":true},{"id":"ea24ec37002d07049ee3ae18","count":1,"label":"okraj mozzarella, bylinky","posId":"A121","price":5700,"isExtra":true}]</t>
  </si>
  <si>
    <t>2026-06-09T17:17:53.991+02:00</t>
  </si>
  <si>
    <t>2026-06-09T17:41:30.723+02:00</t>
  </si>
  <si>
    <t>[{"id":"00ef6f4120a3e6d10ed9b38a","count":1,"label":"Zeleninová 32cm","posId":"115","price":19920,"isExtra":false},{"id":"47441b8c08c3b985152b12f3","count":1,"label":"Balné","posId":"K0000","price":1500,"isExtra":true},{"id":"ea24ec37002d07049ee3ae18","count":1,"label":"okraj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</si>
  <si>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PAVEL</t>
  </si>
  <si>
    <t>2026-06-09T17:09:12.320+02:00</t>
  </si>
  <si>
    <t>2026-06-09T17:43:56.921+02:00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</si>
  <si>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</si>
  <si>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2026-06-09T17:06:15.964+02:00</t>
  </si>
  <si>
    <t>2026-06-09T17:30:16.722+02:00</t>
  </si>
  <si>
    <t>[{"id":"31deb50114d05dde45863f17","count":1,"label":"Pepsi zero sugar 1l","posId":"N125","price":5900,"isExtra":false},{"id":"f81a1b116e2a28fd29dd152c","count":1,"label":"Spicy Wings 🌶️","posId":"P101","price":9520,"isExtra":false},{"id":"47441b8c08c3b985152b12f3","count":1,"label":"Balné","posId":"K0000","price":1500,"isExtra":true},{"id":"e9ba5739bb7819f7e07d7926","count":1,"label":"Pepperoni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</si>
  <si>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2026-06-09T16:50:38.406+02:00</t>
  </si>
  <si>
    <t>2026-06-09T17:24:26.827+02:00</t>
  </si>
  <si>
    <t>2026-06-09T16:41:06.947+02:00</t>
  </si>
  <si>
    <t>2026-06-09T17:00:22.707+02:00</t>
  </si>
  <si>
    <t>2026-06-09T16:36:11.546+02:00</t>
  </si>
  <si>
    <t>2026-06-09T17:11:37.661+02:00</t>
  </si>
  <si>
    <t>[{"id":"d67d3bcf942514bdeb41c97d","count":2,"label":"Margherita 32cm","posId":"112","price":16720,"isExtra":false},{"id":"47441b8c08c3b985152b12f3","count":2,"label":"Balné","posId":"K0000","price":1500,"isExtra":true},{"id":"8d36bd077316160dd438eab9","count":2,"label":"Olivy","posId":"B112","price":2500,"KDSTags":["greenhighlight"],"isExtra":true},{"id":"d627f2de8a569815a4395782","count":2,"label":"Cibule","posId":"B103","price":2500,"KDSTags":["greenhighlight"],"isExtra":true},{"id":"785bd350ca41e9c023b40739","count":2,"label":"Kukuřice","posId":"B115","price":2500,"KDSTags":["greenhighlight"],"isExtra":true},{"id":"08c734648f78c4554714d73b","count":2,"label":"Pepperoni salám","posId":"B109","price":3000,"KDSTags":["greenhighlight"],"isExtra":true}]</t>
  </si>
  <si>
    <t>2026-06-09T16:30:28.907+02:00</t>
  </si>
  <si>
    <t>2026-06-09T16:52:02.261+02:00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</si>
  <si>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těsto","posId":"17","price":1000,"isExtra":true},{"id":"1a4528b44fffb558ad058321","count":1,"label":"Česnekový dip","posId":"P106","price":2000,"isExtra":false},{"id":"47441b8c08c3b985152b12f3","count":1,"label":"Balné","posId":"K0000","price":1500,"isExtra":true}]</t>
  </si>
  <si>
    <t>2026-06-09T16:29:58.565+02:00</t>
  </si>
  <si>
    <t>2026-06-09T16:52:10.661+02:00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</si>
  <si>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785bd350ca41e9c023b40739","count":1,"label":"Kukuřice","posId":"B115","price":2500,"KDSTags":["greenhighlight"],"isExtra":true}]</t>
  </si>
  <si>
    <t>2026-06-09T16:26:41.468+02:00</t>
  </si>
  <si>
    <t>2026-06-09T16:41:10.525+02:00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</si>
  <si>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bylinky","posId":"A121","price":5700,"isExtra":true}]</t>
  </si>
  <si>
    <t>2026-06-09T15:52:23.323+02:00</t>
  </si>
  <si>
    <t>2026-06-09T15:59:17.456+02:00</t>
  </si>
  <si>
    <t>[{"id":"00ef6f4120a3e6d10ed9b38a","count":1,"label":"Zeleninová 32cm","posId":"115","price":19920,"isExtra":false},{"id":"47441b8c08c3b985152b12f3","count":1,"label":"Balné","posId":"K0000","price":1500,"isExtra":true},{"id":"e1f43a0ee7f218cf02a7ded7","count":1,"label":"USA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základ","posId":"ZRS32","price":0,"isExtra":true},{"id":"ea24ec37002d07049ee3ae18","count":1,"label":"okraj mozzarella, bylinky","posId":"A121","price":5700,"isExtra":true}]</t>
  </si>
  <si>
    <t>2026-06-09T14:47:38.650+02:00</t>
  </si>
  <si>
    <t>2026-06-09T14:55:25.602+02:00</t>
  </si>
  <si>
    <t>2026-06-09T14:41:04.184+02:00</t>
  </si>
  <si>
    <t>2026-06-09T14:55:21.853+02:00</t>
  </si>
  <si>
    <t>2026-06-09T15:08:55.673+02:00</t>
  </si>
  <si>
    <t>2026-06-09T14:45:33.836+02:00</t>
  </si>
  <si>
    <t>2026-06-09T13:35:55.765+02:00</t>
  </si>
  <si>
    <t>2026-06-09T13:44:57.880+02:00</t>
  </si>
  <si>
    <t>2026-06-09T13:26:04.062+02:00</t>
  </si>
  <si>
    <t>2026-06-09T13:41:40.053+02:00</t>
  </si>
  <si>
    <t>2026-06-09T13:52:13.674+02:00</t>
  </si>
  <si>
    <t>2026-06-09T13:27:48.363+02:00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</si>
  <si>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,{"id":"10b1ebcf-eda6-410e-81f0-6a9182a548db","note":"","count":1,"label":"Slanina","posId":"C108","price":4000,"KDSTags":["greenhighlight"],"isExtra":true}]</t>
  </si>
  <si>
    <t>2026-06-09T13:22:46.068+02:00</t>
  </si>
  <si>
    <t>2026-06-09T13:40:01.926+02:00</t>
  </si>
  <si>
    <t>2026-06-09T13:08:46.183+02:00</t>
  </si>
  <si>
    <t>2026-06-09T13:15:21.426+02:00</t>
  </si>
  <si>
    <t>[{"id":"c48047a3-b360-4cc6-8231-e37932ddbc84","count":1,"label":"Pizza Comeback 18","posId":"133","price":11900,"isExtra":false,"creatorId":"vL5l9up9J2JL8mI7JZONZ","isPackging":0,"actualLabel":"Pizza Comeback 18"}]</t>
  </si>
  <si>
    <t>2026-06-09T12:32:13.168+02:00</t>
  </si>
  <si>
    <t>2026-06-09T12:46:21.282+02:00</t>
  </si>
  <si>
    <t>[{"id":"35b8e55f-3ac8-4a81-99bd-c0e777be363a","count":1,"label":"Pizza Špenát kuře 32 cm","posId":"116","price":24900,"isExtra":false,"creatorId":"v5p-TPLamxC8Zr-wiZzAw","isPackging":0,"actualLabel":"Pizza Špenát kuře 32 cm"}]</t>
  </si>
  <si>
    <t>2026-06-09T12:29:09.641+02:00</t>
  </si>
  <si>
    <t>2026-06-09T12:46:18.612+02:00</t>
  </si>
  <si>
    <t>2026-06-09T12:11:03.385+02:00</t>
  </si>
  <si>
    <t>2026-06-09T12:36:30.735+02:00</t>
  </si>
  <si>
    <t>2026-06-09T13:29:30.542+02:00</t>
  </si>
  <si>
    <t>2026-06-09T12:32:21.616+02:00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</si>
  <si>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cm","posId":"121","price":24900,"isExtra":false},{"id":"c8019f80-065c-4f09-9e80-65b85dae2ae1","note":"","count":1,"label":"kukuřice","posId":"B115","price":2500,"KDSTags":["greenhighlight"],"isExtra":true}]</t>
  </si>
  <si>
    <t>2026-06-09T12:10:43.178+02:00</t>
  </si>
  <si>
    <t>2026-06-09T12:39:46.402+02:00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</si>
  <si>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základ","posId":"ZBR32","price":0,"isExtra":true},{"id":"59610970","note":"","size":"BBQ Meteor 32cm","count":1,"label":"BBQ Meteor 32cm","posId":"118","price":24900,"isExtra":false},{"id":"57081116","note":"","count":1,"label":"Balné","posId":"K0000","price":1500,"isExtra":true},{"id":"57081149","note":"","count":1,"label":"okraj mozzarella, bbq omáčka","posId":"A123","price":5700,"isExtra":true},{"id":"57081122","note":"","count":1,"label":"Jalapeňos","posId":"B102","price":2500,"KDSTags":["greenhighlight"],"isExtra":true},{"id":"57081219","note":"","count":1,"label":"Šunka","posId":"B106","price":3000,"KDSTags":["greenhighlight"],"isExtra":true},{"id":"57081233","note":"","count":1,"label":"Pepperoni salám","posId":"B109","price":3000,"KDSTags":["greenhighlight"],"isExtra":true},{"id":"59610971","note":"","size":"Zeleninová 32cm","count":1,"label":"Zeleninová 32cm","posId":"115","price":24900,"isExtra":false},{"id":"57081116","note":"","count":1,"label":"Balné","posId":"K0000","price":1500,"isExtra":true},{"id":"57094177","note":"","count":1,"label":"BBQ základ","posId":"ZRB32","price":0,"isExtra":true},{"id":"57081069","note":"","size":"Česnekový dip","count":1,"label":"Česnekový dip","posId":"P106","price":2000,"isExtra":false},{"id":"57081116","note":"","count":1,"label":"Balné","posId":"K0000","price":1500,"isExtra":true},{"id":"57081066","note":"","size":"Pečené brambory","count":1,"label":"Pečené brambory","posId":"P103","price":6900,"isExtra":false},{"id":"57081116","note":"","count":1,"label":"Balné","posId":"K0000","price":1500,"isExtra":true}]</t>
  </si>
  <si>
    <t>2026-06-09T12:06:13.186+02:00</t>
  </si>
  <si>
    <t>2026-06-09T12:43:35.451+02:00</t>
  </si>
  <si>
    <t>[{"id":"31c0dfca-6f85-4bc6-9421-409b4483b607","count":1,"label":"Pizza Pepperoni 32","posId":"120","price":24900,"isExtra":false,"creatorId":"VQw-077CWLuTzIpBOmj68","isPackging":0,"actualLabel":"Pizza Pepperoni 32"}]</t>
  </si>
  <si>
    <t>2026-06-09T11:38:20.476+02:00</t>
  </si>
  <si>
    <t>2026-06-09T11:49:55.890+02:00</t>
  </si>
  <si>
    <t>2026-06-09T11:14:43.429+02:00</t>
  </si>
  <si>
    <t>2026-06-09T17:25:42.609+02:00</t>
  </si>
  <si>
    <t>[{"id":"9ff4b752ddf2f94c142455e8","count":1,"label":"Margherita 40cm","posId":"100","price":26900,"isExtra":false},{"id":"eebdf80d1781a9b444ae21c7","count":1,"label":"Balné","posId":"K0000","price":2000,"isExtra":true},{"id":"c12b187d3f911dd627de01f6","count":2,"label":"Quattro Formaggi 40cm","posId":"111","price":30900,"isExtra":false},{"id":"eebdf80d1781a9b444ae21c7","count":2,"label":"Balné","posId":"K0000","price":2000,"isExtra":true},{"id":"472397d1b77edda7994f9053","count":1,"label":"Hot &amp; Spicy 40cm 🌶️🌶️","posId":"110","price":30900,"isExtra":false},{"id":"eebdf80d1781a9b444ae21c7","count":1,"label":"Balné","posId":"K0000","price":2000,"isExtra":true},{"id":"1bd4120455764e0c386d4f6c","count":1,"label":"Comeback 40cm 🌶️","posId":"109","price":30900,"isExtra":false},{"id":"eebdf80d1781a9b444ae21c7","count":1,"label":"Balné","posId":"K0000","price":2000,"isExtra":true},{"id":"8dafd613e380051b82c188e3","count":2,"label":"Capricciosa 40cm","posId":"101","price":30900,"isExtra":false},{"id":"eebdf80d1781a9b444ae21c7","count":2,"label":"Balné","posId":"K0000","price":2000,"isExtra":true},{"id":"408fa3cd3fc06ab4c3dbfe72","count":1,"label":"Baby špenát &amp; kuře 40cm","posId":"104","price":30900,"isExtra":false},{"id":"eebdf80d1781a9b444ae21c7","count":1,"label":"Balné","posId":"K0000","price":2000,"isExtra":true},{"id":"2b5c7682bce27f1d38150ce7","count":2,"label":"Masové kuličky","posId":"P102","price":9900,"isExtra":false},{"id":"47441b8c08c3b985152b12f3","count":2,"label":"Balné","posId":"K0000","price":1500,"isExtra":true},{"id":"06eb8c289c0413cc7811b7e3","count":1,"label":"BBQ Texas 40cm","posId":"107","price":30900,"isExtra":false},{"id":"eebdf80d1781a9b444ae21c7","count":1,"label":"Balné","posId":"K0000","price":2000,"isExtra":true},{"id":"0a4a95a672d7bfe60c28076a","count":1,"label":"Pepperoni 40cm 🌶️🌶️","posId":"108","price":30900,"isExtra":false},{"id":"eebdf80d1781a9b444ae21c7","count":1,"label":"Balné","posId":"K0000","price":2000,"isExtra":true}]</t>
  </si>
  <si>
    <t>2026-06-09T00:54:53.682+02:00</t>
  </si>
  <si>
    <t>2026-06-09T00:54:55.904+02:00</t>
  </si>
  <si>
    <t>[{"id":"2db6fd96-6702-4715-8aee-6c732195c35d","count":1,"label":"Aquilla jemně perlivá","posId":"N141","price":3900,"isExtra":false,"creatorId":"dB81-4SrjS4wWPMCqKQyM","isPackging":0,"actualLabel":"Aquilla jemně perlivá"}]</t>
  </si>
  <si>
    <t>2026-06-09T00:37:56.657+02:00</t>
  </si>
  <si>
    <t>2026-06-09T00:47:33.846+02:00</t>
  </si>
  <si>
    <t>2026-06-09T00:36:59.045+02:00</t>
  </si>
  <si>
    <t>2026-06-09T00:44:24.843+02:00</t>
  </si>
  <si>
    <t>[{"id":"112","note":"","count":1,"label":"Margherita 32cm","posId":"112","price":20900,"isExtra":false},{"id":"K0000","note":"","count":1,"label":"Balné","posId":"K0000","price":1500,"isExtra":true},{"id":"ZRB32","note":"","count":1,"label":"BBQ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bylinky","posId":"A121","price":5700,"isExtra":true}]</t>
  </si>
  <si>
    <t>2026-06-09T00:33:02.987+02:00</t>
  </si>
  <si>
    <t>2026-06-09T00:42:20.595+02:00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</si>
  <si>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</si>
  <si>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Navdeep</t>
  </si>
  <si>
    <t>2026-06-09T00:21:48.967+02:00</t>
  </si>
  <si>
    <t>2026-06-09T00:26:39.685+02:00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</si>
  <si>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dip","posId":"P107","price":2000,"isExtra":false},{"id":"K0000","note":"","count":1,"label":"Balné","posId":"K0000","price":1500,"isExtra":true}]</t>
  </si>
  <si>
    <t>2026-06-09T00:11:40.930+02:00</t>
  </si>
  <si>
    <t>2026-06-09T00:24:19.775+02:00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</si>
  <si>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okrajů","posId":"X1000","price":0,"isExtra":true},{"id":"B100","note":"","count":1,"label":"Ananas","posId":"B100","price":2500,"KDSTags":["greenhighlight"],"isExtra":true},{"id":"D12","note":"","count":1,"label":"Buchtičky se šodó","posId":"D12","price":7900,"isExtra":false},{"id":"K0000","note":"","count":1,"label":"Balné","posId":"K0000","price":1500,"isExtra":true}]</t>
  </si>
  <si>
    <t>Ural</t>
  </si>
  <si>
    <t>2026-06-08T23:38:36.761+02:00</t>
  </si>
  <si>
    <t>2026-06-08T23:45:49.597+02:00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</si>
  <si>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</si>
  <si>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2026-06-08T23:26:52.217+02:00</t>
  </si>
  <si>
    <t>2026-06-08T23:41:32.832+02:00</t>
  </si>
  <si>
    <t>[{"id":"57081029","note":"","size":"BBQ Meteor 40cm","count":1,"label":"BBQ Meteor 40cm","posId":"106","price":30900,"isExtra":false},{"id":"57081111","note":"","count":1,"label":"Balné","posId":"K0000","price":2000,"isExtra":true},{"id":"59555800","note":"","count":1,"label":"Smetanový základ","posId":"ZBS40","price":0,"isExtra":true},{"id":"57081099","note":"","count":1,"label":"bez plněných okrajů","posId":"X1000","price":0,"isExtra":true},{"id":"57081168","note":"","count":1,"label":"Bez masových kuliček","posId":"X116","price":0,"KDSTags":["redhighlight"],"isExtra":true},{"id":"57081204","note":"","count":1,"label":"Kukuřice","posId":"C115","price":3500,"KDSTags":["greenhighlight"],"isExtra":true}]</t>
  </si>
  <si>
    <t>2026-06-08T23:26:07.569+02:00</t>
  </si>
  <si>
    <t>2026-06-08T23:38:59.445+02:00</t>
  </si>
  <si>
    <t>[{"id":"96ddf01d0db96541ecf869f1","count":1,"label":"Quattro Formaggi 32cm","posId":"123","price":24900,"isExtra":false},{"id":"47441b8c08c3b985152b12f3","count":1,"label":"Balné","posId":"K0000","price":1500,"isExtra":true},{"id":"bc964b0593ffaa5ca090bfb7","count":1,"label":"Bez mozzarelly","posId":"X113","price":0,"KDSTags":["redhighlight"],"isExtra":true},{"id":"adc7d53df6ae6022ecf35d4b","count":1,"label":"Bez gorgonzoly","posId":"X101","price":0,"KDSTags":["redhighlight"],"isExtra":true},{"id":"1595f092fd656d18504168be","count":1,"label":"Bez  grana padano/pecorino/parmazán","posId":"X130","price":0,"KDSTags":["redhighlight"],"isExtra":true},{"id":"a3cc03a980c7041c427ae12d","count":1,"label":"Pepsi 1l","posId":"N124","price":5900,"isExtra":false}]</t>
  </si>
  <si>
    <t>2026-06-08T23:20:46.238+02:00</t>
  </si>
  <si>
    <t>2026-06-08T23:21:03.785+02:00</t>
  </si>
  <si>
    <t>[{"id":"7f679085-a750-4f02-a68d-e569cc4236eb","count":1,"label":"Mirinda 1l","posId":"N126","price":5900,"isExtra":false,"creatorId":"rh3_Z96ZBx1tYLtWpaTPD","isPackging":0,"actualLabel":"Mirinda 1l"}]</t>
  </si>
  <si>
    <t>2026-06-08T23:19:12.929+02:00</t>
  </si>
  <si>
    <t>2026-06-08T23:37:56.404+02:00</t>
  </si>
  <si>
    <t>[{"id":"57081063","note":"","size":"Veggie menu Comeback","count":1,"label":"Veggie menu Comeback","posId":"M200","price":34900,"isExtra":false},{"id":"57081159","note":"","count":1,"label":"Comeback","posId":"Y121","price":0,"isExtra":true},{"id":"57081101","note":"","count":1,"label":"Balné","posId":"K0000","price":3000,"isExtra":true},{"id":"57081121","note":"","count":1,"label":"česnekový chléb","posId":"P104","price":0,"isExtra":true},{"id":"57405804","note":"","count":1,"label":"Mirinda 1l","posId":"N126","price":0,"isExtra":true},{"id":"57081140","note":"","count":1,"label":"okraj mozzarella, bylinky","posId":"A121","price":5700,"isExtra":true},{"id":"57081069","note":"","size":"Česnekový dip","count":3,"label":"Česnekový dip","posId":"P106","price":2000,"isExtra":false},{"id":"57081116","note":"","count":3,"label":"Balné","posId":"K0000","price":1500,"isExtra":true}]</t>
  </si>
  <si>
    <t>2026-06-08T23:07:41.756+02:00</t>
  </si>
  <si>
    <t>2026-06-08T23:17:52.327+02:00</t>
  </si>
  <si>
    <t>[{"id":"928e1a4e-de3f-4c57-bc51-cec44b77bcfd","count":1,"label":"Pizza BBQ Meteor 40","posId":"106","price":30900,"isExtra":false,"creatorId":"Zr-803mV9NxvXssAyIAyR","isPackging":0,"actualLabel":"Pizza BBQ Meteor 40"},{"id":"3d349fca-a560-44e4-966f-e75699784d8e","count":1,"label":"Pizza Comeback 40","posId":"109","price":30900,"isExtra":false,"creatorId":"Sev19CnKvjvghfoVyRIAm","isPackging":0,"actualLabel":"Pizza Comeback 40"},{"id":"b7a79847-2ac6-4540-ada6-1c90a7481a74","count":1,"label":"Dip BBQ","posId":"P105","price":2000,"isExtra":false,"creatorId":"anNCnCKHQEds7UQpO2b6W","isPackging":0,"actualLabel":"Dip BBQ"}]</t>
  </si>
  <si>
    <t>2026-06-08T23:01:00.786+02:00</t>
  </si>
  <si>
    <t>2026-06-08T23:15:18.396+02:00</t>
  </si>
  <si>
    <t>[{"id":"8dafd613e380051b82c188e3","count":1,"label":"Capricciosa 40cm","posId":"101","price":30900,"isExtra":false},{"id":"eebdf80d1781a9b444ae21c7","count":1,"label":"Balné","posId":"K0000","price":2000,"isExtra":true},{"id":"0f72b3b699e05cbc476a1216","count":1,"label":"bez plněných okrajů","posId":"X1000","price":0,"isExtra":true},{"id":"d102868edc67188064e1a86d","count":1,"label":"Paprika","posId":"C111","price":3500,"KDSTags":["greenhighlight"],"isExtra":true},{"id":"c12b187d3f911dd627de01f6","count":1,"label":"Quattro Formaggi 40cm","posId":"111","price":30900,"isExtra":false},{"id":"eebdf80d1781a9b444ae21c7","count":1,"label":"Balné","posId":"K0000","price":2000,"isExtra":true},{"id":"1385ee6ca660666cd7ad52bd","count":1,"label":"okraj mozzarella, bylinky","posId":"A122","price":6500,"isExtra":true},{"id":"5b94b709c240923412f414c7","count":1,"label":"Cibule","posId":"C103","price":3500,"KDSTags":["greenhighlight"],"isExtra":true},{"id":"69330dcf758fb704865d018a","count":1,"label":"Slanina","posId":"C108","price":4000,"KDSTags":["greenhighlight"],"isExtra":true}]</t>
  </si>
  <si>
    <t>2026-06-08T22:53:36.051+02:00</t>
  </si>
  <si>
    <t>2026-06-08T22:53:40.386+02:00</t>
  </si>
  <si>
    <t>[{"id":"9c4c1ddf-cd82-4c07-89d0-ed3e0fb213ef","count":1,"label":"Guarana kiwi a jablko","posId":"N144","price":5500,"isExtra":false,"creatorId":"Wf7K3mDgxy19X78bXwdJY","isPackging":0,"actualLabel":"Guarana kiwi a jablko"}]</t>
  </si>
  <si>
    <t>2026-06-08T22:50:44.231+02:00</t>
  </si>
  <si>
    <t>2026-06-08T22:51:05.040+02:00</t>
  </si>
  <si>
    <t>[{"id":"49ab3dc2-f556-4d42-94ba-2bd0d4262e2a","count":1,"label":"BIRGO grapefruit 0,5l","posId":"N131","price":4900,"isExtra":false,"creatorId":"ExwiM2BXm5PUCFV08BMO6","isPackging":0,"actualLabel":"BIRGO grapefruit 0,5l"}]</t>
  </si>
  <si>
    <t>2026-06-08T22:35:32.656+02:00</t>
  </si>
  <si>
    <t>2026-06-08T22:47:41.377+02:00</t>
  </si>
  <si>
    <t>[{"id":"d67d3bcf942514bdeb41c97d","count":1,"label":"Margherita 32cm","posId":"112","price":20900,"isExtra":false},{"id":"47441b8c08c3b985152b12f3","count":1,"label":"Balné","posId":"K0000","price":1500,"isExtra":true},{"id":"194f9b78861882e1b3527e00","count":1,"label":"Pepperoni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brambory","posId":"P103","price":6900,"isExtra":false},{"id":"47441b8c08c3b985152b12f3","count":1,"label":"Balné","posId":"K0000","price":1500,"isExtra":true}]</t>
  </si>
  <si>
    <t>2026-06-08T22:32:08.633+02:00</t>
  </si>
  <si>
    <t>2026-06-08T22:43:46.469+02:00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</si>
  <si>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🌶️🌶️","posId":"122","price":24900,"isExtra":false},{"id":"57081116","note":"","count":1,"label":"Balné","posId":"K0000","price":1500,"isExtra":true},{"id":"57405790","note":"","size":"Pepsi 1l","count":1,"label":"Pepsi 1l","posId":"N124","price":5900,"isExtra":false},{"id":"57081069","note":"","size":"Česnekový dip","count":1,"label":"Česnekový dip","posId":"P106","price":2000,"isExtra":false},{"id":"57081116","note":"","count":1,"label":"Balné","posId":"K0000","price":1500,"isExtra":true}]</t>
  </si>
  <si>
    <t>2026-06-08T22:30:05.124+02:00</t>
  </si>
  <si>
    <t>2026-06-08T22:42:54.255+02:00</t>
  </si>
  <si>
    <t>[{"id":"47a73fa5bee1643a7208bbdc","count":1,"label":"Capricciosa 32cm","posId":"113","price":24900,"isExtra":false},{"id":"47441b8c08c3b985152b12f3","count":1,"label":"Balné","posId":"K0000","price":1500,"isExtra":true},{"id":"fb6aa114235c38290216918f","count":1,"label":"okraj hotdog, bbq omáčka","posId":"A119","price":5700,"isExtra":true}]</t>
  </si>
  <si>
    <t>Singh</t>
  </si>
  <si>
    <t>2026-06-08T22:24:28.403+02:00</t>
  </si>
  <si>
    <t>2026-06-08T22:31:57.387+02:00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</si>
  <si>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základ","posId":"ZBS32","price":0,"isExtra":true}]</t>
  </si>
  <si>
    <t>2026-06-08T22:20:33.894+02:00</t>
  </si>
  <si>
    <t>2026-06-08T22:27:12.990+02:00</t>
  </si>
  <si>
    <t>[{"id":"97c710af-c51c-4fa1-8ff3-1e2aa47a8648","count":1,"label":"Pizza Capricciosa 32","posId":"113","price":24900,"isExtra":false,"creatorId":"2bJBxhJwzkqWZMv0_IZ1o","isPackging":0,"actualLabel":"Pizza Capricciosa 32"}]</t>
  </si>
  <si>
    <t>2026-06-08T22:15:29.469+02:00</t>
  </si>
  <si>
    <t>2026-06-08T22:23:23.156+02:00</t>
  </si>
  <si>
    <t>[{"id":"57081033","note":"","size":"Capricciosa 40cm","count":1,"label":"Capricciosa 40cm","posId":"101","price":30900,"isExtra":false},{"id":"57081111","note":"","count":1,"label":"Balné","posId":"K0000","price":2000,"isExtra":true},{"id":"57081204","note":"","count":1,"label":"Kukuřice","posId":"C115","price":3500,"KDSTags":["greenhighlight"],"isExtra":true}]</t>
  </si>
  <si>
    <t>2026-06-08T22:11:03.682+02:00</t>
  </si>
  <si>
    <t>2026-06-08T22:18:53.954+02:00</t>
  </si>
  <si>
    <t>2026-06-08T22:59:17.974+02:00</t>
  </si>
  <si>
    <t>2026-06-08T22:11:31.920+02:00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</si>
  <si>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omáčka","posId":"A124","price":6500,"isExtra":true},{"id":"96b5d091-fc97-4d1a-8602-51839892aa23","note":"","count":1,"label":"Dip jalapenos","posId":"P107","price":2000,"isExtra":false}]</t>
  </si>
  <si>
    <t>2026-06-08T22:10:25.166+02:00</t>
  </si>
  <si>
    <t>2026-06-08T22:15:51.309+02:00</t>
  </si>
  <si>
    <t>[{"id":"d67d3bcf942514bdeb41c97d","count":1,"label":"Margherita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těsto","posId":"17","price":1000,"isExtra":true}]</t>
  </si>
  <si>
    <t>2026-06-08T21:58:12.061+02:00</t>
  </si>
  <si>
    <t>2026-06-08T22:10:14.783+02:00</t>
  </si>
  <si>
    <t>2026-06-08T21:38:21.968+02:00</t>
  </si>
  <si>
    <t>2026-06-08T21:45:58.313+02:00</t>
  </si>
  <si>
    <t>2026-06-08T21:05:43.897+02:00</t>
  </si>
  <si>
    <t>2026-06-08T21:15:27.222+02:00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</si>
  <si>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cibule","posId":"X103","price":0,"KDSTags":["redhighlight"],"isExtra":true},{"id":"C102","note":"","count":1,"label":"Jalapeňos","posId":"C102","price":3500,"KDSTags":["greenhighlight"],"isExtra":true},{"id":"102","note":"","count":1,"label":"Hawai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základ","posId":"ZRB40","price":0,"isExtra":true},{"id":"P106","note":"","count":3,"label":"Česnekový dip","posId":"P106","price":2000,"isExtra":false},{"id":"K0000","note":"","count":3,"label":"Balné","posId":"K0000","price":1500,"isExtra":true},{"id":"P107","note":"","count":1,"label":"Jalapeňos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</si>
  <si>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2026-06-08T20:45:34.974+02:00</t>
  </si>
  <si>
    <t>2026-06-08T20:56:41.887+02:00</t>
  </si>
  <si>
    <t>[{"id":"febbdcc764426af853affd55","count":1,"label":"BBQ Texas 32cm","posId":"119","price":24900,"isExtra":false},{"id":"47441b8c08c3b985152b12f3","count":1,"label":"Balné","posId":"K0000","price":1500,"isExtra":true}]</t>
  </si>
  <si>
    <t>2026-06-08T20:19:04.700+02:00</t>
  </si>
  <si>
    <t>2026-06-08T20:30:42.005+02:00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</si>
  <si>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40cm","posId":"111","price":30900,"isExtra":false},{"id":"57081111","note":"","count":1,"label":"Balné","posId":"K0000","price":2000,"isExtra":true},{"id":"59555798","note":"","count":1,"label":"Rajčatový základ","posId":"ZSR40","price":0,"isExtra":true},{"id":"57081204","note":"","count":1,"label":"Kukuřice","posId":"C115","price":3500,"KDSTags":["greenhighlight"],"isExtra":true},{"id":"57081216","note":"","count":1,"label":"Šunka","posId":"C106","price":4000,"KDSTags":["greenhighlight"],"isExtra":true},{"id":"57081032","note":"","size":"Hawai 40cm","count":1,"label":"Hawai 40cm","posId":"102","price":30900,"isExtra":false},{"id":"57081111","note":"","count":1,"label":"Balné","posId":"K0000","price":2000,"isExtra":true},{"id":"57081146","note":"","count":1,"label":"Bez ananasu","posId":"X100","price":0,"KDSTags":["redhighlight"],"isExtra":true}]</t>
  </si>
  <si>
    <t>2026-06-08T20:07:20.485+02:00</t>
  </si>
  <si>
    <t>2026-06-08T20:14:59.062+02:00</t>
  </si>
  <si>
    <t>[{"id":"d9c512720f9b37393cb453fe","count":1,"label":"Comeback 32cm 🌶️","posId":"121","price":24900,"isExtra":false},{"id":"47441b8c08c3b985152b12f3","count":1,"label":"Balné","posId":"K0000","price":1500,"isExtra":true}]</t>
  </si>
  <si>
    <t>2026-06-08T19:51:03.369+02:00</t>
  </si>
  <si>
    <t>2026-06-08T19:59:09.615+02:00</t>
  </si>
  <si>
    <t>[{"id":"117c830b-d7db-490d-a3b9-365f8c4fa2d3","note":"","count":1,"label":"Zeleninová 32 cm","posId":"115","price":24900,"isExtra":false},{"id":"d1e9623b-89c9-4caa-a2ba-cbaafad1a883","note":"","count":1,"label":"slanina","posId":"B108","price":3000,"KDSTags":["greenhighlight"],"isExtra":true}]</t>
  </si>
  <si>
    <t>2026-06-08T19:40:38.533+02:00</t>
  </si>
  <si>
    <t>2026-06-08T19:49:02.771+02:00</t>
  </si>
  <si>
    <t>[{"id":"d67d3bcf942514bdeb41c97d","count":1,"label":"Margherita 32cm","posId":"112","price":20900,"isExtra":false},{"id":"47441b8c08c3b985152b12f3","count":1,"label":"Balné","posId":"K0000","price":1500,"isExtra":true},{"id":"febbdcc764426af853affd55","count":1,"label":"BBQ Texas 32cm","posId":"119","price":24900,"isExtra":false},{"id":"47441b8c08c3b985152b12f3","count":1,"label":"Balné","posId":"K0000","price":1500,"isExtra":true}]</t>
  </si>
  <si>
    <t>2026-06-08T19:36:09.335+02:00</t>
  </si>
  <si>
    <t>2026-06-08T19:48:07.867+02:00</t>
  </si>
  <si>
    <t>[{"id":"8dafd613e380051b82c188e3","count":1,"label":"Capricciosa 40cm","posId":"101","price":30900,"isExtra":false},{"id":"eebdf80d1781a9b444ae21c7","count":1,"label":"Balné","posId":"K0000","price":2000,"isExtra":true},{"id":"a8f3a9f4cf026630dd8323e9","count":1,"label":"Jalapeňos dip","posId":"P107","price":2000,"isExtra":false},{"id":"47441b8c08c3b985152b12f3","count":1,"label":"Balné","posId":"K0000","price":1500,"isExtra":true}]</t>
  </si>
  <si>
    <t>2026-06-08T19:22:50.660+02:00</t>
  </si>
  <si>
    <t>2026-06-08T19:31:35.381+02:00</t>
  </si>
  <si>
    <t>[{"id":"f7bdc433-48d7-4ed2-a40e-b24b5c1351fc","count":1,"label":"Pizza Hawai 40 cm 0,5","posId":"H102","price":15450,"isExtra":false,"creatorId":"fvcJeG7YyxF0CtRuGYWf7","isPackging":0,"actualLabel":"Pizza Hawai 40 cm 0,5"},{"id":"2lwz8DLnxAE2XXPjpySDo","count":1,"label":"Bez plněných okrajů","posId":"X1000","price":0,"isExtra":true,"mainItemId":"f7bdc433-48d7-4ed2-a40e-b24b5c1351fc"},{"id":"e44c009b-f8d9-413d-a7c5-342615cfcb3c","count":1,"label":"Pizza Hot &amp; Spicy 40 0,5","posId":"H110","price":15450,"isExtra":false,"creatorId":"vM8ssPGjBY5b0CfKJ3YpA","isPackging":0,"actualLabel":"Pizza Hot &amp; Spicy 40 0,5"},{"id":"2lwz8DLnxAE2XXPjpySDo","count":1,"label":"Bez plněných okrajů","posId":"X1000","price":0,"isExtra":true,"mainItemId":"e44c009b-f8d9-413d-a7c5-342615cfcb3c"},{"id":"9d39facb-927e-41df-970a-8bfedd627640","count":1,"label":"Pizza Capricciosa 18","posId":"125","price":11900,"isExtra":false,"creatorId":"CivvlRHATsUw27lCEXkFH","isPackging":0,"actualLabel":"Pizza Capricciosa 18"}]</t>
  </si>
  <si>
    <t>2026-06-08T19:07:42.160+02:00</t>
  </si>
  <si>
    <t>2026-06-08T19:18:07.597+02:00</t>
  </si>
  <si>
    <t>[{"id":"194f9b78861882e1b3527e00","count":1,"label":"Pepperoni 32cm 🌶️🌶️","posId":"120","price":24900,"isExtra":false},{"id":"47441b8c08c3b985152b12f3","count":1,"label":"Balné","posId":"K0000","price":1500,"isExtra":true}]</t>
  </si>
  <si>
    <t>2026-06-08T19:07:40.621+02:00</t>
  </si>
  <si>
    <t>2026-06-08T19:15:24.513+02:00</t>
  </si>
  <si>
    <t>[{"id":"cd7798b9-deb2-4229-a68e-ebefba7ee9e4","count":1,"label":"Pizza Comeback 32","posId":"121","price":24900,"isExtra":false,"creatorId":"euxXKORuFoFaYjK1SOQ_4","isPackging":0,"actualLabel":"Pizza Comeback 32"},{"id":"extra_20230331101812_34","count":1,"label":"USA těsto","posId":"17","price":1000,"isExtra":true,"mainItemId":"cd7798b9-deb2-4229-a68e-ebefba7ee9e4"},{"id":"97c710af-c51c-4fa1-8ff3-1e2aa47a8648","count":1,"label":"Pizza Capricciosa 32","posId":"113","price":24900,"isExtra":false,"creatorId":"rx5n59K60i_rXtsN93XoI","isPackging":0,"actualLabel":"Pizza Capricciosa 32"},{"id":"extra_20230331101812_34","count":1,"label":"USA těsto","posId":"17","price":1000,"isExtra":true,"mainItemId":"97c710af-c51c-4fa1-8ff3-1e2aa47a8648"},{"id":"GYSRqjuX_5GgPnyWxK3RZ","count":1,"label":"Bez oliv","posId":"X112","price":0,"KDSTags":["redhighlight"],"isExtra":true,"mainItemId":"97c710af-c51c-4fa1-8ff3-1e2aa47a8648"},{"id":"extra_20230331101812_82","count":1,"label":"Pepperoni salám","posId":"B109","price":3000,"KDSTags":["greenhighlight"],"isExtra":true,"mainItemId":"97c710af-c51c-4fa1-8ff3-1e2aa47a8648"}]</t>
  </si>
  <si>
    <t>2026-06-08T19:07:03.717+02:00</t>
  </si>
  <si>
    <t>2026-06-08T19:19:37.870+02:00</t>
  </si>
  <si>
    <t>[{"id":"bf8dc38b-6c8e-42b6-9da3-3170253a57d4","note":"","count":1,"label":"Hot &amp; Spicy 32 cm","posId":"122","price":24900,"isExtra":false},{"id":"57c816b2-3e3f-46c2-b126-b09910d79cb0","note":"","count":1,"label":"změna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bylinky","posId":"A121","price":5700,"isExtra":true}]</t>
  </si>
  <si>
    <t>2026-06-08T19:05:02.613+02:00</t>
  </si>
  <si>
    <t>2026-06-08T19:13:43.940+02:00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</si>
  <si>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-ananas","posId":"X100","price":0,"KDSTags":["redhighlight"],"isExtra":true}]</t>
  </si>
  <si>
    <t>2026-06-08T19:03:23.403+02:00</t>
  </si>
  <si>
    <t>2026-06-08T19:17:26.006+02:00</t>
  </si>
  <si>
    <t>[{"id":"47a73fa5bee1643a7208bbdc","count":1,"label":"Capricciosa 32cm","posId":"113","price":24900,"isExtra":false},{"id":"47441b8c08c3b985152b12f3","count":1,"label":"Balné","posId":"K0000","price":1500,"isExtra":true},{"id":"e9ba5739bb7819f7e07d7926","count":1,"label":"Pepperoni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</si>
  <si>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2026-06-08T18:48:20.459+02:00</t>
  </si>
  <si>
    <t>2026-06-08T18:54:10.787+02:00</t>
  </si>
  <si>
    <t>[{"id":"d9c512720f9b37393cb453fe","count":1,"label":"Comeback 32cm 🌶️","posId":"121","price":24900,"isExtra":false},{"id":"47441b8c08c3b985152b12f3","count":1,"label":"Balné","posId":"K0000","price":1500,"isExtra":true},{"id":"fc47b4db58ea17017d058548","count":1,"label":"okraj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</si>
  <si>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2026-06-08T18:44:57.110+02:00</t>
  </si>
  <si>
    <t>2026-06-08T18:51:35.456+02:00</t>
  </si>
  <si>
    <t>[{"id":"31cc2dec-1acd-4403-88c1-9561117576d8","count":1,"label":"Pizza Špenát kuře 40 cm","posId":"104","price":30900,"isExtra":false,"creatorId":"dfpjMj9U9-0EPWSAmDSgM","isPackging":0,"actualLabel":"Pizza Špenát kuře 40 cm"}]</t>
  </si>
  <si>
    <t>2026-06-08T18:28:33.355+02:00</t>
  </si>
  <si>
    <t>2026-06-08T18:38:31.774+02:00</t>
  </si>
  <si>
    <t>[{"id":"a8f3a9f4cf026630dd8323e9","count":1,"label":"Jalapeňos dip","posId":"P107","price":2000,"isExtra":false},{"id":"47441b8c08c3b985152b12f3","count":1,"label":"Balné","posId":"K0000","price":1500,"isExtra":true},{"id":"1a4528b44fffb558ad058321","count":1,"label":"Česnekový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32cm","posId":"114","price":24900,"isExtra":false},{"id":"47441b8c08c3b985152b12f3","count":1,"label":"Balné","posId":"K0000","price":1500,"isExtra":true}]</t>
  </si>
  <si>
    <t>2026-06-08T18:28:10.641+02:00</t>
  </si>
  <si>
    <t>2026-06-08T18:35:59.733+02:00</t>
  </si>
  <si>
    <t>[{"id":"a3cc03a980c7041c427ae12d","count":1,"label":"Pepsi 1l","posId":"N124","price":5900,"isExtra":false},{"id":"d9c512720f9b37393cb453fe","count":1,"label":"Comeback 32cm 🌶️","posId":"121","price":24900,"isExtra":false},{"id":"47441b8c08c3b985152b12f3","count":1,"label":"Balné","posId":"K0000","price":1500,"isExtra":true},{"id":"e9ba5739bb7819f7e07d7926","count":1,"label":"Pepperoni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</si>
  <si>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2026-06-08T18:27:43.264+02:00</t>
  </si>
  <si>
    <t>2026-06-08T18:33:22.652+02:00</t>
  </si>
  <si>
    <t>2026-06-08T18:24:04.085+02:00</t>
  </si>
  <si>
    <t>2026-06-08T18:30:20.436+02:00</t>
  </si>
  <si>
    <t>2026-06-08T18:48:41.921+02:00</t>
  </si>
  <si>
    <t>2026-06-08T18:24:53.342+02:00</t>
  </si>
  <si>
    <t>[{"id":"28b3f739-f42a-4ef9-8499-ad66cad79c40","note":"","count":1,"label":"Hot &amp; Spicy 18 cm","posId":"134","price":11900,"isExtra":false},{"id":"194f980e-141e-4220-9f1e-0e1e9edc412e","note":"","count":1,"label":"Quattro Formaggi 18 cm","posId":"135","price":11900,"isExtra":false}]</t>
  </si>
  <si>
    <t>2026-06-08T18:15:58.848+02:00</t>
  </si>
  <si>
    <t>2026-06-08T18:22:34.424+02:00</t>
  </si>
  <si>
    <t>[{"id":"60b32f9b-7064-4917-aed7-67a49f9cad9a","count":1,"label":"Pizza Quattro Formaggi 40","posId":"111","price":30900,"isExtra":false,"creatorId":"eyrWf62rcTvI_ElMU-BcL","isPackging":0,"actualLabel":"Pizza Quattro Formaggi 40"},{"id":"extra_20230331101812_3","count":1,"label":"okraj mozzarella, bylinky","posId":"A122","price":6500,"isExtra":true,"mainItemId":"60b32f9b-7064-4917-aed7-67a49f9cad9a"},{"id":"extra_20230331101812_101","count":1,"label":"Gorgonzola","posId":"C101","price":4000,"KDSTags":["greenhighlight"],"isExtra":true,"mainItemId":"60b32f9b-7064-4917-aed7-67a49f9cad9a"},{"id":"extra_20230331101812_104","count":1,"label":"Grana padano, pecorino, parmazán","posId":"C130","price":4000,"KDSTags":["greenhighlight"],"isExtra":true,"mainItemId":"60b32f9b-7064-4917-aed7-67a49f9cad9a"}]</t>
  </si>
  <si>
    <t>2026-06-08T18:10:56.095+02:00</t>
  </si>
  <si>
    <t>2026-06-08T18:19:19.630+02:00</t>
  </si>
  <si>
    <t>[{"id":"c12b187d3f911dd627de01f6","count":1,"label":"Quattro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okrajů","posId":"X1000","price":0,"isExtra":true},{"id":"a3cc03a980c7041c427ae12d","count":1,"label":"Pepsi 1l","posId":"N124","price":5900,"isExtra":false}]</t>
  </si>
  <si>
    <t>2026-06-08T18:07:04.050+02:00</t>
  </si>
  <si>
    <t>2026-06-08T18:18:21.365+02:00</t>
  </si>
  <si>
    <t>2026-06-08T18:28:18.175+02:00</t>
  </si>
  <si>
    <t>2026-06-08T18:07:28.432+02:00</t>
  </si>
  <si>
    <t>[{"id":"ff8bc446-e047-44f1-bae5-423b565e0123","note":"","count":1,"label":"Capricciosa 32 cm","posId":"137","price":24900,"isExtra":false},{"id":"0ea52415-fdb3-497f-b216-7fd5802f2e0f","note":"","count":1,"label":"Quattro Formaggi 32 cm","posId":"123","price":24900,"isExtra":false},{"id":"b6658da4-b777-42a2-94b6-5ce20ff49587","note":"","count":1,"label":"Pepperoni 32 cm","posId":"144","price":24900,"isExtra":false}]</t>
  </si>
  <si>
    <t>2026-06-08T18:06:14.655+02:00</t>
  </si>
  <si>
    <t>2026-06-08T18:14:24.877+02:00</t>
  </si>
  <si>
    <t>2026-06-08T18:04:24.487+02:00</t>
  </si>
  <si>
    <t>2026-06-08T18:13:02.832+02:00</t>
  </si>
  <si>
    <t>[{"id":"d67d3bcf942514bdeb41c97d","count":1,"label":"Margherita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</si>
  <si>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2026-06-08T17:59:04.532+02:00</t>
  </si>
  <si>
    <t>2026-06-08T18:15:46.350+02:00</t>
  </si>
  <si>
    <t>2026-06-08T17:55:29.177+02:00</t>
  </si>
  <si>
    <t>2026-06-08T18:03:28.672+02:00</t>
  </si>
  <si>
    <t>[{"id":"108","note":"","count":1,"label":"Pepperoni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</si>
  <si>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2026-06-08T17:49:35.148+02:00</t>
  </si>
  <si>
    <t>2026-06-08T18:01:12.866+02:00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</si>
  <si>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těsto","posId":"17","price":1000,"isExtra":true},{"id":"X112","note":"","count":1,"label":"Bez oliv","posId":"X112","price":0,"KDSTags":["redhighlight"],"isExtra":true},{"id":"B109","note":"","count":1,"label":"Pepperoni salám","posId":"B109","price":3000,"KDSTags":["greenhighlight"],"isExtra":true}]</t>
  </si>
  <si>
    <t>2026-06-08T17:42:03.236+02:00</t>
  </si>
  <si>
    <t>2026-06-08T17:52:56.969+02:00</t>
  </si>
  <si>
    <t>[{"id":"35b8e55f-3ac8-4a81-99bd-c0e777be363a","count":1,"label":"Pizza Špenát kuře 32 cm","posId":"116","price":24900,"isExtra":false,"creatorId":"0Kxk4ryiuG_08kBZ9OfTu","isPackging":0,"actualLabel":"Pizza Špenát kuře 32 cm"},{"id":"97c710af-c51c-4fa1-8ff3-1e2aa47a8648","count":1,"label":"Pizza Capricciosa 32","posId":"113","price":24900,"isExtra":false,"creatorId":"4xbai7I5f2ucrrPC-NHPu","isPackging":0,"actualLabel":"Pizza Capricciosa 32"},{"id":"GYSRqjuX_5GgPnyWxK3RZ","count":1,"label":"Bez oliv","posId":"X112","price":0,"KDSTags":["redhighlight"],"isExtra":true,"mainItemId":"97c710af-c51c-4fa1-8ff3-1e2aa47a8648"}]</t>
  </si>
  <si>
    <t>2026-06-08T16:39:16.702+02:00</t>
  </si>
  <si>
    <t>2026-06-08T16:52:06.343+02:00</t>
  </si>
  <si>
    <t>2026-06-08T15:48:15.176+02:00</t>
  </si>
  <si>
    <t>2026-06-08T15:55:05.123+02:00</t>
  </si>
  <si>
    <t>2026-06-08T15:42:23.153+02:00</t>
  </si>
  <si>
    <t>2026-06-08T15:52:23.016+02:00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</si>
  <si>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</si>
  <si>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2026-06-08T15:17:02.678+02:00</t>
  </si>
  <si>
    <t>2026-06-08T15:28:24.019+02:00</t>
  </si>
  <si>
    <t>[{"id":"f81a1b116e2a28fd29dd152c","count":1,"label":"Spicy Wings 🌶️","posId":"P101","price":9520,"isExtra":false},{"id":"47441b8c08c3b985152b12f3","count":1,"label":"Balné","posId":"K0000","price":1500,"isExtra":true},{"id":"a3cc03a980c7041c427ae12d","count":1,"label":"Pepsi 1l","posId":"N124","price":5900,"isExtra":false},{"id":"472397d1b77edda7994f9053","count":1,"label":"Hot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</si>
  <si>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2026-06-08T14:51:31.789+02:00</t>
  </si>
  <si>
    <t>2026-06-08T14:57:40.925+02:00</t>
  </si>
  <si>
    <t>2026-06-08T14:45:10.744+02:00</t>
  </si>
  <si>
    <t>2026-06-08T14:54:41.947+02:00</t>
  </si>
  <si>
    <t>[{"id":"d67d3bcf942514bdeb41c97d","count":1,"label":"Margherita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,{"id":"d9d27ec8b07691907ec63c68","count":1,"label":"Kukuřice","posId":"B115","price":2500,"KDSTags":["greenhighlight"],"isExtra":true},{"id":"9835c69f240a12bb47921f82","count":1,"label":"Šunka","posId":"B106","price":3000,"KDSTags":["greenhighlight"],"isExtra":true}]</t>
  </si>
  <si>
    <t>2026-06-08T13:20:03.311+02:00</t>
  </si>
  <si>
    <t>2026-06-08T13:29:54.352+02:00</t>
  </si>
  <si>
    <t>2026-06-08T13:42:04.882+02:00</t>
  </si>
  <si>
    <t>2026-06-08T13:23:28.000+02:00</t>
  </si>
  <si>
    <t>2026-06-08T12:32:22.516+02:00</t>
  </si>
  <si>
    <t>2026-06-08T12:47:59.475+02:00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</si>
  <si>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základ","posId":"ZRB40","price":0,"isExtra":true},{"id":"6394890c35c4e44631a92475","count":1,"label":"okraj hotdog, bbq omáčka","posId":"A120","price":6500,"isExtra":true}]</t>
  </si>
  <si>
    <t>2026-06-08T12:23:50.968+02:00</t>
  </si>
  <si>
    <t>2026-06-08T12:24:02.996+02:00</t>
  </si>
  <si>
    <t>[{"id":"a902d94b-4667-4702-ad71-4744adfe8fad","count":1,"label":"Pizza Quattro Formaggi 32","posId":"123","price":24900,"isExtra":false,"creatorId":"i2MlaDgrqA9ik0VRNQJRM","isPackging":0,"actualLabel":"Pizza Quattro Formaggi 32"}]</t>
  </si>
  <si>
    <t>2026-06-08T12:01:59.564+02:00</t>
  </si>
  <si>
    <t>2026-06-08T12:08:43.960+02:00</t>
  </si>
  <si>
    <t>[{"id":"cb3f1edb-a9ef-46ed-8c99-05b992c1f4a9","count":1,"label":"Pizza Margherita 18","posId":"124","price":11900,"isExtra":false,"creatorId":"fPse6vTYMQeQhkXCJ6ZCf","isPackging":0,"actualLabel":"Pizza Margherita 18"}]</t>
  </si>
  <si>
    <t>2026-06-08T11:48:14.242+02:00</t>
  </si>
  <si>
    <t>2026-06-08T11:57:24.512+02:00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</si>
  <si>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základ","posId":"ZSR40","price":0,"isExtra":true},{"id":"d6d74ab42be6062f19191438","count":1,"label":"bez plněných okrajů","posId":"X1000","price":0,"isExtra":true},{"id":"543075768b05694fdb6185c8","count":1,"label":"Kukuřice","posId":"C115","price":3500,"KDSTags":["greenhighlight"],"isExtra":true}]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</si>
</sst>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&quot;/&quot;d&quot;/&quot;myy"/>
    <numFmt numFmtId="166" formatCode="dd.mm.yyyy"/>
    <numFmt numFmtId="167" formatCode="0.0"/>
    <numFmt numFmtId="168" formatCode="d.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0" fillId="0" fontId="1" numFmtId="11" xfId="0" applyFont="1" applyNumberFormat="1"/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0" fillId="7" fontId="1" numFmtId="0" xfId="0" applyAlignment="1" applyFont="1">
      <alignment readingOrder="0"/>
    </xf>
    <xf borderId="2" fillId="3" fontId="4" numFmtId="168" xfId="0" applyAlignment="1" applyBorder="1" applyFont="1" applyNumberFormat="1">
      <alignment horizontal="center" readingOrder="0" shrinkToFit="0" vertical="center" wrapText="0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492.0</v>
      </c>
      <c r="D2" s="1">
        <v>0.0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22</v>
      </c>
      <c r="K2" s="2"/>
      <c r="L2" s="1">
        <v>-2.0</v>
      </c>
      <c r="M2" s="1"/>
      <c r="N2" s="1">
        <v>12.4145</v>
      </c>
      <c r="O2" s="1" t="s">
        <v>23</v>
      </c>
      <c r="P2" s="1" t="s">
        <v>24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16</v>
      </c>
      <c r="B3" s="1" t="s">
        <v>17</v>
      </c>
      <c r="C3" s="3">
        <v>723.0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25</v>
      </c>
      <c r="I3" s="1" t="s">
        <v>26</v>
      </c>
      <c r="J3" s="1" t="s">
        <v>26</v>
      </c>
      <c r="K3" s="2"/>
      <c r="L3" s="1">
        <v>-3.0</v>
      </c>
      <c r="M3" s="1"/>
      <c r="N3" s="1">
        <v>11.57595</v>
      </c>
      <c r="O3" s="1" t="s">
        <v>23</v>
      </c>
      <c r="P3" s="1" t="s">
        <v>27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28</v>
      </c>
      <c r="B4" s="1" t="s">
        <v>17</v>
      </c>
      <c r="C4" s="1">
        <v>528.0</v>
      </c>
      <c r="D4" s="1">
        <v>0.0</v>
      </c>
      <c r="E4" s="1" t="s">
        <v>29</v>
      </c>
      <c r="F4" s="1" t="s">
        <v>19</v>
      </c>
      <c r="G4" s="1" t="s">
        <v>20</v>
      </c>
      <c r="H4" s="1" t="s">
        <v>30</v>
      </c>
      <c r="I4" s="1" t="s">
        <v>31</v>
      </c>
      <c r="J4" s="1" t="s">
        <v>31</v>
      </c>
      <c r="K4" s="2"/>
      <c r="L4" s="1">
        <v>-2.0</v>
      </c>
      <c r="M4" s="1"/>
      <c r="N4" s="1">
        <v>12.611066666666666</v>
      </c>
      <c r="O4" s="1" t="s">
        <v>23</v>
      </c>
      <c r="P4" s="1" t="s">
        <v>32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28</v>
      </c>
      <c r="B5" s="1" t="s">
        <v>17</v>
      </c>
      <c r="C5" s="1">
        <v>470.4</v>
      </c>
      <c r="D5" s="1">
        <v>0.0</v>
      </c>
      <c r="E5" s="1" t="s">
        <v>29</v>
      </c>
      <c r="F5" s="1" t="s">
        <v>19</v>
      </c>
      <c r="G5" s="1" t="s">
        <v>20</v>
      </c>
      <c r="H5" s="1" t="s">
        <v>33</v>
      </c>
      <c r="I5" s="1" t="s">
        <v>34</v>
      </c>
      <c r="J5" s="1" t="s">
        <v>34</v>
      </c>
      <c r="K5" s="2"/>
      <c r="L5" s="1">
        <v>-6.0</v>
      </c>
      <c r="M5" s="1"/>
      <c r="N5" s="1">
        <v>8.132583333333333</v>
      </c>
      <c r="O5" s="1" t="s">
        <v>23</v>
      </c>
      <c r="P5" s="1" t="s">
        <v>35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36</v>
      </c>
      <c r="B6" s="1" t="s">
        <v>17</v>
      </c>
      <c r="C6" s="3">
        <v>477.0</v>
      </c>
      <c r="D6" s="1">
        <v>0.0</v>
      </c>
      <c r="E6" s="1" t="s">
        <v>37</v>
      </c>
      <c r="F6" s="1" t="s">
        <v>38</v>
      </c>
      <c r="G6" s="1" t="s">
        <v>20</v>
      </c>
      <c r="H6" s="1" t="s">
        <v>39</v>
      </c>
      <c r="I6" s="1" t="s">
        <v>40</v>
      </c>
      <c r="J6" s="1" t="s">
        <v>41</v>
      </c>
      <c r="K6" s="1" t="s">
        <v>42</v>
      </c>
      <c r="L6" s="1">
        <v>-2.0</v>
      </c>
      <c r="M6" s="1">
        <v>0.016416666666666666</v>
      </c>
      <c r="N6" s="1">
        <v>10.190583333333333</v>
      </c>
      <c r="O6" s="1" t="s">
        <v>43</v>
      </c>
      <c r="P6" s="1" t="s">
        <v>44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28</v>
      </c>
      <c r="B7" s="1" t="s">
        <v>17</v>
      </c>
      <c r="C7" s="1">
        <v>418.0</v>
      </c>
      <c r="D7" s="1">
        <v>0.0</v>
      </c>
      <c r="E7" s="1" t="s">
        <v>29</v>
      </c>
      <c r="F7" s="1" t="s">
        <v>19</v>
      </c>
      <c r="G7" s="1" t="s">
        <v>20</v>
      </c>
      <c r="H7" s="1" t="s">
        <v>45</v>
      </c>
      <c r="I7" s="1" t="s">
        <v>46</v>
      </c>
      <c r="J7" s="1" t="s">
        <v>46</v>
      </c>
      <c r="K7" s="2"/>
      <c r="L7" s="1">
        <v>-9.0</v>
      </c>
      <c r="M7" s="1"/>
      <c r="N7" s="1">
        <v>5.882816666666667</v>
      </c>
      <c r="O7" s="1" t="s">
        <v>23</v>
      </c>
      <c r="P7" s="1" t="s">
        <v>47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16</v>
      </c>
      <c r="B8" s="1" t="s">
        <v>17</v>
      </c>
      <c r="C8" s="1">
        <v>289.0</v>
      </c>
      <c r="D8" s="1">
        <v>0.0</v>
      </c>
      <c r="E8" s="1" t="s">
        <v>48</v>
      </c>
      <c r="F8" s="1" t="s">
        <v>19</v>
      </c>
      <c r="G8" s="1" t="s">
        <v>20</v>
      </c>
      <c r="H8" s="1" t="s">
        <v>49</v>
      </c>
      <c r="I8" s="1" t="s">
        <v>50</v>
      </c>
      <c r="J8" s="1" t="s">
        <v>50</v>
      </c>
      <c r="K8" s="2"/>
      <c r="L8" s="1">
        <v>-8.0</v>
      </c>
      <c r="M8" s="1"/>
      <c r="N8" s="1">
        <v>6.565133333333334</v>
      </c>
      <c r="O8" s="1" t="s">
        <v>23</v>
      </c>
      <c r="P8" s="1" t="s">
        <v>51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28</v>
      </c>
      <c r="B9" s="1" t="s">
        <v>17</v>
      </c>
      <c r="C9" s="1">
        <v>524.0</v>
      </c>
      <c r="D9" s="1">
        <v>0.0</v>
      </c>
      <c r="E9" s="1" t="s">
        <v>29</v>
      </c>
      <c r="F9" s="1" t="s">
        <v>19</v>
      </c>
      <c r="G9" s="1" t="s">
        <v>20</v>
      </c>
      <c r="H9" s="1" t="s">
        <v>52</v>
      </c>
      <c r="I9" s="1" t="s">
        <v>53</v>
      </c>
      <c r="J9" s="1" t="s">
        <v>53</v>
      </c>
      <c r="K9" s="2"/>
      <c r="L9" s="1">
        <v>0.0</v>
      </c>
      <c r="M9" s="1"/>
      <c r="N9" s="1">
        <v>14.989416666666667</v>
      </c>
      <c r="O9" s="1" t="s">
        <v>23</v>
      </c>
      <c r="P9" s="1" t="s">
        <v>54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28</v>
      </c>
      <c r="B10" s="1" t="s">
        <v>17</v>
      </c>
      <c r="C10" s="1">
        <v>1369.4</v>
      </c>
      <c r="D10" s="1">
        <v>0.0</v>
      </c>
      <c r="E10" s="1" t="s">
        <v>29</v>
      </c>
      <c r="F10" s="1" t="s">
        <v>19</v>
      </c>
      <c r="G10" s="1" t="s">
        <v>20</v>
      </c>
      <c r="H10" s="1" t="s">
        <v>55</v>
      </c>
      <c r="I10" s="1" t="s">
        <v>56</v>
      </c>
      <c r="J10" s="1" t="s">
        <v>56</v>
      </c>
      <c r="K10" s="2"/>
      <c r="L10" s="1">
        <v>0.0</v>
      </c>
      <c r="M10" s="1"/>
      <c r="N10" s="1">
        <v>15.611183333333333</v>
      </c>
      <c r="O10" s="1" t="s">
        <v>23</v>
      </c>
      <c r="P10" s="1" t="s">
        <v>57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58</v>
      </c>
      <c r="B11" s="1" t="s">
        <v>17</v>
      </c>
      <c r="C11" s="1">
        <v>807.0</v>
      </c>
      <c r="D11" s="1">
        <v>0.0</v>
      </c>
      <c r="E11" s="2"/>
      <c r="F11" s="1" t="s">
        <v>19</v>
      </c>
      <c r="G11" s="1" t="s">
        <v>20</v>
      </c>
      <c r="H11" s="1" t="s">
        <v>59</v>
      </c>
      <c r="I11" s="1" t="s">
        <v>60</v>
      </c>
      <c r="J11" s="1" t="s">
        <v>60</v>
      </c>
      <c r="K11" s="2"/>
      <c r="L11" s="1">
        <v>-4.0</v>
      </c>
      <c r="M11" s="1"/>
      <c r="N11" s="1">
        <v>10.268583333333334</v>
      </c>
      <c r="O11" s="1" t="s">
        <v>23</v>
      </c>
      <c r="P11" s="1" t="s">
        <v>61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36</v>
      </c>
      <c r="B12" s="3" t="s">
        <v>17</v>
      </c>
      <c r="C12" s="1">
        <v>495.0</v>
      </c>
      <c r="D12" s="1">
        <v>0.0</v>
      </c>
      <c r="E12" s="1" t="s">
        <v>37</v>
      </c>
      <c r="F12" s="1" t="s">
        <v>38</v>
      </c>
      <c r="G12" s="1" t="s">
        <v>20</v>
      </c>
      <c r="H12" s="1" t="s">
        <v>62</v>
      </c>
      <c r="I12" s="1" t="s">
        <v>63</v>
      </c>
      <c r="J12" s="1" t="s">
        <v>64</v>
      </c>
      <c r="K12" s="1" t="s">
        <v>65</v>
      </c>
      <c r="L12" s="1">
        <v>-11.0</v>
      </c>
      <c r="M12" s="1">
        <v>0.0123</v>
      </c>
      <c r="N12" s="1">
        <v>9.223383333333333</v>
      </c>
      <c r="O12" s="1" t="s">
        <v>43</v>
      </c>
      <c r="P12" s="1" t="s">
        <v>66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36</v>
      </c>
      <c r="B13" s="1" t="s">
        <v>17</v>
      </c>
      <c r="C13" s="1">
        <v>554.0</v>
      </c>
      <c r="D13" s="1">
        <v>139.0</v>
      </c>
      <c r="E13" s="2"/>
      <c r="F13" s="1" t="s">
        <v>67</v>
      </c>
      <c r="G13" s="1" t="s">
        <v>68</v>
      </c>
      <c r="H13" s="1" t="s">
        <v>69</v>
      </c>
      <c r="I13" s="1" t="s">
        <v>70</v>
      </c>
      <c r="J13" s="1" t="s">
        <v>70</v>
      </c>
      <c r="K13" s="2"/>
      <c r="L13" s="1">
        <v>-4.0</v>
      </c>
      <c r="M13" s="1"/>
      <c r="N13" s="1">
        <v>15.2257</v>
      </c>
      <c r="O13" s="1" t="s">
        <v>43</v>
      </c>
      <c r="P13" s="1" t="s">
        <v>71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58</v>
      </c>
      <c r="B14" s="1" t="s">
        <v>17</v>
      </c>
      <c r="C14" s="1">
        <v>329.0</v>
      </c>
      <c r="D14" s="1">
        <v>0.0</v>
      </c>
      <c r="E14" s="2"/>
      <c r="F14" s="1" t="s">
        <v>19</v>
      </c>
      <c r="G14" s="1" t="s">
        <v>20</v>
      </c>
      <c r="H14" s="1" t="s">
        <v>72</v>
      </c>
      <c r="I14" s="1" t="s">
        <v>73</v>
      </c>
      <c r="J14" s="1" t="s">
        <v>73</v>
      </c>
      <c r="K14" s="2"/>
      <c r="L14" s="1">
        <v>-5.0</v>
      </c>
      <c r="M14" s="1"/>
      <c r="N14" s="1">
        <v>9.369583333333333</v>
      </c>
      <c r="O14" s="1" t="s">
        <v>23</v>
      </c>
      <c r="P14" s="1" t="s">
        <v>74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58</v>
      </c>
      <c r="B15" s="1" t="s">
        <v>17</v>
      </c>
      <c r="C15" s="1">
        <v>383.0</v>
      </c>
      <c r="D15" s="1">
        <v>0.0</v>
      </c>
      <c r="E15" s="2"/>
      <c r="F15" s="1" t="s">
        <v>19</v>
      </c>
      <c r="G15" s="1" t="s">
        <v>20</v>
      </c>
      <c r="H15" s="1" t="s">
        <v>75</v>
      </c>
      <c r="I15" s="1" t="s">
        <v>76</v>
      </c>
      <c r="J15" s="1" t="s">
        <v>76</v>
      </c>
      <c r="K15" s="2"/>
      <c r="L15" s="1">
        <v>-4.0</v>
      </c>
      <c r="M15" s="1"/>
      <c r="N15" s="1">
        <v>10.066933333333333</v>
      </c>
      <c r="O15" s="1" t="s">
        <v>23</v>
      </c>
      <c r="P15" s="1" t="s">
        <v>77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58</v>
      </c>
      <c r="B16" s="1" t="s">
        <v>17</v>
      </c>
      <c r="C16" s="3">
        <v>264.0</v>
      </c>
      <c r="D16" s="1">
        <v>0.0</v>
      </c>
      <c r="E16" s="2"/>
      <c r="F16" s="1" t="s">
        <v>19</v>
      </c>
      <c r="G16" s="1" t="s">
        <v>20</v>
      </c>
      <c r="H16" s="1" t="s">
        <v>78</v>
      </c>
      <c r="I16" s="1" t="s">
        <v>79</v>
      </c>
      <c r="J16" s="1" t="s">
        <v>79</v>
      </c>
      <c r="K16" s="2"/>
      <c r="L16" s="1">
        <v>-6.0</v>
      </c>
      <c r="M16" s="1"/>
      <c r="N16" s="1">
        <v>8.502583333333334</v>
      </c>
      <c r="O16" s="1" t="s">
        <v>23</v>
      </c>
      <c r="P16" s="1" t="s">
        <v>80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16</v>
      </c>
      <c r="B17" s="1" t="s">
        <v>17</v>
      </c>
      <c r="C17" s="1">
        <v>433.0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81</v>
      </c>
      <c r="I17" s="1" t="s">
        <v>82</v>
      </c>
      <c r="J17" s="1" t="s">
        <v>82</v>
      </c>
      <c r="K17" s="2"/>
      <c r="L17" s="1">
        <v>-4.0</v>
      </c>
      <c r="M17" s="1"/>
      <c r="N17" s="1">
        <v>10.057833333333333</v>
      </c>
      <c r="O17" s="1" t="s">
        <v>23</v>
      </c>
      <c r="P17" s="1" t="s">
        <v>83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28</v>
      </c>
      <c r="B18" s="1" t="s">
        <v>17</v>
      </c>
      <c r="C18" s="1">
        <v>214.2</v>
      </c>
      <c r="D18" s="1">
        <v>0.0</v>
      </c>
      <c r="E18" s="1" t="s">
        <v>29</v>
      </c>
      <c r="F18" s="1" t="s">
        <v>19</v>
      </c>
      <c r="G18" s="1" t="s">
        <v>20</v>
      </c>
      <c r="H18" s="1" t="s">
        <v>84</v>
      </c>
      <c r="I18" s="1" t="s">
        <v>85</v>
      </c>
      <c r="J18" s="1" t="s">
        <v>85</v>
      </c>
      <c r="K18" s="2"/>
      <c r="L18" s="1">
        <v>-7.0</v>
      </c>
      <c r="M18" s="1"/>
      <c r="N18" s="1">
        <v>7.95435</v>
      </c>
      <c r="O18" s="1" t="s">
        <v>23</v>
      </c>
      <c r="P18" s="1" t="s">
        <v>86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28</v>
      </c>
      <c r="B19" s="1" t="s">
        <v>17</v>
      </c>
      <c r="C19" s="1">
        <v>329.0</v>
      </c>
      <c r="D19" s="1">
        <v>0.0</v>
      </c>
      <c r="E19" s="1" t="s">
        <v>29</v>
      </c>
      <c r="F19" s="1" t="s">
        <v>19</v>
      </c>
      <c r="G19" s="1" t="s">
        <v>20</v>
      </c>
      <c r="H19" s="1" t="s">
        <v>87</v>
      </c>
      <c r="I19" s="1" t="s">
        <v>88</v>
      </c>
      <c r="J19" s="1" t="s">
        <v>88</v>
      </c>
      <c r="K19" s="2"/>
      <c r="L19" s="1">
        <v>-7.0</v>
      </c>
      <c r="M19" s="1"/>
      <c r="N19" s="1">
        <v>7.2748</v>
      </c>
      <c r="O19" s="1" t="s">
        <v>23</v>
      </c>
      <c r="P19" s="1" t="s">
        <v>89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28</v>
      </c>
      <c r="B20" s="1" t="s">
        <v>17</v>
      </c>
      <c r="C20" s="1">
        <v>244.2</v>
      </c>
      <c r="D20" s="1">
        <v>0.0</v>
      </c>
      <c r="E20" s="1" t="s">
        <v>29</v>
      </c>
      <c r="F20" s="1" t="s">
        <v>19</v>
      </c>
      <c r="G20" s="1" t="s">
        <v>20</v>
      </c>
      <c r="H20" s="1" t="s">
        <v>90</v>
      </c>
      <c r="I20" s="1" t="s">
        <v>91</v>
      </c>
      <c r="J20" s="1" t="s">
        <v>91</v>
      </c>
      <c r="K20" s="2"/>
      <c r="L20" s="1">
        <v>-6.0</v>
      </c>
      <c r="M20" s="1"/>
      <c r="N20" s="1">
        <v>8.413716666666666</v>
      </c>
      <c r="O20" s="1" t="s">
        <v>23</v>
      </c>
      <c r="P20" s="1" t="s">
        <v>92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36</v>
      </c>
      <c r="B21" s="1" t="s">
        <v>17</v>
      </c>
      <c r="C21" s="3">
        <v>369.0</v>
      </c>
      <c r="D21" s="1">
        <v>0.0</v>
      </c>
      <c r="E21" s="2"/>
      <c r="F21" s="1" t="s">
        <v>67</v>
      </c>
      <c r="G21" s="1" t="s">
        <v>93</v>
      </c>
      <c r="H21" s="1" t="s">
        <v>94</v>
      </c>
      <c r="I21" s="1" t="s">
        <v>95</v>
      </c>
      <c r="J21" s="1" t="s">
        <v>95</v>
      </c>
      <c r="K21" s="2"/>
      <c r="L21" s="1">
        <v>-9.0</v>
      </c>
      <c r="M21" s="1"/>
      <c r="N21" s="1">
        <v>9.435666666666666</v>
      </c>
      <c r="O21" s="1" t="s">
        <v>43</v>
      </c>
      <c r="P21" s="1" t="s">
        <v>96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28</v>
      </c>
      <c r="B22" s="1" t="s">
        <v>17</v>
      </c>
      <c r="C22" s="3">
        <v>393.0</v>
      </c>
      <c r="D22" s="1">
        <v>0.0</v>
      </c>
      <c r="E22" s="1" t="s">
        <v>29</v>
      </c>
      <c r="F22" s="1" t="s">
        <v>19</v>
      </c>
      <c r="G22" s="1" t="s">
        <v>20</v>
      </c>
      <c r="H22" s="1" t="s">
        <v>97</v>
      </c>
      <c r="I22" s="1" t="s">
        <v>98</v>
      </c>
      <c r="J22" s="1" t="s">
        <v>98</v>
      </c>
      <c r="K22" s="2"/>
      <c r="L22" s="1">
        <v>-3.0</v>
      </c>
      <c r="M22" s="1"/>
      <c r="N22" s="1">
        <v>11.4385</v>
      </c>
      <c r="O22" s="1" t="s">
        <v>23</v>
      </c>
      <c r="P22" s="1" t="s">
        <v>99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58</v>
      </c>
      <c r="B23" s="1" t="s">
        <v>17</v>
      </c>
      <c r="C23" s="1">
        <v>264.0</v>
      </c>
      <c r="D23" s="1">
        <v>0.0</v>
      </c>
      <c r="E23" s="2"/>
      <c r="F23" s="1" t="s">
        <v>19</v>
      </c>
      <c r="G23" s="1" t="s">
        <v>20</v>
      </c>
      <c r="H23" s="1" t="s">
        <v>100</v>
      </c>
      <c r="I23" s="1" t="s">
        <v>101</v>
      </c>
      <c r="J23" s="1" t="s">
        <v>101</v>
      </c>
      <c r="K23" s="2"/>
      <c r="L23" s="1">
        <v>-5.0</v>
      </c>
      <c r="M23" s="1"/>
      <c r="N23" s="1">
        <v>9.141833333333333</v>
      </c>
      <c r="O23" s="1" t="s">
        <v>23</v>
      </c>
      <c r="P23" s="1" t="s">
        <v>102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58</v>
      </c>
      <c r="B24" s="1" t="s">
        <v>17</v>
      </c>
      <c r="C24" s="1">
        <v>434.0</v>
      </c>
      <c r="D24" s="1">
        <v>0.0</v>
      </c>
      <c r="E24" s="2"/>
      <c r="F24" s="1" t="s">
        <v>19</v>
      </c>
      <c r="G24" s="1" t="s">
        <v>20</v>
      </c>
      <c r="H24" s="1" t="s">
        <v>103</v>
      </c>
      <c r="I24" s="1" t="s">
        <v>104</v>
      </c>
      <c r="J24" s="1" t="s">
        <v>104</v>
      </c>
      <c r="K24" s="2"/>
      <c r="L24" s="1">
        <v>-5.0</v>
      </c>
      <c r="M24" s="1"/>
      <c r="N24" s="1">
        <v>9.303883333333333</v>
      </c>
      <c r="O24" s="1" t="s">
        <v>23</v>
      </c>
      <c r="P24" s="1" t="s">
        <v>105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36</v>
      </c>
      <c r="B25" s="1" t="s">
        <v>17</v>
      </c>
      <c r="C25" s="1">
        <v>331.0</v>
      </c>
      <c r="D25" s="1">
        <v>0.0</v>
      </c>
      <c r="E25" s="1" t="s">
        <v>106</v>
      </c>
      <c r="F25" s="1" t="s">
        <v>38</v>
      </c>
      <c r="G25" s="1" t="s">
        <v>93</v>
      </c>
      <c r="H25" s="1" t="s">
        <v>107</v>
      </c>
      <c r="I25" s="1" t="s">
        <v>108</v>
      </c>
      <c r="J25" s="1" t="s">
        <v>109</v>
      </c>
      <c r="K25" s="1" t="s">
        <v>110</v>
      </c>
      <c r="L25" s="1">
        <v>-16.0</v>
      </c>
      <c r="M25" s="1">
        <v>0.016783333333333334</v>
      </c>
      <c r="N25" s="1">
        <v>7.324583333333333</v>
      </c>
      <c r="O25" s="1" t="s">
        <v>43</v>
      </c>
      <c r="P25" s="1" t="s">
        <v>111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28</v>
      </c>
      <c r="B26" s="1" t="s">
        <v>17</v>
      </c>
      <c r="C26" s="3">
        <v>336.2</v>
      </c>
      <c r="D26" s="1">
        <v>0.0</v>
      </c>
      <c r="E26" s="1" t="s">
        <v>29</v>
      </c>
      <c r="F26" s="1" t="s">
        <v>19</v>
      </c>
      <c r="G26" s="1" t="s">
        <v>20</v>
      </c>
      <c r="H26" s="1" t="s">
        <v>112</v>
      </c>
      <c r="I26" s="1" t="s">
        <v>113</v>
      </c>
      <c r="J26" s="1" t="s">
        <v>113</v>
      </c>
      <c r="K26" s="2"/>
      <c r="L26" s="1">
        <v>-4.0</v>
      </c>
      <c r="M26" s="1"/>
      <c r="N26" s="1">
        <v>10.4101</v>
      </c>
      <c r="O26" s="1" t="s">
        <v>23</v>
      </c>
      <c r="P26" s="1" t="s">
        <v>114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36</v>
      </c>
      <c r="B27" s="1" t="s">
        <v>17</v>
      </c>
      <c r="C27" s="1">
        <v>298.0</v>
      </c>
      <c r="D27" s="1">
        <v>50.0</v>
      </c>
      <c r="E27" s="2"/>
      <c r="F27" s="1" t="s">
        <v>67</v>
      </c>
      <c r="G27" s="1" t="s">
        <v>20</v>
      </c>
      <c r="H27" s="1" t="s">
        <v>115</v>
      </c>
      <c r="I27" s="1" t="s">
        <v>116</v>
      </c>
      <c r="J27" s="1" t="s">
        <v>116</v>
      </c>
      <c r="K27" s="2"/>
      <c r="L27" s="1">
        <v>-8.0</v>
      </c>
      <c r="M27" s="1"/>
      <c r="N27" s="1">
        <v>10.5723</v>
      </c>
      <c r="O27" s="1" t="s">
        <v>43</v>
      </c>
      <c r="P27" s="1" t="s">
        <v>117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28</v>
      </c>
      <c r="B28" s="1" t="s">
        <v>17</v>
      </c>
      <c r="C28" s="3">
        <v>618.2</v>
      </c>
      <c r="D28" s="1">
        <v>0.0</v>
      </c>
      <c r="E28" s="1" t="s">
        <v>29</v>
      </c>
      <c r="F28" s="1" t="s">
        <v>19</v>
      </c>
      <c r="G28" s="1" t="s">
        <v>20</v>
      </c>
      <c r="H28" s="1" t="s">
        <v>118</v>
      </c>
      <c r="I28" s="1" t="s">
        <v>119</v>
      </c>
      <c r="J28" s="1" t="s">
        <v>119</v>
      </c>
      <c r="K28" s="2"/>
      <c r="L28" s="1">
        <v>-4.0</v>
      </c>
      <c r="M28" s="1"/>
      <c r="N28" s="1">
        <v>10.840566666666666</v>
      </c>
      <c r="O28" s="1" t="s">
        <v>23</v>
      </c>
      <c r="P28" s="1" t="s">
        <v>120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28</v>
      </c>
      <c r="B29" s="1" t="s">
        <v>17</v>
      </c>
      <c r="C29" s="1">
        <v>214.2</v>
      </c>
      <c r="D29" s="1">
        <v>0.0</v>
      </c>
      <c r="E29" s="1" t="s">
        <v>29</v>
      </c>
      <c r="F29" s="1" t="s">
        <v>19</v>
      </c>
      <c r="G29" s="1" t="s">
        <v>20</v>
      </c>
      <c r="H29" s="1" t="s">
        <v>121</v>
      </c>
      <c r="I29" s="1" t="s">
        <v>122</v>
      </c>
      <c r="J29" s="1" t="s">
        <v>122</v>
      </c>
      <c r="K29" s="2"/>
      <c r="L29" s="1">
        <v>-7.0</v>
      </c>
      <c r="M29" s="1"/>
      <c r="N29" s="1">
        <v>7.93725</v>
      </c>
      <c r="O29" s="1" t="s">
        <v>23</v>
      </c>
      <c r="P29" s="1" t="s">
        <v>123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36</v>
      </c>
      <c r="B30" s="3" t="s">
        <v>17</v>
      </c>
      <c r="C30" s="3">
        <v>507.0</v>
      </c>
      <c r="D30" s="1">
        <v>0.0</v>
      </c>
      <c r="E30" s="1" t="s">
        <v>37</v>
      </c>
      <c r="F30" s="1" t="s">
        <v>38</v>
      </c>
      <c r="G30" s="1" t="s">
        <v>93</v>
      </c>
      <c r="H30" s="1" t="s">
        <v>124</v>
      </c>
      <c r="I30" s="1" t="s">
        <v>125</v>
      </c>
      <c r="J30" s="1" t="s">
        <v>126</v>
      </c>
      <c r="K30" s="1" t="s">
        <v>127</v>
      </c>
      <c r="L30" s="1">
        <v>-13.0</v>
      </c>
      <c r="M30" s="1">
        <v>0.0138</v>
      </c>
      <c r="N30" s="1">
        <v>10.126433333333333</v>
      </c>
      <c r="O30" s="1" t="s">
        <v>43</v>
      </c>
      <c r="P30" s="1" t="s">
        <v>128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58</v>
      </c>
      <c r="B31" s="1" t="s">
        <v>17</v>
      </c>
      <c r="C31" s="1">
        <v>334.0</v>
      </c>
      <c r="D31" s="1">
        <v>0.0</v>
      </c>
      <c r="E31" s="2"/>
      <c r="F31" s="1" t="s">
        <v>19</v>
      </c>
      <c r="G31" s="1" t="s">
        <v>20</v>
      </c>
      <c r="H31" s="1" t="s">
        <v>129</v>
      </c>
      <c r="I31" s="1" t="s">
        <v>130</v>
      </c>
      <c r="J31" s="1" t="s">
        <v>130</v>
      </c>
      <c r="K31" s="2"/>
      <c r="L31" s="1">
        <v>-5.0</v>
      </c>
      <c r="M31" s="1"/>
      <c r="N31" s="1">
        <v>9.55415</v>
      </c>
      <c r="O31" s="1" t="s">
        <v>23</v>
      </c>
      <c r="P31" s="1" t="s">
        <v>131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36</v>
      </c>
      <c r="B32" s="1" t="s">
        <v>17</v>
      </c>
      <c r="C32" s="1">
        <v>263.0</v>
      </c>
      <c r="D32" s="1">
        <v>61.0</v>
      </c>
      <c r="E32" s="2"/>
      <c r="F32" s="1" t="s">
        <v>67</v>
      </c>
      <c r="G32" s="1" t="s">
        <v>68</v>
      </c>
      <c r="H32" s="1" t="s">
        <v>132</v>
      </c>
      <c r="I32" s="1" t="s">
        <v>133</v>
      </c>
      <c r="J32" s="1" t="s">
        <v>133</v>
      </c>
      <c r="K32" s="2"/>
      <c r="L32" s="1">
        <v>0.0</v>
      </c>
      <c r="M32" s="1"/>
      <c r="N32" s="1">
        <v>18.72965</v>
      </c>
      <c r="O32" s="1" t="s">
        <v>43</v>
      </c>
      <c r="P32" s="1" t="s">
        <v>134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58</v>
      </c>
      <c r="B33" s="1" t="s">
        <v>17</v>
      </c>
      <c r="C33" s="1">
        <v>264.0</v>
      </c>
      <c r="D33" s="1">
        <v>0.0</v>
      </c>
      <c r="E33" s="2"/>
      <c r="F33" s="1" t="s">
        <v>19</v>
      </c>
      <c r="G33" s="1" t="s">
        <v>20</v>
      </c>
      <c r="H33" s="1" t="s">
        <v>135</v>
      </c>
      <c r="I33" s="1" t="s">
        <v>136</v>
      </c>
      <c r="J33" s="1" t="s">
        <v>136</v>
      </c>
      <c r="K33" s="2"/>
      <c r="L33" s="1">
        <v>1.0</v>
      </c>
      <c r="M33" s="1"/>
      <c r="N33" s="1">
        <v>16.5388</v>
      </c>
      <c r="O33" s="1" t="s">
        <v>23</v>
      </c>
      <c r="P33" s="1" t="s">
        <v>137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58</v>
      </c>
      <c r="B34" s="1" t="s">
        <v>17</v>
      </c>
      <c r="C34" s="1">
        <v>321.0</v>
      </c>
      <c r="D34" s="1">
        <v>0.0</v>
      </c>
      <c r="E34" s="2"/>
      <c r="F34" s="1" t="s">
        <v>19</v>
      </c>
      <c r="G34" s="1" t="s">
        <v>20</v>
      </c>
      <c r="H34" s="1" t="s">
        <v>138</v>
      </c>
      <c r="I34" s="1" t="s">
        <v>139</v>
      </c>
      <c r="J34" s="1" t="s">
        <v>139</v>
      </c>
      <c r="K34" s="2"/>
      <c r="L34" s="1">
        <v>0.0</v>
      </c>
      <c r="M34" s="1"/>
      <c r="N34" s="1">
        <v>14.938716666666666</v>
      </c>
      <c r="O34" s="1" t="s">
        <v>23</v>
      </c>
      <c r="P34" s="1" t="s">
        <v>140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36</v>
      </c>
      <c r="B35" s="1" t="s">
        <v>17</v>
      </c>
      <c r="C35" s="1">
        <v>247.0</v>
      </c>
      <c r="D35" s="1">
        <v>62.0</v>
      </c>
      <c r="E35" s="2"/>
      <c r="F35" s="1" t="s">
        <v>67</v>
      </c>
      <c r="G35" s="1" t="s">
        <v>68</v>
      </c>
      <c r="H35" s="1" t="s">
        <v>141</v>
      </c>
      <c r="I35" s="1" t="s">
        <v>142</v>
      </c>
      <c r="J35" s="1" t="s">
        <v>142</v>
      </c>
      <c r="K35" s="2"/>
      <c r="L35" s="1">
        <v>-3.0</v>
      </c>
      <c r="M35" s="1"/>
      <c r="N35" s="1">
        <v>15.318033333333334</v>
      </c>
      <c r="O35" s="1" t="s">
        <v>43</v>
      </c>
      <c r="P35" s="1" t="s">
        <v>143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28</v>
      </c>
      <c r="B36" s="1" t="s">
        <v>17</v>
      </c>
      <c r="C36" s="1">
        <v>394.0</v>
      </c>
      <c r="D36" s="1">
        <v>0.0</v>
      </c>
      <c r="E36" s="1" t="s">
        <v>29</v>
      </c>
      <c r="F36" s="1" t="s">
        <v>19</v>
      </c>
      <c r="G36" s="1" t="s">
        <v>20</v>
      </c>
      <c r="H36" s="1" t="s">
        <v>144</v>
      </c>
      <c r="I36" s="1" t="s">
        <v>145</v>
      </c>
      <c r="J36" s="1" t="s">
        <v>145</v>
      </c>
      <c r="K36" s="2"/>
      <c r="L36" s="1">
        <v>1.0</v>
      </c>
      <c r="M36" s="1"/>
      <c r="N36" s="1">
        <v>16.110966666666666</v>
      </c>
      <c r="O36" s="1" t="s">
        <v>23</v>
      </c>
      <c r="P36" s="1" t="s">
        <v>146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36</v>
      </c>
      <c r="B37" s="1" t="s">
        <v>17</v>
      </c>
      <c r="C37" s="1">
        <v>677.0</v>
      </c>
      <c r="D37" s="1">
        <v>0.0</v>
      </c>
      <c r="E37" s="1" t="s">
        <v>37</v>
      </c>
      <c r="F37" s="1" t="s">
        <v>38</v>
      </c>
      <c r="G37" s="1" t="s">
        <v>20</v>
      </c>
      <c r="H37" s="1" t="s">
        <v>147</v>
      </c>
      <c r="I37" s="1" t="s">
        <v>148</v>
      </c>
      <c r="J37" s="1" t="s">
        <v>149</v>
      </c>
      <c r="K37" s="1" t="s">
        <v>150</v>
      </c>
      <c r="L37" s="1">
        <v>-6.0</v>
      </c>
      <c r="M37" s="1">
        <v>0.03988333333333333</v>
      </c>
      <c r="N37" s="1">
        <v>16.102016666666668</v>
      </c>
      <c r="O37" s="1" t="s">
        <v>43</v>
      </c>
      <c r="P37" s="1" t="s">
        <v>151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36</v>
      </c>
      <c r="B38" s="1" t="s">
        <v>17</v>
      </c>
      <c r="C38" s="3">
        <v>491.0</v>
      </c>
      <c r="D38" s="1">
        <v>26.0</v>
      </c>
      <c r="E38" s="1" t="s">
        <v>106</v>
      </c>
      <c r="F38" s="1" t="s">
        <v>38</v>
      </c>
      <c r="G38" s="1" t="s">
        <v>20</v>
      </c>
      <c r="H38" s="1" t="s">
        <v>152</v>
      </c>
      <c r="I38" s="1" t="s">
        <v>153</v>
      </c>
      <c r="J38" s="1" t="s">
        <v>154</v>
      </c>
      <c r="K38" s="1" t="s">
        <v>155</v>
      </c>
      <c r="L38" s="1">
        <v>-8.0</v>
      </c>
      <c r="M38" s="1">
        <v>0.03925</v>
      </c>
      <c r="N38" s="1">
        <v>14.687183333333333</v>
      </c>
      <c r="O38" s="1" t="s">
        <v>43</v>
      </c>
      <c r="P38" s="1" t="s">
        <v>156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36</v>
      </c>
      <c r="B39" s="1" t="s">
        <v>17</v>
      </c>
      <c r="C39" s="1">
        <v>199.0</v>
      </c>
      <c r="D39" s="1">
        <v>50.0</v>
      </c>
      <c r="E39" s="2"/>
      <c r="F39" s="1" t="s">
        <v>67</v>
      </c>
      <c r="G39" s="1" t="s">
        <v>20</v>
      </c>
      <c r="H39" s="1" t="s">
        <v>157</v>
      </c>
      <c r="I39" s="1" t="s">
        <v>158</v>
      </c>
      <c r="J39" s="1" t="s">
        <v>158</v>
      </c>
      <c r="K39" s="2"/>
      <c r="L39" s="1">
        <v>-7.0</v>
      </c>
      <c r="M39" s="1"/>
      <c r="N39" s="1">
        <v>10.383633333333334</v>
      </c>
      <c r="O39" s="1" t="s">
        <v>43</v>
      </c>
      <c r="P39" s="1" t="s">
        <v>159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28</v>
      </c>
      <c r="B40" s="1" t="s">
        <v>17</v>
      </c>
      <c r="C40" s="1">
        <v>214.2</v>
      </c>
      <c r="D40" s="1">
        <v>0.0</v>
      </c>
      <c r="E40" s="1" t="s">
        <v>29</v>
      </c>
      <c r="F40" s="1" t="s">
        <v>19</v>
      </c>
      <c r="G40" s="1" t="s">
        <v>20</v>
      </c>
      <c r="H40" s="1" t="s">
        <v>160</v>
      </c>
      <c r="I40" s="1" t="s">
        <v>161</v>
      </c>
      <c r="J40" s="1" t="s">
        <v>161</v>
      </c>
      <c r="K40" s="2"/>
      <c r="L40" s="1">
        <v>-6.0</v>
      </c>
      <c r="M40" s="1"/>
      <c r="N40" s="1">
        <v>8.869416666666666</v>
      </c>
      <c r="O40" s="1" t="s">
        <v>23</v>
      </c>
      <c r="P40" s="1" t="s">
        <v>162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28</v>
      </c>
      <c r="B41" s="1" t="s">
        <v>17</v>
      </c>
      <c r="C41" s="1">
        <v>423.0</v>
      </c>
      <c r="D41" s="1">
        <v>0.0</v>
      </c>
      <c r="E41" s="1" t="s">
        <v>29</v>
      </c>
      <c r="F41" s="1" t="s">
        <v>19</v>
      </c>
      <c r="G41" s="1" t="s">
        <v>20</v>
      </c>
      <c r="H41" s="1" t="s">
        <v>163</v>
      </c>
      <c r="I41" s="1" t="s">
        <v>164</v>
      </c>
      <c r="J41" s="1" t="s">
        <v>164</v>
      </c>
      <c r="K41" s="2"/>
      <c r="L41" s="1">
        <v>-7.0</v>
      </c>
      <c r="M41" s="1"/>
      <c r="N41" s="1">
        <v>7.382333333333333</v>
      </c>
      <c r="O41" s="1" t="s">
        <v>23</v>
      </c>
      <c r="P41" s="1" t="s">
        <v>165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28</v>
      </c>
      <c r="B42" s="1" t="s">
        <v>17</v>
      </c>
      <c r="C42" s="1">
        <v>214.2</v>
      </c>
      <c r="D42" s="1">
        <v>0.0</v>
      </c>
      <c r="E42" s="1" t="s">
        <v>29</v>
      </c>
      <c r="F42" s="1" t="s">
        <v>19</v>
      </c>
      <c r="G42" s="1" t="s">
        <v>20</v>
      </c>
      <c r="H42" s="1" t="s">
        <v>166</v>
      </c>
      <c r="I42" s="1" t="s">
        <v>167</v>
      </c>
      <c r="J42" s="1" t="s">
        <v>167</v>
      </c>
      <c r="K42" s="2"/>
      <c r="L42" s="1">
        <v>-3.0</v>
      </c>
      <c r="M42" s="1"/>
      <c r="N42" s="1">
        <v>11.415183333333333</v>
      </c>
      <c r="O42" s="1" t="s">
        <v>23</v>
      </c>
      <c r="P42" s="1" t="s">
        <v>162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36</v>
      </c>
      <c r="B43" s="1" t="s">
        <v>17</v>
      </c>
      <c r="C43" s="1">
        <v>339.0</v>
      </c>
      <c r="D43" s="1">
        <v>0.0</v>
      </c>
      <c r="E43" s="1" t="s">
        <v>106</v>
      </c>
      <c r="F43" s="1" t="s">
        <v>38</v>
      </c>
      <c r="G43" s="1" t="s">
        <v>20</v>
      </c>
      <c r="H43" s="1" t="s">
        <v>168</v>
      </c>
      <c r="I43" s="1" t="s">
        <v>169</v>
      </c>
      <c r="J43" s="1" t="s">
        <v>170</v>
      </c>
      <c r="K43" s="1" t="s">
        <v>171</v>
      </c>
      <c r="L43" s="1">
        <v>-13.0</v>
      </c>
      <c r="M43" s="1">
        <v>0.00905</v>
      </c>
      <c r="N43" s="1">
        <v>9.6404</v>
      </c>
      <c r="O43" s="1" t="s">
        <v>43</v>
      </c>
      <c r="P43" s="1" t="s">
        <v>172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28</v>
      </c>
      <c r="B44" s="1" t="s">
        <v>17</v>
      </c>
      <c r="C44" s="1">
        <v>214.2</v>
      </c>
      <c r="D44" s="1">
        <v>0.0</v>
      </c>
      <c r="E44" s="1" t="s">
        <v>29</v>
      </c>
      <c r="F44" s="1" t="s">
        <v>19</v>
      </c>
      <c r="G44" s="1" t="s">
        <v>20</v>
      </c>
      <c r="H44" s="1" t="s">
        <v>173</v>
      </c>
      <c r="I44" s="1" t="s">
        <v>174</v>
      </c>
      <c r="J44" s="1" t="s">
        <v>174</v>
      </c>
      <c r="K44" s="2"/>
      <c r="L44" s="1">
        <v>-4.0</v>
      </c>
      <c r="M44" s="1"/>
      <c r="N44" s="1">
        <v>10.618283333333334</v>
      </c>
      <c r="O44" s="1" t="s">
        <v>23</v>
      </c>
      <c r="P44" s="1" t="s">
        <v>175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36</v>
      </c>
      <c r="B45" s="1" t="s">
        <v>17</v>
      </c>
      <c r="C45" s="3">
        <v>375.0</v>
      </c>
      <c r="D45" s="1">
        <v>140.0</v>
      </c>
      <c r="E45" s="2"/>
      <c r="F45" s="1" t="s">
        <v>67</v>
      </c>
      <c r="G45" s="1" t="s">
        <v>20</v>
      </c>
      <c r="H45" s="1" t="s">
        <v>176</v>
      </c>
      <c r="I45" s="1" t="s">
        <v>177</v>
      </c>
      <c r="J45" s="1" t="s">
        <v>177</v>
      </c>
      <c r="K45" s="2"/>
      <c r="L45" s="1">
        <v>-8.0</v>
      </c>
      <c r="M45" s="1"/>
      <c r="N45" s="1">
        <v>9.959416666666666</v>
      </c>
      <c r="O45" s="1" t="s">
        <v>43</v>
      </c>
      <c r="P45" s="1" t="s">
        <v>178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179</v>
      </c>
      <c r="B46" s="1" t="s">
        <v>180</v>
      </c>
      <c r="C46" s="3">
        <v>49.0</v>
      </c>
      <c r="D46" s="1">
        <v>0.0</v>
      </c>
      <c r="E46" s="2"/>
      <c r="F46" s="1" t="s">
        <v>67</v>
      </c>
      <c r="G46" s="1" t="s">
        <v>93</v>
      </c>
      <c r="H46" s="1" t="s">
        <v>181</v>
      </c>
      <c r="I46" s="2"/>
      <c r="J46" s="2"/>
      <c r="K46" s="2"/>
      <c r="L46" s="1">
        <v>0.0</v>
      </c>
      <c r="M46" s="1"/>
      <c r="N46" s="2"/>
      <c r="O46" s="1" t="s">
        <v>182</v>
      </c>
      <c r="P46" s="1" t="s">
        <v>183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36</v>
      </c>
      <c r="B47" s="1" t="s">
        <v>17</v>
      </c>
      <c r="C47" s="1">
        <v>247.0</v>
      </c>
      <c r="D47" s="1">
        <v>62.0</v>
      </c>
      <c r="E47" s="2"/>
      <c r="F47" s="1" t="s">
        <v>67</v>
      </c>
      <c r="G47" s="1" t="s">
        <v>93</v>
      </c>
      <c r="H47" s="1" t="s">
        <v>184</v>
      </c>
      <c r="I47" s="1" t="s">
        <v>185</v>
      </c>
      <c r="J47" s="1" t="s">
        <v>185</v>
      </c>
      <c r="K47" s="2"/>
      <c r="L47" s="1">
        <v>-8.0</v>
      </c>
      <c r="M47" s="1"/>
      <c r="N47" s="1">
        <v>11.280566666666667</v>
      </c>
      <c r="O47" s="1" t="s">
        <v>43</v>
      </c>
      <c r="P47" s="1" t="s">
        <v>186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179</v>
      </c>
      <c r="B48" s="1" t="s">
        <v>17</v>
      </c>
      <c r="C48" s="3">
        <v>119.0</v>
      </c>
      <c r="D48" s="1">
        <v>0.0</v>
      </c>
      <c r="E48" s="2"/>
      <c r="F48" s="1" t="s">
        <v>67</v>
      </c>
      <c r="G48" s="1" t="s">
        <v>93</v>
      </c>
      <c r="H48" s="1" t="s">
        <v>187</v>
      </c>
      <c r="I48" s="1" t="s">
        <v>188</v>
      </c>
      <c r="J48" s="1" t="s">
        <v>188</v>
      </c>
      <c r="K48" s="2"/>
      <c r="L48" s="1">
        <v>6.0</v>
      </c>
      <c r="M48" s="1"/>
      <c r="N48" s="1">
        <v>11.001116666666666</v>
      </c>
      <c r="O48" s="1" t="s">
        <v>182</v>
      </c>
      <c r="P48" s="1" t="s">
        <v>189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36</v>
      </c>
      <c r="B49" s="1" t="s">
        <v>17</v>
      </c>
      <c r="C49" s="1">
        <v>260.0</v>
      </c>
      <c r="D49" s="1">
        <v>9.0</v>
      </c>
      <c r="E49" s="1" t="s">
        <v>37</v>
      </c>
      <c r="F49" s="1" t="s">
        <v>38</v>
      </c>
      <c r="G49" s="1" t="s">
        <v>93</v>
      </c>
      <c r="H49" s="1" t="s">
        <v>190</v>
      </c>
      <c r="I49" s="1" t="s">
        <v>191</v>
      </c>
      <c r="J49" s="1" t="s">
        <v>192</v>
      </c>
      <c r="K49" s="1" t="s">
        <v>193</v>
      </c>
      <c r="L49" s="1">
        <v>-7.0</v>
      </c>
      <c r="M49" s="1">
        <v>0.026933333333333333</v>
      </c>
      <c r="N49" s="1">
        <v>11.962383333333333</v>
      </c>
      <c r="O49" s="1" t="s">
        <v>43</v>
      </c>
      <c r="P49" s="1" t="s">
        <v>194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36</v>
      </c>
      <c r="B50" s="1" t="s">
        <v>17</v>
      </c>
      <c r="C50" s="1">
        <v>309.0</v>
      </c>
      <c r="D50" s="1">
        <v>0.0</v>
      </c>
      <c r="E50" s="1" t="s">
        <v>37</v>
      </c>
      <c r="F50" s="1" t="s">
        <v>38</v>
      </c>
      <c r="G50" s="1" t="s">
        <v>93</v>
      </c>
      <c r="H50" s="1" t="s">
        <v>195</v>
      </c>
      <c r="I50" s="1" t="s">
        <v>196</v>
      </c>
      <c r="J50" s="1" t="s">
        <v>197</v>
      </c>
      <c r="K50" s="1" t="s">
        <v>198</v>
      </c>
      <c r="L50" s="1">
        <v>0.0</v>
      </c>
      <c r="M50" s="1">
        <v>0.026216666666666666</v>
      </c>
      <c r="N50" s="1">
        <v>13.660216666666667</v>
      </c>
      <c r="O50" s="1" t="s">
        <v>43</v>
      </c>
      <c r="P50" s="1" t="s">
        <v>199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58</v>
      </c>
      <c r="B51" s="1" t="s">
        <v>17</v>
      </c>
      <c r="C51" s="1">
        <v>728.0</v>
      </c>
      <c r="D51" s="1">
        <v>0.0</v>
      </c>
      <c r="E51" s="2"/>
      <c r="F51" s="1" t="s">
        <v>19</v>
      </c>
      <c r="G51" s="1" t="s">
        <v>93</v>
      </c>
      <c r="H51" s="1" t="s">
        <v>200</v>
      </c>
      <c r="I51" s="1" t="s">
        <v>201</v>
      </c>
      <c r="J51" s="1" t="s">
        <v>201</v>
      </c>
      <c r="K51" s="2"/>
      <c r="L51" s="1">
        <v>-2.0</v>
      </c>
      <c r="M51" s="1"/>
      <c r="N51" s="1">
        <v>12.941266666666667</v>
      </c>
      <c r="O51" s="1" t="s">
        <v>23</v>
      </c>
      <c r="P51" s="1" t="s">
        <v>202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28</v>
      </c>
      <c r="B52" s="1" t="s">
        <v>17</v>
      </c>
      <c r="C52" s="1">
        <v>543.2</v>
      </c>
      <c r="D52" s="1">
        <v>0.0</v>
      </c>
      <c r="E52" s="1" t="s">
        <v>29</v>
      </c>
      <c r="F52" s="1" t="s">
        <v>19</v>
      </c>
      <c r="G52" s="1" t="s">
        <v>20</v>
      </c>
      <c r="H52" s="1" t="s">
        <v>203</v>
      </c>
      <c r="I52" s="1" t="s">
        <v>204</v>
      </c>
      <c r="J52" s="1" t="s">
        <v>204</v>
      </c>
      <c r="K52" s="2"/>
      <c r="L52" s="1">
        <v>-5.0</v>
      </c>
      <c r="M52" s="1"/>
      <c r="N52" s="1">
        <v>9.128916666666667</v>
      </c>
      <c r="O52" s="1" t="s">
        <v>23</v>
      </c>
      <c r="P52" s="1" t="s">
        <v>205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36</v>
      </c>
      <c r="B53" s="1" t="s">
        <v>17</v>
      </c>
      <c r="C53" s="1">
        <v>407.0</v>
      </c>
      <c r="D53" s="1">
        <v>0.0</v>
      </c>
      <c r="E53" s="1" t="s">
        <v>106</v>
      </c>
      <c r="F53" s="1" t="s">
        <v>38</v>
      </c>
      <c r="G53" s="1" t="s">
        <v>93</v>
      </c>
      <c r="H53" s="1" t="s">
        <v>206</v>
      </c>
      <c r="I53" s="1" t="s">
        <v>207</v>
      </c>
      <c r="J53" s="1" t="s">
        <v>208</v>
      </c>
      <c r="K53" s="1" t="s">
        <v>209</v>
      </c>
      <c r="L53" s="1">
        <v>-3.0</v>
      </c>
      <c r="M53" s="1">
        <v>0.018866666666666667</v>
      </c>
      <c r="N53" s="1">
        <v>48.39175</v>
      </c>
      <c r="O53" s="1" t="s">
        <v>43</v>
      </c>
      <c r="P53" s="1" t="s">
        <v>210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58</v>
      </c>
      <c r="B54" s="1" t="s">
        <v>17</v>
      </c>
      <c r="C54" s="1">
        <v>264.0</v>
      </c>
      <c r="D54" s="1">
        <v>0.0</v>
      </c>
      <c r="E54" s="2"/>
      <c r="F54" s="1" t="s">
        <v>19</v>
      </c>
      <c r="G54" s="1" t="s">
        <v>20</v>
      </c>
      <c r="H54" s="1" t="s">
        <v>211</v>
      </c>
      <c r="I54" s="1" t="s">
        <v>212</v>
      </c>
      <c r="J54" s="1" t="s">
        <v>212</v>
      </c>
      <c r="K54" s="2"/>
      <c r="L54" s="1">
        <v>3.0</v>
      </c>
      <c r="M54" s="1"/>
      <c r="N54" s="1">
        <v>18.560716666666668</v>
      </c>
      <c r="O54" s="1" t="s">
        <v>23</v>
      </c>
      <c r="P54" s="1" t="s">
        <v>213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58</v>
      </c>
      <c r="B55" s="1" t="s">
        <v>17</v>
      </c>
      <c r="C55" s="1">
        <v>528.0</v>
      </c>
      <c r="D55" s="1">
        <v>0.0</v>
      </c>
      <c r="E55" s="2"/>
      <c r="F55" s="1" t="s">
        <v>19</v>
      </c>
      <c r="G55" s="1" t="s">
        <v>20</v>
      </c>
      <c r="H55" s="1" t="s">
        <v>214</v>
      </c>
      <c r="I55" s="1" t="s">
        <v>215</v>
      </c>
      <c r="J55" s="1" t="s">
        <v>215</v>
      </c>
      <c r="K55" s="2"/>
      <c r="L55" s="1">
        <v>2.0</v>
      </c>
      <c r="M55" s="1"/>
      <c r="N55" s="1">
        <v>17.364766666666668</v>
      </c>
      <c r="O55" s="1" t="s">
        <v>23</v>
      </c>
      <c r="P55" s="1" t="s">
        <v>216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58</v>
      </c>
      <c r="B56" s="1" t="s">
        <v>17</v>
      </c>
      <c r="C56" s="1">
        <v>329.0</v>
      </c>
      <c r="D56" s="1">
        <v>0.0</v>
      </c>
      <c r="E56" s="2"/>
      <c r="F56" s="1" t="s">
        <v>19</v>
      </c>
      <c r="G56" s="1" t="s">
        <v>20</v>
      </c>
      <c r="H56" s="1" t="s">
        <v>217</v>
      </c>
      <c r="I56" s="1" t="s">
        <v>218</v>
      </c>
      <c r="J56" s="1" t="s">
        <v>218</v>
      </c>
      <c r="K56" s="2"/>
      <c r="L56" s="1">
        <v>1.0</v>
      </c>
      <c r="M56" s="1"/>
      <c r="N56" s="1">
        <v>16.83395</v>
      </c>
      <c r="O56" s="1" t="s">
        <v>23</v>
      </c>
      <c r="P56" s="1" t="s">
        <v>219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58</v>
      </c>
      <c r="B57" s="1" t="s">
        <v>17</v>
      </c>
      <c r="C57" s="1">
        <v>786.0</v>
      </c>
      <c r="D57" s="1">
        <v>0.0</v>
      </c>
      <c r="E57" s="2"/>
      <c r="F57" s="1" t="s">
        <v>19</v>
      </c>
      <c r="G57" s="1" t="s">
        <v>20</v>
      </c>
      <c r="H57" s="1" t="s">
        <v>220</v>
      </c>
      <c r="I57" s="1" t="s">
        <v>221</v>
      </c>
      <c r="J57" s="1" t="s">
        <v>221</v>
      </c>
      <c r="K57" s="2"/>
      <c r="L57" s="1">
        <v>0.0</v>
      </c>
      <c r="M57" s="1"/>
      <c r="N57" s="1">
        <v>15.6057</v>
      </c>
      <c r="O57" s="1" t="s">
        <v>23</v>
      </c>
      <c r="P57" s="1" t="s">
        <v>222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58</v>
      </c>
      <c r="B58" s="1" t="s">
        <v>17</v>
      </c>
      <c r="C58" s="3">
        <v>264.0</v>
      </c>
      <c r="D58" s="1">
        <v>0.0</v>
      </c>
      <c r="E58" s="2"/>
      <c r="F58" s="1" t="s">
        <v>19</v>
      </c>
      <c r="G58" s="1" t="s">
        <v>20</v>
      </c>
      <c r="H58" s="1" t="s">
        <v>223</v>
      </c>
      <c r="I58" s="1" t="s">
        <v>224</v>
      </c>
      <c r="J58" s="1" t="s">
        <v>224</v>
      </c>
      <c r="K58" s="2"/>
      <c r="L58" s="1">
        <v>3.0</v>
      </c>
      <c r="M58" s="1"/>
      <c r="N58" s="1">
        <v>18.407033333333334</v>
      </c>
      <c r="O58" s="1" t="s">
        <v>23</v>
      </c>
      <c r="P58" s="1" t="s">
        <v>80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58</v>
      </c>
      <c r="B59" s="1" t="s">
        <v>17</v>
      </c>
      <c r="C59" s="3">
        <v>224.0</v>
      </c>
      <c r="D59" s="1">
        <v>0.0</v>
      </c>
      <c r="E59" s="2"/>
      <c r="F59" s="1" t="s">
        <v>19</v>
      </c>
      <c r="G59" s="1" t="s">
        <v>20</v>
      </c>
      <c r="H59" s="1" t="s">
        <v>225</v>
      </c>
      <c r="I59" s="1" t="s">
        <v>226</v>
      </c>
      <c r="J59" s="1" t="s">
        <v>226</v>
      </c>
      <c r="K59" s="2"/>
      <c r="L59" s="1">
        <v>-2.0</v>
      </c>
      <c r="M59" s="1"/>
      <c r="N59" s="1">
        <v>12.839916666666667</v>
      </c>
      <c r="O59" s="1" t="s">
        <v>23</v>
      </c>
      <c r="P59" s="1" t="s">
        <v>227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58</v>
      </c>
      <c r="B60" s="1" t="s">
        <v>17</v>
      </c>
      <c r="C60" s="1">
        <v>329.0</v>
      </c>
      <c r="D60" s="1">
        <v>0.0</v>
      </c>
      <c r="E60" s="2"/>
      <c r="F60" s="1" t="s">
        <v>19</v>
      </c>
      <c r="G60" s="1" t="s">
        <v>20</v>
      </c>
      <c r="H60" s="1" t="s">
        <v>228</v>
      </c>
      <c r="I60" s="1" t="s">
        <v>229</v>
      </c>
      <c r="J60" s="1" t="s">
        <v>229</v>
      </c>
      <c r="K60" s="2"/>
      <c r="L60" s="1">
        <v>-4.0</v>
      </c>
      <c r="M60" s="1"/>
      <c r="N60" s="1">
        <v>10.935633333333334</v>
      </c>
      <c r="O60" s="1" t="s">
        <v>23</v>
      </c>
      <c r="P60" s="1" t="s">
        <v>230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36</v>
      </c>
      <c r="B61" s="1" t="s">
        <v>17</v>
      </c>
      <c r="C61" s="3">
        <v>363.0</v>
      </c>
      <c r="D61" s="1">
        <v>0.0</v>
      </c>
      <c r="E61" s="1" t="s">
        <v>106</v>
      </c>
      <c r="F61" s="1" t="s">
        <v>38</v>
      </c>
      <c r="G61" s="1" t="s">
        <v>20</v>
      </c>
      <c r="H61" s="1" t="s">
        <v>231</v>
      </c>
      <c r="I61" s="1" t="s">
        <v>232</v>
      </c>
      <c r="J61" s="1" t="s">
        <v>233</v>
      </c>
      <c r="K61" s="1" t="s">
        <v>234</v>
      </c>
      <c r="L61" s="1">
        <v>-8.0</v>
      </c>
      <c r="M61" s="1">
        <v>0.0314</v>
      </c>
      <c r="N61" s="1">
        <v>9.533433333333333</v>
      </c>
      <c r="O61" s="1" t="s">
        <v>43</v>
      </c>
      <c r="P61" s="1" t="s">
        <v>235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28</v>
      </c>
      <c r="B62" s="1" t="s">
        <v>17</v>
      </c>
      <c r="C62" s="3">
        <v>318.2</v>
      </c>
      <c r="D62" s="1">
        <v>0.0</v>
      </c>
      <c r="E62" s="1" t="s">
        <v>29</v>
      </c>
      <c r="F62" s="1" t="s">
        <v>19</v>
      </c>
      <c r="G62" s="1" t="s">
        <v>20</v>
      </c>
      <c r="H62" s="1" t="s">
        <v>236</v>
      </c>
      <c r="I62" s="1" t="s">
        <v>237</v>
      </c>
      <c r="J62" s="1" t="s">
        <v>237</v>
      </c>
      <c r="K62" s="2"/>
      <c r="L62" s="1">
        <v>-5.0</v>
      </c>
      <c r="M62" s="1"/>
      <c r="N62" s="1">
        <v>9.346833333333333</v>
      </c>
      <c r="O62" s="1" t="s">
        <v>23</v>
      </c>
      <c r="P62" s="1" t="s">
        <v>238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28</v>
      </c>
      <c r="B63" s="1" t="s">
        <v>17</v>
      </c>
      <c r="C63" s="1">
        <v>478.2</v>
      </c>
      <c r="D63" s="1">
        <v>0.0</v>
      </c>
      <c r="E63" s="1" t="s">
        <v>29</v>
      </c>
      <c r="F63" s="1" t="s">
        <v>19</v>
      </c>
      <c r="G63" s="1" t="s">
        <v>20</v>
      </c>
      <c r="H63" s="1" t="s">
        <v>239</v>
      </c>
      <c r="I63" s="1" t="s">
        <v>240</v>
      </c>
      <c r="J63" s="1" t="s">
        <v>240</v>
      </c>
      <c r="K63" s="2"/>
      <c r="L63" s="1">
        <v>-4.0</v>
      </c>
      <c r="M63" s="1"/>
      <c r="N63" s="1">
        <v>10.0011</v>
      </c>
      <c r="O63" s="1" t="s">
        <v>23</v>
      </c>
      <c r="P63" s="1" t="s">
        <v>241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36</v>
      </c>
      <c r="B64" s="1" t="s">
        <v>17</v>
      </c>
      <c r="C64" s="1">
        <v>338.0</v>
      </c>
      <c r="D64" s="1">
        <v>11.0</v>
      </c>
      <c r="E64" s="1" t="s">
        <v>106</v>
      </c>
      <c r="F64" s="1" t="s">
        <v>38</v>
      </c>
      <c r="G64" s="1" t="s">
        <v>20</v>
      </c>
      <c r="H64" s="1" t="s">
        <v>242</v>
      </c>
      <c r="I64" s="1" t="s">
        <v>243</v>
      </c>
      <c r="J64" s="1" t="s">
        <v>244</v>
      </c>
      <c r="K64" s="1" t="s">
        <v>245</v>
      </c>
      <c r="L64" s="1">
        <v>-7.0</v>
      </c>
      <c r="M64" s="1">
        <v>0.04526666666666666</v>
      </c>
      <c r="N64" s="1">
        <v>10.605966666666667</v>
      </c>
      <c r="O64" s="1" t="s">
        <v>43</v>
      </c>
      <c r="P64" s="1" t="s">
        <v>246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36</v>
      </c>
      <c r="B65" s="1" t="s">
        <v>17</v>
      </c>
      <c r="C65" s="1">
        <v>239.0</v>
      </c>
      <c r="D65" s="1">
        <v>55.0</v>
      </c>
      <c r="E65" s="2"/>
      <c r="F65" s="1" t="s">
        <v>67</v>
      </c>
      <c r="G65" s="1" t="s">
        <v>93</v>
      </c>
      <c r="H65" s="1" t="s">
        <v>247</v>
      </c>
      <c r="I65" s="1" t="s">
        <v>248</v>
      </c>
      <c r="J65" s="1" t="s">
        <v>248</v>
      </c>
      <c r="K65" s="2"/>
      <c r="L65" s="1">
        <v>-11.0</v>
      </c>
      <c r="M65" s="1"/>
      <c r="N65" s="1">
        <v>7.832</v>
      </c>
      <c r="O65" s="1" t="s">
        <v>43</v>
      </c>
      <c r="P65" s="1" t="s">
        <v>249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179</v>
      </c>
      <c r="B66" s="1" t="s">
        <v>17</v>
      </c>
      <c r="C66" s="3">
        <v>309.0</v>
      </c>
      <c r="D66" s="1">
        <v>0.0</v>
      </c>
      <c r="E66" s="2"/>
      <c r="F66" s="1" t="s">
        <v>67</v>
      </c>
      <c r="G66" s="1" t="s">
        <v>93</v>
      </c>
      <c r="H66" s="1" t="s">
        <v>250</v>
      </c>
      <c r="I66" s="1" t="s">
        <v>251</v>
      </c>
      <c r="J66" s="1" t="s">
        <v>251</v>
      </c>
      <c r="K66" s="2"/>
      <c r="L66" s="1">
        <v>15.0</v>
      </c>
      <c r="M66" s="1"/>
      <c r="N66" s="1">
        <v>20.557733333333335</v>
      </c>
      <c r="O66" s="1" t="s">
        <v>182</v>
      </c>
      <c r="P66" s="1" t="s">
        <v>252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28</v>
      </c>
      <c r="B67" s="1" t="s">
        <v>17</v>
      </c>
      <c r="C67" s="1">
        <v>214.2</v>
      </c>
      <c r="D67" s="1">
        <v>0.0</v>
      </c>
      <c r="E67" s="1" t="s">
        <v>29</v>
      </c>
      <c r="F67" s="1" t="s">
        <v>19</v>
      </c>
      <c r="G67" s="1" t="s">
        <v>20</v>
      </c>
      <c r="H67" s="1" t="s">
        <v>253</v>
      </c>
      <c r="I67" s="1" t="s">
        <v>254</v>
      </c>
      <c r="J67" s="1" t="s">
        <v>254</v>
      </c>
      <c r="K67" s="2"/>
      <c r="L67" s="1">
        <v>3.0</v>
      </c>
      <c r="M67" s="1"/>
      <c r="N67" s="1">
        <v>18.03925</v>
      </c>
      <c r="O67" s="1" t="s">
        <v>23</v>
      </c>
      <c r="P67" s="1" t="s">
        <v>175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16</v>
      </c>
      <c r="B68" s="1" t="s">
        <v>17</v>
      </c>
      <c r="C68" s="1">
        <v>947.0</v>
      </c>
      <c r="D68" s="1">
        <v>0.0</v>
      </c>
      <c r="E68" s="1" t="s">
        <v>255</v>
      </c>
      <c r="F68" s="1" t="s">
        <v>19</v>
      </c>
      <c r="G68" s="1" t="s">
        <v>20</v>
      </c>
      <c r="H68" s="1" t="s">
        <v>256</v>
      </c>
      <c r="I68" s="1" t="s">
        <v>257</v>
      </c>
      <c r="J68" s="1" t="s">
        <v>257</v>
      </c>
      <c r="K68" s="2"/>
      <c r="L68" s="1">
        <v>2.0</v>
      </c>
      <c r="M68" s="1"/>
      <c r="N68" s="1">
        <v>21.973233333333333</v>
      </c>
      <c r="O68" s="1" t="s">
        <v>23</v>
      </c>
      <c r="P68" s="1" t="s">
        <v>258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58</v>
      </c>
      <c r="B69" s="1" t="s">
        <v>17</v>
      </c>
      <c r="C69" s="3">
        <v>553.0</v>
      </c>
      <c r="D69" s="1">
        <v>0.0</v>
      </c>
      <c r="E69" s="2"/>
      <c r="F69" s="1" t="s">
        <v>19</v>
      </c>
      <c r="G69" s="1" t="s">
        <v>20</v>
      </c>
      <c r="H69" s="1" t="s">
        <v>259</v>
      </c>
      <c r="I69" s="1" t="s">
        <v>260</v>
      </c>
      <c r="J69" s="1" t="s">
        <v>260</v>
      </c>
      <c r="K69" s="2"/>
      <c r="L69" s="1">
        <v>2.0</v>
      </c>
      <c r="M69" s="1"/>
      <c r="N69" s="1">
        <v>17.264866666666666</v>
      </c>
      <c r="O69" s="1" t="s">
        <v>23</v>
      </c>
      <c r="P69" s="1" t="s">
        <v>261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58</v>
      </c>
      <c r="B70" s="1" t="s">
        <v>17</v>
      </c>
      <c r="C70" s="1">
        <v>826.0</v>
      </c>
      <c r="D70" s="1">
        <v>0.0</v>
      </c>
      <c r="E70" s="2"/>
      <c r="F70" s="1" t="s">
        <v>19</v>
      </c>
      <c r="G70" s="1" t="s">
        <v>20</v>
      </c>
      <c r="H70" s="1" t="s">
        <v>262</v>
      </c>
      <c r="I70" s="1" t="s">
        <v>263</v>
      </c>
      <c r="J70" s="1" t="s">
        <v>263</v>
      </c>
      <c r="K70" s="2"/>
      <c r="L70" s="1">
        <v>2.0</v>
      </c>
      <c r="M70" s="1"/>
      <c r="N70" s="1">
        <v>17.64665</v>
      </c>
      <c r="O70" s="1" t="s">
        <v>23</v>
      </c>
      <c r="P70" s="1" t="s">
        <v>264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36</v>
      </c>
      <c r="B71" s="1" t="s">
        <v>17</v>
      </c>
      <c r="C71" s="1">
        <v>299.0</v>
      </c>
      <c r="D71" s="1">
        <v>0.0</v>
      </c>
      <c r="E71" s="1" t="s">
        <v>37</v>
      </c>
      <c r="F71" s="1" t="s">
        <v>38</v>
      </c>
      <c r="G71" s="1" t="s">
        <v>93</v>
      </c>
      <c r="H71" s="1" t="s">
        <v>265</v>
      </c>
      <c r="I71" s="1" t="s">
        <v>266</v>
      </c>
      <c r="J71" s="1" t="s">
        <v>267</v>
      </c>
      <c r="K71" s="1" t="s">
        <v>268</v>
      </c>
      <c r="L71" s="1">
        <v>0.0</v>
      </c>
      <c r="M71" s="1">
        <v>0.028733333333333333</v>
      </c>
      <c r="N71" s="1">
        <v>26.39206666666667</v>
      </c>
      <c r="O71" s="1" t="s">
        <v>43</v>
      </c>
      <c r="P71" s="1" t="s">
        <v>269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58</v>
      </c>
      <c r="B72" s="1" t="s">
        <v>17</v>
      </c>
      <c r="C72" s="1">
        <v>523.0</v>
      </c>
      <c r="D72" s="1">
        <v>0.0</v>
      </c>
      <c r="E72" s="2"/>
      <c r="F72" s="1" t="s">
        <v>19</v>
      </c>
      <c r="G72" s="1" t="s">
        <v>20</v>
      </c>
      <c r="H72" s="1" t="s">
        <v>270</v>
      </c>
      <c r="I72" s="1" t="s">
        <v>271</v>
      </c>
      <c r="J72" s="1" t="s">
        <v>271</v>
      </c>
      <c r="K72" s="2"/>
      <c r="L72" s="1">
        <v>1.0</v>
      </c>
      <c r="M72" s="1"/>
      <c r="N72" s="1">
        <v>16.698616666666666</v>
      </c>
      <c r="O72" s="1" t="s">
        <v>23</v>
      </c>
      <c r="P72" s="1" t="s">
        <v>272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36</v>
      </c>
      <c r="B73" s="1" t="s">
        <v>17</v>
      </c>
      <c r="C73" s="1">
        <v>514.0</v>
      </c>
      <c r="D73" s="1">
        <v>128.0</v>
      </c>
      <c r="E73" s="2"/>
      <c r="F73" s="1" t="s">
        <v>67</v>
      </c>
      <c r="G73" s="1" t="s">
        <v>68</v>
      </c>
      <c r="H73" s="1" t="s">
        <v>273</v>
      </c>
      <c r="I73" s="1" t="s">
        <v>274</v>
      </c>
      <c r="J73" s="1" t="s">
        <v>274</v>
      </c>
      <c r="K73" s="2"/>
      <c r="L73" s="1">
        <v>-2.0</v>
      </c>
      <c r="M73" s="1"/>
      <c r="N73" s="1">
        <v>16.821533333333335</v>
      </c>
      <c r="O73" s="1" t="s">
        <v>43</v>
      </c>
      <c r="P73" s="1" t="s">
        <v>275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58</v>
      </c>
      <c r="B74" s="1" t="s">
        <v>17</v>
      </c>
      <c r="C74" s="3">
        <v>429.0</v>
      </c>
      <c r="D74" s="1">
        <v>0.0</v>
      </c>
      <c r="E74" s="2"/>
      <c r="F74" s="1" t="s">
        <v>19</v>
      </c>
      <c r="G74" s="1" t="s">
        <v>93</v>
      </c>
      <c r="H74" s="1" t="s">
        <v>276</v>
      </c>
      <c r="I74" s="1" t="s">
        <v>277</v>
      </c>
      <c r="J74" s="1" t="s">
        <v>277</v>
      </c>
      <c r="K74" s="2"/>
      <c r="L74" s="1">
        <v>-1.0</v>
      </c>
      <c r="M74" s="1"/>
      <c r="N74" s="1">
        <v>13.054316666666667</v>
      </c>
      <c r="O74" s="1" t="s">
        <v>23</v>
      </c>
      <c r="P74" s="1" t="s">
        <v>278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36</v>
      </c>
      <c r="B75" s="1" t="s">
        <v>17</v>
      </c>
      <c r="C75" s="1">
        <v>498.0</v>
      </c>
      <c r="D75" s="1">
        <v>0.0</v>
      </c>
      <c r="E75" s="1" t="s">
        <v>106</v>
      </c>
      <c r="F75" s="1" t="s">
        <v>38</v>
      </c>
      <c r="G75" s="1" t="s">
        <v>20</v>
      </c>
      <c r="H75" s="1" t="s">
        <v>279</v>
      </c>
      <c r="I75" s="1" t="s">
        <v>280</v>
      </c>
      <c r="J75" s="1" t="s">
        <v>281</v>
      </c>
      <c r="K75" s="1" t="s">
        <v>282</v>
      </c>
      <c r="L75" s="1">
        <v>-11.0</v>
      </c>
      <c r="M75" s="1">
        <v>0.025166666666666667</v>
      </c>
      <c r="N75" s="1">
        <v>2.022266666666667</v>
      </c>
      <c r="O75" s="1" t="s">
        <v>43</v>
      </c>
      <c r="P75" s="1" t="s">
        <v>283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36</v>
      </c>
      <c r="B76" s="1" t="s">
        <v>17</v>
      </c>
      <c r="C76" s="1">
        <v>319.0</v>
      </c>
      <c r="D76" s="1">
        <v>75.0</v>
      </c>
      <c r="E76" s="2"/>
      <c r="F76" s="1" t="s">
        <v>67</v>
      </c>
      <c r="G76" s="1" t="s">
        <v>20</v>
      </c>
      <c r="H76" s="1" t="s">
        <v>284</v>
      </c>
      <c r="I76" s="1" t="s">
        <v>285</v>
      </c>
      <c r="J76" s="1" t="s">
        <v>285</v>
      </c>
      <c r="K76" s="2"/>
      <c r="L76" s="1">
        <v>-7.0</v>
      </c>
      <c r="M76" s="1"/>
      <c r="N76" s="1">
        <v>11.536283333333333</v>
      </c>
      <c r="O76" s="1" t="s">
        <v>43</v>
      </c>
      <c r="P76" s="1" t="s">
        <v>286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28</v>
      </c>
      <c r="B77" s="1" t="s">
        <v>17</v>
      </c>
      <c r="C77" s="1">
        <v>214.2</v>
      </c>
      <c r="D77" s="1">
        <v>0.0</v>
      </c>
      <c r="E77" s="1" t="s">
        <v>29</v>
      </c>
      <c r="F77" s="1" t="s">
        <v>19</v>
      </c>
      <c r="G77" s="1" t="s">
        <v>20</v>
      </c>
      <c r="H77" s="1" t="s">
        <v>287</v>
      </c>
      <c r="I77" s="1" t="s">
        <v>288</v>
      </c>
      <c r="J77" s="1" t="s">
        <v>288</v>
      </c>
      <c r="K77" s="2"/>
      <c r="L77" s="1">
        <v>-7.0</v>
      </c>
      <c r="M77" s="1"/>
      <c r="N77" s="1">
        <v>7.230466666666667</v>
      </c>
      <c r="O77" s="1" t="s">
        <v>23</v>
      </c>
      <c r="P77" s="1" t="s">
        <v>175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28</v>
      </c>
      <c r="B78" s="1" t="s">
        <v>17</v>
      </c>
      <c r="C78" s="3">
        <v>207.2</v>
      </c>
      <c r="D78" s="1">
        <v>0.0</v>
      </c>
      <c r="E78" s="1" t="s">
        <v>29</v>
      </c>
      <c r="F78" s="1" t="s">
        <v>19</v>
      </c>
      <c r="G78" s="1" t="s">
        <v>20</v>
      </c>
      <c r="H78" s="1" t="s">
        <v>289</v>
      </c>
      <c r="I78" s="1" t="s">
        <v>290</v>
      </c>
      <c r="J78" s="1" t="s">
        <v>290</v>
      </c>
      <c r="K78" s="2"/>
      <c r="L78" s="1">
        <v>-8.0</v>
      </c>
      <c r="M78" s="1"/>
      <c r="N78" s="1">
        <v>6.095283333333334</v>
      </c>
      <c r="O78" s="1" t="s">
        <v>23</v>
      </c>
      <c r="P78" s="1" t="s">
        <v>291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36</v>
      </c>
      <c r="B79" s="1" t="s">
        <v>17</v>
      </c>
      <c r="C79" s="1">
        <v>247.0</v>
      </c>
      <c r="D79" s="1">
        <v>62.0</v>
      </c>
      <c r="E79" s="2"/>
      <c r="F79" s="1" t="s">
        <v>67</v>
      </c>
      <c r="G79" s="1" t="s">
        <v>68</v>
      </c>
      <c r="H79" s="1" t="s">
        <v>292</v>
      </c>
      <c r="I79" s="1" t="s">
        <v>293</v>
      </c>
      <c r="J79" s="1" t="s">
        <v>293</v>
      </c>
      <c r="K79" s="2"/>
      <c r="L79" s="1">
        <v>-7.0</v>
      </c>
      <c r="M79" s="1"/>
      <c r="N79" s="1">
        <v>11.2269</v>
      </c>
      <c r="O79" s="1" t="s">
        <v>43</v>
      </c>
      <c r="P79" s="1" t="s">
        <v>294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36</v>
      </c>
      <c r="B80" s="1" t="s">
        <v>17</v>
      </c>
      <c r="C80" s="3">
        <v>547.0</v>
      </c>
      <c r="D80" s="1">
        <v>0.0</v>
      </c>
      <c r="E80" s="1" t="s">
        <v>37</v>
      </c>
      <c r="F80" s="1" t="s">
        <v>38</v>
      </c>
      <c r="G80" s="1" t="s">
        <v>20</v>
      </c>
      <c r="H80" s="1" t="s">
        <v>295</v>
      </c>
      <c r="I80" s="1" t="s">
        <v>296</v>
      </c>
      <c r="J80" s="1" t="s">
        <v>297</v>
      </c>
      <c r="K80" s="1" t="s">
        <v>298</v>
      </c>
      <c r="L80" s="1">
        <v>-12.0</v>
      </c>
      <c r="M80" s="1">
        <v>0.10583333333333333</v>
      </c>
      <c r="N80" s="1">
        <v>10.119866666666667</v>
      </c>
      <c r="O80" s="1" t="s">
        <v>43</v>
      </c>
      <c r="P80" s="1" t="s">
        <v>299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36</v>
      </c>
      <c r="B81" s="1" t="s">
        <v>17</v>
      </c>
      <c r="C81" s="1">
        <v>364.0</v>
      </c>
      <c r="D81" s="1">
        <v>0.0</v>
      </c>
      <c r="E81" s="1" t="s">
        <v>106</v>
      </c>
      <c r="F81" s="1" t="s">
        <v>38</v>
      </c>
      <c r="G81" s="1" t="s">
        <v>20</v>
      </c>
      <c r="H81" s="1" t="s">
        <v>300</v>
      </c>
      <c r="I81" s="1" t="s">
        <v>301</v>
      </c>
      <c r="J81" s="1" t="s">
        <v>302</v>
      </c>
      <c r="K81" s="1" t="s">
        <v>303</v>
      </c>
      <c r="L81" s="1">
        <v>-5.0</v>
      </c>
      <c r="M81" s="1">
        <v>0.08163333333333334</v>
      </c>
      <c r="N81" s="1">
        <v>15.2356</v>
      </c>
      <c r="O81" s="1" t="s">
        <v>43</v>
      </c>
      <c r="P81" s="1" t="s">
        <v>304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16</v>
      </c>
      <c r="B82" s="1" t="s">
        <v>17</v>
      </c>
      <c r="C82" s="1">
        <v>598.0</v>
      </c>
      <c r="D82" s="1">
        <v>0.0</v>
      </c>
      <c r="E82" s="1" t="s">
        <v>305</v>
      </c>
      <c r="F82" s="1" t="s">
        <v>19</v>
      </c>
      <c r="G82" s="1" t="s">
        <v>20</v>
      </c>
      <c r="H82" s="1" t="s">
        <v>306</v>
      </c>
      <c r="I82" s="1" t="s">
        <v>307</v>
      </c>
      <c r="J82" s="1" t="s">
        <v>307</v>
      </c>
      <c r="K82" s="2"/>
      <c r="L82" s="1">
        <v>-2.0</v>
      </c>
      <c r="M82" s="1"/>
      <c r="N82" s="1">
        <v>12.85425</v>
      </c>
      <c r="O82" s="1" t="s">
        <v>23</v>
      </c>
      <c r="P82" s="1" t="s">
        <v>308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28</v>
      </c>
      <c r="B83" s="1" t="s">
        <v>17</v>
      </c>
      <c r="C83" s="3">
        <v>224.2</v>
      </c>
      <c r="D83" s="1">
        <v>0.0</v>
      </c>
      <c r="E83" s="1" t="s">
        <v>29</v>
      </c>
      <c r="F83" s="1" t="s">
        <v>19</v>
      </c>
      <c r="G83" s="1" t="s">
        <v>20</v>
      </c>
      <c r="H83" s="1" t="s">
        <v>309</v>
      </c>
      <c r="I83" s="1" t="s">
        <v>310</v>
      </c>
      <c r="J83" s="1" t="s">
        <v>310</v>
      </c>
      <c r="K83" s="2"/>
      <c r="L83" s="1">
        <v>-2.0</v>
      </c>
      <c r="M83" s="1"/>
      <c r="N83" s="1">
        <v>12.29305</v>
      </c>
      <c r="O83" s="1" t="s">
        <v>23</v>
      </c>
      <c r="P83" s="1" t="s">
        <v>311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28</v>
      </c>
      <c r="B84" s="1" t="s">
        <v>17</v>
      </c>
      <c r="C84" s="1">
        <v>478.2</v>
      </c>
      <c r="D84" s="1">
        <v>0.0</v>
      </c>
      <c r="E84" s="1" t="s">
        <v>29</v>
      </c>
      <c r="F84" s="1" t="s">
        <v>19</v>
      </c>
      <c r="G84" s="1" t="s">
        <v>20</v>
      </c>
      <c r="H84" s="1" t="s">
        <v>312</v>
      </c>
      <c r="I84" s="1" t="s">
        <v>313</v>
      </c>
      <c r="J84" s="1" t="s">
        <v>313</v>
      </c>
      <c r="K84" s="2"/>
      <c r="L84" s="1">
        <v>-2.0</v>
      </c>
      <c r="M84" s="1"/>
      <c r="N84" s="1">
        <v>12.644433333333334</v>
      </c>
      <c r="O84" s="1" t="s">
        <v>23</v>
      </c>
      <c r="P84" s="1" t="s">
        <v>314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16</v>
      </c>
      <c r="B85" s="1" t="s">
        <v>17</v>
      </c>
      <c r="C85" s="1">
        <v>434.0</v>
      </c>
      <c r="D85" s="1">
        <v>0.0</v>
      </c>
      <c r="E85" s="1" t="s">
        <v>315</v>
      </c>
      <c r="F85" s="1" t="s">
        <v>19</v>
      </c>
      <c r="G85" s="1" t="s">
        <v>20</v>
      </c>
      <c r="H85" s="1" t="s">
        <v>316</v>
      </c>
      <c r="I85" s="1" t="s">
        <v>317</v>
      </c>
      <c r="J85" s="1" t="s">
        <v>317</v>
      </c>
      <c r="K85" s="2"/>
      <c r="L85" s="1">
        <v>-2.0</v>
      </c>
      <c r="M85" s="1"/>
      <c r="N85" s="1">
        <v>12.38695</v>
      </c>
      <c r="O85" s="1" t="s">
        <v>23</v>
      </c>
      <c r="P85" s="1" t="s">
        <v>318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28</v>
      </c>
      <c r="B86" s="1" t="s">
        <v>17</v>
      </c>
      <c r="C86" s="1">
        <v>271.2</v>
      </c>
      <c r="D86" s="1">
        <v>0.0</v>
      </c>
      <c r="E86" s="1" t="s">
        <v>29</v>
      </c>
      <c r="F86" s="1" t="s">
        <v>19</v>
      </c>
      <c r="G86" s="1" t="s">
        <v>20</v>
      </c>
      <c r="H86" s="1" t="s">
        <v>319</v>
      </c>
      <c r="I86" s="1" t="s">
        <v>320</v>
      </c>
      <c r="J86" s="1" t="s">
        <v>320</v>
      </c>
      <c r="K86" s="2"/>
      <c r="L86" s="1">
        <v>-8.0</v>
      </c>
      <c r="M86" s="1"/>
      <c r="N86" s="1">
        <v>6.971033333333334</v>
      </c>
      <c r="O86" s="1" t="s">
        <v>23</v>
      </c>
      <c r="P86" s="1" t="s">
        <v>321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28</v>
      </c>
      <c r="B87" s="1" t="s">
        <v>17</v>
      </c>
      <c r="C87" s="3">
        <v>224.2</v>
      </c>
      <c r="D87" s="1">
        <v>0.0</v>
      </c>
      <c r="E87" s="1" t="s">
        <v>29</v>
      </c>
      <c r="F87" s="1" t="s">
        <v>19</v>
      </c>
      <c r="G87" s="1" t="s">
        <v>20</v>
      </c>
      <c r="H87" s="1" t="s">
        <v>322</v>
      </c>
      <c r="I87" s="1" t="s">
        <v>323</v>
      </c>
      <c r="J87" s="1" t="s">
        <v>323</v>
      </c>
      <c r="K87" s="2"/>
      <c r="L87" s="1">
        <v>-8.0</v>
      </c>
      <c r="M87" s="1"/>
      <c r="N87" s="1">
        <v>6.958183333333333</v>
      </c>
      <c r="O87" s="1" t="s">
        <v>23</v>
      </c>
      <c r="P87" s="1" t="s">
        <v>324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28</v>
      </c>
      <c r="B88" s="1" t="s">
        <v>17</v>
      </c>
      <c r="C88" s="3">
        <v>214.2</v>
      </c>
      <c r="D88" s="1">
        <v>0.0</v>
      </c>
      <c r="E88" s="1" t="s">
        <v>29</v>
      </c>
      <c r="F88" s="1" t="s">
        <v>19</v>
      </c>
      <c r="G88" s="1" t="s">
        <v>20</v>
      </c>
      <c r="H88" s="1" t="s">
        <v>325</v>
      </c>
      <c r="I88" s="1" t="s">
        <v>326</v>
      </c>
      <c r="J88" s="1" t="s">
        <v>326</v>
      </c>
      <c r="K88" s="2"/>
      <c r="L88" s="1">
        <v>-8.0</v>
      </c>
      <c r="M88" s="1"/>
      <c r="N88" s="1">
        <v>6.59235</v>
      </c>
      <c r="O88" s="1" t="s">
        <v>23</v>
      </c>
      <c r="P88" s="1" t="s">
        <v>86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58</v>
      </c>
      <c r="B89" s="1" t="s">
        <v>17</v>
      </c>
      <c r="C89" s="1">
        <v>329.0</v>
      </c>
      <c r="D89" s="1">
        <v>0.0</v>
      </c>
      <c r="E89" s="2"/>
      <c r="F89" s="1" t="s">
        <v>19</v>
      </c>
      <c r="G89" s="1" t="s">
        <v>20</v>
      </c>
      <c r="H89" s="1" t="s">
        <v>327</v>
      </c>
      <c r="I89" s="1" t="s">
        <v>328</v>
      </c>
      <c r="J89" s="1" t="s">
        <v>328</v>
      </c>
      <c r="K89" s="2"/>
      <c r="L89" s="1">
        <v>-5.0</v>
      </c>
      <c r="M89" s="1"/>
      <c r="N89" s="1">
        <v>9.074233333333334</v>
      </c>
      <c r="O89" s="1" t="s">
        <v>23</v>
      </c>
      <c r="P89" s="1" t="s">
        <v>230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58</v>
      </c>
      <c r="B90" s="1" t="s">
        <v>17</v>
      </c>
      <c r="C90" s="3">
        <v>398.0</v>
      </c>
      <c r="D90" s="1">
        <v>0.0</v>
      </c>
      <c r="E90" s="2"/>
      <c r="F90" s="1" t="s">
        <v>19</v>
      </c>
      <c r="G90" s="1" t="s">
        <v>93</v>
      </c>
      <c r="H90" s="1" t="s">
        <v>329</v>
      </c>
      <c r="I90" s="1" t="s">
        <v>330</v>
      </c>
      <c r="J90" s="1" t="s">
        <v>330</v>
      </c>
      <c r="K90" s="2"/>
      <c r="L90" s="1">
        <v>-7.0</v>
      </c>
      <c r="M90" s="1"/>
      <c r="N90" s="1">
        <v>7.495166666666667</v>
      </c>
      <c r="O90" s="1" t="s">
        <v>23</v>
      </c>
      <c r="P90" s="1" t="s">
        <v>331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28</v>
      </c>
      <c r="B91" s="1" t="s">
        <v>17</v>
      </c>
      <c r="C91" s="3">
        <v>182.2</v>
      </c>
      <c r="D91" s="1">
        <v>0.0</v>
      </c>
      <c r="E91" s="1" t="s">
        <v>29</v>
      </c>
      <c r="F91" s="1" t="s">
        <v>19</v>
      </c>
      <c r="G91" s="1" t="s">
        <v>20</v>
      </c>
      <c r="H91" s="1" t="s">
        <v>332</v>
      </c>
      <c r="I91" s="1" t="s">
        <v>333</v>
      </c>
      <c r="J91" s="1" t="s">
        <v>333</v>
      </c>
      <c r="K91" s="2"/>
      <c r="L91" s="1">
        <v>-7.0</v>
      </c>
      <c r="M91" s="1"/>
      <c r="N91" s="1">
        <v>7.253416666666666</v>
      </c>
      <c r="O91" s="1" t="s">
        <v>23</v>
      </c>
      <c r="P91" s="1" t="s">
        <v>334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28</v>
      </c>
      <c r="B92" s="1" t="s">
        <v>17</v>
      </c>
      <c r="C92" s="1">
        <v>645.2</v>
      </c>
      <c r="D92" s="1">
        <v>0.0</v>
      </c>
      <c r="E92" s="1" t="s">
        <v>29</v>
      </c>
      <c r="F92" s="1" t="s">
        <v>19</v>
      </c>
      <c r="G92" s="1" t="s">
        <v>20</v>
      </c>
      <c r="H92" s="1" t="s">
        <v>335</v>
      </c>
      <c r="I92" s="1" t="s">
        <v>336</v>
      </c>
      <c r="J92" s="1" t="s">
        <v>336</v>
      </c>
      <c r="K92" s="2"/>
      <c r="L92" s="1">
        <v>-4.0</v>
      </c>
      <c r="M92" s="1"/>
      <c r="N92" s="1">
        <v>10.484866666666667</v>
      </c>
      <c r="O92" s="1" t="s">
        <v>23</v>
      </c>
      <c r="P92" s="1" t="s">
        <v>337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58</v>
      </c>
      <c r="B93" s="1" t="s">
        <v>17</v>
      </c>
      <c r="C93" s="1">
        <v>329.0</v>
      </c>
      <c r="D93" s="1">
        <v>0.0</v>
      </c>
      <c r="E93" s="2"/>
      <c r="F93" s="1" t="s">
        <v>19</v>
      </c>
      <c r="G93" s="1" t="s">
        <v>20</v>
      </c>
      <c r="H93" s="1" t="s">
        <v>338</v>
      </c>
      <c r="I93" s="1" t="s">
        <v>339</v>
      </c>
      <c r="J93" s="1" t="s">
        <v>339</v>
      </c>
      <c r="K93" s="2"/>
      <c r="L93" s="1">
        <v>2.0</v>
      </c>
      <c r="M93" s="1"/>
      <c r="N93" s="1">
        <v>17.638233333333332</v>
      </c>
      <c r="O93" s="1" t="s">
        <v>23</v>
      </c>
      <c r="P93" s="1" t="s">
        <v>340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58</v>
      </c>
      <c r="B94" s="1" t="s">
        <v>17</v>
      </c>
      <c r="C94" s="3">
        <v>314.0</v>
      </c>
      <c r="D94" s="1">
        <v>0.0</v>
      </c>
      <c r="E94" s="2"/>
      <c r="F94" s="1" t="s">
        <v>19</v>
      </c>
      <c r="G94" s="1" t="s">
        <v>20</v>
      </c>
      <c r="H94" s="1" t="s">
        <v>341</v>
      </c>
      <c r="I94" s="1" t="s">
        <v>342</v>
      </c>
      <c r="J94" s="1" t="s">
        <v>342</v>
      </c>
      <c r="K94" s="2"/>
      <c r="L94" s="1">
        <v>1.0</v>
      </c>
      <c r="M94" s="1"/>
      <c r="N94" s="1">
        <v>16.406283333333334</v>
      </c>
      <c r="O94" s="1" t="s">
        <v>23</v>
      </c>
      <c r="P94" s="1" t="s">
        <v>343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58</v>
      </c>
      <c r="B95" s="1" t="s">
        <v>17</v>
      </c>
      <c r="C95" s="1">
        <v>329.0</v>
      </c>
      <c r="D95" s="1">
        <v>0.0</v>
      </c>
      <c r="E95" s="2"/>
      <c r="F95" s="1" t="s">
        <v>19</v>
      </c>
      <c r="G95" s="1" t="s">
        <v>20</v>
      </c>
      <c r="H95" s="1" t="s">
        <v>344</v>
      </c>
      <c r="I95" s="1" t="s">
        <v>345</v>
      </c>
      <c r="J95" s="1" t="s">
        <v>345</v>
      </c>
      <c r="K95" s="2"/>
      <c r="L95" s="1">
        <v>0.0</v>
      </c>
      <c r="M95" s="1"/>
      <c r="N95" s="1">
        <v>15.194466666666667</v>
      </c>
      <c r="O95" s="1" t="s">
        <v>23</v>
      </c>
      <c r="P95" s="1" t="s">
        <v>346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58</v>
      </c>
      <c r="B96" s="1" t="s">
        <v>17</v>
      </c>
      <c r="C96" s="1">
        <v>429.0</v>
      </c>
      <c r="D96" s="1">
        <v>0.0</v>
      </c>
      <c r="E96" s="2"/>
      <c r="F96" s="1" t="s">
        <v>19</v>
      </c>
      <c r="G96" s="1" t="s">
        <v>93</v>
      </c>
      <c r="H96" s="1" t="s">
        <v>347</v>
      </c>
      <c r="I96" s="1" t="s">
        <v>348</v>
      </c>
      <c r="J96" s="1" t="s">
        <v>348</v>
      </c>
      <c r="K96" s="2"/>
      <c r="L96" s="1">
        <v>0.0</v>
      </c>
      <c r="M96" s="1"/>
      <c r="N96" s="1">
        <v>14.4578</v>
      </c>
      <c r="O96" s="1" t="s">
        <v>23</v>
      </c>
      <c r="P96" s="1" t="s">
        <v>349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28</v>
      </c>
      <c r="B97" s="1" t="s">
        <v>17</v>
      </c>
      <c r="C97" s="1">
        <v>428.4</v>
      </c>
      <c r="D97" s="1">
        <v>0.0</v>
      </c>
      <c r="E97" s="1" t="s">
        <v>29</v>
      </c>
      <c r="F97" s="1" t="s">
        <v>19</v>
      </c>
      <c r="G97" s="1" t="s">
        <v>20</v>
      </c>
      <c r="H97" s="1" t="s">
        <v>350</v>
      </c>
      <c r="I97" s="1" t="s">
        <v>351</v>
      </c>
      <c r="J97" s="1" t="s">
        <v>351</v>
      </c>
      <c r="K97" s="2"/>
      <c r="L97" s="1">
        <v>-3.0</v>
      </c>
      <c r="M97" s="1"/>
      <c r="N97" s="1">
        <v>11.430733333333333</v>
      </c>
      <c r="O97" s="1" t="s">
        <v>23</v>
      </c>
      <c r="P97" s="1" t="s">
        <v>352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28</v>
      </c>
      <c r="B98" s="1" t="s">
        <v>17</v>
      </c>
      <c r="C98" s="3">
        <v>768.2</v>
      </c>
      <c r="D98" s="1">
        <v>0.0</v>
      </c>
      <c r="E98" s="1" t="s">
        <v>29</v>
      </c>
      <c r="F98" s="1" t="s">
        <v>19</v>
      </c>
      <c r="G98" s="1" t="s">
        <v>20</v>
      </c>
      <c r="H98" s="1" t="s">
        <v>353</v>
      </c>
      <c r="I98" s="1" t="s">
        <v>354</v>
      </c>
      <c r="J98" s="1" t="s">
        <v>354</v>
      </c>
      <c r="K98" s="2"/>
      <c r="L98" s="1">
        <v>-5.0</v>
      </c>
      <c r="M98" s="1"/>
      <c r="N98" s="1">
        <v>9.262733333333333</v>
      </c>
      <c r="O98" s="1" t="s">
        <v>23</v>
      </c>
      <c r="P98" s="1" t="s">
        <v>355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36</v>
      </c>
      <c r="B99" s="1" t="s">
        <v>17</v>
      </c>
      <c r="C99" s="3">
        <v>199.0</v>
      </c>
      <c r="D99" s="1">
        <v>50.0</v>
      </c>
      <c r="E99" s="2"/>
      <c r="F99" s="1" t="s">
        <v>67</v>
      </c>
      <c r="G99" s="1" t="s">
        <v>68</v>
      </c>
      <c r="H99" s="1" t="s">
        <v>356</v>
      </c>
      <c r="I99" s="1" t="s">
        <v>357</v>
      </c>
      <c r="J99" s="1" t="s">
        <v>357</v>
      </c>
      <c r="K99" s="2"/>
      <c r="L99" s="1">
        <v>-12.0</v>
      </c>
      <c r="M99" s="1"/>
      <c r="N99" s="1">
        <v>7.160433333333334</v>
      </c>
      <c r="O99" s="1" t="s">
        <v>43</v>
      </c>
      <c r="P99" s="1" t="s">
        <v>358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36</v>
      </c>
      <c r="B100" s="1" t="s">
        <v>17</v>
      </c>
      <c r="C100" s="1">
        <v>298.0</v>
      </c>
      <c r="D100" s="1">
        <v>0.0</v>
      </c>
      <c r="E100" s="1" t="s">
        <v>37</v>
      </c>
      <c r="F100" s="1" t="s">
        <v>38</v>
      </c>
      <c r="G100" s="1" t="s">
        <v>20</v>
      </c>
      <c r="H100" s="1" t="s">
        <v>359</v>
      </c>
      <c r="I100" s="1" t="s">
        <v>360</v>
      </c>
      <c r="J100" s="1" t="s">
        <v>361</v>
      </c>
      <c r="K100" s="1" t="s">
        <v>362</v>
      </c>
      <c r="L100" s="1">
        <v>-10.0</v>
      </c>
      <c r="M100" s="1">
        <v>0.017766666666666667</v>
      </c>
      <c r="N100" s="1">
        <v>7.1860333333333335</v>
      </c>
      <c r="O100" s="1" t="s">
        <v>43</v>
      </c>
      <c r="P100" s="1" t="s">
        <v>363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36</v>
      </c>
      <c r="B101" s="1" t="s">
        <v>17</v>
      </c>
      <c r="C101" s="1">
        <v>339.0</v>
      </c>
      <c r="D101" s="1">
        <v>0.0</v>
      </c>
      <c r="E101" s="1" t="s">
        <v>37</v>
      </c>
      <c r="F101" s="1" t="s">
        <v>38</v>
      </c>
      <c r="G101" s="1" t="s">
        <v>20</v>
      </c>
      <c r="H101" s="1" t="s">
        <v>364</v>
      </c>
      <c r="I101" s="1" t="s">
        <v>365</v>
      </c>
      <c r="J101" s="1" t="s">
        <v>366</v>
      </c>
      <c r="K101" s="1" t="s">
        <v>367</v>
      </c>
      <c r="L101" s="1">
        <v>-8.0</v>
      </c>
      <c r="M101" s="1">
        <v>0.0117</v>
      </c>
      <c r="N101" s="1">
        <v>6.174</v>
      </c>
      <c r="O101" s="1" t="s">
        <v>43</v>
      </c>
      <c r="P101" s="1" t="s">
        <v>368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28</v>
      </c>
      <c r="B102" s="1" t="s">
        <v>17</v>
      </c>
      <c r="C102" s="1">
        <v>364.4</v>
      </c>
      <c r="D102" s="1">
        <v>0.0</v>
      </c>
      <c r="E102" s="1" t="s">
        <v>29</v>
      </c>
      <c r="F102" s="1" t="s">
        <v>19</v>
      </c>
      <c r="G102" s="1" t="s">
        <v>20</v>
      </c>
      <c r="H102" s="1" t="s">
        <v>369</v>
      </c>
      <c r="I102" s="1" t="s">
        <v>370</v>
      </c>
      <c r="J102" s="1" t="s">
        <v>370</v>
      </c>
      <c r="K102" s="2"/>
      <c r="L102" s="1">
        <v>-7.0</v>
      </c>
      <c r="M102" s="1"/>
      <c r="N102" s="1">
        <v>7.99415</v>
      </c>
      <c r="O102" s="1" t="s">
        <v>23</v>
      </c>
      <c r="P102" s="1" t="s">
        <v>371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28</v>
      </c>
      <c r="B103" s="1" t="s">
        <v>17</v>
      </c>
      <c r="C103" s="3">
        <v>719.4</v>
      </c>
      <c r="D103" s="1">
        <v>0.0</v>
      </c>
      <c r="E103" s="1" t="s">
        <v>29</v>
      </c>
      <c r="F103" s="1" t="s">
        <v>19</v>
      </c>
      <c r="G103" s="1" t="s">
        <v>20</v>
      </c>
      <c r="H103" s="1" t="s">
        <v>372</v>
      </c>
      <c r="I103" s="1" t="s">
        <v>373</v>
      </c>
      <c r="J103" s="1" t="s">
        <v>373</v>
      </c>
      <c r="K103" s="2"/>
      <c r="L103" s="1">
        <v>2.0</v>
      </c>
      <c r="M103" s="1"/>
      <c r="N103" s="1">
        <v>17.89375</v>
      </c>
      <c r="O103" s="1" t="s">
        <v>23</v>
      </c>
      <c r="P103" s="1" t="s">
        <v>374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16</v>
      </c>
      <c r="B104" s="1" t="s">
        <v>17</v>
      </c>
      <c r="C104" s="1">
        <v>329.0</v>
      </c>
      <c r="D104" s="1">
        <v>0.0</v>
      </c>
      <c r="E104" s="1" t="s">
        <v>375</v>
      </c>
      <c r="F104" s="1" t="s">
        <v>19</v>
      </c>
      <c r="G104" s="1" t="s">
        <v>20</v>
      </c>
      <c r="H104" s="1" t="s">
        <v>376</v>
      </c>
      <c r="I104" s="1" t="s">
        <v>377</v>
      </c>
      <c r="J104" s="1" t="s">
        <v>377</v>
      </c>
      <c r="K104" s="2"/>
      <c r="L104" s="1">
        <v>-1.0</v>
      </c>
      <c r="M104" s="1"/>
      <c r="N104" s="1">
        <v>13.7401</v>
      </c>
      <c r="O104" s="1" t="s">
        <v>23</v>
      </c>
      <c r="P104" s="1" t="s">
        <v>378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58</v>
      </c>
      <c r="B105" s="1" t="s">
        <v>17</v>
      </c>
      <c r="C105" s="3">
        <v>274.0</v>
      </c>
      <c r="D105" s="1">
        <v>0.0</v>
      </c>
      <c r="E105" s="2"/>
      <c r="F105" s="1" t="s">
        <v>19</v>
      </c>
      <c r="G105" s="1" t="s">
        <v>20</v>
      </c>
      <c r="H105" s="1" t="s">
        <v>379</v>
      </c>
      <c r="I105" s="1" t="s">
        <v>380</v>
      </c>
      <c r="J105" s="1" t="s">
        <v>380</v>
      </c>
      <c r="K105" s="2"/>
      <c r="L105" s="1">
        <v>0.0</v>
      </c>
      <c r="M105" s="1"/>
      <c r="N105" s="1">
        <v>14.455033333333333</v>
      </c>
      <c r="O105" s="1" t="s">
        <v>23</v>
      </c>
      <c r="P105" s="1" t="s">
        <v>381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36</v>
      </c>
      <c r="B106" s="3" t="s">
        <v>17</v>
      </c>
      <c r="C106" s="1">
        <v>247.0</v>
      </c>
      <c r="D106" s="1">
        <v>62.0</v>
      </c>
      <c r="E106" s="2"/>
      <c r="F106" s="1" t="s">
        <v>67</v>
      </c>
      <c r="G106" s="1" t="s">
        <v>20</v>
      </c>
      <c r="H106" s="1" t="s">
        <v>382</v>
      </c>
      <c r="I106" s="1" t="s">
        <v>383</v>
      </c>
      <c r="J106" s="1" t="s">
        <v>383</v>
      </c>
      <c r="K106" s="2"/>
      <c r="L106" s="1">
        <v>1.0</v>
      </c>
      <c r="M106" s="1"/>
      <c r="N106" s="1">
        <v>19.88158333333333</v>
      </c>
      <c r="O106" s="1" t="s">
        <v>43</v>
      </c>
      <c r="P106" s="1" t="s">
        <v>384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58</v>
      </c>
      <c r="B107" s="1" t="s">
        <v>17</v>
      </c>
      <c r="C107" s="1">
        <v>450.0</v>
      </c>
      <c r="D107" s="1">
        <v>0.0</v>
      </c>
      <c r="E107" s="2"/>
      <c r="F107" s="1" t="s">
        <v>19</v>
      </c>
      <c r="G107" s="1" t="s">
        <v>20</v>
      </c>
      <c r="H107" s="1" t="s">
        <v>385</v>
      </c>
      <c r="I107" s="1" t="s">
        <v>386</v>
      </c>
      <c r="J107" s="1" t="s">
        <v>386</v>
      </c>
      <c r="K107" s="2"/>
      <c r="L107" s="1">
        <v>0.0</v>
      </c>
      <c r="M107" s="1"/>
      <c r="N107" s="1">
        <v>14.802</v>
      </c>
      <c r="O107" s="1" t="s">
        <v>23</v>
      </c>
      <c r="P107" s="1" t="s">
        <v>387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58</v>
      </c>
      <c r="B108" s="1" t="s">
        <v>17</v>
      </c>
      <c r="C108" s="1">
        <v>386.0</v>
      </c>
      <c r="D108" s="1">
        <v>0.0</v>
      </c>
      <c r="E108" s="2"/>
      <c r="F108" s="1" t="s">
        <v>19</v>
      </c>
      <c r="G108" s="1" t="s">
        <v>20</v>
      </c>
      <c r="H108" s="1" t="s">
        <v>388</v>
      </c>
      <c r="I108" s="1" t="s">
        <v>389</v>
      </c>
      <c r="J108" s="1" t="s">
        <v>389</v>
      </c>
      <c r="K108" s="2"/>
      <c r="L108" s="1">
        <v>-1.0</v>
      </c>
      <c r="M108" s="1"/>
      <c r="N108" s="1">
        <v>13.577816666666667</v>
      </c>
      <c r="O108" s="1" t="s">
        <v>23</v>
      </c>
      <c r="P108" s="1" t="s">
        <v>390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58</v>
      </c>
      <c r="B109" s="1" t="s">
        <v>17</v>
      </c>
      <c r="C109" s="1">
        <v>329.0</v>
      </c>
      <c r="D109" s="1">
        <v>0.0</v>
      </c>
      <c r="E109" s="2"/>
      <c r="F109" s="1" t="s">
        <v>19</v>
      </c>
      <c r="G109" s="1" t="s">
        <v>20</v>
      </c>
      <c r="H109" s="1" t="s">
        <v>391</v>
      </c>
      <c r="I109" s="1" t="s">
        <v>392</v>
      </c>
      <c r="J109" s="1" t="s">
        <v>392</v>
      </c>
      <c r="K109" s="2"/>
      <c r="L109" s="1">
        <v>0.0</v>
      </c>
      <c r="M109" s="1"/>
      <c r="N109" s="1">
        <v>14.14795</v>
      </c>
      <c r="O109" s="1" t="s">
        <v>23</v>
      </c>
      <c r="P109" s="1" t="s">
        <v>393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36</v>
      </c>
      <c r="B110" s="3" t="s">
        <v>17</v>
      </c>
      <c r="C110" s="1">
        <v>358.0</v>
      </c>
      <c r="D110" s="1">
        <v>0.0</v>
      </c>
      <c r="E110" s="1" t="s">
        <v>106</v>
      </c>
      <c r="F110" s="1" t="s">
        <v>38</v>
      </c>
      <c r="G110" s="1" t="s">
        <v>20</v>
      </c>
      <c r="H110" s="1" t="s">
        <v>394</v>
      </c>
      <c r="I110" s="1" t="s">
        <v>395</v>
      </c>
      <c r="J110" s="1" t="s">
        <v>396</v>
      </c>
      <c r="K110" s="1" t="s">
        <v>397</v>
      </c>
      <c r="L110" s="1">
        <v>3.0</v>
      </c>
      <c r="M110" s="1">
        <v>0.04513333333333333</v>
      </c>
      <c r="N110" s="1">
        <v>23.878533333333333</v>
      </c>
      <c r="O110" s="1" t="s">
        <v>43</v>
      </c>
      <c r="P110" s="1" t="s">
        <v>398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28</v>
      </c>
      <c r="B111" s="1" t="s">
        <v>17</v>
      </c>
      <c r="C111" s="1">
        <v>447.2</v>
      </c>
      <c r="D111" s="1">
        <v>0.0</v>
      </c>
      <c r="E111" s="1" t="s">
        <v>29</v>
      </c>
      <c r="F111" s="1" t="s">
        <v>19</v>
      </c>
      <c r="G111" s="1" t="s">
        <v>20</v>
      </c>
      <c r="H111" s="1" t="s">
        <v>399</v>
      </c>
      <c r="I111" s="1" t="s">
        <v>400</v>
      </c>
      <c r="J111" s="1" t="s">
        <v>400</v>
      </c>
      <c r="K111" s="2"/>
      <c r="L111" s="1">
        <v>2.0</v>
      </c>
      <c r="M111" s="1"/>
      <c r="N111" s="1">
        <v>17.11</v>
      </c>
      <c r="O111" s="1" t="s">
        <v>23</v>
      </c>
      <c r="P111" s="1" t="s">
        <v>401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1">
        <v>244.2</v>
      </c>
      <c r="D112" s="1">
        <v>0.0</v>
      </c>
      <c r="E112" s="1" t="s">
        <v>29</v>
      </c>
      <c r="F112" s="1" t="s">
        <v>19</v>
      </c>
      <c r="G112" s="1" t="s">
        <v>20</v>
      </c>
      <c r="H112" s="1" t="s">
        <v>402</v>
      </c>
      <c r="I112" s="1" t="s">
        <v>403</v>
      </c>
      <c r="J112" s="1" t="s">
        <v>403</v>
      </c>
      <c r="K112" s="2"/>
      <c r="L112" s="1">
        <v>1.0</v>
      </c>
      <c r="M112" s="1"/>
      <c r="N112" s="1">
        <v>16.296616666666665</v>
      </c>
      <c r="O112" s="1" t="s">
        <v>23</v>
      </c>
      <c r="P112" s="1" t="s">
        <v>404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58</v>
      </c>
      <c r="B113" s="1" t="s">
        <v>17</v>
      </c>
      <c r="C113" s="1">
        <v>499.0</v>
      </c>
      <c r="D113" s="1">
        <v>0.0</v>
      </c>
      <c r="E113" s="2"/>
      <c r="F113" s="1" t="s">
        <v>19</v>
      </c>
      <c r="G113" s="1" t="s">
        <v>20</v>
      </c>
      <c r="H113" s="1" t="s">
        <v>405</v>
      </c>
      <c r="I113" s="1" t="s">
        <v>406</v>
      </c>
      <c r="J113" s="1" t="s">
        <v>406</v>
      </c>
      <c r="K113" s="2"/>
      <c r="L113" s="1">
        <v>0.0</v>
      </c>
      <c r="M113" s="1"/>
      <c r="N113" s="1">
        <v>15.52995</v>
      </c>
      <c r="O113" s="1" t="s">
        <v>23</v>
      </c>
      <c r="P113" s="1" t="s">
        <v>407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58</v>
      </c>
      <c r="B114" s="1" t="s">
        <v>17</v>
      </c>
      <c r="C114" s="3">
        <v>543.0</v>
      </c>
      <c r="D114" s="1">
        <v>0.0</v>
      </c>
      <c r="E114" s="2"/>
      <c r="F114" s="1" t="s">
        <v>19</v>
      </c>
      <c r="G114" s="1" t="s">
        <v>20</v>
      </c>
      <c r="H114" s="1" t="s">
        <v>408</v>
      </c>
      <c r="I114" s="1" t="s">
        <v>409</v>
      </c>
      <c r="J114" s="1" t="s">
        <v>409</v>
      </c>
      <c r="K114" s="2"/>
      <c r="L114" s="1">
        <v>1.0</v>
      </c>
      <c r="M114" s="1"/>
      <c r="N114" s="1">
        <v>16.044266666666665</v>
      </c>
      <c r="O114" s="1" t="s">
        <v>23</v>
      </c>
      <c r="P114" s="1" t="s">
        <v>410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36</v>
      </c>
      <c r="B115" s="1" t="s">
        <v>17</v>
      </c>
      <c r="C115" s="3">
        <v>255.0</v>
      </c>
      <c r="D115" s="1">
        <v>0.0</v>
      </c>
      <c r="E115" s="1" t="s">
        <v>106</v>
      </c>
      <c r="F115" s="1" t="s">
        <v>38</v>
      </c>
      <c r="G115" s="1" t="s">
        <v>20</v>
      </c>
      <c r="H115" s="1" t="s">
        <v>411</v>
      </c>
      <c r="I115" s="1" t="s">
        <v>412</v>
      </c>
      <c r="J115" s="1" t="s">
        <v>413</v>
      </c>
      <c r="K115" s="1" t="s">
        <v>414</v>
      </c>
      <c r="L115" s="1">
        <v>1.0</v>
      </c>
      <c r="M115" s="1">
        <v>0.031433333333333334</v>
      </c>
      <c r="N115" s="1">
        <v>15.833183333333332</v>
      </c>
      <c r="O115" s="1" t="s">
        <v>43</v>
      </c>
      <c r="P115" s="1" t="s">
        <v>415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36</v>
      </c>
      <c r="B116" s="1" t="s">
        <v>17</v>
      </c>
      <c r="C116" s="3">
        <v>309.0</v>
      </c>
      <c r="D116" s="1">
        <v>0.0</v>
      </c>
      <c r="E116" s="1" t="s">
        <v>37</v>
      </c>
      <c r="F116" s="1" t="s">
        <v>38</v>
      </c>
      <c r="G116" s="1" t="s">
        <v>93</v>
      </c>
      <c r="H116" s="1" t="s">
        <v>416</v>
      </c>
      <c r="I116" s="1" t="s">
        <v>417</v>
      </c>
      <c r="J116" s="1" t="s">
        <v>418</v>
      </c>
      <c r="K116" s="1" t="s">
        <v>419</v>
      </c>
      <c r="L116" s="1">
        <v>0.0</v>
      </c>
      <c r="M116" s="1">
        <v>0.012783333333333334</v>
      </c>
      <c r="N116" s="1">
        <v>19.682616666666668</v>
      </c>
      <c r="O116" s="1" t="s">
        <v>43</v>
      </c>
      <c r="P116" s="1" t="s">
        <v>420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36</v>
      </c>
      <c r="B117" s="1" t="s">
        <v>17</v>
      </c>
      <c r="C117" s="1">
        <v>329.0</v>
      </c>
      <c r="D117" s="1">
        <v>0.0</v>
      </c>
      <c r="E117" s="1" t="s">
        <v>37</v>
      </c>
      <c r="F117" s="1" t="s">
        <v>38</v>
      </c>
      <c r="G117" s="1" t="s">
        <v>20</v>
      </c>
      <c r="H117" s="1" t="s">
        <v>421</v>
      </c>
      <c r="I117" s="1" t="s">
        <v>422</v>
      </c>
      <c r="J117" s="1" t="s">
        <v>423</v>
      </c>
      <c r="K117" s="1" t="s">
        <v>424</v>
      </c>
      <c r="L117" s="1">
        <v>11.0</v>
      </c>
      <c r="M117" s="1">
        <v>0.013833333333333333</v>
      </c>
      <c r="N117" s="1">
        <v>20.275566666666666</v>
      </c>
      <c r="O117" s="1" t="s">
        <v>43</v>
      </c>
      <c r="P117" s="1" t="s">
        <v>425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36</v>
      </c>
      <c r="B118" s="1" t="s">
        <v>17</v>
      </c>
      <c r="C118" s="1">
        <v>682.0</v>
      </c>
      <c r="D118" s="1">
        <v>111.0</v>
      </c>
      <c r="E118" s="2"/>
      <c r="F118" s="1" t="s">
        <v>67</v>
      </c>
      <c r="G118" s="1" t="s">
        <v>93</v>
      </c>
      <c r="H118" s="1" t="s">
        <v>426</v>
      </c>
      <c r="I118" s="1" t="s">
        <v>427</v>
      </c>
      <c r="J118" s="1" t="s">
        <v>427</v>
      </c>
      <c r="K118" s="2"/>
      <c r="L118" s="1">
        <v>-3.0</v>
      </c>
      <c r="M118" s="1"/>
      <c r="N118" s="1">
        <v>18.921616666666665</v>
      </c>
      <c r="O118" s="1" t="s">
        <v>43</v>
      </c>
      <c r="P118" s="1" t="s">
        <v>428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36</v>
      </c>
      <c r="B119" s="1" t="s">
        <v>17</v>
      </c>
      <c r="C119" s="1">
        <v>558.0</v>
      </c>
      <c r="D119" s="1">
        <v>0.0</v>
      </c>
      <c r="E119" s="1" t="s">
        <v>37</v>
      </c>
      <c r="F119" s="1" t="s">
        <v>38</v>
      </c>
      <c r="G119" s="1" t="s">
        <v>93</v>
      </c>
      <c r="H119" s="1" t="s">
        <v>429</v>
      </c>
      <c r="I119" s="1" t="s">
        <v>430</v>
      </c>
      <c r="J119" s="1" t="s">
        <v>431</v>
      </c>
      <c r="K119" s="1" t="s">
        <v>432</v>
      </c>
      <c r="L119" s="1">
        <v>4.0</v>
      </c>
      <c r="M119" s="1">
        <v>0.038233333333333334</v>
      </c>
      <c r="N119" s="1">
        <v>21.142666666666667</v>
      </c>
      <c r="O119" s="1" t="s">
        <v>43</v>
      </c>
      <c r="P119" s="1" t="s">
        <v>433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36</v>
      </c>
      <c r="B120" s="1" t="s">
        <v>17</v>
      </c>
      <c r="C120" s="3">
        <v>235.0</v>
      </c>
      <c r="D120" s="1">
        <v>54.0</v>
      </c>
      <c r="E120" s="2"/>
      <c r="F120" s="1" t="s">
        <v>67</v>
      </c>
      <c r="G120" s="1" t="s">
        <v>68</v>
      </c>
      <c r="H120" s="1" t="s">
        <v>434</v>
      </c>
      <c r="I120" s="1" t="s">
        <v>435</v>
      </c>
      <c r="J120" s="1" t="s">
        <v>435</v>
      </c>
      <c r="K120" s="2"/>
      <c r="L120" s="1">
        <v>-4.0</v>
      </c>
      <c r="M120" s="1"/>
      <c r="N120" s="1">
        <v>15.73665</v>
      </c>
      <c r="O120" s="1" t="s">
        <v>43</v>
      </c>
      <c r="P120" s="1" t="s">
        <v>436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179</v>
      </c>
      <c r="B121" s="1" t="s">
        <v>17</v>
      </c>
      <c r="C121" s="1">
        <v>249.0</v>
      </c>
      <c r="D121" s="1">
        <v>0.0</v>
      </c>
      <c r="E121" s="2"/>
      <c r="F121" s="1" t="s">
        <v>67</v>
      </c>
      <c r="G121" s="1" t="s">
        <v>93</v>
      </c>
      <c r="H121" s="1" t="s">
        <v>437</v>
      </c>
      <c r="I121" s="1" t="s">
        <v>438</v>
      </c>
      <c r="J121" s="1" t="s">
        <v>438</v>
      </c>
      <c r="K121" s="2"/>
      <c r="L121" s="1">
        <v>8.0</v>
      </c>
      <c r="M121" s="1"/>
      <c r="N121" s="1">
        <v>13.960116666666666</v>
      </c>
      <c r="O121" s="1" t="s">
        <v>182</v>
      </c>
      <c r="P121" s="1" t="s">
        <v>439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58</v>
      </c>
      <c r="B122" s="1" t="s">
        <v>17</v>
      </c>
      <c r="C122" s="1">
        <v>405.0</v>
      </c>
      <c r="D122" s="1">
        <v>0.0</v>
      </c>
      <c r="E122" s="2"/>
      <c r="F122" s="1" t="s">
        <v>19</v>
      </c>
      <c r="G122" s="1" t="s">
        <v>93</v>
      </c>
      <c r="H122" s="1" t="s">
        <v>440</v>
      </c>
      <c r="I122" s="1" t="s">
        <v>441</v>
      </c>
      <c r="J122" s="1" t="s">
        <v>441</v>
      </c>
      <c r="K122" s="2"/>
      <c r="L122" s="1">
        <v>1.0</v>
      </c>
      <c r="M122" s="1"/>
      <c r="N122" s="1">
        <v>16.8992</v>
      </c>
      <c r="O122" s="1" t="s">
        <v>23</v>
      </c>
      <c r="P122" s="1" t="s">
        <v>442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28</v>
      </c>
      <c r="B123" s="1" t="s">
        <v>17</v>
      </c>
      <c r="C123" s="1">
        <v>214.2</v>
      </c>
      <c r="D123" s="1">
        <v>0.0</v>
      </c>
      <c r="E123" s="1" t="s">
        <v>29</v>
      </c>
      <c r="F123" s="1" t="s">
        <v>19</v>
      </c>
      <c r="G123" s="1" t="s">
        <v>20</v>
      </c>
      <c r="H123" s="1" t="s">
        <v>443</v>
      </c>
      <c r="I123" s="1" t="s">
        <v>444</v>
      </c>
      <c r="J123" s="1" t="s">
        <v>444</v>
      </c>
      <c r="K123" s="2"/>
      <c r="L123" s="1">
        <v>-1.0</v>
      </c>
      <c r="M123" s="1"/>
      <c r="N123" s="1">
        <v>13.5395</v>
      </c>
      <c r="O123" s="1" t="s">
        <v>23</v>
      </c>
      <c r="P123" s="1" t="s">
        <v>162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16</v>
      </c>
      <c r="B124" s="1" t="s">
        <v>17</v>
      </c>
      <c r="C124" s="1">
        <v>593.0</v>
      </c>
      <c r="D124" s="1">
        <v>0.0</v>
      </c>
      <c r="E124" s="1" t="s">
        <v>445</v>
      </c>
      <c r="F124" s="1" t="s">
        <v>19</v>
      </c>
      <c r="G124" s="1" t="s">
        <v>20</v>
      </c>
      <c r="H124" s="1" t="s">
        <v>446</v>
      </c>
      <c r="I124" s="1" t="s">
        <v>447</v>
      </c>
      <c r="J124" s="1" t="s">
        <v>447</v>
      </c>
      <c r="K124" s="2"/>
      <c r="L124" s="1">
        <v>-4.0</v>
      </c>
      <c r="M124" s="1"/>
      <c r="N124" s="1">
        <v>10.743116666666667</v>
      </c>
      <c r="O124" s="1" t="s">
        <v>23</v>
      </c>
      <c r="P124" s="1" t="s">
        <v>448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58</v>
      </c>
      <c r="B125" s="1" t="s">
        <v>17</v>
      </c>
      <c r="C125" s="1">
        <v>274.0</v>
      </c>
      <c r="D125" s="1">
        <v>0.0</v>
      </c>
      <c r="E125" s="2"/>
      <c r="F125" s="1" t="s">
        <v>19</v>
      </c>
      <c r="G125" s="1" t="s">
        <v>20</v>
      </c>
      <c r="H125" s="1" t="s">
        <v>449</v>
      </c>
      <c r="I125" s="1" t="s">
        <v>450</v>
      </c>
      <c r="J125" s="1" t="s">
        <v>450</v>
      </c>
      <c r="K125" s="2"/>
      <c r="L125" s="1">
        <v>-6.0</v>
      </c>
      <c r="M125" s="1"/>
      <c r="N125" s="1">
        <v>8.12605</v>
      </c>
      <c r="O125" s="1" t="s">
        <v>23</v>
      </c>
      <c r="P125" s="1" t="s">
        <v>451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36</v>
      </c>
      <c r="B126" s="1" t="s">
        <v>17</v>
      </c>
      <c r="C126" s="1">
        <v>516.0</v>
      </c>
      <c r="D126" s="1">
        <v>0.0</v>
      </c>
      <c r="E126" s="1" t="s">
        <v>106</v>
      </c>
      <c r="F126" s="1" t="s">
        <v>38</v>
      </c>
      <c r="G126" s="1" t="s">
        <v>20</v>
      </c>
      <c r="H126" s="1" t="s">
        <v>452</v>
      </c>
      <c r="I126" s="1" t="s">
        <v>453</v>
      </c>
      <c r="J126" s="1" t="s">
        <v>454</v>
      </c>
      <c r="K126" s="1" t="s">
        <v>455</v>
      </c>
      <c r="L126" s="1">
        <v>-4.0</v>
      </c>
      <c r="M126" s="1">
        <v>0.022133333333333335</v>
      </c>
      <c r="N126" s="1">
        <v>9.739</v>
      </c>
      <c r="O126" s="1" t="s">
        <v>43</v>
      </c>
      <c r="P126" s="1" t="s">
        <v>456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36</v>
      </c>
      <c r="B127" s="1" t="s">
        <v>17</v>
      </c>
      <c r="C127" s="1">
        <v>274.0</v>
      </c>
      <c r="D127" s="1">
        <v>0.0</v>
      </c>
      <c r="E127" s="1" t="s">
        <v>106</v>
      </c>
      <c r="F127" s="1" t="s">
        <v>38</v>
      </c>
      <c r="G127" s="1" t="s">
        <v>20</v>
      </c>
      <c r="H127" s="1" t="s">
        <v>457</v>
      </c>
      <c r="I127" s="1" t="s">
        <v>458</v>
      </c>
      <c r="J127" s="1" t="s">
        <v>459</v>
      </c>
      <c r="K127" s="1" t="s">
        <v>460</v>
      </c>
      <c r="L127" s="1">
        <v>-11.0</v>
      </c>
      <c r="M127" s="1">
        <v>0.017666666666666667</v>
      </c>
      <c r="N127" s="1">
        <v>10.30245</v>
      </c>
      <c r="O127" s="1" t="s">
        <v>43</v>
      </c>
      <c r="P127" s="1" t="s">
        <v>461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28</v>
      </c>
      <c r="B128" s="1" t="s">
        <v>17</v>
      </c>
      <c r="C128" s="1">
        <v>402.2</v>
      </c>
      <c r="D128" s="1">
        <v>0.0</v>
      </c>
      <c r="E128" s="1" t="s">
        <v>29</v>
      </c>
      <c r="F128" s="1" t="s">
        <v>19</v>
      </c>
      <c r="G128" s="1" t="s">
        <v>20</v>
      </c>
      <c r="H128" s="1" t="s">
        <v>462</v>
      </c>
      <c r="I128" s="1" t="s">
        <v>463</v>
      </c>
      <c r="J128" s="1" t="s">
        <v>463</v>
      </c>
      <c r="K128" s="2"/>
      <c r="L128" s="1">
        <v>-7.0</v>
      </c>
      <c r="M128" s="1"/>
      <c r="N128" s="1">
        <v>7.530333333333333</v>
      </c>
      <c r="O128" s="1" t="s">
        <v>23</v>
      </c>
      <c r="P128" s="1" t="s">
        <v>464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36</v>
      </c>
      <c r="B129" s="1" t="s">
        <v>17</v>
      </c>
      <c r="C129" s="1">
        <v>299.0</v>
      </c>
      <c r="D129" s="1">
        <v>0.0</v>
      </c>
      <c r="E129" s="1" t="s">
        <v>37</v>
      </c>
      <c r="F129" s="1" t="s">
        <v>38</v>
      </c>
      <c r="G129" s="1" t="s">
        <v>20</v>
      </c>
      <c r="H129" s="1" t="s">
        <v>465</v>
      </c>
      <c r="I129" s="1" t="s">
        <v>466</v>
      </c>
      <c r="J129" s="1" t="s">
        <v>467</v>
      </c>
      <c r="K129" s="1" t="s">
        <v>468</v>
      </c>
      <c r="L129" s="1">
        <v>-10.0</v>
      </c>
      <c r="M129" s="1">
        <v>0.019916666666666666</v>
      </c>
      <c r="N129" s="1">
        <v>14.83795</v>
      </c>
      <c r="O129" s="1" t="s">
        <v>43</v>
      </c>
      <c r="P129" s="1" t="s">
        <v>469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36</v>
      </c>
      <c r="B130" s="1" t="s">
        <v>17</v>
      </c>
      <c r="C130" s="3">
        <v>219.0</v>
      </c>
      <c r="D130" s="1">
        <v>55.0</v>
      </c>
      <c r="E130" s="2"/>
      <c r="F130" s="1" t="s">
        <v>67</v>
      </c>
      <c r="G130" s="1" t="s">
        <v>93</v>
      </c>
      <c r="H130" s="1" t="s">
        <v>470</v>
      </c>
      <c r="I130" s="1" t="s">
        <v>471</v>
      </c>
      <c r="J130" s="1" t="s">
        <v>471</v>
      </c>
      <c r="K130" s="2"/>
      <c r="L130" s="1">
        <v>-7.0</v>
      </c>
      <c r="M130" s="1"/>
      <c r="N130" s="1">
        <v>12.348516666666667</v>
      </c>
      <c r="O130" s="1" t="s">
        <v>43</v>
      </c>
      <c r="P130" s="1" t="s">
        <v>472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28</v>
      </c>
      <c r="B131" s="1" t="s">
        <v>17</v>
      </c>
      <c r="C131" s="1">
        <v>717.0</v>
      </c>
      <c r="D131" s="1">
        <v>0.0</v>
      </c>
      <c r="E131" s="1" t="s">
        <v>29</v>
      </c>
      <c r="F131" s="1" t="s">
        <v>19</v>
      </c>
      <c r="G131" s="1" t="s">
        <v>20</v>
      </c>
      <c r="H131" s="1" t="s">
        <v>473</v>
      </c>
      <c r="I131" s="1" t="s">
        <v>474</v>
      </c>
      <c r="J131" s="1" t="s">
        <v>474</v>
      </c>
      <c r="K131" s="2"/>
      <c r="L131" s="1">
        <v>4.0</v>
      </c>
      <c r="M131" s="1"/>
      <c r="N131" s="1">
        <v>19.865866666666665</v>
      </c>
      <c r="O131" s="1" t="s">
        <v>23</v>
      </c>
      <c r="P131" s="1" t="s">
        <v>475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28</v>
      </c>
      <c r="B132" s="1" t="s">
        <v>17</v>
      </c>
      <c r="C132" s="1">
        <v>299.0</v>
      </c>
      <c r="D132" s="1">
        <v>0.0</v>
      </c>
      <c r="E132" s="1" t="s">
        <v>29</v>
      </c>
      <c r="F132" s="1" t="s">
        <v>19</v>
      </c>
      <c r="G132" s="1" t="s">
        <v>20</v>
      </c>
      <c r="H132" s="1" t="s">
        <v>476</v>
      </c>
      <c r="I132" s="1" t="s">
        <v>477</v>
      </c>
      <c r="J132" s="1" t="s">
        <v>477</v>
      </c>
      <c r="K132" s="2"/>
      <c r="L132" s="1">
        <v>6.0</v>
      </c>
      <c r="M132" s="1"/>
      <c r="N132" s="1">
        <v>21.333566666666666</v>
      </c>
      <c r="O132" s="1" t="s">
        <v>23</v>
      </c>
      <c r="P132" s="1" t="s">
        <v>478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179</v>
      </c>
      <c r="B133" s="1" t="s">
        <v>17</v>
      </c>
      <c r="C133" s="3">
        <v>558.0</v>
      </c>
      <c r="D133" s="1">
        <v>0.0</v>
      </c>
      <c r="E133" s="2"/>
      <c r="F133" s="1" t="s">
        <v>67</v>
      </c>
      <c r="G133" s="1" t="s">
        <v>93</v>
      </c>
      <c r="H133" s="1" t="s">
        <v>479</v>
      </c>
      <c r="I133" s="1" t="s">
        <v>480</v>
      </c>
      <c r="J133" s="1" t="s">
        <v>480</v>
      </c>
      <c r="K133" s="2"/>
      <c r="L133" s="1">
        <v>14.0</v>
      </c>
      <c r="M133" s="1"/>
      <c r="N133" s="1">
        <v>19.085566666666665</v>
      </c>
      <c r="O133" s="1" t="s">
        <v>182</v>
      </c>
      <c r="P133" s="1" t="s">
        <v>481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179</v>
      </c>
      <c r="B134" s="1" t="s">
        <v>17</v>
      </c>
      <c r="C134" s="3">
        <v>139.0</v>
      </c>
      <c r="D134" s="1">
        <v>0.0</v>
      </c>
      <c r="E134" s="2"/>
      <c r="F134" s="1" t="s">
        <v>67</v>
      </c>
      <c r="G134" s="1" t="s">
        <v>93</v>
      </c>
      <c r="H134" s="1" t="s">
        <v>482</v>
      </c>
      <c r="I134" s="1" t="s">
        <v>483</v>
      </c>
      <c r="J134" s="1" t="s">
        <v>483</v>
      </c>
      <c r="K134" s="2"/>
      <c r="L134" s="1">
        <v>13.0</v>
      </c>
      <c r="M134" s="1"/>
      <c r="N134" s="1">
        <v>18.047733333333333</v>
      </c>
      <c r="O134" s="1" t="s">
        <v>182</v>
      </c>
      <c r="P134" s="1" t="s">
        <v>484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58</v>
      </c>
      <c r="B135" s="1" t="s">
        <v>485</v>
      </c>
      <c r="C135" s="3">
        <v>959.0</v>
      </c>
      <c r="D135" s="1">
        <v>0.0</v>
      </c>
      <c r="E135" s="2"/>
      <c r="F135" s="1" t="s">
        <v>19</v>
      </c>
      <c r="G135" s="1" t="s">
        <v>20</v>
      </c>
      <c r="H135" s="1" t="s">
        <v>486</v>
      </c>
      <c r="I135" s="1" t="s">
        <v>487</v>
      </c>
      <c r="J135" s="1" t="s">
        <v>487</v>
      </c>
      <c r="K135" s="2"/>
      <c r="L135" s="1">
        <v>3.0</v>
      </c>
      <c r="M135" s="1"/>
      <c r="N135" s="1">
        <v>18.875166666666665</v>
      </c>
      <c r="O135" s="1" t="s">
        <v>23</v>
      </c>
      <c r="P135" s="1" t="s">
        <v>488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28</v>
      </c>
      <c r="B136" s="1" t="s">
        <v>17</v>
      </c>
      <c r="C136" s="1">
        <v>478.2</v>
      </c>
      <c r="D136" s="1">
        <v>0.0</v>
      </c>
      <c r="E136" s="1" t="s">
        <v>29</v>
      </c>
      <c r="F136" s="1" t="s">
        <v>19</v>
      </c>
      <c r="G136" s="1" t="s">
        <v>20</v>
      </c>
      <c r="H136" s="1" t="s">
        <v>489</v>
      </c>
      <c r="I136" s="1" t="s">
        <v>490</v>
      </c>
      <c r="J136" s="1" t="s">
        <v>490</v>
      </c>
      <c r="K136" s="2"/>
      <c r="L136" s="1">
        <v>-3.0</v>
      </c>
      <c r="M136" s="1"/>
      <c r="N136" s="1">
        <v>11.489166666666666</v>
      </c>
      <c r="O136" s="1" t="s">
        <v>23</v>
      </c>
      <c r="P136" s="1" t="s">
        <v>491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36</v>
      </c>
      <c r="B137" s="1" t="s">
        <v>17</v>
      </c>
      <c r="C137" s="1">
        <v>323.0</v>
      </c>
      <c r="D137" s="1">
        <v>0.0</v>
      </c>
      <c r="E137" s="1" t="s">
        <v>106</v>
      </c>
      <c r="F137" s="1" t="s">
        <v>38</v>
      </c>
      <c r="G137" s="1" t="s">
        <v>20</v>
      </c>
      <c r="H137" s="1" t="s">
        <v>492</v>
      </c>
      <c r="I137" s="1" t="s">
        <v>493</v>
      </c>
      <c r="J137" s="1" t="s">
        <v>494</v>
      </c>
      <c r="K137" s="1" t="s">
        <v>495</v>
      </c>
      <c r="L137" s="1">
        <v>-5.0</v>
      </c>
      <c r="M137" s="1">
        <v>0.012116666666666666</v>
      </c>
      <c r="N137" s="1">
        <v>8.1183</v>
      </c>
      <c r="O137" s="1" t="s">
        <v>43</v>
      </c>
      <c r="P137" s="1" t="s">
        <v>496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16</v>
      </c>
      <c r="B138" s="1" t="s">
        <v>485</v>
      </c>
      <c r="C138" s="1">
        <v>378.0</v>
      </c>
      <c r="D138" s="1">
        <v>0.0</v>
      </c>
      <c r="E138" s="1" t="s">
        <v>375</v>
      </c>
      <c r="F138" s="1" t="s">
        <v>19</v>
      </c>
      <c r="G138" s="1" t="s">
        <v>20</v>
      </c>
      <c r="H138" s="1" t="s">
        <v>497</v>
      </c>
      <c r="I138" s="1" t="s">
        <v>498</v>
      </c>
      <c r="J138" s="1" t="s">
        <v>498</v>
      </c>
      <c r="K138" s="2"/>
      <c r="L138" s="1">
        <v>-8.0</v>
      </c>
      <c r="M138" s="1"/>
      <c r="N138" s="1">
        <v>6.5634</v>
      </c>
      <c r="O138" s="1" t="s">
        <v>23</v>
      </c>
      <c r="P138" s="1" t="s">
        <v>499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36</v>
      </c>
      <c r="B139" s="1" t="s">
        <v>17</v>
      </c>
      <c r="C139" s="1">
        <v>368.0</v>
      </c>
      <c r="D139" s="1">
        <v>0.0</v>
      </c>
      <c r="E139" s="1" t="s">
        <v>106</v>
      </c>
      <c r="F139" s="1" t="s">
        <v>38</v>
      </c>
      <c r="G139" s="1" t="s">
        <v>20</v>
      </c>
      <c r="H139" s="1" t="s">
        <v>500</v>
      </c>
      <c r="I139" s="1" t="s">
        <v>501</v>
      </c>
      <c r="J139" s="1" t="s">
        <v>502</v>
      </c>
      <c r="K139" s="1" t="s">
        <v>503</v>
      </c>
      <c r="L139" s="1">
        <v>-6.0</v>
      </c>
      <c r="M139" s="1">
        <v>0.012566666666666667</v>
      </c>
      <c r="N139" s="1">
        <v>8.4372</v>
      </c>
      <c r="O139" s="1" t="s">
        <v>43</v>
      </c>
      <c r="P139" s="1" t="s">
        <v>504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36</v>
      </c>
      <c r="B140" s="3" t="s">
        <v>17</v>
      </c>
      <c r="C140" s="3">
        <v>406.0</v>
      </c>
      <c r="D140" s="1">
        <v>0.0</v>
      </c>
      <c r="E140" s="2"/>
      <c r="F140" s="1" t="s">
        <v>67</v>
      </c>
      <c r="G140" s="1" t="s">
        <v>20</v>
      </c>
      <c r="H140" s="1" t="s">
        <v>505</v>
      </c>
      <c r="I140" s="1" t="s">
        <v>506</v>
      </c>
      <c r="J140" s="1" t="s">
        <v>506</v>
      </c>
      <c r="K140" s="2"/>
      <c r="L140" s="1">
        <v>-9.0</v>
      </c>
      <c r="M140" s="1"/>
      <c r="N140" s="1">
        <v>9.88885</v>
      </c>
      <c r="O140" s="1" t="s">
        <v>43</v>
      </c>
      <c r="P140" s="1" t="s">
        <v>507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28</v>
      </c>
      <c r="B141" s="1" t="s">
        <v>17</v>
      </c>
      <c r="C141" s="1">
        <v>423.0</v>
      </c>
      <c r="D141" s="1">
        <v>0.0</v>
      </c>
      <c r="E141" s="1" t="s">
        <v>29</v>
      </c>
      <c r="F141" s="1" t="s">
        <v>19</v>
      </c>
      <c r="G141" s="1" t="s">
        <v>20</v>
      </c>
      <c r="H141" s="1" t="s">
        <v>508</v>
      </c>
      <c r="I141" s="1" t="s">
        <v>509</v>
      </c>
      <c r="J141" s="1" t="s">
        <v>509</v>
      </c>
      <c r="K141" s="2"/>
      <c r="L141" s="1">
        <v>-3.0</v>
      </c>
      <c r="M141" s="1"/>
      <c r="N141" s="1">
        <v>11.25075</v>
      </c>
      <c r="O141" s="1" t="s">
        <v>23</v>
      </c>
      <c r="P141" s="1" t="s">
        <v>510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36</v>
      </c>
      <c r="B142" s="1" t="s">
        <v>17</v>
      </c>
      <c r="C142" s="1">
        <v>433.0</v>
      </c>
      <c r="D142" s="1">
        <v>0.0</v>
      </c>
      <c r="E142" s="1" t="s">
        <v>106</v>
      </c>
      <c r="F142" s="1" t="s">
        <v>38</v>
      </c>
      <c r="G142" s="1" t="s">
        <v>20</v>
      </c>
      <c r="H142" s="1" t="s">
        <v>511</v>
      </c>
      <c r="I142" s="1" t="s">
        <v>512</v>
      </c>
      <c r="J142" s="1" t="s">
        <v>513</v>
      </c>
      <c r="K142" s="1" t="s">
        <v>514</v>
      </c>
      <c r="L142" s="1">
        <v>-9.0</v>
      </c>
      <c r="M142" s="1">
        <v>0.022166666666666668</v>
      </c>
      <c r="N142" s="1">
        <v>18.4778</v>
      </c>
      <c r="O142" s="1" t="s">
        <v>43</v>
      </c>
      <c r="P142" s="1" t="s">
        <v>515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36</v>
      </c>
      <c r="B143" s="1" t="s">
        <v>17</v>
      </c>
      <c r="C143" s="3">
        <v>299.0</v>
      </c>
      <c r="D143" s="1">
        <v>75.0</v>
      </c>
      <c r="E143" s="2"/>
      <c r="F143" s="1" t="s">
        <v>67</v>
      </c>
      <c r="G143" s="1" t="s">
        <v>68</v>
      </c>
      <c r="H143" s="1" t="s">
        <v>516</v>
      </c>
      <c r="I143" s="1" t="s">
        <v>517</v>
      </c>
      <c r="J143" s="1" t="s">
        <v>517</v>
      </c>
      <c r="K143" s="2"/>
      <c r="L143" s="1">
        <v>-11.0</v>
      </c>
      <c r="M143" s="1"/>
      <c r="N143" s="1">
        <v>15.728216666666667</v>
      </c>
      <c r="O143" s="1" t="s">
        <v>43</v>
      </c>
      <c r="P143" s="1" t="s">
        <v>518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28</v>
      </c>
      <c r="B144" s="1" t="s">
        <v>17</v>
      </c>
      <c r="C144" s="1">
        <v>343.2</v>
      </c>
      <c r="D144" s="1">
        <v>0.0</v>
      </c>
      <c r="E144" s="1" t="s">
        <v>29</v>
      </c>
      <c r="F144" s="1" t="s">
        <v>19</v>
      </c>
      <c r="G144" s="1" t="s">
        <v>20</v>
      </c>
      <c r="H144" s="1" t="s">
        <v>519</v>
      </c>
      <c r="I144" s="1" t="s">
        <v>520</v>
      </c>
      <c r="J144" s="1" t="s">
        <v>520</v>
      </c>
      <c r="K144" s="2"/>
      <c r="L144" s="1">
        <v>-5.0</v>
      </c>
      <c r="M144" s="1"/>
      <c r="N144" s="1">
        <v>9.405316666666666</v>
      </c>
      <c r="O144" s="1" t="s">
        <v>23</v>
      </c>
      <c r="P144" s="1" t="s">
        <v>521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36</v>
      </c>
      <c r="B145" s="1" t="s">
        <v>17</v>
      </c>
      <c r="C145" s="1">
        <v>199.0</v>
      </c>
      <c r="D145" s="1">
        <v>50.0</v>
      </c>
      <c r="E145" s="2"/>
      <c r="F145" s="1" t="s">
        <v>67</v>
      </c>
      <c r="G145" s="1" t="s">
        <v>68</v>
      </c>
      <c r="H145" s="1" t="s">
        <v>522</v>
      </c>
      <c r="I145" s="1" t="s">
        <v>523</v>
      </c>
      <c r="J145" s="1" t="s">
        <v>523</v>
      </c>
      <c r="K145" s="2"/>
      <c r="L145" s="1">
        <v>-10.0</v>
      </c>
      <c r="M145" s="1"/>
      <c r="N145" s="1">
        <v>138.49686666666668</v>
      </c>
      <c r="O145" s="1" t="s">
        <v>43</v>
      </c>
      <c r="P145" s="1" t="s">
        <v>524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36</v>
      </c>
      <c r="B146" s="1" t="s">
        <v>17</v>
      </c>
      <c r="C146" s="3">
        <v>457.0</v>
      </c>
      <c r="D146" s="1">
        <v>0.0</v>
      </c>
      <c r="E146" s="1" t="s">
        <v>106</v>
      </c>
      <c r="F146" s="1" t="s">
        <v>38</v>
      </c>
      <c r="G146" s="1" t="s">
        <v>93</v>
      </c>
      <c r="H146" s="1" t="s">
        <v>525</v>
      </c>
      <c r="I146" s="1" t="s">
        <v>526</v>
      </c>
      <c r="J146" s="1" t="s">
        <v>527</v>
      </c>
      <c r="K146" s="1" t="s">
        <v>528</v>
      </c>
      <c r="L146" s="1">
        <v>-2.0</v>
      </c>
      <c r="M146" s="1">
        <v>0.01863333333333333</v>
      </c>
      <c r="N146" s="1">
        <v>10.545733333333333</v>
      </c>
      <c r="O146" s="1" t="s">
        <v>43</v>
      </c>
      <c r="P146" s="1" t="s">
        <v>529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36</v>
      </c>
      <c r="B147" s="1" t="s">
        <v>17</v>
      </c>
      <c r="C147" s="1">
        <v>720.0</v>
      </c>
      <c r="D147" s="1">
        <v>0.0</v>
      </c>
      <c r="E147" s="1" t="s">
        <v>106</v>
      </c>
      <c r="F147" s="1" t="s">
        <v>38</v>
      </c>
      <c r="G147" s="1" t="s">
        <v>93</v>
      </c>
      <c r="H147" s="1" t="s">
        <v>530</v>
      </c>
      <c r="I147" s="1" t="s">
        <v>531</v>
      </c>
      <c r="J147" s="1" t="s">
        <v>532</v>
      </c>
      <c r="K147" s="1" t="s">
        <v>533</v>
      </c>
      <c r="L147" s="1">
        <v>-1.0</v>
      </c>
      <c r="M147" s="1">
        <v>0.026933333333333333</v>
      </c>
      <c r="N147" s="1">
        <v>19.155316666666668</v>
      </c>
      <c r="O147" s="1" t="s">
        <v>43</v>
      </c>
      <c r="P147" s="1" t="s">
        <v>534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16</v>
      </c>
      <c r="B148" s="1" t="s">
        <v>17</v>
      </c>
      <c r="C148" s="1">
        <v>264.0</v>
      </c>
      <c r="D148" s="1">
        <v>0.0</v>
      </c>
      <c r="E148" s="1" t="s">
        <v>535</v>
      </c>
      <c r="F148" s="1" t="s">
        <v>19</v>
      </c>
      <c r="G148" s="1" t="s">
        <v>20</v>
      </c>
      <c r="H148" s="1" t="s">
        <v>536</v>
      </c>
      <c r="I148" s="1" t="s">
        <v>537</v>
      </c>
      <c r="J148" s="1" t="s">
        <v>537</v>
      </c>
      <c r="K148" s="2"/>
      <c r="L148" s="1">
        <v>-4.0</v>
      </c>
      <c r="M148" s="1"/>
      <c r="N148" s="1">
        <v>10.0141</v>
      </c>
      <c r="O148" s="1" t="s">
        <v>23</v>
      </c>
      <c r="P148" s="1" t="s">
        <v>538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28</v>
      </c>
      <c r="B149" s="1" t="s">
        <v>17</v>
      </c>
      <c r="C149" s="3">
        <v>458.4</v>
      </c>
      <c r="D149" s="1">
        <v>0.0</v>
      </c>
      <c r="E149" s="1" t="s">
        <v>29</v>
      </c>
      <c r="F149" s="1" t="s">
        <v>19</v>
      </c>
      <c r="G149" s="1" t="s">
        <v>20</v>
      </c>
      <c r="H149" s="1" t="s">
        <v>539</v>
      </c>
      <c r="I149" s="1" t="s">
        <v>540</v>
      </c>
      <c r="J149" s="1" t="s">
        <v>540</v>
      </c>
      <c r="K149" s="2"/>
      <c r="L149" s="1">
        <v>-5.0</v>
      </c>
      <c r="M149" s="1"/>
      <c r="N149" s="1">
        <v>9.297983333333333</v>
      </c>
      <c r="O149" s="1" t="s">
        <v>23</v>
      </c>
      <c r="P149" s="1" t="s">
        <v>541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36</v>
      </c>
      <c r="B150" s="1" t="s">
        <v>17</v>
      </c>
      <c r="C150" s="3">
        <v>318.0</v>
      </c>
      <c r="D150" s="1">
        <v>0.0</v>
      </c>
      <c r="E150" s="1" t="s">
        <v>106</v>
      </c>
      <c r="F150" s="1" t="s">
        <v>38</v>
      </c>
      <c r="G150" s="1" t="s">
        <v>20</v>
      </c>
      <c r="H150" s="1" t="s">
        <v>542</v>
      </c>
      <c r="I150" s="1" t="s">
        <v>543</v>
      </c>
      <c r="J150" s="1" t="s">
        <v>544</v>
      </c>
      <c r="K150" s="1" t="s">
        <v>545</v>
      </c>
      <c r="L150" s="1">
        <v>8.0</v>
      </c>
      <c r="M150" s="1">
        <v>0.020016666666666665</v>
      </c>
      <c r="N150" s="1">
        <v>19.849666666666668</v>
      </c>
      <c r="O150" s="1" t="s">
        <v>43</v>
      </c>
      <c r="P150" s="1" t="s">
        <v>546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28</v>
      </c>
      <c r="B151" s="1" t="s">
        <v>17</v>
      </c>
      <c r="C151" s="1">
        <v>249.2</v>
      </c>
      <c r="D151" s="1">
        <v>0.0</v>
      </c>
      <c r="E151" s="1" t="s">
        <v>29</v>
      </c>
      <c r="F151" s="1" t="s">
        <v>19</v>
      </c>
      <c r="G151" s="1" t="s">
        <v>20</v>
      </c>
      <c r="H151" s="1" t="s">
        <v>547</v>
      </c>
      <c r="I151" s="1" t="s">
        <v>548</v>
      </c>
      <c r="J151" s="1" t="s">
        <v>548</v>
      </c>
      <c r="K151" s="2"/>
      <c r="L151" s="1">
        <v>-5.0</v>
      </c>
      <c r="M151" s="1"/>
      <c r="N151" s="1">
        <v>9.130066666666666</v>
      </c>
      <c r="O151" s="1" t="s">
        <v>23</v>
      </c>
      <c r="P151" s="1" t="s">
        <v>549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28</v>
      </c>
      <c r="B152" s="1" t="s">
        <v>17</v>
      </c>
      <c r="C152" s="3">
        <v>428.4</v>
      </c>
      <c r="D152" s="1">
        <v>0.0</v>
      </c>
      <c r="E152" s="1" t="s">
        <v>29</v>
      </c>
      <c r="F152" s="1" t="s">
        <v>19</v>
      </c>
      <c r="G152" s="1" t="s">
        <v>20</v>
      </c>
      <c r="H152" s="1" t="s">
        <v>550</v>
      </c>
      <c r="I152" s="1" t="s">
        <v>551</v>
      </c>
      <c r="J152" s="1" t="s">
        <v>551</v>
      </c>
      <c r="K152" s="2"/>
      <c r="L152" s="1">
        <v>-5.0</v>
      </c>
      <c r="M152" s="1"/>
      <c r="N152" s="1">
        <v>9.15425</v>
      </c>
      <c r="O152" s="1" t="s">
        <v>23</v>
      </c>
      <c r="P152" s="1" t="s">
        <v>552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16</v>
      </c>
      <c r="B153" s="1" t="s">
        <v>17</v>
      </c>
      <c r="C153" s="1">
        <v>429.0</v>
      </c>
      <c r="D153" s="1">
        <v>0.0</v>
      </c>
      <c r="E153" s="1" t="s">
        <v>553</v>
      </c>
      <c r="F153" s="1" t="s">
        <v>19</v>
      </c>
      <c r="G153" s="1" t="s">
        <v>20</v>
      </c>
      <c r="H153" s="1" t="s">
        <v>554</v>
      </c>
      <c r="I153" s="1" t="s">
        <v>555</v>
      </c>
      <c r="J153" s="1" t="s">
        <v>555</v>
      </c>
      <c r="K153" s="2"/>
      <c r="L153" s="1">
        <v>0.0</v>
      </c>
      <c r="M153" s="1"/>
      <c r="N153" s="1">
        <v>14.06535</v>
      </c>
      <c r="O153" s="1" t="s">
        <v>23</v>
      </c>
      <c r="P153" s="1" t="s">
        <v>556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28</v>
      </c>
      <c r="B154" s="1" t="s">
        <v>17</v>
      </c>
      <c r="C154" s="1">
        <v>214.2</v>
      </c>
      <c r="D154" s="1">
        <v>0.0</v>
      </c>
      <c r="E154" s="1" t="s">
        <v>29</v>
      </c>
      <c r="F154" s="1" t="s">
        <v>19</v>
      </c>
      <c r="G154" s="1" t="s">
        <v>20</v>
      </c>
      <c r="H154" s="1" t="s">
        <v>557</v>
      </c>
      <c r="I154" s="1" t="s">
        <v>558</v>
      </c>
      <c r="J154" s="1" t="s">
        <v>558</v>
      </c>
      <c r="K154" s="2"/>
      <c r="L154" s="1">
        <v>-2.0</v>
      </c>
      <c r="M154" s="1"/>
      <c r="N154" s="1">
        <v>12.907033333333333</v>
      </c>
      <c r="O154" s="1" t="s">
        <v>23</v>
      </c>
      <c r="P154" s="1" t="s">
        <v>559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16</v>
      </c>
      <c r="B155" s="1" t="s">
        <v>17</v>
      </c>
      <c r="C155" s="1">
        <v>394.0</v>
      </c>
      <c r="D155" s="1">
        <v>0.0</v>
      </c>
      <c r="E155" s="1" t="s">
        <v>560</v>
      </c>
      <c r="F155" s="1" t="s">
        <v>19</v>
      </c>
      <c r="G155" s="1" t="s">
        <v>20</v>
      </c>
      <c r="H155" s="1" t="s">
        <v>561</v>
      </c>
      <c r="I155" s="1" t="s">
        <v>562</v>
      </c>
      <c r="J155" s="1" t="s">
        <v>562</v>
      </c>
      <c r="K155" s="2"/>
      <c r="L155" s="1">
        <v>-1.0</v>
      </c>
      <c r="M155" s="1"/>
      <c r="N155" s="1">
        <v>13.4991</v>
      </c>
      <c r="O155" s="1" t="s">
        <v>23</v>
      </c>
      <c r="P155" s="1" t="s">
        <v>563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36</v>
      </c>
      <c r="B156" s="1" t="s">
        <v>17</v>
      </c>
      <c r="C156" s="1">
        <v>247.0</v>
      </c>
      <c r="D156" s="1">
        <v>62.0</v>
      </c>
      <c r="E156" s="2"/>
      <c r="F156" s="1" t="s">
        <v>67</v>
      </c>
      <c r="G156" s="1" t="s">
        <v>68</v>
      </c>
      <c r="H156" s="1" t="s">
        <v>564</v>
      </c>
      <c r="I156" s="1" t="s">
        <v>565</v>
      </c>
      <c r="J156" s="1" t="s">
        <v>565</v>
      </c>
      <c r="K156" s="2"/>
      <c r="L156" s="1">
        <v>-8.0</v>
      </c>
      <c r="M156" s="1"/>
      <c r="N156" s="1">
        <v>11.007216666666666</v>
      </c>
      <c r="O156" s="1" t="s">
        <v>43</v>
      </c>
      <c r="P156" s="1" t="s">
        <v>566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28</v>
      </c>
      <c r="B157" s="1" t="s">
        <v>17</v>
      </c>
      <c r="C157" s="3">
        <v>338.2</v>
      </c>
      <c r="D157" s="1">
        <v>0.0</v>
      </c>
      <c r="E157" s="1" t="s">
        <v>29</v>
      </c>
      <c r="F157" s="1" t="s">
        <v>19</v>
      </c>
      <c r="G157" s="1" t="s">
        <v>20</v>
      </c>
      <c r="H157" s="1" t="s">
        <v>567</v>
      </c>
      <c r="I157" s="1" t="s">
        <v>568</v>
      </c>
      <c r="J157" s="1" t="s">
        <v>568</v>
      </c>
      <c r="K157" s="2"/>
      <c r="L157" s="1">
        <v>-6.0</v>
      </c>
      <c r="M157" s="1"/>
      <c r="N157" s="1">
        <v>8.6056</v>
      </c>
      <c r="O157" s="1" t="s">
        <v>23</v>
      </c>
      <c r="P157" s="1" t="s">
        <v>569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28</v>
      </c>
      <c r="B158" s="3" t="s">
        <v>17</v>
      </c>
      <c r="C158" s="1">
        <v>498.0</v>
      </c>
      <c r="D158" s="1">
        <v>0.0</v>
      </c>
      <c r="E158" s="1" t="s">
        <v>29</v>
      </c>
      <c r="F158" s="1" t="s">
        <v>19</v>
      </c>
      <c r="G158" s="1" t="s">
        <v>20</v>
      </c>
      <c r="H158" s="1" t="s">
        <v>570</v>
      </c>
      <c r="I158" s="1" t="s">
        <v>571</v>
      </c>
      <c r="J158" s="1" t="s">
        <v>571</v>
      </c>
      <c r="K158" s="2"/>
      <c r="L158" s="1">
        <v>-4.0</v>
      </c>
      <c r="M158" s="1"/>
      <c r="N158" s="1">
        <v>10.684666666666667</v>
      </c>
      <c r="O158" s="1" t="s">
        <v>23</v>
      </c>
      <c r="P158" s="1" t="s">
        <v>572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28</v>
      </c>
      <c r="B159" s="1" t="s">
        <v>17</v>
      </c>
      <c r="C159" s="1">
        <v>214.2</v>
      </c>
      <c r="D159" s="1">
        <v>0.0</v>
      </c>
      <c r="E159" s="1" t="s">
        <v>29</v>
      </c>
      <c r="F159" s="1" t="s">
        <v>19</v>
      </c>
      <c r="G159" s="1" t="s">
        <v>20</v>
      </c>
      <c r="H159" s="1" t="s">
        <v>573</v>
      </c>
      <c r="I159" s="1" t="s">
        <v>574</v>
      </c>
      <c r="J159" s="1" t="s">
        <v>574</v>
      </c>
      <c r="K159" s="2"/>
      <c r="L159" s="1">
        <v>-7.0</v>
      </c>
      <c r="M159" s="1"/>
      <c r="N159" s="1">
        <v>7.1581</v>
      </c>
      <c r="O159" s="1" t="s">
        <v>23</v>
      </c>
      <c r="P159" s="1" t="s">
        <v>175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58</v>
      </c>
      <c r="B160" s="1" t="s">
        <v>17</v>
      </c>
      <c r="C160" s="1">
        <v>518.0</v>
      </c>
      <c r="D160" s="1">
        <v>0.0</v>
      </c>
      <c r="E160" s="2"/>
      <c r="F160" s="1" t="s">
        <v>19</v>
      </c>
      <c r="G160" s="1" t="s">
        <v>20</v>
      </c>
      <c r="H160" s="1" t="s">
        <v>575</v>
      </c>
      <c r="I160" s="1" t="s">
        <v>576</v>
      </c>
      <c r="J160" s="1" t="s">
        <v>576</v>
      </c>
      <c r="K160" s="2"/>
      <c r="L160" s="1">
        <v>1.0</v>
      </c>
      <c r="M160" s="1"/>
      <c r="N160" s="1">
        <v>16.360216666666666</v>
      </c>
      <c r="O160" s="1" t="s">
        <v>23</v>
      </c>
      <c r="P160" s="1" t="s">
        <v>577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58</v>
      </c>
      <c r="B161" s="1" t="s">
        <v>17</v>
      </c>
      <c r="C161" s="1">
        <v>936.0</v>
      </c>
      <c r="D161" s="1">
        <v>0.0</v>
      </c>
      <c r="E161" s="2"/>
      <c r="F161" s="1" t="s">
        <v>19</v>
      </c>
      <c r="G161" s="1" t="s">
        <v>20</v>
      </c>
      <c r="H161" s="1" t="s">
        <v>578</v>
      </c>
      <c r="I161" s="1" t="s">
        <v>579</v>
      </c>
      <c r="J161" s="1" t="s">
        <v>579</v>
      </c>
      <c r="K161" s="2"/>
      <c r="L161" s="1">
        <v>0.0</v>
      </c>
      <c r="M161" s="1"/>
      <c r="N161" s="1">
        <v>15.431466666666667</v>
      </c>
      <c r="O161" s="1" t="s">
        <v>23</v>
      </c>
      <c r="P161" s="1" t="s">
        <v>580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36</v>
      </c>
      <c r="B162" s="1" t="s">
        <v>17</v>
      </c>
      <c r="C162" s="1">
        <v>247.0</v>
      </c>
      <c r="D162" s="1">
        <v>62.0</v>
      </c>
      <c r="E162" s="2"/>
      <c r="F162" s="1" t="s">
        <v>67</v>
      </c>
      <c r="G162" s="1" t="s">
        <v>93</v>
      </c>
      <c r="H162" s="1" t="s">
        <v>581</v>
      </c>
      <c r="I162" s="1" t="s">
        <v>582</v>
      </c>
      <c r="J162" s="1" t="s">
        <v>582</v>
      </c>
      <c r="K162" s="2"/>
      <c r="L162" s="1">
        <v>-11.0</v>
      </c>
      <c r="M162" s="1"/>
      <c r="N162" s="1">
        <v>8.488033333333334</v>
      </c>
      <c r="O162" s="1" t="s">
        <v>43</v>
      </c>
      <c r="P162" s="1" t="s">
        <v>566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36</v>
      </c>
      <c r="B163" s="1" t="s">
        <v>17</v>
      </c>
      <c r="C163" s="1">
        <v>558.0</v>
      </c>
      <c r="D163" s="1">
        <v>0.0</v>
      </c>
      <c r="E163" s="1" t="s">
        <v>106</v>
      </c>
      <c r="F163" s="1" t="s">
        <v>38</v>
      </c>
      <c r="G163" s="1" t="s">
        <v>93</v>
      </c>
      <c r="H163" s="1" t="s">
        <v>583</v>
      </c>
      <c r="I163" s="1" t="s">
        <v>584</v>
      </c>
      <c r="J163" s="1" t="s">
        <v>585</v>
      </c>
      <c r="K163" s="1" t="s">
        <v>586</v>
      </c>
      <c r="L163" s="1">
        <v>-8.0</v>
      </c>
      <c r="M163" s="1">
        <v>0.012783333333333334</v>
      </c>
      <c r="N163" s="1">
        <v>11.51385</v>
      </c>
      <c r="O163" s="1" t="s">
        <v>43</v>
      </c>
      <c r="P163" s="1" t="s">
        <v>587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28</v>
      </c>
      <c r="B164" s="1" t="s">
        <v>17</v>
      </c>
      <c r="C164" s="1">
        <v>364.0</v>
      </c>
      <c r="D164" s="1">
        <v>0.0</v>
      </c>
      <c r="E164" s="1" t="s">
        <v>29</v>
      </c>
      <c r="F164" s="1" t="s">
        <v>19</v>
      </c>
      <c r="G164" s="1" t="s">
        <v>20</v>
      </c>
      <c r="H164" s="1" t="s">
        <v>588</v>
      </c>
      <c r="I164" s="1" t="s">
        <v>589</v>
      </c>
      <c r="J164" s="1" t="s">
        <v>589</v>
      </c>
      <c r="K164" s="2"/>
      <c r="L164" s="1">
        <v>-3.0</v>
      </c>
      <c r="M164" s="1"/>
      <c r="N164" s="1">
        <v>11.73995</v>
      </c>
      <c r="O164" s="1" t="s">
        <v>23</v>
      </c>
      <c r="P164" s="1" t="s">
        <v>590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58</v>
      </c>
      <c r="B165" s="1" t="s">
        <v>17</v>
      </c>
      <c r="C165" s="3">
        <v>264.0</v>
      </c>
      <c r="D165" s="1">
        <v>0.0</v>
      </c>
      <c r="E165" s="2"/>
      <c r="F165" s="1" t="s">
        <v>19</v>
      </c>
      <c r="G165" s="1" t="s">
        <v>20</v>
      </c>
      <c r="H165" s="1" t="s">
        <v>591</v>
      </c>
      <c r="I165" s="1" t="s">
        <v>592</v>
      </c>
      <c r="J165" s="1" t="s">
        <v>592</v>
      </c>
      <c r="K165" s="2"/>
      <c r="L165" s="1">
        <v>-5.0</v>
      </c>
      <c r="M165" s="1"/>
      <c r="N165" s="1">
        <v>9.654166666666667</v>
      </c>
      <c r="O165" s="1" t="s">
        <v>23</v>
      </c>
      <c r="P165" s="1" t="s">
        <v>593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28</v>
      </c>
      <c r="B166" s="1" t="s">
        <v>17</v>
      </c>
      <c r="C166" s="1">
        <v>329.0</v>
      </c>
      <c r="D166" s="1">
        <v>0.0</v>
      </c>
      <c r="E166" s="1" t="s">
        <v>29</v>
      </c>
      <c r="F166" s="1" t="s">
        <v>19</v>
      </c>
      <c r="G166" s="1" t="s">
        <v>20</v>
      </c>
      <c r="H166" s="1" t="s">
        <v>594</v>
      </c>
      <c r="I166" s="1" t="s">
        <v>595</v>
      </c>
      <c r="J166" s="1" t="s">
        <v>595</v>
      </c>
      <c r="K166" s="2"/>
      <c r="L166" s="1">
        <v>-4.0</v>
      </c>
      <c r="M166" s="1"/>
      <c r="N166" s="1">
        <v>10.484183333333334</v>
      </c>
      <c r="O166" s="1" t="s">
        <v>23</v>
      </c>
      <c r="P166" s="1" t="s">
        <v>596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36</v>
      </c>
      <c r="B167" s="1" t="s">
        <v>17</v>
      </c>
      <c r="C167" s="1">
        <v>435.0</v>
      </c>
      <c r="D167" s="1">
        <v>123.0</v>
      </c>
      <c r="E167" s="2"/>
      <c r="F167" s="1" t="s">
        <v>67</v>
      </c>
      <c r="G167" s="1" t="s">
        <v>68</v>
      </c>
      <c r="H167" s="1" t="s">
        <v>597</v>
      </c>
      <c r="I167" s="1" t="s">
        <v>598</v>
      </c>
      <c r="J167" s="1" t="s">
        <v>598</v>
      </c>
      <c r="K167" s="2"/>
      <c r="L167" s="1">
        <v>-3.0</v>
      </c>
      <c r="M167" s="1"/>
      <c r="N167" s="1">
        <v>15.855183333333333</v>
      </c>
      <c r="O167" s="1" t="s">
        <v>43</v>
      </c>
      <c r="P167" s="1" t="s">
        <v>599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179</v>
      </c>
      <c r="B168" s="1" t="s">
        <v>17</v>
      </c>
      <c r="C168" s="1">
        <v>249.0</v>
      </c>
      <c r="D168" s="1">
        <v>0.0</v>
      </c>
      <c r="E168" s="2"/>
      <c r="F168" s="1" t="s">
        <v>67</v>
      </c>
      <c r="G168" s="1" t="s">
        <v>93</v>
      </c>
      <c r="H168" s="1" t="s">
        <v>600</v>
      </c>
      <c r="I168" s="1" t="s">
        <v>601</v>
      </c>
      <c r="J168" s="1" t="s">
        <v>601</v>
      </c>
      <c r="K168" s="2"/>
      <c r="L168" s="1">
        <v>3.0</v>
      </c>
      <c r="M168" s="1"/>
      <c r="N168" s="1">
        <v>8.782083333333333</v>
      </c>
      <c r="O168" s="1" t="s">
        <v>182</v>
      </c>
      <c r="P168" s="1" t="s">
        <v>602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58</v>
      </c>
      <c r="B169" s="1" t="s">
        <v>485</v>
      </c>
      <c r="C169" s="3">
        <v>611.0</v>
      </c>
      <c r="D169" s="1">
        <v>0.0</v>
      </c>
      <c r="E169" s="2"/>
      <c r="F169" s="1" t="s">
        <v>19</v>
      </c>
      <c r="G169" s="1" t="s">
        <v>20</v>
      </c>
      <c r="H169" s="1" t="s">
        <v>603</v>
      </c>
      <c r="I169" s="1" t="s">
        <v>604</v>
      </c>
      <c r="J169" s="1" t="s">
        <v>604</v>
      </c>
      <c r="K169" s="2"/>
      <c r="L169" s="1">
        <v>0.0</v>
      </c>
      <c r="M169" s="1"/>
      <c r="N169" s="1">
        <v>15.304966666666667</v>
      </c>
      <c r="O169" s="1" t="s">
        <v>23</v>
      </c>
      <c r="P169" s="1" t="s">
        <v>605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28</v>
      </c>
      <c r="B170" s="1" t="s">
        <v>17</v>
      </c>
      <c r="C170" s="1">
        <v>578.0</v>
      </c>
      <c r="D170" s="1">
        <v>0.0</v>
      </c>
      <c r="E170" s="1" t="s">
        <v>29</v>
      </c>
      <c r="F170" s="1" t="s">
        <v>19</v>
      </c>
      <c r="G170" s="1" t="s">
        <v>20</v>
      </c>
      <c r="H170" s="1" t="s">
        <v>606</v>
      </c>
      <c r="I170" s="1" t="s">
        <v>607</v>
      </c>
      <c r="J170" s="1" t="s">
        <v>607</v>
      </c>
      <c r="K170" s="2"/>
      <c r="L170" s="1">
        <v>-4.0</v>
      </c>
      <c r="M170" s="1"/>
      <c r="N170" s="1">
        <v>10.536383333333333</v>
      </c>
      <c r="O170" s="1" t="s">
        <v>23</v>
      </c>
      <c r="P170" s="1" t="s">
        <v>608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179</v>
      </c>
      <c r="B171" s="1" t="s">
        <v>17</v>
      </c>
      <c r="C171" s="1">
        <v>618.0</v>
      </c>
      <c r="D171" s="1">
        <v>0.0</v>
      </c>
      <c r="E171" s="2"/>
      <c r="F171" s="1" t="s">
        <v>67</v>
      </c>
      <c r="G171" s="1" t="s">
        <v>93</v>
      </c>
      <c r="H171" s="1" t="s">
        <v>609</v>
      </c>
      <c r="I171" s="1" t="s">
        <v>610</v>
      </c>
      <c r="J171" s="1" t="s">
        <v>610</v>
      </c>
      <c r="K171" s="2"/>
      <c r="L171" s="1">
        <v>5.0</v>
      </c>
      <c r="M171" s="1"/>
      <c r="N171" s="1">
        <v>10.211183333333333</v>
      </c>
      <c r="O171" s="1" t="s">
        <v>182</v>
      </c>
      <c r="P171" s="1" t="s">
        <v>611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28</v>
      </c>
      <c r="B172" s="1" t="s">
        <v>17</v>
      </c>
      <c r="C172" s="1">
        <v>306.2</v>
      </c>
      <c r="D172" s="1">
        <v>0.0</v>
      </c>
      <c r="E172" s="1" t="s">
        <v>29</v>
      </c>
      <c r="F172" s="1" t="s">
        <v>19</v>
      </c>
      <c r="G172" s="1" t="s">
        <v>20</v>
      </c>
      <c r="H172" s="1" t="s">
        <v>612</v>
      </c>
      <c r="I172" s="1" t="s">
        <v>613</v>
      </c>
      <c r="J172" s="1" t="s">
        <v>613</v>
      </c>
      <c r="K172" s="2"/>
      <c r="L172" s="1">
        <v>-6.0</v>
      </c>
      <c r="M172" s="1"/>
      <c r="N172" s="1">
        <v>8.35255</v>
      </c>
      <c r="O172" s="1" t="s">
        <v>23</v>
      </c>
      <c r="P172" s="1" t="s">
        <v>614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179</v>
      </c>
      <c r="B173" s="1" t="s">
        <v>17</v>
      </c>
      <c r="C173" s="3">
        <v>653.0</v>
      </c>
      <c r="D173" s="1">
        <v>0.0</v>
      </c>
      <c r="E173" s="2"/>
      <c r="F173" s="1" t="s">
        <v>67</v>
      </c>
      <c r="G173" s="1" t="s">
        <v>93</v>
      </c>
      <c r="H173" s="1" t="s">
        <v>615</v>
      </c>
      <c r="I173" s="1" t="s">
        <v>616</v>
      </c>
      <c r="J173" s="1" t="s">
        <v>616</v>
      </c>
      <c r="K173" s="2"/>
      <c r="L173" s="1">
        <v>4.0</v>
      </c>
      <c r="M173" s="1"/>
      <c r="N173" s="1">
        <v>9.5049</v>
      </c>
      <c r="O173" s="1" t="s">
        <v>182</v>
      </c>
      <c r="P173" s="1" t="s">
        <v>617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36</v>
      </c>
      <c r="B174" s="1" t="s">
        <v>17</v>
      </c>
      <c r="C174" s="3">
        <v>518.0</v>
      </c>
      <c r="D174" s="1">
        <v>0.0</v>
      </c>
      <c r="E174" s="1" t="s">
        <v>29</v>
      </c>
      <c r="F174" s="1" t="s">
        <v>38</v>
      </c>
      <c r="G174" s="1" t="s">
        <v>20</v>
      </c>
      <c r="H174" s="1" t="s">
        <v>618</v>
      </c>
      <c r="I174" s="1" t="s">
        <v>619</v>
      </c>
      <c r="J174" s="1" t="s">
        <v>620</v>
      </c>
      <c r="K174" s="1" t="s">
        <v>621</v>
      </c>
      <c r="L174" s="1">
        <v>-7.0</v>
      </c>
      <c r="M174" s="1">
        <v>2.507216666666667</v>
      </c>
      <c r="N174" s="1">
        <v>13.001966666666666</v>
      </c>
      <c r="O174" s="1" t="s">
        <v>43</v>
      </c>
      <c r="P174" s="1" t="s">
        <v>622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28</v>
      </c>
      <c r="B175" s="1" t="s">
        <v>17</v>
      </c>
      <c r="C175" s="1">
        <v>2890.0</v>
      </c>
      <c r="D175" s="1">
        <v>0.0</v>
      </c>
      <c r="E175" s="1" t="s">
        <v>29</v>
      </c>
      <c r="F175" s="1" t="s">
        <v>19</v>
      </c>
      <c r="G175" s="1" t="s">
        <v>20</v>
      </c>
      <c r="H175" s="1" t="s">
        <v>623</v>
      </c>
      <c r="I175" s="1" t="s">
        <v>624</v>
      </c>
      <c r="J175" s="1" t="s">
        <v>624</v>
      </c>
      <c r="K175" s="2"/>
      <c r="L175" s="1">
        <v>8.0</v>
      </c>
      <c r="M175" s="1"/>
      <c r="N175" s="1">
        <v>23.83665</v>
      </c>
      <c r="O175" s="1" t="s">
        <v>23</v>
      </c>
      <c r="P175" s="1" t="s">
        <v>625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36</v>
      </c>
      <c r="B176" s="1" t="s">
        <v>17</v>
      </c>
      <c r="C176" s="1">
        <v>548.0</v>
      </c>
      <c r="D176" s="1">
        <v>0.0</v>
      </c>
      <c r="E176" s="1" t="s">
        <v>106</v>
      </c>
      <c r="F176" s="1" t="s">
        <v>38</v>
      </c>
      <c r="G176" s="1" t="s">
        <v>20</v>
      </c>
      <c r="H176" s="1" t="s">
        <v>626</v>
      </c>
      <c r="I176" s="1" t="s">
        <v>627</v>
      </c>
      <c r="J176" s="1" t="s">
        <v>628</v>
      </c>
      <c r="K176" s="1" t="s">
        <v>629</v>
      </c>
      <c r="L176" s="1">
        <v>4.0</v>
      </c>
      <c r="M176" s="1">
        <v>0.014583333333333334</v>
      </c>
      <c r="N176" s="1">
        <v>29.92785</v>
      </c>
      <c r="O176" s="1" t="s">
        <v>43</v>
      </c>
      <c r="P176" s="1" t="s">
        <v>630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28</v>
      </c>
      <c r="B177" s="1" t="s">
        <v>17</v>
      </c>
      <c r="C177" s="1">
        <v>364.0</v>
      </c>
      <c r="D177" s="1">
        <v>0.0</v>
      </c>
      <c r="E177" s="1" t="s">
        <v>29</v>
      </c>
      <c r="F177" s="1" t="s">
        <v>19</v>
      </c>
      <c r="G177" s="1" t="s">
        <v>20</v>
      </c>
      <c r="H177" s="1" t="s">
        <v>631</v>
      </c>
      <c r="I177" s="1" t="s">
        <v>632</v>
      </c>
      <c r="J177" s="1" t="s">
        <v>632</v>
      </c>
      <c r="K177" s="2"/>
      <c r="L177" s="1">
        <v>-1.0</v>
      </c>
      <c r="M177" s="1"/>
      <c r="N177" s="1">
        <v>13.044233333333333</v>
      </c>
      <c r="O177" s="1" t="s">
        <v>23</v>
      </c>
      <c r="P177" s="1" t="s">
        <v>633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16</v>
      </c>
      <c r="B178" s="1" t="s">
        <v>485</v>
      </c>
      <c r="C178" s="1">
        <v>1186.0</v>
      </c>
      <c r="D178" s="1">
        <v>0.0</v>
      </c>
      <c r="E178" s="1" t="s">
        <v>634</v>
      </c>
      <c r="F178" s="1" t="s">
        <v>19</v>
      </c>
      <c r="G178" s="1" t="s">
        <v>20</v>
      </c>
      <c r="H178" s="1" t="s">
        <v>635</v>
      </c>
      <c r="I178" s="1" t="s">
        <v>636</v>
      </c>
      <c r="J178" s="1" t="s">
        <v>636</v>
      </c>
      <c r="K178" s="2"/>
      <c r="L178" s="1">
        <v>4.0</v>
      </c>
      <c r="M178" s="1"/>
      <c r="N178" s="1">
        <v>22.403783333333333</v>
      </c>
      <c r="O178" s="1" t="s">
        <v>23</v>
      </c>
      <c r="P178" s="1" t="s">
        <v>637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58</v>
      </c>
      <c r="B179" s="3" t="s">
        <v>485</v>
      </c>
      <c r="C179" s="1">
        <v>528.0</v>
      </c>
      <c r="D179" s="1">
        <v>0.0</v>
      </c>
      <c r="E179" s="2"/>
      <c r="F179" s="1" t="s">
        <v>19</v>
      </c>
      <c r="G179" s="1" t="s">
        <v>20</v>
      </c>
      <c r="H179" s="1" t="s">
        <v>638</v>
      </c>
      <c r="I179" s="1" t="s">
        <v>639</v>
      </c>
      <c r="J179" s="1" t="s">
        <v>639</v>
      </c>
      <c r="K179" s="2"/>
      <c r="L179" s="1">
        <v>-1.0</v>
      </c>
      <c r="M179" s="1"/>
      <c r="N179" s="1">
        <v>13.112233333333334</v>
      </c>
      <c r="O179" s="1" t="s">
        <v>23</v>
      </c>
      <c r="P179" s="1" t="s">
        <v>640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36</v>
      </c>
      <c r="B180" s="1" t="s">
        <v>17</v>
      </c>
      <c r="C180" s="1">
        <v>587.0</v>
      </c>
      <c r="D180" s="1">
        <v>0.0</v>
      </c>
      <c r="E180" s="1" t="s">
        <v>106</v>
      </c>
      <c r="F180" s="1" t="s">
        <v>38</v>
      </c>
      <c r="G180" s="1" t="s">
        <v>93</v>
      </c>
      <c r="H180" s="1" t="s">
        <v>641</v>
      </c>
      <c r="I180" s="1" t="s">
        <v>642</v>
      </c>
      <c r="J180" s="1" t="s">
        <v>643</v>
      </c>
      <c r="K180" s="1" t="s">
        <v>644</v>
      </c>
      <c r="L180" s="1">
        <v>-3.0</v>
      </c>
      <c r="M180" s="1">
        <v>0.034866666666666664</v>
      </c>
      <c r="N180" s="1">
        <v>18.020166666666668</v>
      </c>
      <c r="O180" s="1" t="s">
        <v>43</v>
      </c>
      <c r="P180" s="1" t="s">
        <v>645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58</v>
      </c>
      <c r="B181" s="1" t="s">
        <v>485</v>
      </c>
      <c r="C181" s="1">
        <v>1056.0</v>
      </c>
      <c r="D181" s="1">
        <v>0.0</v>
      </c>
      <c r="E181" s="2"/>
      <c r="F181" s="1" t="s">
        <v>19</v>
      </c>
      <c r="G181" s="1" t="s">
        <v>20</v>
      </c>
      <c r="H181" s="1" t="s">
        <v>646</v>
      </c>
      <c r="I181" s="1" t="s">
        <v>647</v>
      </c>
      <c r="J181" s="1" t="s">
        <v>647</v>
      </c>
      <c r="K181" s="2"/>
      <c r="L181" s="1">
        <v>-1.0</v>
      </c>
      <c r="M181" s="1"/>
      <c r="N181" s="1">
        <v>13.793216666666666</v>
      </c>
      <c r="O181" s="1" t="s">
        <v>23</v>
      </c>
      <c r="P181" s="1" t="s">
        <v>648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36</v>
      </c>
      <c r="B182" s="1" t="s">
        <v>17</v>
      </c>
      <c r="C182" s="1">
        <v>1113.0</v>
      </c>
      <c r="D182" s="1">
        <v>0.0</v>
      </c>
      <c r="E182" s="1" t="s">
        <v>106</v>
      </c>
      <c r="F182" s="1" t="s">
        <v>38</v>
      </c>
      <c r="G182" s="1" t="s">
        <v>20</v>
      </c>
      <c r="H182" s="1" t="s">
        <v>649</v>
      </c>
      <c r="I182" s="1" t="s">
        <v>650</v>
      </c>
      <c r="J182" s="1" t="s">
        <v>651</v>
      </c>
      <c r="K182" s="1" t="s">
        <v>652</v>
      </c>
      <c r="L182" s="1">
        <v>17.0</v>
      </c>
      <c r="M182" s="1">
        <v>0.02125</v>
      </c>
      <c r="N182" s="1">
        <v>43.23715</v>
      </c>
      <c r="O182" s="1" t="s">
        <v>43</v>
      </c>
      <c r="P182" s="1" t="s">
        <v>653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28</v>
      </c>
      <c r="B183" s="1" t="s">
        <v>17</v>
      </c>
      <c r="C183" s="3">
        <v>363.0</v>
      </c>
      <c r="D183" s="1">
        <v>0.0</v>
      </c>
      <c r="E183" s="1" t="s">
        <v>29</v>
      </c>
      <c r="F183" s="1" t="s">
        <v>19</v>
      </c>
      <c r="G183" s="1" t="s">
        <v>20</v>
      </c>
      <c r="H183" s="1" t="s">
        <v>654</v>
      </c>
      <c r="I183" s="1" t="s">
        <v>655</v>
      </c>
      <c r="J183" s="1" t="s">
        <v>655</v>
      </c>
      <c r="K183" s="2"/>
      <c r="L183" s="1">
        <v>-6.0</v>
      </c>
      <c r="M183" s="1"/>
      <c r="N183" s="1">
        <v>8.68605</v>
      </c>
      <c r="O183" s="1" t="s">
        <v>23</v>
      </c>
      <c r="P183" s="1" t="s">
        <v>656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36</v>
      </c>
      <c r="B184" s="1" t="s">
        <v>17</v>
      </c>
      <c r="C184" s="1">
        <v>199.0</v>
      </c>
      <c r="D184" s="1">
        <v>50.0</v>
      </c>
      <c r="E184" s="2"/>
      <c r="F184" s="1" t="s">
        <v>67</v>
      </c>
      <c r="G184" s="1" t="s">
        <v>68</v>
      </c>
      <c r="H184" s="1" t="s">
        <v>657</v>
      </c>
      <c r="I184" s="1" t="s">
        <v>658</v>
      </c>
      <c r="J184" s="1" t="s">
        <v>658</v>
      </c>
      <c r="K184" s="2"/>
      <c r="L184" s="1">
        <v>-12.0</v>
      </c>
      <c r="M184" s="1"/>
      <c r="N184" s="1">
        <v>60.599133333333334</v>
      </c>
      <c r="O184" s="1" t="s">
        <v>43</v>
      </c>
      <c r="P184" s="1" t="s">
        <v>659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58</v>
      </c>
      <c r="B185" s="1" t="s">
        <v>485</v>
      </c>
      <c r="C185" s="1">
        <v>427.0</v>
      </c>
      <c r="D185" s="1">
        <v>0.0</v>
      </c>
      <c r="E185" s="2"/>
      <c r="F185" s="1" t="s">
        <v>19</v>
      </c>
      <c r="G185" s="1" t="s">
        <v>20</v>
      </c>
      <c r="H185" s="1" t="s">
        <v>660</v>
      </c>
      <c r="I185" s="1" t="s">
        <v>661</v>
      </c>
      <c r="J185" s="1" t="s">
        <v>661</v>
      </c>
      <c r="K185" s="2"/>
      <c r="L185" s="1">
        <v>-2.0</v>
      </c>
      <c r="M185" s="1"/>
      <c r="N185" s="1">
        <v>12.257383333333333</v>
      </c>
      <c r="O185" s="1" t="s">
        <v>23</v>
      </c>
      <c r="P185" s="1" t="s">
        <v>662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28</v>
      </c>
      <c r="B186" s="1" t="s">
        <v>17</v>
      </c>
      <c r="C186" s="1">
        <v>244.2</v>
      </c>
      <c r="D186" s="1">
        <v>0.0</v>
      </c>
      <c r="E186" s="1" t="s">
        <v>29</v>
      </c>
      <c r="F186" s="1" t="s">
        <v>19</v>
      </c>
      <c r="G186" s="1" t="s">
        <v>20</v>
      </c>
      <c r="H186" s="1" t="s">
        <v>663</v>
      </c>
      <c r="I186" s="1" t="s">
        <v>664</v>
      </c>
      <c r="J186" s="1" t="s">
        <v>664</v>
      </c>
      <c r="K186" s="2"/>
      <c r="L186" s="1">
        <v>-5.0</v>
      </c>
      <c r="M186" s="1"/>
      <c r="N186" s="1">
        <v>9.28005</v>
      </c>
      <c r="O186" s="1" t="s">
        <v>23</v>
      </c>
      <c r="P186" s="1" t="s">
        <v>665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58</v>
      </c>
      <c r="B187" s="1" t="s">
        <v>17</v>
      </c>
      <c r="C187" s="1">
        <v>598.0</v>
      </c>
      <c r="D187" s="1">
        <v>0.0</v>
      </c>
      <c r="E187" s="2"/>
      <c r="F187" s="1" t="s">
        <v>19</v>
      </c>
      <c r="G187" s="1" t="s">
        <v>20</v>
      </c>
      <c r="H187" s="1" t="s">
        <v>666</v>
      </c>
      <c r="I187" s="1" t="s">
        <v>667</v>
      </c>
      <c r="J187" s="1" t="s">
        <v>667</v>
      </c>
      <c r="K187" s="2"/>
      <c r="L187" s="1">
        <v>-6.0</v>
      </c>
      <c r="M187" s="1"/>
      <c r="N187" s="1">
        <v>8.635133333333334</v>
      </c>
      <c r="O187" s="1" t="s">
        <v>23</v>
      </c>
      <c r="P187" s="1" t="s">
        <v>668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28</v>
      </c>
      <c r="B188" s="1" t="s">
        <v>17</v>
      </c>
      <c r="C188" s="1">
        <v>548.2</v>
      </c>
      <c r="D188" s="1">
        <v>0.0</v>
      </c>
      <c r="E188" s="1" t="s">
        <v>29</v>
      </c>
      <c r="F188" s="1" t="s">
        <v>19</v>
      </c>
      <c r="G188" s="1" t="s">
        <v>20</v>
      </c>
      <c r="H188" s="1" t="s">
        <v>669</v>
      </c>
      <c r="I188" s="1" t="s">
        <v>670</v>
      </c>
      <c r="J188" s="1" t="s">
        <v>670</v>
      </c>
      <c r="K188" s="2"/>
      <c r="L188" s="1">
        <v>-2.0</v>
      </c>
      <c r="M188" s="1"/>
      <c r="N188" s="1">
        <v>12.338566666666667</v>
      </c>
      <c r="O188" s="1" t="s">
        <v>23</v>
      </c>
      <c r="P188" s="1" t="s">
        <v>671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58</v>
      </c>
      <c r="B189" s="1" t="s">
        <v>17</v>
      </c>
      <c r="C189" s="1">
        <v>329.0</v>
      </c>
      <c r="D189" s="1">
        <v>0.0</v>
      </c>
      <c r="E189" s="2"/>
      <c r="F189" s="1" t="s">
        <v>19</v>
      </c>
      <c r="G189" s="1" t="s">
        <v>20</v>
      </c>
      <c r="H189" s="1" t="s">
        <v>672</v>
      </c>
      <c r="I189" s="1" t="s">
        <v>673</v>
      </c>
      <c r="J189" s="1" t="s">
        <v>673</v>
      </c>
      <c r="K189" s="2"/>
      <c r="L189" s="1">
        <v>-5.0</v>
      </c>
      <c r="M189" s="1"/>
      <c r="N189" s="1">
        <v>9.539833333333334</v>
      </c>
      <c r="O189" s="1" t="s">
        <v>23</v>
      </c>
      <c r="P189" s="1" t="s">
        <v>674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16</v>
      </c>
      <c r="B190" s="1" t="s">
        <v>17</v>
      </c>
      <c r="C190" s="1">
        <v>329.0</v>
      </c>
      <c r="D190" s="1">
        <v>0.0</v>
      </c>
      <c r="E190" s="1" t="s">
        <v>675</v>
      </c>
      <c r="F190" s="1" t="s">
        <v>19</v>
      </c>
      <c r="G190" s="1" t="s">
        <v>20</v>
      </c>
      <c r="H190" s="1" t="s">
        <v>676</v>
      </c>
      <c r="I190" s="1" t="s">
        <v>677</v>
      </c>
      <c r="J190" s="1" t="s">
        <v>677</v>
      </c>
      <c r="K190" s="2"/>
      <c r="L190" s="1">
        <v>-2.0</v>
      </c>
      <c r="M190" s="1"/>
      <c r="N190" s="1">
        <v>12.5385</v>
      </c>
      <c r="O190" s="1" t="s">
        <v>23</v>
      </c>
      <c r="P190" s="1" t="s">
        <v>678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28</v>
      </c>
      <c r="B191" s="1" t="s">
        <v>17</v>
      </c>
      <c r="C191" s="1">
        <v>797.2</v>
      </c>
      <c r="D191" s="1">
        <v>0.0</v>
      </c>
      <c r="E191" s="1" t="s">
        <v>29</v>
      </c>
      <c r="F191" s="1" t="s">
        <v>19</v>
      </c>
      <c r="G191" s="1" t="s">
        <v>20</v>
      </c>
      <c r="H191" s="1" t="s">
        <v>679</v>
      </c>
      <c r="I191" s="1" t="s">
        <v>680</v>
      </c>
      <c r="J191" s="1" t="s">
        <v>680</v>
      </c>
      <c r="K191" s="2"/>
      <c r="L191" s="1">
        <v>5.0</v>
      </c>
      <c r="M191" s="1"/>
      <c r="N191" s="1">
        <v>20.1048</v>
      </c>
      <c r="O191" s="1" t="s">
        <v>23</v>
      </c>
      <c r="P191" s="1" t="s">
        <v>681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58</v>
      </c>
      <c r="B192" s="1" t="s">
        <v>17</v>
      </c>
      <c r="C192" s="1">
        <v>394.0</v>
      </c>
      <c r="D192" s="1">
        <v>0.0</v>
      </c>
      <c r="E192" s="2"/>
      <c r="F192" s="1" t="s">
        <v>19</v>
      </c>
      <c r="G192" s="1" t="s">
        <v>93</v>
      </c>
      <c r="H192" s="1" t="s">
        <v>682</v>
      </c>
      <c r="I192" s="1" t="s">
        <v>683</v>
      </c>
      <c r="J192" s="1" t="s">
        <v>683</v>
      </c>
      <c r="K192" s="2"/>
      <c r="L192" s="1">
        <v>3.0</v>
      </c>
      <c r="M192" s="1"/>
      <c r="N192" s="1">
        <v>18.096683333333335</v>
      </c>
      <c r="O192" s="1" t="s">
        <v>23</v>
      </c>
      <c r="P192" s="1" t="s">
        <v>684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58</v>
      </c>
      <c r="B193" s="1" t="s">
        <v>17</v>
      </c>
      <c r="C193" s="1">
        <v>413.0</v>
      </c>
      <c r="D193" s="1">
        <v>0.0</v>
      </c>
      <c r="E193" s="2"/>
      <c r="F193" s="1" t="s">
        <v>19</v>
      </c>
      <c r="G193" s="1" t="s">
        <v>93</v>
      </c>
      <c r="H193" s="1" t="s">
        <v>685</v>
      </c>
      <c r="I193" s="1" t="s">
        <v>686</v>
      </c>
      <c r="J193" s="1" t="s">
        <v>686</v>
      </c>
      <c r="K193" s="2"/>
      <c r="L193" s="1">
        <v>0.0</v>
      </c>
      <c r="M193" s="1"/>
      <c r="N193" s="1">
        <v>14.334583333333333</v>
      </c>
      <c r="O193" s="1" t="s">
        <v>23</v>
      </c>
      <c r="P193" s="1" t="s">
        <v>687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58</v>
      </c>
      <c r="B194" s="1" t="s">
        <v>17</v>
      </c>
      <c r="C194" s="1">
        <v>389.0</v>
      </c>
      <c r="D194" s="1">
        <v>0.0</v>
      </c>
      <c r="E194" s="2"/>
      <c r="F194" s="1" t="s">
        <v>19</v>
      </c>
      <c r="G194" s="1" t="s">
        <v>20</v>
      </c>
      <c r="H194" s="1" t="s">
        <v>688</v>
      </c>
      <c r="I194" s="1" t="s">
        <v>689</v>
      </c>
      <c r="J194" s="1" t="s">
        <v>689</v>
      </c>
      <c r="K194" s="2"/>
      <c r="L194" s="1">
        <v>-2.0</v>
      </c>
      <c r="M194" s="1"/>
      <c r="N194" s="1">
        <v>12.4393</v>
      </c>
      <c r="O194" s="1" t="s">
        <v>23</v>
      </c>
      <c r="P194" s="1" t="s">
        <v>690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58</v>
      </c>
      <c r="B195" s="1" t="s">
        <v>17</v>
      </c>
      <c r="C195" s="1">
        <v>528.0</v>
      </c>
      <c r="D195" s="1">
        <v>0.0</v>
      </c>
      <c r="E195" s="2"/>
      <c r="F195" s="1" t="s">
        <v>19</v>
      </c>
      <c r="G195" s="1" t="s">
        <v>20</v>
      </c>
      <c r="H195" s="1" t="s">
        <v>691</v>
      </c>
      <c r="I195" s="1" t="s">
        <v>692</v>
      </c>
      <c r="J195" s="1" t="s">
        <v>692</v>
      </c>
      <c r="K195" s="2"/>
      <c r="L195" s="1">
        <v>-3.0</v>
      </c>
      <c r="M195" s="1"/>
      <c r="N195" s="1">
        <v>11.402183333333333</v>
      </c>
      <c r="O195" s="1" t="s">
        <v>23</v>
      </c>
      <c r="P195" s="1" t="s">
        <v>693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36</v>
      </c>
      <c r="B196" s="1" t="s">
        <v>17</v>
      </c>
      <c r="C196" s="3">
        <v>349.0</v>
      </c>
      <c r="D196" s="1">
        <v>0.0</v>
      </c>
      <c r="E196" s="1" t="s">
        <v>37</v>
      </c>
      <c r="F196" s="1" t="s">
        <v>38</v>
      </c>
      <c r="G196" s="1" t="s">
        <v>20</v>
      </c>
      <c r="H196" s="1" t="s">
        <v>694</v>
      </c>
      <c r="I196" s="1" t="s">
        <v>695</v>
      </c>
      <c r="J196" s="1" t="s">
        <v>696</v>
      </c>
      <c r="K196" s="1" t="s">
        <v>697</v>
      </c>
      <c r="L196" s="1">
        <v>-6.0</v>
      </c>
      <c r="M196" s="1">
        <v>0.027466666666666667</v>
      </c>
      <c r="N196" s="1">
        <v>11.354</v>
      </c>
      <c r="O196" s="1" t="s">
        <v>43</v>
      </c>
      <c r="P196" s="1" t="s">
        <v>698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16</v>
      </c>
      <c r="B197" s="1" t="s">
        <v>17</v>
      </c>
      <c r="C197" s="3">
        <v>520.0</v>
      </c>
      <c r="D197" s="1">
        <v>0.0</v>
      </c>
      <c r="E197" s="1" t="s">
        <v>675</v>
      </c>
      <c r="F197" s="1" t="s">
        <v>19</v>
      </c>
      <c r="G197" s="1" t="s">
        <v>20</v>
      </c>
      <c r="H197" s="1" t="s">
        <v>699</v>
      </c>
      <c r="I197" s="1" t="s">
        <v>700</v>
      </c>
      <c r="J197" s="1" t="s">
        <v>700</v>
      </c>
      <c r="K197" s="2"/>
      <c r="L197" s="1">
        <v>-11.0</v>
      </c>
      <c r="M197" s="1"/>
      <c r="N197" s="1">
        <v>3.64685</v>
      </c>
      <c r="O197" s="1" t="s">
        <v>23</v>
      </c>
      <c r="P197" s="1" t="s">
        <v>701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28</v>
      </c>
      <c r="B198" s="1" t="s">
        <v>17</v>
      </c>
      <c r="C198" s="1">
        <v>428.4</v>
      </c>
      <c r="D198" s="1">
        <v>0.0</v>
      </c>
      <c r="E198" s="1" t="s">
        <v>29</v>
      </c>
      <c r="F198" s="1" t="s">
        <v>19</v>
      </c>
      <c r="G198" s="1" t="s">
        <v>20</v>
      </c>
      <c r="H198" s="1" t="s">
        <v>702</v>
      </c>
      <c r="I198" s="1" t="s">
        <v>703</v>
      </c>
      <c r="J198" s="1" t="s">
        <v>703</v>
      </c>
      <c r="K198" s="2"/>
      <c r="L198" s="1">
        <v>0.0</v>
      </c>
      <c r="M198" s="1"/>
      <c r="N198" s="1">
        <v>15.17635</v>
      </c>
      <c r="O198" s="1" t="s">
        <v>23</v>
      </c>
      <c r="P198" s="1" t="s">
        <v>704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28</v>
      </c>
      <c r="B199" s="1" t="s">
        <v>17</v>
      </c>
      <c r="C199" s="1">
        <v>182.2</v>
      </c>
      <c r="D199" s="1">
        <v>0.0</v>
      </c>
      <c r="E199" s="1" t="s">
        <v>29</v>
      </c>
      <c r="F199" s="1" t="s">
        <v>19</v>
      </c>
      <c r="G199" s="1" t="s">
        <v>20</v>
      </c>
      <c r="H199" s="1" t="s">
        <v>705</v>
      </c>
      <c r="I199" s="1" t="s">
        <v>706</v>
      </c>
      <c r="J199" s="1" t="s">
        <v>706</v>
      </c>
      <c r="K199" s="2"/>
      <c r="L199" s="1">
        <v>-5.0</v>
      </c>
      <c r="M199" s="1"/>
      <c r="N199" s="1">
        <v>9.14995</v>
      </c>
      <c r="O199" s="1" t="s">
        <v>23</v>
      </c>
      <c r="P199" s="1" t="s">
        <v>334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28</v>
      </c>
      <c r="B200" s="1" t="s">
        <v>17</v>
      </c>
      <c r="C200" s="1">
        <v>239.2</v>
      </c>
      <c r="D200" s="1">
        <v>0.0</v>
      </c>
      <c r="E200" s="1" t="s">
        <v>29</v>
      </c>
      <c r="F200" s="1" t="s">
        <v>19</v>
      </c>
      <c r="G200" s="1" t="s">
        <v>20</v>
      </c>
      <c r="H200" s="1" t="s">
        <v>707</v>
      </c>
      <c r="I200" s="1" t="s">
        <v>708</v>
      </c>
      <c r="J200" s="1" t="s">
        <v>708</v>
      </c>
      <c r="K200" s="2"/>
      <c r="L200" s="1">
        <v>-7.0</v>
      </c>
      <c r="M200" s="1"/>
      <c r="N200" s="1">
        <v>7.7542</v>
      </c>
      <c r="O200" s="1" t="s">
        <v>23</v>
      </c>
      <c r="P200" s="1" t="s">
        <v>709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58</v>
      </c>
      <c r="B201" s="1" t="s">
        <v>17</v>
      </c>
      <c r="C201" s="1">
        <v>264.0</v>
      </c>
      <c r="D201" s="1">
        <v>0.0</v>
      </c>
      <c r="E201" s="2"/>
      <c r="F201" s="1" t="s">
        <v>19</v>
      </c>
      <c r="G201" s="1" t="s">
        <v>93</v>
      </c>
      <c r="H201" s="1" t="s">
        <v>710</v>
      </c>
      <c r="I201" s="1" t="s">
        <v>711</v>
      </c>
      <c r="J201" s="1" t="s">
        <v>711</v>
      </c>
      <c r="K201" s="2"/>
      <c r="L201" s="1">
        <v>-7.0</v>
      </c>
      <c r="M201" s="1"/>
      <c r="N201" s="1">
        <v>7.3526</v>
      </c>
      <c r="O201" s="1" t="s">
        <v>23</v>
      </c>
      <c r="P201" s="1" t="s">
        <v>712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28</v>
      </c>
      <c r="B202" s="1" t="s">
        <v>17</v>
      </c>
      <c r="C202" s="1">
        <v>329.0</v>
      </c>
      <c r="D202" s="1">
        <v>0.0</v>
      </c>
      <c r="E202" s="1" t="s">
        <v>29</v>
      </c>
      <c r="F202" s="1" t="s">
        <v>19</v>
      </c>
      <c r="G202" s="1" t="s">
        <v>20</v>
      </c>
      <c r="H202" s="1" t="s">
        <v>713</v>
      </c>
      <c r="I202" s="1" t="s">
        <v>714</v>
      </c>
      <c r="J202" s="1" t="s">
        <v>714</v>
      </c>
      <c r="K202" s="2"/>
      <c r="L202" s="1">
        <v>-6.0</v>
      </c>
      <c r="M202" s="1"/>
      <c r="N202" s="1">
        <v>8.061333333333334</v>
      </c>
      <c r="O202" s="1" t="s">
        <v>23</v>
      </c>
      <c r="P202" s="1" t="s">
        <v>596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16</v>
      </c>
      <c r="B203" s="1" t="s">
        <v>17</v>
      </c>
      <c r="C203" s="1">
        <v>329.0</v>
      </c>
      <c r="D203" s="1">
        <v>0.0</v>
      </c>
      <c r="E203" s="1" t="s">
        <v>715</v>
      </c>
      <c r="F203" s="1" t="s">
        <v>19</v>
      </c>
      <c r="G203" s="1" t="s">
        <v>20</v>
      </c>
      <c r="H203" s="1" t="s">
        <v>716</v>
      </c>
      <c r="I203" s="1" t="s">
        <v>717</v>
      </c>
      <c r="J203" s="1" t="s">
        <v>717</v>
      </c>
      <c r="K203" s="2"/>
      <c r="L203" s="1">
        <v>-8.0</v>
      </c>
      <c r="M203" s="1"/>
      <c r="N203" s="1">
        <v>6.87075</v>
      </c>
      <c r="O203" s="1" t="s">
        <v>23</v>
      </c>
      <c r="P203" s="1" t="s">
        <v>718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36</v>
      </c>
      <c r="B204" s="1" t="s">
        <v>17</v>
      </c>
      <c r="C204" s="1">
        <v>199.0</v>
      </c>
      <c r="D204" s="1">
        <v>50.0</v>
      </c>
      <c r="E204" s="2"/>
      <c r="F204" s="1" t="s">
        <v>67</v>
      </c>
      <c r="G204" s="1" t="s">
        <v>20</v>
      </c>
      <c r="H204" s="1" t="s">
        <v>719</v>
      </c>
      <c r="I204" s="1" t="s">
        <v>720</v>
      </c>
      <c r="J204" s="1" t="s">
        <v>720</v>
      </c>
      <c r="K204" s="2"/>
      <c r="L204" s="1">
        <v>-13.0</v>
      </c>
      <c r="M204" s="1"/>
      <c r="N204" s="1">
        <v>6.455766666666666</v>
      </c>
      <c r="O204" s="1" t="s">
        <v>43</v>
      </c>
      <c r="P204" s="1" t="s">
        <v>721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28</v>
      </c>
      <c r="B205" s="1" t="s">
        <v>17</v>
      </c>
      <c r="C205" s="3">
        <v>359.4</v>
      </c>
      <c r="D205" s="1">
        <v>0.0</v>
      </c>
      <c r="E205" s="1" t="s">
        <v>29</v>
      </c>
      <c r="F205" s="1" t="s">
        <v>19</v>
      </c>
      <c r="G205" s="1" t="s">
        <v>20</v>
      </c>
      <c r="H205" s="1" t="s">
        <v>722</v>
      </c>
      <c r="I205" s="1" t="s">
        <v>723</v>
      </c>
      <c r="J205" s="1" t="s">
        <v>723</v>
      </c>
      <c r="K205" s="2"/>
      <c r="L205" s="1">
        <v>-6.0</v>
      </c>
      <c r="M205" s="1"/>
      <c r="N205" s="1">
        <v>8.122666666666667</v>
      </c>
      <c r="O205" s="1" t="s">
        <v>23</v>
      </c>
      <c r="P205" s="1" t="s">
        <v>724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58</v>
      </c>
      <c r="B206" s="1" t="s">
        <v>17</v>
      </c>
      <c r="C206" s="3">
        <v>394.0</v>
      </c>
      <c r="D206" s="1">
        <v>0.0</v>
      </c>
      <c r="E206" s="2"/>
      <c r="F206" s="1" t="s">
        <v>19</v>
      </c>
      <c r="G206" s="1" t="s">
        <v>20</v>
      </c>
      <c r="H206" s="1" t="s">
        <v>725</v>
      </c>
      <c r="I206" s="1" t="s">
        <v>726</v>
      </c>
      <c r="J206" s="1" t="s">
        <v>726</v>
      </c>
      <c r="K206" s="2"/>
      <c r="L206" s="1">
        <v>-3.0</v>
      </c>
      <c r="M206" s="1"/>
      <c r="N206" s="1">
        <v>11.274066666666666</v>
      </c>
      <c r="O206" s="1" t="s">
        <v>23</v>
      </c>
      <c r="P206" s="1" t="s">
        <v>727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58</v>
      </c>
      <c r="B207" s="1" t="s">
        <v>17</v>
      </c>
      <c r="C207" s="3">
        <v>379.0</v>
      </c>
      <c r="D207" s="1">
        <v>0.0</v>
      </c>
      <c r="E207" s="2"/>
      <c r="F207" s="1" t="s">
        <v>19</v>
      </c>
      <c r="G207" s="1" t="s">
        <v>93</v>
      </c>
      <c r="H207" s="1" t="s">
        <v>728</v>
      </c>
      <c r="I207" s="1" t="s">
        <v>729</v>
      </c>
      <c r="J207" s="1" t="s">
        <v>729</v>
      </c>
      <c r="K207" s="2"/>
      <c r="L207" s="1">
        <v>-5.0</v>
      </c>
      <c r="M207" s="1"/>
      <c r="N207" s="1">
        <v>9.935016666666666</v>
      </c>
      <c r="O207" s="1" t="s">
        <v>23</v>
      </c>
      <c r="P207" s="1" t="s">
        <v>730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28</v>
      </c>
      <c r="B208" s="1" t="s">
        <v>17</v>
      </c>
      <c r="C208" s="1">
        <v>214.2</v>
      </c>
      <c r="D208" s="1">
        <v>0.0</v>
      </c>
      <c r="E208" s="1" t="s">
        <v>29</v>
      </c>
      <c r="F208" s="1" t="s">
        <v>19</v>
      </c>
      <c r="G208" s="1" t="s">
        <v>20</v>
      </c>
      <c r="H208" s="1" t="s">
        <v>731</v>
      </c>
      <c r="I208" s="1" t="s">
        <v>732</v>
      </c>
      <c r="J208" s="1" t="s">
        <v>732</v>
      </c>
      <c r="K208" s="2"/>
      <c r="L208" s="1">
        <v>-3.0</v>
      </c>
      <c r="M208" s="1"/>
      <c r="N208" s="1">
        <v>11.03765</v>
      </c>
      <c r="O208" s="1" t="s">
        <v>23</v>
      </c>
      <c r="P208" s="1" t="s">
        <v>175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179</v>
      </c>
      <c r="B209" s="1" t="s">
        <v>17</v>
      </c>
      <c r="C209" s="1">
        <v>309.0</v>
      </c>
      <c r="D209" s="1">
        <v>0.0</v>
      </c>
      <c r="E209" s="2"/>
      <c r="F209" s="1" t="s">
        <v>67</v>
      </c>
      <c r="G209" s="1" t="s">
        <v>93</v>
      </c>
      <c r="H209" s="1" t="s">
        <v>733</v>
      </c>
      <c r="I209" s="1" t="s">
        <v>734</v>
      </c>
      <c r="J209" s="1" t="s">
        <v>734</v>
      </c>
      <c r="K209" s="2"/>
      <c r="L209" s="1">
        <v>5.0</v>
      </c>
      <c r="M209" s="1"/>
      <c r="N209" s="1">
        <v>10.0051</v>
      </c>
      <c r="O209" s="1" t="s">
        <v>182</v>
      </c>
      <c r="P209" s="1" t="s">
        <v>735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28</v>
      </c>
      <c r="B210" s="1" t="s">
        <v>17</v>
      </c>
      <c r="C210" s="3">
        <v>333.0</v>
      </c>
      <c r="D210" s="1">
        <v>0.0</v>
      </c>
      <c r="E210" s="1" t="s">
        <v>29</v>
      </c>
      <c r="F210" s="1" t="s">
        <v>19</v>
      </c>
      <c r="G210" s="1" t="s">
        <v>20</v>
      </c>
      <c r="H210" s="1" t="s">
        <v>736</v>
      </c>
      <c r="I210" s="1" t="s">
        <v>737</v>
      </c>
      <c r="J210" s="1" t="s">
        <v>737</v>
      </c>
      <c r="K210" s="2"/>
      <c r="L210" s="1">
        <v>0.0</v>
      </c>
      <c r="M210" s="1"/>
      <c r="N210" s="1">
        <v>14.186966666666667</v>
      </c>
      <c r="O210" s="1" t="s">
        <v>23</v>
      </c>
      <c r="P210" s="1" t="s">
        <v>738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16</v>
      </c>
      <c r="B211" s="1" t="s">
        <v>17</v>
      </c>
      <c r="C211" s="1">
        <v>329.0</v>
      </c>
      <c r="D211" s="1">
        <v>0.0</v>
      </c>
      <c r="E211" s="1" t="s">
        <v>715</v>
      </c>
      <c r="F211" s="1" t="s">
        <v>19</v>
      </c>
      <c r="G211" s="1" t="s">
        <v>20</v>
      </c>
      <c r="H211" s="1" t="s">
        <v>739</v>
      </c>
      <c r="I211" s="1" t="s">
        <v>740</v>
      </c>
      <c r="J211" s="1" t="s">
        <v>740</v>
      </c>
      <c r="K211" s="2"/>
      <c r="L211" s="1">
        <v>-3.0</v>
      </c>
      <c r="M211" s="1"/>
      <c r="N211" s="1">
        <v>11.407016666666667</v>
      </c>
      <c r="O211" s="1" t="s">
        <v>23</v>
      </c>
      <c r="P211" s="1" t="s">
        <v>741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28</v>
      </c>
      <c r="B212" s="1" t="s">
        <v>17</v>
      </c>
      <c r="C212" s="3">
        <v>359.0</v>
      </c>
      <c r="D212" s="1">
        <v>0.0</v>
      </c>
      <c r="E212" s="1" t="s">
        <v>29</v>
      </c>
      <c r="F212" s="1" t="s">
        <v>19</v>
      </c>
      <c r="G212" s="1" t="s">
        <v>20</v>
      </c>
      <c r="H212" s="1" t="s">
        <v>742</v>
      </c>
      <c r="I212" s="1" t="s">
        <v>743</v>
      </c>
      <c r="J212" s="1" t="s">
        <v>743</v>
      </c>
      <c r="K212" s="2"/>
      <c r="L212" s="1">
        <v>-4.0</v>
      </c>
      <c r="M212" s="1"/>
      <c r="N212" s="1">
        <v>10.652766666666666</v>
      </c>
      <c r="O212" s="1" t="s">
        <v>23</v>
      </c>
      <c r="P212" s="1" t="s">
        <v>744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36</v>
      </c>
      <c r="B213" s="1" t="s">
        <v>17</v>
      </c>
      <c r="C213" s="1">
        <v>622.0</v>
      </c>
      <c r="D213" s="1">
        <v>114.0</v>
      </c>
      <c r="E213" s="2"/>
      <c r="F213" s="1" t="s">
        <v>67</v>
      </c>
      <c r="G213" s="1" t="s">
        <v>93</v>
      </c>
      <c r="H213" s="1" t="s">
        <v>745</v>
      </c>
      <c r="I213" s="1" t="s">
        <v>746</v>
      </c>
      <c r="J213" s="1" t="s">
        <v>746</v>
      </c>
      <c r="K213" s="2"/>
      <c r="L213" s="1">
        <v>-5.0</v>
      </c>
      <c r="M213" s="1"/>
      <c r="N213" s="1">
        <v>13.967933333333333</v>
      </c>
      <c r="O213" s="1" t="s">
        <v>43</v>
      </c>
      <c r="P213" s="1" t="s">
        <v>747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28</v>
      </c>
      <c r="B214" s="1" t="s">
        <v>17</v>
      </c>
      <c r="C214" s="1">
        <v>637.0</v>
      </c>
      <c r="D214" s="1">
        <v>0.0</v>
      </c>
      <c r="E214" s="1" t="s">
        <v>29</v>
      </c>
      <c r="F214" s="1" t="s">
        <v>19</v>
      </c>
      <c r="G214" s="1" t="s">
        <v>20</v>
      </c>
      <c r="H214" s="1" t="s">
        <v>748</v>
      </c>
      <c r="I214" s="1" t="s">
        <v>749</v>
      </c>
      <c r="J214" s="1" t="s">
        <v>749</v>
      </c>
      <c r="K214" s="2"/>
      <c r="L214" s="1">
        <v>-6.0</v>
      </c>
      <c r="M214" s="1"/>
      <c r="N214" s="1">
        <v>8.859833333333333</v>
      </c>
      <c r="O214" s="1" t="s">
        <v>23</v>
      </c>
      <c r="P214" s="1" t="s">
        <v>750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58</v>
      </c>
      <c r="B215" s="1" t="s">
        <v>17</v>
      </c>
      <c r="C215" s="1">
        <v>493.0</v>
      </c>
      <c r="D215" s="1">
        <v>0.0</v>
      </c>
      <c r="E215" s="2"/>
      <c r="F215" s="1" t="s">
        <v>19</v>
      </c>
      <c r="G215" s="1" t="s">
        <v>20</v>
      </c>
      <c r="H215" s="1" t="s">
        <v>751</v>
      </c>
      <c r="I215" s="1" t="s">
        <v>752</v>
      </c>
      <c r="J215" s="1" t="s">
        <v>752</v>
      </c>
      <c r="K215" s="2"/>
      <c r="L215" s="1">
        <v>-2.0</v>
      </c>
      <c r="M215" s="1"/>
      <c r="N215" s="1">
        <v>12.582683333333334</v>
      </c>
      <c r="O215" s="1" t="s">
        <v>23</v>
      </c>
      <c r="P215" s="1" t="s">
        <v>753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36</v>
      </c>
      <c r="B216" s="1" t="s">
        <v>17</v>
      </c>
      <c r="C216" s="1">
        <v>490.0</v>
      </c>
      <c r="D216" s="1">
        <v>123.0</v>
      </c>
      <c r="E216" s="2"/>
      <c r="F216" s="1" t="s">
        <v>67</v>
      </c>
      <c r="G216" s="1" t="s">
        <v>93</v>
      </c>
      <c r="H216" s="1" t="s">
        <v>754</v>
      </c>
      <c r="I216" s="1" t="s">
        <v>755</v>
      </c>
      <c r="J216" s="1" t="s">
        <v>755</v>
      </c>
      <c r="K216" s="2"/>
      <c r="L216" s="1">
        <v>-6.0</v>
      </c>
      <c r="M216" s="1"/>
      <c r="N216" s="1">
        <v>11.9812</v>
      </c>
      <c r="O216" s="1" t="s">
        <v>43</v>
      </c>
      <c r="P216" s="1" t="s">
        <v>756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58</v>
      </c>
      <c r="B217" s="1" t="s">
        <v>17</v>
      </c>
      <c r="C217" s="1">
        <v>329.0</v>
      </c>
      <c r="D217" s="1">
        <v>0.0</v>
      </c>
      <c r="E217" s="2"/>
      <c r="F217" s="1" t="s">
        <v>19</v>
      </c>
      <c r="G217" s="1" t="s">
        <v>20</v>
      </c>
      <c r="H217" s="1" t="s">
        <v>757</v>
      </c>
      <c r="I217" s="1" t="s">
        <v>758</v>
      </c>
      <c r="J217" s="1" t="s">
        <v>758</v>
      </c>
      <c r="K217" s="2"/>
      <c r="L217" s="1">
        <v>-4.0</v>
      </c>
      <c r="M217" s="1"/>
      <c r="N217" s="1">
        <v>10.913816666666667</v>
      </c>
      <c r="O217" s="1" t="s">
        <v>23</v>
      </c>
      <c r="P217" s="1" t="s">
        <v>340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28</v>
      </c>
      <c r="B218" s="1" t="s">
        <v>17</v>
      </c>
      <c r="C218" s="3">
        <v>478.2</v>
      </c>
      <c r="D218" s="1">
        <v>0.0</v>
      </c>
      <c r="E218" s="1" t="s">
        <v>29</v>
      </c>
      <c r="F218" s="1" t="s">
        <v>19</v>
      </c>
      <c r="G218" s="1" t="s">
        <v>20</v>
      </c>
      <c r="H218" s="1" t="s">
        <v>759</v>
      </c>
      <c r="I218" s="1" t="s">
        <v>760</v>
      </c>
      <c r="J218" s="1" t="s">
        <v>760</v>
      </c>
      <c r="K218" s="2"/>
      <c r="L218" s="1">
        <v>-5.0</v>
      </c>
      <c r="M218" s="1"/>
      <c r="N218" s="1">
        <v>9.099866666666667</v>
      </c>
      <c r="O218" s="1" t="s">
        <v>23</v>
      </c>
      <c r="P218" s="1" t="s">
        <v>761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28</v>
      </c>
      <c r="B219" s="1" t="s">
        <v>17</v>
      </c>
      <c r="C219" s="1">
        <v>381.4</v>
      </c>
      <c r="D219" s="1">
        <v>0.0</v>
      </c>
      <c r="E219" s="1" t="s">
        <v>29</v>
      </c>
      <c r="F219" s="1" t="s">
        <v>19</v>
      </c>
      <c r="G219" s="1" t="s">
        <v>20</v>
      </c>
      <c r="H219" s="1" t="s">
        <v>762</v>
      </c>
      <c r="I219" s="1" t="s">
        <v>763</v>
      </c>
      <c r="J219" s="1" t="s">
        <v>763</v>
      </c>
      <c r="K219" s="2"/>
      <c r="L219" s="1">
        <v>-6.0</v>
      </c>
      <c r="M219" s="1"/>
      <c r="N219" s="1">
        <v>8.18</v>
      </c>
      <c r="O219" s="1" t="s">
        <v>23</v>
      </c>
      <c r="P219" s="1" t="s">
        <v>764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28</v>
      </c>
      <c r="B220" s="1" t="s">
        <v>17</v>
      </c>
      <c r="C220" s="1">
        <v>637.0</v>
      </c>
      <c r="D220" s="1">
        <v>0.0</v>
      </c>
      <c r="E220" s="1" t="s">
        <v>29</v>
      </c>
      <c r="F220" s="1" t="s">
        <v>19</v>
      </c>
      <c r="G220" s="1" t="s">
        <v>20</v>
      </c>
      <c r="H220" s="1" t="s">
        <v>765</v>
      </c>
      <c r="I220" s="1" t="s">
        <v>766</v>
      </c>
      <c r="J220" s="1" t="s">
        <v>766</v>
      </c>
      <c r="K220" s="2"/>
      <c r="L220" s="1">
        <v>-3.0</v>
      </c>
      <c r="M220" s="1"/>
      <c r="N220" s="1">
        <v>11.175483333333334</v>
      </c>
      <c r="O220" s="1" t="s">
        <v>23</v>
      </c>
      <c r="P220" s="1" t="s">
        <v>750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28</v>
      </c>
      <c r="B221" s="1" t="s">
        <v>17</v>
      </c>
      <c r="C221" s="1">
        <v>478.2</v>
      </c>
      <c r="D221" s="1">
        <v>0.0</v>
      </c>
      <c r="E221" s="1" t="s">
        <v>29</v>
      </c>
      <c r="F221" s="1" t="s">
        <v>19</v>
      </c>
      <c r="G221" s="1" t="s">
        <v>20</v>
      </c>
      <c r="H221" s="1" t="s">
        <v>767</v>
      </c>
      <c r="I221" s="1" t="s">
        <v>768</v>
      </c>
      <c r="J221" s="1" t="s">
        <v>768</v>
      </c>
      <c r="K221" s="2"/>
      <c r="L221" s="1">
        <v>-3.0</v>
      </c>
      <c r="M221" s="1"/>
      <c r="N221" s="1">
        <v>11.821766666666667</v>
      </c>
      <c r="O221" s="1" t="s">
        <v>23</v>
      </c>
      <c r="P221" s="1" t="s">
        <v>769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28</v>
      </c>
      <c r="B222" s="1" t="s">
        <v>17</v>
      </c>
      <c r="C222" s="1">
        <v>394.0</v>
      </c>
      <c r="D222" s="1">
        <v>0.0</v>
      </c>
      <c r="E222" s="1" t="s">
        <v>29</v>
      </c>
      <c r="F222" s="1" t="s">
        <v>19</v>
      </c>
      <c r="G222" s="1" t="s">
        <v>20</v>
      </c>
      <c r="H222" s="1" t="s">
        <v>770</v>
      </c>
      <c r="I222" s="1" t="s">
        <v>771</v>
      </c>
      <c r="J222" s="1" t="s">
        <v>771</v>
      </c>
      <c r="K222" s="2"/>
      <c r="L222" s="1">
        <v>-1.0</v>
      </c>
      <c r="M222" s="1"/>
      <c r="N222" s="1">
        <v>13.27025</v>
      </c>
      <c r="O222" s="1" t="s">
        <v>23</v>
      </c>
      <c r="P222" s="1" t="s">
        <v>772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36</v>
      </c>
      <c r="B223" s="1" t="s">
        <v>17</v>
      </c>
      <c r="C223" s="1">
        <v>737.0</v>
      </c>
      <c r="D223" s="1">
        <v>0.0</v>
      </c>
      <c r="E223" s="1" t="s">
        <v>773</v>
      </c>
      <c r="F223" s="1" t="s">
        <v>38</v>
      </c>
      <c r="G223" s="1" t="s">
        <v>20</v>
      </c>
      <c r="H223" s="1" t="s">
        <v>774</v>
      </c>
      <c r="I223" s="1" t="s">
        <v>775</v>
      </c>
      <c r="J223" s="1" t="s">
        <v>776</v>
      </c>
      <c r="K223" s="1" t="s">
        <v>777</v>
      </c>
      <c r="L223" s="1">
        <v>-2.0</v>
      </c>
      <c r="M223" s="1">
        <v>0.013633333333333334</v>
      </c>
      <c r="N223" s="1">
        <v>10.418716666666667</v>
      </c>
      <c r="O223" s="1" t="s">
        <v>43</v>
      </c>
      <c r="P223" s="1" t="s">
        <v>778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36</v>
      </c>
      <c r="B224" s="1" t="s">
        <v>17</v>
      </c>
      <c r="C224" s="1">
        <v>269.0</v>
      </c>
      <c r="D224" s="1">
        <v>0.0</v>
      </c>
      <c r="E224" s="1" t="s">
        <v>773</v>
      </c>
      <c r="F224" s="1" t="s">
        <v>38</v>
      </c>
      <c r="G224" s="1" t="s">
        <v>20</v>
      </c>
      <c r="H224" s="1" t="s">
        <v>779</v>
      </c>
      <c r="I224" s="1" t="s">
        <v>780</v>
      </c>
      <c r="J224" s="1" t="s">
        <v>781</v>
      </c>
      <c r="K224" s="1" t="s">
        <v>782</v>
      </c>
      <c r="L224" s="1">
        <v>-11.0</v>
      </c>
      <c r="M224" s="1">
        <v>0.0137</v>
      </c>
      <c r="N224" s="1">
        <v>9.394166666666667</v>
      </c>
      <c r="O224" s="1" t="s">
        <v>43</v>
      </c>
      <c r="P224" s="1" t="s">
        <v>783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28</v>
      </c>
      <c r="B225" s="1" t="s">
        <v>17</v>
      </c>
      <c r="C225" s="1">
        <v>214.2</v>
      </c>
      <c r="D225" s="1">
        <v>0.0</v>
      </c>
      <c r="E225" s="1" t="s">
        <v>29</v>
      </c>
      <c r="F225" s="1" t="s">
        <v>19</v>
      </c>
      <c r="G225" s="1" t="s">
        <v>20</v>
      </c>
      <c r="H225" s="1" t="s">
        <v>784</v>
      </c>
      <c r="I225" s="1" t="s">
        <v>785</v>
      </c>
      <c r="J225" s="1" t="s">
        <v>785</v>
      </c>
      <c r="K225" s="2"/>
      <c r="L225" s="1">
        <v>-5.0</v>
      </c>
      <c r="M225" s="1"/>
      <c r="N225" s="1">
        <v>9.517283333333333</v>
      </c>
      <c r="O225" s="1" t="s">
        <v>23</v>
      </c>
      <c r="P225" s="1" t="s">
        <v>175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58</v>
      </c>
      <c r="B226" s="1" t="s">
        <v>17</v>
      </c>
      <c r="C226" s="1">
        <v>896.0</v>
      </c>
      <c r="D226" s="1">
        <v>0.0</v>
      </c>
      <c r="E226" s="2"/>
      <c r="F226" s="1" t="s">
        <v>19</v>
      </c>
      <c r="G226" s="1" t="s">
        <v>20</v>
      </c>
      <c r="H226" s="1" t="s">
        <v>786</v>
      </c>
      <c r="I226" s="1" t="s">
        <v>787</v>
      </c>
      <c r="J226" s="1" t="s">
        <v>787</v>
      </c>
      <c r="K226" s="2"/>
      <c r="L226" s="1">
        <v>-3.0</v>
      </c>
      <c r="M226" s="1"/>
      <c r="N226" s="1">
        <v>11.49225</v>
      </c>
      <c r="O226" s="1" t="s">
        <v>23</v>
      </c>
      <c r="P226" s="1" t="s">
        <v>788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36</v>
      </c>
      <c r="B227" s="1" t="s">
        <v>17</v>
      </c>
      <c r="C227" s="1">
        <v>306.0</v>
      </c>
      <c r="D227" s="1">
        <v>0.0</v>
      </c>
      <c r="E227" s="1" t="s">
        <v>37</v>
      </c>
      <c r="F227" s="1" t="s">
        <v>38</v>
      </c>
      <c r="G227" s="1" t="s">
        <v>20</v>
      </c>
      <c r="H227" s="1" t="s">
        <v>789</v>
      </c>
      <c r="I227" s="1" t="s">
        <v>790</v>
      </c>
      <c r="J227" s="1" t="s">
        <v>791</v>
      </c>
      <c r="K227" s="1" t="s">
        <v>792</v>
      </c>
      <c r="L227" s="1">
        <v>-14.0</v>
      </c>
      <c r="M227" s="1">
        <v>0.012083333333333333</v>
      </c>
      <c r="N227" s="1">
        <v>7.5874</v>
      </c>
      <c r="O227" s="1" t="s">
        <v>43</v>
      </c>
      <c r="P227" s="1" t="s">
        <v>793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28</v>
      </c>
      <c r="B228" s="1" t="s">
        <v>17</v>
      </c>
      <c r="C228" s="3">
        <v>453.4</v>
      </c>
      <c r="D228" s="1">
        <v>0.0</v>
      </c>
      <c r="E228" s="1" t="s">
        <v>29</v>
      </c>
      <c r="F228" s="1" t="s">
        <v>19</v>
      </c>
      <c r="G228" s="1" t="s">
        <v>20</v>
      </c>
      <c r="H228" s="1" t="s">
        <v>794</v>
      </c>
      <c r="I228" s="1" t="s">
        <v>795</v>
      </c>
      <c r="J228" s="1" t="s">
        <v>795</v>
      </c>
      <c r="K228" s="2"/>
      <c r="L228" s="1">
        <v>-20.0</v>
      </c>
      <c r="M228" s="1"/>
      <c r="N228" s="1">
        <v>34.61885</v>
      </c>
      <c r="O228" s="1" t="s">
        <v>23</v>
      </c>
      <c r="P228" s="1" t="s">
        <v>796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28</v>
      </c>
      <c r="B229" s="1" t="s">
        <v>17</v>
      </c>
      <c r="C229" s="1">
        <v>214.2</v>
      </c>
      <c r="D229" s="1">
        <v>0.0</v>
      </c>
      <c r="E229" s="1" t="s">
        <v>29</v>
      </c>
      <c r="F229" s="1" t="s">
        <v>19</v>
      </c>
      <c r="G229" s="1" t="s">
        <v>20</v>
      </c>
      <c r="H229" s="1" t="s">
        <v>797</v>
      </c>
      <c r="I229" s="1" t="s">
        <v>798</v>
      </c>
      <c r="J229" s="1" t="s">
        <v>798</v>
      </c>
      <c r="K229" s="2"/>
      <c r="L229" s="1">
        <v>-4.0</v>
      </c>
      <c r="M229" s="1"/>
      <c r="N229" s="1">
        <v>10.943583333333333</v>
      </c>
      <c r="O229" s="1" t="s">
        <v>23</v>
      </c>
      <c r="P229" s="1" t="s">
        <v>162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28</v>
      </c>
      <c r="B230" s="1" t="s">
        <v>17</v>
      </c>
      <c r="C230" s="1">
        <v>264.0</v>
      </c>
      <c r="D230" s="1">
        <v>0.0</v>
      </c>
      <c r="E230" s="1" t="s">
        <v>29</v>
      </c>
      <c r="F230" s="1" t="s">
        <v>19</v>
      </c>
      <c r="G230" s="1" t="s">
        <v>20</v>
      </c>
      <c r="H230" s="1" t="s">
        <v>799</v>
      </c>
      <c r="I230" s="1" t="s">
        <v>800</v>
      </c>
      <c r="J230" s="1" t="s">
        <v>800</v>
      </c>
      <c r="K230" s="2"/>
      <c r="L230" s="1">
        <v>-5.0</v>
      </c>
      <c r="M230" s="1"/>
      <c r="N230" s="1">
        <v>9.041666666666666</v>
      </c>
      <c r="O230" s="1" t="s">
        <v>23</v>
      </c>
      <c r="P230" s="1" t="s">
        <v>801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28</v>
      </c>
      <c r="B231" s="1" t="s">
        <v>17</v>
      </c>
      <c r="C231" s="1">
        <v>329.0</v>
      </c>
      <c r="D231" s="1">
        <v>0.0</v>
      </c>
      <c r="E231" s="1" t="s">
        <v>29</v>
      </c>
      <c r="F231" s="1" t="s">
        <v>19</v>
      </c>
      <c r="G231" s="1" t="s">
        <v>20</v>
      </c>
      <c r="H231" s="1" t="s">
        <v>802</v>
      </c>
      <c r="I231" s="1" t="s">
        <v>803</v>
      </c>
      <c r="J231" s="1" t="s">
        <v>803</v>
      </c>
      <c r="K231" s="2"/>
      <c r="L231" s="1">
        <v>-4.0</v>
      </c>
      <c r="M231" s="1"/>
      <c r="N231" s="1">
        <v>10.147916666666667</v>
      </c>
      <c r="O231" s="1" t="s">
        <v>23</v>
      </c>
      <c r="P231" s="1" t="s">
        <v>804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36</v>
      </c>
      <c r="B232" s="1" t="s">
        <v>17</v>
      </c>
      <c r="C232" s="1">
        <v>363.0</v>
      </c>
      <c r="D232" s="1">
        <v>0.0</v>
      </c>
      <c r="E232" s="1" t="s">
        <v>37</v>
      </c>
      <c r="F232" s="1" t="s">
        <v>38</v>
      </c>
      <c r="G232" s="1" t="s">
        <v>20</v>
      </c>
      <c r="H232" s="1" t="s">
        <v>805</v>
      </c>
      <c r="I232" s="1" t="s">
        <v>806</v>
      </c>
      <c r="J232" s="1" t="s">
        <v>807</v>
      </c>
      <c r="K232" s="1" t="s">
        <v>808</v>
      </c>
      <c r="L232" s="1">
        <v>-6.0</v>
      </c>
      <c r="M232" s="1">
        <v>0.02285</v>
      </c>
      <c r="N232" s="1">
        <v>8.47075</v>
      </c>
      <c r="O232" s="1" t="s">
        <v>43</v>
      </c>
      <c r="P232" s="1" t="s">
        <v>809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28</v>
      </c>
      <c r="B233" s="1" t="s">
        <v>17</v>
      </c>
      <c r="C233" s="3">
        <v>214.2</v>
      </c>
      <c r="D233" s="1">
        <v>0.0</v>
      </c>
      <c r="E233" s="1" t="s">
        <v>29</v>
      </c>
      <c r="F233" s="1" t="s">
        <v>19</v>
      </c>
      <c r="G233" s="1" t="s">
        <v>20</v>
      </c>
      <c r="H233" s="1" t="s">
        <v>810</v>
      </c>
      <c r="I233" s="1" t="s">
        <v>811</v>
      </c>
      <c r="J233" s="1" t="s">
        <v>811</v>
      </c>
      <c r="K233" s="2"/>
      <c r="L233" s="1">
        <v>-6.0</v>
      </c>
      <c r="M233" s="1"/>
      <c r="N233" s="1">
        <v>8.010766666666667</v>
      </c>
      <c r="O233" s="1" t="s">
        <v>23</v>
      </c>
      <c r="P233" s="1" t="s">
        <v>175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28</v>
      </c>
      <c r="B234" s="1" t="s">
        <v>17</v>
      </c>
      <c r="C234" s="3">
        <v>264.0</v>
      </c>
      <c r="D234" s="1">
        <v>0.0</v>
      </c>
      <c r="E234" s="1" t="s">
        <v>29</v>
      </c>
      <c r="F234" s="1" t="s">
        <v>19</v>
      </c>
      <c r="G234" s="1" t="s">
        <v>20</v>
      </c>
      <c r="H234" s="1" t="s">
        <v>812</v>
      </c>
      <c r="I234" s="1" t="s">
        <v>813</v>
      </c>
      <c r="J234" s="1" t="s">
        <v>813</v>
      </c>
      <c r="K234" s="2"/>
      <c r="L234" s="1">
        <v>-6.0</v>
      </c>
      <c r="M234" s="1"/>
      <c r="N234" s="1">
        <v>8.203333333333333</v>
      </c>
      <c r="O234" s="1" t="s">
        <v>23</v>
      </c>
      <c r="P234" s="1" t="s">
        <v>814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36</v>
      </c>
      <c r="B235" s="1" t="s">
        <v>17</v>
      </c>
      <c r="C235" s="1">
        <v>247.0</v>
      </c>
      <c r="D235" s="1">
        <v>62.0</v>
      </c>
      <c r="E235" s="2"/>
      <c r="F235" s="1" t="s">
        <v>67</v>
      </c>
      <c r="G235" s="1" t="s">
        <v>68</v>
      </c>
      <c r="H235" s="1" t="s">
        <v>815</v>
      </c>
      <c r="I235" s="1" t="s">
        <v>816</v>
      </c>
      <c r="J235" s="1" t="s">
        <v>816</v>
      </c>
      <c r="K235" s="2"/>
      <c r="L235" s="1">
        <v>-9.0</v>
      </c>
      <c r="M235" s="1"/>
      <c r="N235" s="1">
        <v>9.7334</v>
      </c>
      <c r="O235" s="1" t="s">
        <v>43</v>
      </c>
      <c r="P235" s="1" t="s">
        <v>817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28</v>
      </c>
      <c r="B236" s="1" t="s">
        <v>17</v>
      </c>
      <c r="C236" s="1">
        <v>478.2</v>
      </c>
      <c r="D236" s="1">
        <v>0.0</v>
      </c>
      <c r="E236" s="1" t="s">
        <v>29</v>
      </c>
      <c r="F236" s="1" t="s">
        <v>19</v>
      </c>
      <c r="G236" s="1" t="s">
        <v>20</v>
      </c>
      <c r="H236" s="1" t="s">
        <v>818</v>
      </c>
      <c r="I236" s="1" t="s">
        <v>819</v>
      </c>
      <c r="J236" s="1" t="s">
        <v>819</v>
      </c>
      <c r="K236" s="2"/>
      <c r="L236" s="1">
        <v>-6.0</v>
      </c>
      <c r="M236" s="1"/>
      <c r="N236" s="1">
        <v>8.493533333333334</v>
      </c>
      <c r="O236" s="1" t="s">
        <v>23</v>
      </c>
      <c r="P236" s="1" t="s">
        <v>820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179</v>
      </c>
      <c r="B237" s="1" t="s">
        <v>17</v>
      </c>
      <c r="C237" s="3">
        <v>309.0</v>
      </c>
      <c r="D237" s="1">
        <v>0.0</v>
      </c>
      <c r="E237" s="2"/>
      <c r="F237" s="1" t="s">
        <v>67</v>
      </c>
      <c r="G237" s="1" t="s">
        <v>93</v>
      </c>
      <c r="H237" s="1" t="s">
        <v>821</v>
      </c>
      <c r="I237" s="1" t="s">
        <v>822</v>
      </c>
      <c r="J237" s="1" t="s">
        <v>822</v>
      </c>
      <c r="K237" s="2"/>
      <c r="L237" s="1">
        <v>2.0</v>
      </c>
      <c r="M237" s="1"/>
      <c r="N237" s="1">
        <v>7.70345</v>
      </c>
      <c r="O237" s="1" t="s">
        <v>182</v>
      </c>
      <c r="P237" s="1" t="s">
        <v>823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28</v>
      </c>
      <c r="B238" s="1" t="s">
        <v>17</v>
      </c>
      <c r="C238" s="3">
        <v>271.2</v>
      </c>
      <c r="D238" s="1">
        <v>0.0</v>
      </c>
      <c r="E238" s="1" t="s">
        <v>29</v>
      </c>
      <c r="F238" s="1" t="s">
        <v>19</v>
      </c>
      <c r="G238" s="1" t="s">
        <v>20</v>
      </c>
      <c r="H238" s="1" t="s">
        <v>824</v>
      </c>
      <c r="I238" s="1" t="s">
        <v>825</v>
      </c>
      <c r="J238" s="1" t="s">
        <v>825</v>
      </c>
      <c r="K238" s="2"/>
      <c r="L238" s="1">
        <v>-1.0</v>
      </c>
      <c r="M238" s="1"/>
      <c r="N238" s="1">
        <v>13.83295</v>
      </c>
      <c r="O238" s="1" t="s">
        <v>23</v>
      </c>
      <c r="P238" s="1" t="s">
        <v>826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28</v>
      </c>
      <c r="B239" s="1" t="s">
        <v>17</v>
      </c>
      <c r="C239" s="1">
        <v>214.2</v>
      </c>
      <c r="D239" s="1">
        <v>0.0</v>
      </c>
      <c r="E239" s="1" t="s">
        <v>29</v>
      </c>
      <c r="F239" s="1" t="s">
        <v>19</v>
      </c>
      <c r="G239" s="1" t="s">
        <v>20</v>
      </c>
      <c r="H239" s="1" t="s">
        <v>827</v>
      </c>
      <c r="I239" s="1" t="s">
        <v>828</v>
      </c>
      <c r="J239" s="1" t="s">
        <v>828</v>
      </c>
      <c r="K239" s="2"/>
      <c r="L239" s="1">
        <v>0.0</v>
      </c>
      <c r="M239" s="1"/>
      <c r="N239" s="1">
        <v>14.877</v>
      </c>
      <c r="O239" s="1" t="s">
        <v>23</v>
      </c>
      <c r="P239" s="1" t="s">
        <v>162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28</v>
      </c>
      <c r="B240" s="1" t="s">
        <v>17</v>
      </c>
      <c r="C240" s="1">
        <v>329.0</v>
      </c>
      <c r="D240" s="1">
        <v>0.0</v>
      </c>
      <c r="E240" s="1" t="s">
        <v>29</v>
      </c>
      <c r="F240" s="1" t="s">
        <v>19</v>
      </c>
      <c r="G240" s="1" t="s">
        <v>20</v>
      </c>
      <c r="H240" s="1" t="s">
        <v>829</v>
      </c>
      <c r="I240" s="1" t="s">
        <v>830</v>
      </c>
      <c r="J240" s="1" t="s">
        <v>830</v>
      </c>
      <c r="K240" s="2"/>
      <c r="L240" s="1">
        <v>2.0</v>
      </c>
      <c r="M240" s="1"/>
      <c r="N240" s="1">
        <v>17.735633333333332</v>
      </c>
      <c r="O240" s="1" t="s">
        <v>23</v>
      </c>
      <c r="P240" s="1" t="s">
        <v>831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58</v>
      </c>
      <c r="B241" s="1" t="s">
        <v>17</v>
      </c>
      <c r="C241" s="1">
        <v>264.0</v>
      </c>
      <c r="D241" s="1">
        <v>0.0</v>
      </c>
      <c r="E241" s="2"/>
      <c r="F241" s="1" t="s">
        <v>19</v>
      </c>
      <c r="G241" s="1" t="s">
        <v>20</v>
      </c>
      <c r="H241" s="1" t="s">
        <v>832</v>
      </c>
      <c r="I241" s="1" t="s">
        <v>833</v>
      </c>
      <c r="J241" s="1" t="s">
        <v>833</v>
      </c>
      <c r="K241" s="2"/>
      <c r="L241" s="1">
        <v>0.0</v>
      </c>
      <c r="M241" s="1"/>
      <c r="N241" s="1">
        <v>15.411083333333334</v>
      </c>
      <c r="O241" s="1" t="s">
        <v>23</v>
      </c>
      <c r="P241" s="1" t="s">
        <v>834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36</v>
      </c>
      <c r="B242" s="1" t="s">
        <v>17</v>
      </c>
      <c r="C242" s="1">
        <v>495.0</v>
      </c>
      <c r="D242" s="1">
        <v>0.0</v>
      </c>
      <c r="E242" s="1" t="s">
        <v>773</v>
      </c>
      <c r="F242" s="1" t="s">
        <v>38</v>
      </c>
      <c r="G242" s="1" t="s">
        <v>93</v>
      </c>
      <c r="H242" s="1" t="s">
        <v>835</v>
      </c>
      <c r="I242" s="1" t="s">
        <v>836</v>
      </c>
      <c r="J242" s="1" t="s">
        <v>837</v>
      </c>
      <c r="K242" s="1" t="s">
        <v>838</v>
      </c>
      <c r="L242" s="1">
        <v>-10.0</v>
      </c>
      <c r="M242" s="1">
        <v>0.022616666666666667</v>
      </c>
      <c r="N242" s="1">
        <v>13.933883333333334</v>
      </c>
      <c r="O242" s="1" t="s">
        <v>43</v>
      </c>
      <c r="P242" s="1" t="s">
        <v>839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36</v>
      </c>
      <c r="B243" s="1" t="s">
        <v>17</v>
      </c>
      <c r="C243" s="1">
        <v>275.0</v>
      </c>
      <c r="D243" s="1">
        <v>69.0</v>
      </c>
      <c r="E243" s="2"/>
      <c r="F243" s="1" t="s">
        <v>67</v>
      </c>
      <c r="G243" s="1" t="s">
        <v>20</v>
      </c>
      <c r="H243" s="1" t="s">
        <v>840</v>
      </c>
      <c r="I243" s="1" t="s">
        <v>841</v>
      </c>
      <c r="J243" s="1" t="s">
        <v>841</v>
      </c>
      <c r="K243" s="2"/>
      <c r="L243" s="1">
        <v>-4.0</v>
      </c>
      <c r="M243" s="1"/>
      <c r="N243" s="1">
        <v>14.919216666666667</v>
      </c>
      <c r="O243" s="1" t="s">
        <v>43</v>
      </c>
      <c r="P243" s="1" t="s">
        <v>842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36</v>
      </c>
      <c r="B244" s="1" t="s">
        <v>17</v>
      </c>
      <c r="C244" s="3">
        <v>278.0</v>
      </c>
      <c r="D244" s="1">
        <v>55.0</v>
      </c>
      <c r="E244" s="2"/>
      <c r="F244" s="1" t="s">
        <v>67</v>
      </c>
      <c r="G244" s="1" t="s">
        <v>93</v>
      </c>
      <c r="H244" s="1" t="s">
        <v>843</v>
      </c>
      <c r="I244" s="1" t="s">
        <v>844</v>
      </c>
      <c r="J244" s="1" t="s">
        <v>844</v>
      </c>
      <c r="K244" s="2"/>
      <c r="L244" s="1">
        <v>-6.0</v>
      </c>
      <c r="M244" s="1"/>
      <c r="N244" s="1">
        <v>13.2604</v>
      </c>
      <c r="O244" s="1" t="s">
        <v>43</v>
      </c>
      <c r="P244" s="1" t="s">
        <v>845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58</v>
      </c>
      <c r="B245" s="1" t="s">
        <v>17</v>
      </c>
      <c r="C245" s="3">
        <v>488.0</v>
      </c>
      <c r="D245" s="1">
        <v>0.0</v>
      </c>
      <c r="E245" s="2"/>
      <c r="F245" s="1" t="s">
        <v>19</v>
      </c>
      <c r="G245" s="1" t="s">
        <v>20</v>
      </c>
      <c r="H245" s="1" t="s">
        <v>846</v>
      </c>
      <c r="I245" s="1" t="s">
        <v>847</v>
      </c>
      <c r="J245" s="1" t="s">
        <v>847</v>
      </c>
      <c r="K245" s="2"/>
      <c r="L245" s="1">
        <v>2.0</v>
      </c>
      <c r="M245" s="1"/>
      <c r="N245" s="1">
        <v>17.3104</v>
      </c>
      <c r="O245" s="1" t="s">
        <v>23</v>
      </c>
      <c r="P245" s="1" t="s">
        <v>848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28</v>
      </c>
      <c r="B246" s="1" t="s">
        <v>17</v>
      </c>
      <c r="C246" s="1">
        <v>214.2</v>
      </c>
      <c r="D246" s="1">
        <v>0.0</v>
      </c>
      <c r="E246" s="1" t="s">
        <v>29</v>
      </c>
      <c r="F246" s="1" t="s">
        <v>19</v>
      </c>
      <c r="G246" s="1" t="s">
        <v>20</v>
      </c>
      <c r="H246" s="1" t="s">
        <v>849</v>
      </c>
      <c r="I246" s="1" t="s">
        <v>850</v>
      </c>
      <c r="J246" s="1" t="s">
        <v>850</v>
      </c>
      <c r="K246" s="2"/>
      <c r="L246" s="1">
        <v>0.0</v>
      </c>
      <c r="M246" s="1"/>
      <c r="N246" s="1">
        <v>14.165616666666667</v>
      </c>
      <c r="O246" s="1" t="s">
        <v>23</v>
      </c>
      <c r="P246" s="1" t="s">
        <v>175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58</v>
      </c>
      <c r="B247" s="1" t="s">
        <v>17</v>
      </c>
      <c r="C247" s="1">
        <v>364.0</v>
      </c>
      <c r="D247" s="1">
        <v>0.0</v>
      </c>
      <c r="E247" s="2"/>
      <c r="F247" s="1" t="s">
        <v>19</v>
      </c>
      <c r="G247" s="1" t="s">
        <v>20</v>
      </c>
      <c r="H247" s="1" t="s">
        <v>851</v>
      </c>
      <c r="I247" s="1" t="s">
        <v>852</v>
      </c>
      <c r="J247" s="1" t="s">
        <v>852</v>
      </c>
      <c r="K247" s="2"/>
      <c r="L247" s="1">
        <v>0.0</v>
      </c>
      <c r="M247" s="1"/>
      <c r="N247" s="1">
        <v>14.315983333333334</v>
      </c>
      <c r="O247" s="1" t="s">
        <v>23</v>
      </c>
      <c r="P247" s="1" t="s">
        <v>853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58</v>
      </c>
      <c r="B248" s="1" t="s">
        <v>17</v>
      </c>
      <c r="C248" s="1">
        <v>329.0</v>
      </c>
      <c r="D248" s="1">
        <v>0.0</v>
      </c>
      <c r="E248" s="2"/>
      <c r="F248" s="1" t="s">
        <v>19</v>
      </c>
      <c r="G248" s="1" t="s">
        <v>20</v>
      </c>
      <c r="H248" s="1" t="s">
        <v>854</v>
      </c>
      <c r="I248" s="1" t="s">
        <v>855</v>
      </c>
      <c r="J248" s="1" t="s">
        <v>855</v>
      </c>
      <c r="K248" s="2"/>
      <c r="L248" s="1">
        <v>-2.0</v>
      </c>
      <c r="M248" s="1"/>
      <c r="N248" s="1">
        <v>12.877433333333334</v>
      </c>
      <c r="O248" s="1" t="s">
        <v>23</v>
      </c>
      <c r="P248" s="1" t="s">
        <v>346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179</v>
      </c>
      <c r="B249" s="1" t="s">
        <v>17</v>
      </c>
      <c r="C249" s="3">
        <v>309.0</v>
      </c>
      <c r="D249" s="1">
        <v>0.0</v>
      </c>
      <c r="E249" s="2"/>
      <c r="F249" s="1" t="s">
        <v>67</v>
      </c>
      <c r="G249" s="1" t="s">
        <v>93</v>
      </c>
      <c r="H249" s="1" t="s">
        <v>856</v>
      </c>
      <c r="I249" s="1" t="s">
        <v>857</v>
      </c>
      <c r="J249" s="1" t="s">
        <v>857</v>
      </c>
      <c r="K249" s="2"/>
      <c r="L249" s="1">
        <v>8.0</v>
      </c>
      <c r="M249" s="1"/>
      <c r="N249" s="1">
        <v>13.134183333333333</v>
      </c>
      <c r="O249" s="1" t="s">
        <v>182</v>
      </c>
      <c r="P249" s="1" t="s">
        <v>858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28</v>
      </c>
      <c r="B250" s="1" t="s">
        <v>17</v>
      </c>
      <c r="C250" s="1">
        <v>224.2</v>
      </c>
      <c r="D250" s="1">
        <v>0.0</v>
      </c>
      <c r="E250" s="1" t="s">
        <v>29</v>
      </c>
      <c r="F250" s="1" t="s">
        <v>19</v>
      </c>
      <c r="G250" s="1" t="s">
        <v>20</v>
      </c>
      <c r="H250" s="1" t="s">
        <v>859</v>
      </c>
      <c r="I250" s="1" t="s">
        <v>860</v>
      </c>
      <c r="J250" s="1" t="s">
        <v>860</v>
      </c>
      <c r="K250" s="2"/>
      <c r="L250" s="1">
        <v>-1.0</v>
      </c>
      <c r="M250" s="1"/>
      <c r="N250" s="1">
        <v>13.852416666666667</v>
      </c>
      <c r="O250" s="1" t="s">
        <v>23</v>
      </c>
      <c r="P250" s="1" t="s">
        <v>311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36</v>
      </c>
      <c r="B251" s="1" t="s">
        <v>17</v>
      </c>
      <c r="C251" s="1">
        <v>309.0</v>
      </c>
      <c r="D251" s="1">
        <v>0.0</v>
      </c>
      <c r="E251" s="1" t="s">
        <v>37</v>
      </c>
      <c r="F251" s="1" t="s">
        <v>38</v>
      </c>
      <c r="G251" s="1" t="s">
        <v>93</v>
      </c>
      <c r="H251" s="1" t="s">
        <v>861</v>
      </c>
      <c r="I251" s="1" t="s">
        <v>862</v>
      </c>
      <c r="J251" s="1" t="s">
        <v>863</v>
      </c>
      <c r="K251" s="1" t="s">
        <v>864</v>
      </c>
      <c r="L251" s="1">
        <v>-10.0</v>
      </c>
      <c r="M251" s="1">
        <v>0.0243</v>
      </c>
      <c r="N251" s="1">
        <v>13.346916666666667</v>
      </c>
      <c r="O251" s="1" t="s">
        <v>43</v>
      </c>
      <c r="P251" s="1" t="s">
        <v>817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28</v>
      </c>
      <c r="B252" s="1" t="s">
        <v>17</v>
      </c>
      <c r="C252" s="1">
        <v>698.0</v>
      </c>
      <c r="D252" s="1">
        <v>0.0</v>
      </c>
      <c r="E252" s="1" t="s">
        <v>29</v>
      </c>
      <c r="F252" s="1" t="s">
        <v>19</v>
      </c>
      <c r="G252" s="1" t="s">
        <v>20</v>
      </c>
      <c r="H252" s="1" t="s">
        <v>865</v>
      </c>
      <c r="I252" s="1" t="s">
        <v>866</v>
      </c>
      <c r="J252" s="1" t="s">
        <v>866</v>
      </c>
      <c r="K252" s="2"/>
      <c r="L252" s="1">
        <v>-3.0</v>
      </c>
      <c r="M252" s="1"/>
      <c r="N252" s="1">
        <v>11.4656</v>
      </c>
      <c r="O252" s="1" t="s">
        <v>23</v>
      </c>
      <c r="P252" s="1" t="s">
        <v>867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16</v>
      </c>
      <c r="B253" s="1" t="s">
        <v>17</v>
      </c>
      <c r="C253" s="1">
        <v>671.0</v>
      </c>
      <c r="D253" s="1">
        <v>0.0</v>
      </c>
      <c r="E253" s="1" t="s">
        <v>868</v>
      </c>
      <c r="F253" s="1" t="s">
        <v>19</v>
      </c>
      <c r="G253" s="1" t="s">
        <v>20</v>
      </c>
      <c r="H253" s="1" t="s">
        <v>869</v>
      </c>
      <c r="I253" s="1" t="s">
        <v>870</v>
      </c>
      <c r="J253" s="1" t="s">
        <v>870</v>
      </c>
      <c r="K253" s="2"/>
      <c r="L253" s="1">
        <v>-5.0</v>
      </c>
      <c r="M253" s="1"/>
      <c r="N253" s="1">
        <v>9.96555</v>
      </c>
      <c r="O253" s="1" t="s">
        <v>23</v>
      </c>
      <c r="P253" s="1" t="s">
        <v>871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28</v>
      </c>
      <c r="B254" s="1" t="s">
        <v>17</v>
      </c>
      <c r="C254" s="3">
        <v>388.0</v>
      </c>
      <c r="D254" s="1">
        <v>0.0</v>
      </c>
      <c r="E254" s="1" t="s">
        <v>29</v>
      </c>
      <c r="F254" s="1" t="s">
        <v>19</v>
      </c>
      <c r="G254" s="1" t="s">
        <v>20</v>
      </c>
      <c r="H254" s="1" t="s">
        <v>872</v>
      </c>
      <c r="I254" s="1" t="s">
        <v>873</v>
      </c>
      <c r="J254" s="1" t="s">
        <v>873</v>
      </c>
      <c r="K254" s="2"/>
      <c r="L254" s="1">
        <v>-5.0</v>
      </c>
      <c r="M254" s="1"/>
      <c r="N254" s="1">
        <v>9.3556</v>
      </c>
      <c r="O254" s="1" t="s">
        <v>23</v>
      </c>
      <c r="P254" s="1" t="s">
        <v>874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36</v>
      </c>
      <c r="B255" s="1" t="s">
        <v>17</v>
      </c>
      <c r="C255" s="1">
        <v>423.0</v>
      </c>
      <c r="D255" s="1">
        <v>155.0</v>
      </c>
      <c r="E255" s="2"/>
      <c r="F255" s="1" t="s">
        <v>67</v>
      </c>
      <c r="G255" s="1" t="s">
        <v>68</v>
      </c>
      <c r="H255" s="1" t="s">
        <v>875</v>
      </c>
      <c r="I255" s="1" t="s">
        <v>876</v>
      </c>
      <c r="J255" s="1" t="s">
        <v>876</v>
      </c>
      <c r="K255" s="2"/>
      <c r="L255" s="1">
        <v>-5.0</v>
      </c>
      <c r="M255" s="1"/>
      <c r="N255" s="1">
        <v>13.75055</v>
      </c>
      <c r="O255" s="1" t="s">
        <v>43</v>
      </c>
      <c r="P255" s="1" t="s">
        <v>877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36</v>
      </c>
      <c r="B256" s="1" t="s">
        <v>17</v>
      </c>
      <c r="C256" s="3">
        <v>270.0</v>
      </c>
      <c r="D256" s="1">
        <v>0.0</v>
      </c>
      <c r="E256" s="1" t="s">
        <v>773</v>
      </c>
      <c r="F256" s="1" t="s">
        <v>38</v>
      </c>
      <c r="G256" s="1" t="s">
        <v>20</v>
      </c>
      <c r="H256" s="1" t="s">
        <v>878</v>
      </c>
      <c r="I256" s="1" t="s">
        <v>879</v>
      </c>
      <c r="J256" s="1" t="s">
        <v>880</v>
      </c>
      <c r="K256" s="1" t="s">
        <v>881</v>
      </c>
      <c r="L256" s="1">
        <v>-9.0</v>
      </c>
      <c r="M256" s="1">
        <v>0.031683333333333334</v>
      </c>
      <c r="N256" s="1">
        <v>11.357083333333334</v>
      </c>
      <c r="O256" s="1" t="s">
        <v>43</v>
      </c>
      <c r="P256" s="1" t="s">
        <v>882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36</v>
      </c>
      <c r="B257" s="1" t="s">
        <v>17</v>
      </c>
      <c r="C257" s="3">
        <v>245.0</v>
      </c>
      <c r="D257" s="1">
        <v>61.0</v>
      </c>
      <c r="E257" s="2"/>
      <c r="F257" s="1" t="s">
        <v>67</v>
      </c>
      <c r="G257" s="1" t="s">
        <v>68</v>
      </c>
      <c r="H257" s="1" t="s">
        <v>883</v>
      </c>
      <c r="I257" s="1" t="s">
        <v>884</v>
      </c>
      <c r="J257" s="1" t="s">
        <v>884</v>
      </c>
      <c r="K257" s="2"/>
      <c r="L257" s="1">
        <v>-11.0</v>
      </c>
      <c r="M257" s="1"/>
      <c r="N257" s="1">
        <v>7.934233333333333</v>
      </c>
      <c r="O257" s="1" t="s">
        <v>43</v>
      </c>
      <c r="P257" s="1" t="s">
        <v>885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28</v>
      </c>
      <c r="B258" s="1" t="s">
        <v>17</v>
      </c>
      <c r="C258" s="1">
        <v>333.2</v>
      </c>
      <c r="D258" s="1">
        <v>0.0</v>
      </c>
      <c r="E258" s="1" t="s">
        <v>29</v>
      </c>
      <c r="F258" s="1" t="s">
        <v>19</v>
      </c>
      <c r="G258" s="1" t="s">
        <v>20</v>
      </c>
      <c r="H258" s="1" t="s">
        <v>886</v>
      </c>
      <c r="I258" s="1" t="s">
        <v>887</v>
      </c>
      <c r="J258" s="1" t="s">
        <v>887</v>
      </c>
      <c r="K258" s="2"/>
      <c r="L258" s="1">
        <v>-1.0</v>
      </c>
      <c r="M258" s="1"/>
      <c r="N258" s="1">
        <v>13.025883333333333</v>
      </c>
      <c r="O258" s="1" t="s">
        <v>23</v>
      </c>
      <c r="P258" s="1" t="s">
        <v>888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36</v>
      </c>
      <c r="B259" s="1" t="s">
        <v>17</v>
      </c>
      <c r="C259" s="1">
        <v>534.0</v>
      </c>
      <c r="D259" s="1">
        <v>124.0</v>
      </c>
      <c r="E259" s="2"/>
      <c r="F259" s="1" t="s">
        <v>67</v>
      </c>
      <c r="G259" s="1" t="s">
        <v>68</v>
      </c>
      <c r="H259" s="1" t="s">
        <v>889</v>
      </c>
      <c r="I259" s="1" t="s">
        <v>890</v>
      </c>
      <c r="J259" s="1" t="s">
        <v>890</v>
      </c>
      <c r="K259" s="2"/>
      <c r="L259" s="1">
        <v>-6.0</v>
      </c>
      <c r="M259" s="1"/>
      <c r="N259" s="1">
        <v>12.932683333333333</v>
      </c>
      <c r="O259" s="1" t="s">
        <v>43</v>
      </c>
      <c r="P259" s="1" t="s">
        <v>891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36</v>
      </c>
      <c r="B260" s="1" t="s">
        <v>17</v>
      </c>
      <c r="C260" s="3">
        <v>512.0</v>
      </c>
      <c r="D260" s="1">
        <v>24.0</v>
      </c>
      <c r="E260" s="1" t="s">
        <v>37</v>
      </c>
      <c r="F260" s="1" t="s">
        <v>38</v>
      </c>
      <c r="G260" s="1" t="s">
        <v>20</v>
      </c>
      <c r="H260" s="1" t="s">
        <v>892</v>
      </c>
      <c r="I260" s="1" t="s">
        <v>893</v>
      </c>
      <c r="J260" s="1" t="s">
        <v>894</v>
      </c>
      <c r="K260" s="1" t="s">
        <v>895</v>
      </c>
      <c r="L260" s="1">
        <v>-15.0</v>
      </c>
      <c r="M260" s="1">
        <v>0.0151</v>
      </c>
      <c r="N260" s="1">
        <v>9.016216666666667</v>
      </c>
      <c r="O260" s="1" t="s">
        <v>43</v>
      </c>
      <c r="P260" s="1" t="s">
        <v>896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179</v>
      </c>
      <c r="B261" s="1" t="s">
        <v>17</v>
      </c>
      <c r="C261" s="1">
        <v>309.0</v>
      </c>
      <c r="D261" s="1">
        <v>0.0</v>
      </c>
      <c r="E261" s="2"/>
      <c r="F261" s="1" t="s">
        <v>67</v>
      </c>
      <c r="G261" s="1" t="s">
        <v>93</v>
      </c>
      <c r="H261" s="1" t="s">
        <v>897</v>
      </c>
      <c r="I261" s="1" t="s">
        <v>898</v>
      </c>
      <c r="J261" s="1" t="s">
        <v>898</v>
      </c>
      <c r="K261" s="2"/>
      <c r="L261" s="1">
        <v>4.0</v>
      </c>
      <c r="M261" s="1"/>
      <c r="N261" s="1">
        <v>9.405366666666668</v>
      </c>
      <c r="O261" s="1" t="s">
        <v>182</v>
      </c>
      <c r="P261" s="1" t="s">
        <v>899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36</v>
      </c>
      <c r="B262" s="1" t="s">
        <v>17</v>
      </c>
      <c r="C262" s="3">
        <v>617.0</v>
      </c>
      <c r="D262" s="1">
        <v>0.0</v>
      </c>
      <c r="E262" s="1" t="s">
        <v>37</v>
      </c>
      <c r="F262" s="1" t="s">
        <v>38</v>
      </c>
      <c r="G262" s="1" t="s">
        <v>20</v>
      </c>
      <c r="H262" s="1" t="s">
        <v>900</v>
      </c>
      <c r="I262" s="1" t="s">
        <v>901</v>
      </c>
      <c r="J262" s="1" t="s">
        <v>902</v>
      </c>
      <c r="K262" s="1" t="s">
        <v>903</v>
      </c>
      <c r="L262" s="1">
        <v>-7.0</v>
      </c>
      <c r="M262" s="1">
        <v>0.012433333333333333</v>
      </c>
      <c r="N262" s="1">
        <v>8.3735</v>
      </c>
      <c r="O262" s="1" t="s">
        <v>43</v>
      </c>
      <c r="P262" s="1" t="s">
        <v>904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58</v>
      </c>
      <c r="B263" s="1" t="s">
        <v>485</v>
      </c>
      <c r="C263" s="3">
        <v>264.0</v>
      </c>
      <c r="D263" s="1">
        <v>0.0</v>
      </c>
      <c r="E263" s="2"/>
      <c r="F263" s="1" t="s">
        <v>19</v>
      </c>
      <c r="G263" s="1" t="s">
        <v>93</v>
      </c>
      <c r="H263" s="1" t="s">
        <v>905</v>
      </c>
      <c r="I263" s="1" t="s">
        <v>906</v>
      </c>
      <c r="J263" s="1" t="s">
        <v>906</v>
      </c>
      <c r="K263" s="2"/>
      <c r="L263" s="1">
        <v>-5.0</v>
      </c>
      <c r="M263" s="1"/>
      <c r="N263" s="1">
        <v>9.58275</v>
      </c>
      <c r="O263" s="1" t="s">
        <v>23</v>
      </c>
      <c r="P263" s="1" t="s">
        <v>593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28</v>
      </c>
      <c r="B264" s="1" t="s">
        <v>17</v>
      </c>
      <c r="C264" s="1">
        <v>532.4</v>
      </c>
      <c r="D264" s="1">
        <v>0.0</v>
      </c>
      <c r="E264" s="1" t="s">
        <v>29</v>
      </c>
      <c r="F264" s="1" t="s">
        <v>19</v>
      </c>
      <c r="G264" s="1" t="s">
        <v>20</v>
      </c>
      <c r="H264" s="1" t="s">
        <v>907</v>
      </c>
      <c r="I264" s="1" t="s">
        <v>908</v>
      </c>
      <c r="J264" s="1" t="s">
        <v>908</v>
      </c>
      <c r="K264" s="2"/>
      <c r="L264" s="1">
        <v>-4.0</v>
      </c>
      <c r="M264" s="1"/>
      <c r="N264" s="1">
        <v>10.131983333333332</v>
      </c>
      <c r="O264" s="1" t="s">
        <v>23</v>
      </c>
      <c r="P264" s="1" t="s">
        <v>909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36</v>
      </c>
      <c r="B265" s="1" t="s">
        <v>17</v>
      </c>
      <c r="C265" s="1">
        <v>558.0</v>
      </c>
      <c r="D265" s="1">
        <v>0.0</v>
      </c>
      <c r="E265" s="1" t="s">
        <v>773</v>
      </c>
      <c r="F265" s="1" t="s">
        <v>38</v>
      </c>
      <c r="G265" s="1" t="s">
        <v>20</v>
      </c>
      <c r="H265" s="1" t="s">
        <v>910</v>
      </c>
      <c r="I265" s="1" t="s">
        <v>911</v>
      </c>
      <c r="J265" s="1" t="s">
        <v>912</v>
      </c>
      <c r="K265" s="1" t="s">
        <v>913</v>
      </c>
      <c r="L265" s="1">
        <v>-17.0</v>
      </c>
      <c r="M265" s="1">
        <v>0.0333</v>
      </c>
      <c r="N265" s="1">
        <v>8.7991</v>
      </c>
      <c r="O265" s="1" t="s">
        <v>43</v>
      </c>
      <c r="P265" s="1" t="s">
        <v>914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58</v>
      </c>
      <c r="B266" s="1" t="s">
        <v>485</v>
      </c>
      <c r="C266" s="1">
        <v>294.0</v>
      </c>
      <c r="D266" s="1">
        <v>0.0</v>
      </c>
      <c r="E266" s="2"/>
      <c r="F266" s="1" t="s">
        <v>19</v>
      </c>
      <c r="G266" s="1" t="s">
        <v>20</v>
      </c>
      <c r="H266" s="1" t="s">
        <v>915</v>
      </c>
      <c r="I266" s="1" t="s">
        <v>916</v>
      </c>
      <c r="J266" s="1" t="s">
        <v>916</v>
      </c>
      <c r="K266" s="2"/>
      <c r="L266" s="1">
        <v>-7.0</v>
      </c>
      <c r="M266" s="1"/>
      <c r="N266" s="1">
        <v>7.874483333333333</v>
      </c>
      <c r="O266" s="1" t="s">
        <v>23</v>
      </c>
      <c r="P266" s="1" t="s">
        <v>917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28</v>
      </c>
      <c r="B267" s="1" t="s">
        <v>17</v>
      </c>
      <c r="C267" s="1">
        <v>214.2</v>
      </c>
      <c r="D267" s="1">
        <v>0.0</v>
      </c>
      <c r="E267" s="1" t="s">
        <v>29</v>
      </c>
      <c r="F267" s="1" t="s">
        <v>19</v>
      </c>
      <c r="G267" s="1" t="s">
        <v>20</v>
      </c>
      <c r="H267" s="1" t="s">
        <v>918</v>
      </c>
      <c r="I267" s="1" t="s">
        <v>919</v>
      </c>
      <c r="J267" s="1" t="s">
        <v>919</v>
      </c>
      <c r="K267" s="2"/>
      <c r="L267" s="1">
        <v>-7.0</v>
      </c>
      <c r="M267" s="1"/>
      <c r="N267" s="1">
        <v>7.91545</v>
      </c>
      <c r="O267" s="1" t="s">
        <v>23</v>
      </c>
      <c r="P267" s="1" t="s">
        <v>162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28</v>
      </c>
      <c r="B268" s="1" t="s">
        <v>17</v>
      </c>
      <c r="C268" s="1">
        <v>214.2</v>
      </c>
      <c r="D268" s="1">
        <v>0.0</v>
      </c>
      <c r="E268" s="1" t="s">
        <v>29</v>
      </c>
      <c r="F268" s="1" t="s">
        <v>19</v>
      </c>
      <c r="G268" s="1" t="s">
        <v>20</v>
      </c>
      <c r="H268" s="1" t="s">
        <v>920</v>
      </c>
      <c r="I268" s="1" t="s">
        <v>921</v>
      </c>
      <c r="J268" s="1" t="s">
        <v>921</v>
      </c>
      <c r="K268" s="2"/>
      <c r="L268" s="1">
        <v>-8.0</v>
      </c>
      <c r="M268" s="1"/>
      <c r="N268" s="1">
        <v>6.8498</v>
      </c>
      <c r="O268" s="1" t="s">
        <v>23</v>
      </c>
      <c r="P268" s="1" t="s">
        <v>86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28</v>
      </c>
      <c r="B269" s="1" t="s">
        <v>17</v>
      </c>
      <c r="C269" s="1">
        <v>217.2</v>
      </c>
      <c r="D269" s="1">
        <v>0.0</v>
      </c>
      <c r="E269" s="1" t="s">
        <v>29</v>
      </c>
      <c r="F269" s="1" t="s">
        <v>19</v>
      </c>
      <c r="G269" s="1" t="s">
        <v>20</v>
      </c>
      <c r="H269" s="1" t="s">
        <v>922</v>
      </c>
      <c r="I269" s="1" t="s">
        <v>923</v>
      </c>
      <c r="J269" s="1" t="s">
        <v>923</v>
      </c>
      <c r="K269" s="2"/>
      <c r="L269" s="1">
        <v>-8.0</v>
      </c>
      <c r="M269" s="1"/>
      <c r="N269" s="1">
        <v>6.047416666666667</v>
      </c>
      <c r="O269" s="1" t="s">
        <v>23</v>
      </c>
      <c r="P269" s="1" t="s">
        <v>924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485</v>
      </c>
      <c r="C270" s="1">
        <v>264.0</v>
      </c>
      <c r="D270" s="1">
        <v>0.0</v>
      </c>
      <c r="E270" s="1" t="s">
        <v>925</v>
      </c>
      <c r="F270" s="1" t="s">
        <v>19</v>
      </c>
      <c r="G270" s="1" t="s">
        <v>20</v>
      </c>
      <c r="H270" s="1" t="s">
        <v>926</v>
      </c>
      <c r="I270" s="1" t="s">
        <v>927</v>
      </c>
      <c r="J270" s="1" t="s">
        <v>927</v>
      </c>
      <c r="K270" s="2"/>
      <c r="L270" s="1">
        <v>-6.0</v>
      </c>
      <c r="M270" s="1"/>
      <c r="N270" s="1">
        <v>8.365266666666667</v>
      </c>
      <c r="O270" s="1" t="s">
        <v>23</v>
      </c>
      <c r="P270" s="1" t="s">
        <v>928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36</v>
      </c>
      <c r="B271" s="1" t="s">
        <v>17</v>
      </c>
      <c r="C271" s="3">
        <v>417.0</v>
      </c>
      <c r="D271" s="1">
        <v>0.0</v>
      </c>
      <c r="E271" s="1" t="s">
        <v>37</v>
      </c>
      <c r="F271" s="1" t="s">
        <v>38</v>
      </c>
      <c r="G271" s="1" t="s">
        <v>20</v>
      </c>
      <c r="H271" s="1" t="s">
        <v>929</v>
      </c>
      <c r="I271" s="1" t="s">
        <v>930</v>
      </c>
      <c r="J271" s="1" t="s">
        <v>931</v>
      </c>
      <c r="K271" s="1" t="s">
        <v>932</v>
      </c>
      <c r="L271" s="1">
        <v>-11.0</v>
      </c>
      <c r="M271" s="1">
        <v>0.03473333333333333</v>
      </c>
      <c r="N271" s="1">
        <v>7.133516666666667</v>
      </c>
      <c r="O271" s="1" t="s">
        <v>43</v>
      </c>
      <c r="P271" s="1" t="s">
        <v>933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36</v>
      </c>
      <c r="B272" s="1" t="s">
        <v>17</v>
      </c>
      <c r="C272" s="3">
        <v>207.0</v>
      </c>
      <c r="D272" s="1">
        <v>137.0</v>
      </c>
      <c r="E272" s="2"/>
      <c r="F272" s="1" t="s">
        <v>67</v>
      </c>
      <c r="G272" s="1" t="s">
        <v>93</v>
      </c>
      <c r="H272" s="1" t="s">
        <v>934</v>
      </c>
      <c r="I272" s="1" t="s">
        <v>935</v>
      </c>
      <c r="J272" s="1" t="s">
        <v>935</v>
      </c>
      <c r="K272" s="2"/>
      <c r="L272" s="1">
        <v>-12.0</v>
      </c>
      <c r="M272" s="1"/>
      <c r="N272" s="1">
        <v>7.094733333333333</v>
      </c>
      <c r="O272" s="1" t="s">
        <v>43</v>
      </c>
      <c r="P272" s="1" t="s">
        <v>936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28</v>
      </c>
      <c r="B273" s="1" t="s">
        <v>17</v>
      </c>
      <c r="C273" s="1">
        <v>399.0</v>
      </c>
      <c r="D273" s="1">
        <v>0.0</v>
      </c>
      <c r="E273" s="1" t="s">
        <v>29</v>
      </c>
      <c r="F273" s="1" t="s">
        <v>19</v>
      </c>
      <c r="G273" s="1" t="s">
        <v>20</v>
      </c>
      <c r="H273" s="1" t="s">
        <v>937</v>
      </c>
      <c r="I273" s="1" t="s">
        <v>938</v>
      </c>
      <c r="J273" s="1" t="s">
        <v>938</v>
      </c>
      <c r="K273" s="2"/>
      <c r="L273" s="1">
        <v>-2.0</v>
      </c>
      <c r="M273" s="1"/>
      <c r="N273" s="1">
        <v>12.423783333333333</v>
      </c>
      <c r="O273" s="1" t="s">
        <v>23</v>
      </c>
      <c r="P273" s="1" t="s">
        <v>939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28</v>
      </c>
      <c r="B274" s="1" t="s">
        <v>17</v>
      </c>
      <c r="C274" s="1">
        <v>907.0</v>
      </c>
      <c r="D274" s="1">
        <v>0.0</v>
      </c>
      <c r="E274" s="1" t="s">
        <v>29</v>
      </c>
      <c r="F274" s="1" t="s">
        <v>19</v>
      </c>
      <c r="G274" s="1" t="s">
        <v>20</v>
      </c>
      <c r="H274" s="1" t="s">
        <v>940</v>
      </c>
      <c r="I274" s="1" t="s">
        <v>941</v>
      </c>
      <c r="J274" s="1" t="s">
        <v>941</v>
      </c>
      <c r="K274" s="2"/>
      <c r="L274" s="1">
        <v>0.0</v>
      </c>
      <c r="M274" s="1"/>
      <c r="N274" s="1">
        <v>14.649783333333334</v>
      </c>
      <c r="O274" s="1" t="s">
        <v>23</v>
      </c>
      <c r="P274" s="1" t="s">
        <v>942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36</v>
      </c>
      <c r="B275" s="1" t="s">
        <v>17</v>
      </c>
      <c r="C275" s="1">
        <v>375.0</v>
      </c>
      <c r="D275" s="1">
        <v>0.0</v>
      </c>
      <c r="E275" s="1" t="s">
        <v>37</v>
      </c>
      <c r="F275" s="1" t="s">
        <v>38</v>
      </c>
      <c r="G275" s="1" t="s">
        <v>20</v>
      </c>
      <c r="H275" s="1" t="s">
        <v>943</v>
      </c>
      <c r="I275" s="1" t="s">
        <v>944</v>
      </c>
      <c r="J275" s="1" t="s">
        <v>945</v>
      </c>
      <c r="K275" s="1" t="s">
        <v>946</v>
      </c>
      <c r="L275" s="1">
        <v>-5.0</v>
      </c>
      <c r="M275" s="1">
        <v>0.10795</v>
      </c>
      <c r="N275" s="1">
        <v>21.725266666666666</v>
      </c>
      <c r="O275" s="1" t="s">
        <v>43</v>
      </c>
      <c r="P275" s="1" t="s">
        <v>947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58</v>
      </c>
      <c r="B276" s="1" t="s">
        <v>17</v>
      </c>
      <c r="C276" s="1">
        <v>723.0</v>
      </c>
      <c r="D276" s="1">
        <v>0.0</v>
      </c>
      <c r="E276" s="2"/>
      <c r="F276" s="1" t="s">
        <v>19</v>
      </c>
      <c r="G276" s="1" t="s">
        <v>20</v>
      </c>
      <c r="H276" s="1" t="s">
        <v>948</v>
      </c>
      <c r="I276" s="1" t="s">
        <v>949</v>
      </c>
      <c r="J276" s="1" t="s">
        <v>949</v>
      </c>
      <c r="K276" s="2"/>
      <c r="L276" s="1">
        <v>2.0</v>
      </c>
      <c r="M276" s="1"/>
      <c r="N276" s="1">
        <v>17.6428</v>
      </c>
      <c r="O276" s="1" t="s">
        <v>23</v>
      </c>
      <c r="P276" s="1" t="s">
        <v>950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36</v>
      </c>
      <c r="B277" s="1" t="s">
        <v>17</v>
      </c>
      <c r="C277" s="1">
        <v>491.0</v>
      </c>
      <c r="D277" s="1">
        <v>27.0</v>
      </c>
      <c r="E277" s="1" t="s">
        <v>773</v>
      </c>
      <c r="F277" s="1" t="s">
        <v>38</v>
      </c>
      <c r="G277" s="1" t="s">
        <v>20</v>
      </c>
      <c r="H277" s="1" t="s">
        <v>951</v>
      </c>
      <c r="I277" s="1" t="s">
        <v>952</v>
      </c>
      <c r="J277" s="1" t="s">
        <v>953</v>
      </c>
      <c r="K277" s="1" t="s">
        <v>954</v>
      </c>
      <c r="L277" s="1">
        <v>-11.0</v>
      </c>
      <c r="M277" s="1">
        <v>0.09078333333333333</v>
      </c>
      <c r="N277" s="1">
        <v>16.0878</v>
      </c>
      <c r="O277" s="1" t="s">
        <v>43</v>
      </c>
      <c r="P277" s="1" t="s">
        <v>955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36</v>
      </c>
      <c r="B278" s="1" t="s">
        <v>17</v>
      </c>
      <c r="C278" s="3">
        <v>653.0</v>
      </c>
      <c r="D278" s="1">
        <v>0.0</v>
      </c>
      <c r="E278" s="1" t="s">
        <v>773</v>
      </c>
      <c r="F278" s="1" t="s">
        <v>38</v>
      </c>
      <c r="G278" s="1" t="s">
        <v>20</v>
      </c>
      <c r="H278" s="1" t="s">
        <v>956</v>
      </c>
      <c r="I278" s="1" t="s">
        <v>957</v>
      </c>
      <c r="J278" s="1" t="s">
        <v>958</v>
      </c>
      <c r="K278" s="1" t="s">
        <v>959</v>
      </c>
      <c r="L278" s="1">
        <v>0.0</v>
      </c>
      <c r="M278" s="1">
        <v>0.13035</v>
      </c>
      <c r="N278" s="1">
        <v>16.519483333333334</v>
      </c>
      <c r="O278" s="1" t="s">
        <v>43</v>
      </c>
      <c r="P278" s="1" t="s">
        <v>960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36</v>
      </c>
      <c r="B279" s="1" t="s">
        <v>17</v>
      </c>
      <c r="C279" s="1">
        <v>329.0</v>
      </c>
      <c r="D279" s="1">
        <v>0.0</v>
      </c>
      <c r="E279" s="1" t="s">
        <v>773</v>
      </c>
      <c r="F279" s="1" t="s">
        <v>38</v>
      </c>
      <c r="G279" s="1" t="s">
        <v>20</v>
      </c>
      <c r="H279" s="1" t="s">
        <v>961</v>
      </c>
      <c r="I279" s="1" t="s">
        <v>962</v>
      </c>
      <c r="J279" s="1" t="s">
        <v>963</v>
      </c>
      <c r="K279" s="1" t="s">
        <v>964</v>
      </c>
      <c r="L279" s="1">
        <v>-4.0</v>
      </c>
      <c r="M279" s="1">
        <v>0.13073333333333334</v>
      </c>
      <c r="N279" s="1">
        <v>13.802983333333334</v>
      </c>
      <c r="O279" s="1" t="s">
        <v>43</v>
      </c>
      <c r="P279" s="1" t="s">
        <v>965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28</v>
      </c>
      <c r="B280" s="1" t="s">
        <v>17</v>
      </c>
      <c r="C280" s="1">
        <v>394.0</v>
      </c>
      <c r="D280" s="1">
        <v>0.0</v>
      </c>
      <c r="E280" s="1" t="s">
        <v>29</v>
      </c>
      <c r="F280" s="1" t="s">
        <v>19</v>
      </c>
      <c r="G280" s="1" t="s">
        <v>20</v>
      </c>
      <c r="H280" s="1" t="s">
        <v>966</v>
      </c>
      <c r="I280" s="1" t="s">
        <v>967</v>
      </c>
      <c r="J280" s="1" t="s">
        <v>967</v>
      </c>
      <c r="K280" s="2"/>
      <c r="L280" s="1">
        <v>0.0</v>
      </c>
      <c r="M280" s="1"/>
      <c r="N280" s="1">
        <v>14.886233333333333</v>
      </c>
      <c r="O280" s="1" t="s">
        <v>23</v>
      </c>
      <c r="P280" s="1" t="s">
        <v>968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179</v>
      </c>
      <c r="B281" s="1" t="s">
        <v>17</v>
      </c>
      <c r="C281" s="3">
        <v>249.0</v>
      </c>
      <c r="D281" s="1">
        <v>0.0</v>
      </c>
      <c r="E281" s="2"/>
      <c r="F281" s="1" t="s">
        <v>67</v>
      </c>
      <c r="G281" s="1" t="s">
        <v>93</v>
      </c>
      <c r="H281" s="1" t="s">
        <v>969</v>
      </c>
      <c r="I281" s="1" t="s">
        <v>970</v>
      </c>
      <c r="J281" s="1" t="s">
        <v>970</v>
      </c>
      <c r="K281" s="2"/>
      <c r="L281" s="1">
        <v>11.0</v>
      </c>
      <c r="M281" s="1"/>
      <c r="N281" s="1">
        <v>16.109766666666665</v>
      </c>
      <c r="O281" s="1" t="s">
        <v>182</v>
      </c>
      <c r="P281" s="1" t="s">
        <v>971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58</v>
      </c>
      <c r="B282" s="1" t="s">
        <v>17</v>
      </c>
      <c r="C282" s="3">
        <v>329.0</v>
      </c>
      <c r="D282" s="1">
        <v>0.0</v>
      </c>
      <c r="E282" s="2"/>
      <c r="F282" s="1" t="s">
        <v>19</v>
      </c>
      <c r="G282" s="1" t="s">
        <v>93</v>
      </c>
      <c r="H282" s="1" t="s">
        <v>972</v>
      </c>
      <c r="I282" s="1" t="s">
        <v>973</v>
      </c>
      <c r="J282" s="1" t="s">
        <v>973</v>
      </c>
      <c r="K282" s="2"/>
      <c r="L282" s="1">
        <v>-1.0</v>
      </c>
      <c r="M282" s="1"/>
      <c r="N282" s="1">
        <v>13.118133333333333</v>
      </c>
      <c r="O282" s="1" t="s">
        <v>23</v>
      </c>
      <c r="P282" s="1" t="s">
        <v>230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28</v>
      </c>
      <c r="B283" s="1" t="s">
        <v>17</v>
      </c>
      <c r="C283" s="1">
        <v>568.2</v>
      </c>
      <c r="D283" s="1">
        <v>0.0</v>
      </c>
      <c r="E283" s="1" t="s">
        <v>29</v>
      </c>
      <c r="F283" s="1" t="s">
        <v>19</v>
      </c>
      <c r="G283" s="1" t="s">
        <v>20</v>
      </c>
      <c r="H283" s="1" t="s">
        <v>974</v>
      </c>
      <c r="I283" s="1" t="s">
        <v>975</v>
      </c>
      <c r="J283" s="1" t="s">
        <v>975</v>
      </c>
      <c r="K283" s="2"/>
      <c r="L283" s="1">
        <v>3.0</v>
      </c>
      <c r="M283" s="1"/>
      <c r="N283" s="1">
        <v>18.461566666666666</v>
      </c>
      <c r="O283" s="1" t="s">
        <v>23</v>
      </c>
      <c r="P283" s="1" t="s">
        <v>976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36</v>
      </c>
      <c r="B284" s="1" t="s">
        <v>17</v>
      </c>
      <c r="C284" s="1">
        <v>1019.0</v>
      </c>
      <c r="D284" s="1">
        <v>222.0</v>
      </c>
      <c r="E284" s="2"/>
      <c r="F284" s="1" t="s">
        <v>67</v>
      </c>
      <c r="G284" s="1" t="s">
        <v>20</v>
      </c>
      <c r="H284" s="1" t="s">
        <v>977</v>
      </c>
      <c r="I284" s="1" t="s">
        <v>978</v>
      </c>
      <c r="J284" s="1" t="s">
        <v>978</v>
      </c>
      <c r="K284" s="2"/>
      <c r="L284" s="1">
        <v>0.0</v>
      </c>
      <c r="M284" s="1"/>
      <c r="N284" s="1">
        <v>17.817083333333333</v>
      </c>
      <c r="O284" s="1" t="s">
        <v>43</v>
      </c>
      <c r="P284" s="1" t="s">
        <v>979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36</v>
      </c>
      <c r="B285" s="1" t="s">
        <v>17</v>
      </c>
      <c r="C285" s="1">
        <v>555.0</v>
      </c>
      <c r="D285" s="1">
        <v>0.0</v>
      </c>
      <c r="E285" s="1" t="s">
        <v>37</v>
      </c>
      <c r="F285" s="1" t="s">
        <v>38</v>
      </c>
      <c r="G285" s="1" t="s">
        <v>20</v>
      </c>
      <c r="H285" s="1" t="s">
        <v>980</v>
      </c>
      <c r="I285" s="1" t="s">
        <v>981</v>
      </c>
      <c r="J285" s="1" t="s">
        <v>982</v>
      </c>
      <c r="K285" s="1" t="s">
        <v>983</v>
      </c>
      <c r="L285" s="1">
        <v>-10.0</v>
      </c>
      <c r="M285" s="1">
        <v>0.016283333333333334</v>
      </c>
      <c r="N285" s="1">
        <v>13.225066666666667</v>
      </c>
      <c r="O285" s="1" t="s">
        <v>43</v>
      </c>
      <c r="P285" s="1" t="s">
        <v>984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36</v>
      </c>
      <c r="B286" s="1" t="s">
        <v>17</v>
      </c>
      <c r="C286" s="1">
        <v>247.0</v>
      </c>
      <c r="D286" s="1">
        <v>62.0</v>
      </c>
      <c r="E286" s="2"/>
      <c r="F286" s="1" t="s">
        <v>67</v>
      </c>
      <c r="G286" s="1" t="s">
        <v>68</v>
      </c>
      <c r="H286" s="1" t="s">
        <v>985</v>
      </c>
      <c r="I286" s="1" t="s">
        <v>986</v>
      </c>
      <c r="J286" s="1" t="s">
        <v>986</v>
      </c>
      <c r="K286" s="2"/>
      <c r="L286" s="1">
        <v>-10.0</v>
      </c>
      <c r="M286" s="1"/>
      <c r="N286" s="1">
        <v>9.168366666666667</v>
      </c>
      <c r="O286" s="1" t="s">
        <v>43</v>
      </c>
      <c r="P286" s="1" t="s">
        <v>987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36</v>
      </c>
      <c r="B287" s="1" t="s">
        <v>17</v>
      </c>
      <c r="C287" s="1">
        <v>427.0</v>
      </c>
      <c r="D287" s="1">
        <v>0.0</v>
      </c>
      <c r="E287" s="1" t="s">
        <v>37</v>
      </c>
      <c r="F287" s="1" t="s">
        <v>38</v>
      </c>
      <c r="G287" s="1" t="s">
        <v>20</v>
      </c>
      <c r="H287" s="1" t="s">
        <v>988</v>
      </c>
      <c r="I287" s="1" t="s">
        <v>989</v>
      </c>
      <c r="J287" s="1" t="s">
        <v>990</v>
      </c>
      <c r="K287" s="1" t="s">
        <v>991</v>
      </c>
      <c r="L287" s="1">
        <v>1.0</v>
      </c>
      <c r="M287" s="1">
        <v>0.04998333333333333</v>
      </c>
      <c r="N287" s="1">
        <v>6.685533333333334</v>
      </c>
      <c r="O287" s="1" t="s">
        <v>43</v>
      </c>
      <c r="P287" s="1" t="s">
        <v>992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36</v>
      </c>
      <c r="B288" s="1" t="s">
        <v>17</v>
      </c>
      <c r="C288" s="3">
        <v>447.0</v>
      </c>
      <c r="D288" s="1">
        <v>0.0</v>
      </c>
      <c r="E288" s="1" t="s">
        <v>37</v>
      </c>
      <c r="F288" s="1" t="s">
        <v>38</v>
      </c>
      <c r="G288" s="1" t="s">
        <v>20</v>
      </c>
      <c r="H288" s="1" t="s">
        <v>993</v>
      </c>
      <c r="I288" s="1" t="s">
        <v>994</v>
      </c>
      <c r="J288" s="1" t="s">
        <v>995</v>
      </c>
      <c r="K288" s="1" t="s">
        <v>996</v>
      </c>
      <c r="L288" s="1">
        <v>-5.0</v>
      </c>
      <c r="M288" s="1">
        <v>0.011216666666666666</v>
      </c>
      <c r="N288" s="1">
        <v>10.45795</v>
      </c>
      <c r="O288" s="1" t="s">
        <v>43</v>
      </c>
      <c r="P288" s="1" t="s">
        <v>997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36</v>
      </c>
      <c r="B289" s="1" t="s">
        <v>17</v>
      </c>
      <c r="C289" s="1">
        <v>354.0</v>
      </c>
      <c r="D289" s="1">
        <v>30.0</v>
      </c>
      <c r="E289" s="1" t="s">
        <v>773</v>
      </c>
      <c r="F289" s="1" t="s">
        <v>38</v>
      </c>
      <c r="G289" s="1" t="s">
        <v>20</v>
      </c>
      <c r="H289" s="1" t="s">
        <v>998</v>
      </c>
      <c r="I289" s="1" t="s">
        <v>999</v>
      </c>
      <c r="J289" s="1" t="s">
        <v>1000</v>
      </c>
      <c r="K289" s="1" t="s">
        <v>1001</v>
      </c>
      <c r="L289" s="1">
        <v>-10.0</v>
      </c>
      <c r="M289" s="1">
        <v>0.020083333333333335</v>
      </c>
      <c r="N289" s="1">
        <v>9.54165</v>
      </c>
      <c r="O289" s="1" t="s">
        <v>43</v>
      </c>
      <c r="P289" s="1" t="s">
        <v>1002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36</v>
      </c>
      <c r="B290" s="1" t="s">
        <v>17</v>
      </c>
      <c r="C290" s="3">
        <v>667.0</v>
      </c>
      <c r="D290" s="1">
        <v>0.0</v>
      </c>
      <c r="E290" s="1" t="s">
        <v>773</v>
      </c>
      <c r="F290" s="1" t="s">
        <v>38</v>
      </c>
      <c r="G290" s="1" t="s">
        <v>20</v>
      </c>
      <c r="H290" s="1" t="s">
        <v>1003</v>
      </c>
      <c r="I290" s="1" t="s">
        <v>1004</v>
      </c>
      <c r="J290" s="1" t="s">
        <v>1005</v>
      </c>
      <c r="K290" s="1" t="s">
        <v>1006</v>
      </c>
      <c r="L290" s="1">
        <v>0.0</v>
      </c>
      <c r="M290" s="1">
        <v>0.026383333333333335</v>
      </c>
      <c r="N290" s="1">
        <v>10.998066666666666</v>
      </c>
      <c r="O290" s="1" t="s">
        <v>43</v>
      </c>
      <c r="P290" s="1" t="s">
        <v>1007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36</v>
      </c>
      <c r="B291" s="1" t="s">
        <v>17</v>
      </c>
      <c r="C291" s="3">
        <v>398.0</v>
      </c>
      <c r="D291" s="1">
        <v>100.0</v>
      </c>
      <c r="E291" s="2"/>
      <c r="F291" s="1" t="s">
        <v>67</v>
      </c>
      <c r="G291" s="1" t="s">
        <v>68</v>
      </c>
      <c r="H291" s="1" t="s">
        <v>1008</v>
      </c>
      <c r="I291" s="1" t="s">
        <v>1009</v>
      </c>
      <c r="J291" s="1" t="s">
        <v>1009</v>
      </c>
      <c r="K291" s="2"/>
      <c r="L291" s="1">
        <v>-11.0</v>
      </c>
      <c r="M291" s="1"/>
      <c r="N291" s="1">
        <v>8.266616666666666</v>
      </c>
      <c r="O291" s="1" t="s">
        <v>43</v>
      </c>
      <c r="P291" s="1" t="s">
        <v>1010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28</v>
      </c>
      <c r="B292" s="1" t="s">
        <v>17</v>
      </c>
      <c r="C292" s="3">
        <v>840.2</v>
      </c>
      <c r="D292" s="1">
        <v>0.0</v>
      </c>
      <c r="E292" s="1" t="s">
        <v>29</v>
      </c>
      <c r="F292" s="1" t="s">
        <v>19</v>
      </c>
      <c r="G292" s="1" t="s">
        <v>20</v>
      </c>
      <c r="H292" s="1" t="s">
        <v>1011</v>
      </c>
      <c r="I292" s="1" t="s">
        <v>1012</v>
      </c>
      <c r="J292" s="1" t="s">
        <v>1012</v>
      </c>
      <c r="K292" s="2"/>
      <c r="L292" s="1">
        <v>-4.0</v>
      </c>
      <c r="M292" s="1"/>
      <c r="N292" s="1">
        <v>10.029816666666667</v>
      </c>
      <c r="O292" s="1" t="s">
        <v>23</v>
      </c>
      <c r="P292" s="1" t="s">
        <v>1013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28</v>
      </c>
      <c r="B293" s="1" t="s">
        <v>17</v>
      </c>
      <c r="C293" s="1">
        <v>224.2</v>
      </c>
      <c r="D293" s="1">
        <v>0.0</v>
      </c>
      <c r="E293" s="1" t="s">
        <v>29</v>
      </c>
      <c r="F293" s="1" t="s">
        <v>19</v>
      </c>
      <c r="G293" s="1" t="s">
        <v>20</v>
      </c>
      <c r="H293" s="1" t="s">
        <v>1014</v>
      </c>
      <c r="I293" s="1" t="s">
        <v>1015</v>
      </c>
      <c r="J293" s="1" t="s">
        <v>1015</v>
      </c>
      <c r="K293" s="2"/>
      <c r="L293" s="1">
        <v>-9.0</v>
      </c>
      <c r="M293" s="1"/>
      <c r="N293" s="1">
        <v>5.766233333333333</v>
      </c>
      <c r="O293" s="1" t="s">
        <v>23</v>
      </c>
      <c r="P293" s="1" t="s">
        <v>311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28</v>
      </c>
      <c r="B294" s="1" t="s">
        <v>17</v>
      </c>
      <c r="C294" s="1">
        <v>329.0</v>
      </c>
      <c r="D294" s="1">
        <v>0.0</v>
      </c>
      <c r="E294" s="1" t="s">
        <v>29</v>
      </c>
      <c r="F294" s="1" t="s">
        <v>19</v>
      </c>
      <c r="G294" s="1" t="s">
        <v>20</v>
      </c>
      <c r="H294" s="1" t="s">
        <v>1016</v>
      </c>
      <c r="I294" s="1" t="s">
        <v>1017</v>
      </c>
      <c r="J294" s="1" t="s">
        <v>1017</v>
      </c>
      <c r="K294" s="2"/>
      <c r="L294" s="1">
        <v>-7.0</v>
      </c>
      <c r="M294" s="1"/>
      <c r="N294" s="1">
        <v>7.2248</v>
      </c>
      <c r="O294" s="1" t="s">
        <v>23</v>
      </c>
      <c r="P294" s="1" t="s">
        <v>1018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58</v>
      </c>
      <c r="B295" s="1" t="s">
        <v>17</v>
      </c>
      <c r="C295" s="1">
        <v>314.0</v>
      </c>
      <c r="D295" s="1">
        <v>0.0</v>
      </c>
      <c r="E295" s="2"/>
      <c r="F295" s="1" t="s">
        <v>19</v>
      </c>
      <c r="G295" s="1" t="s">
        <v>20</v>
      </c>
      <c r="H295" s="1" t="s">
        <v>1019</v>
      </c>
      <c r="I295" s="1" t="s">
        <v>1020</v>
      </c>
      <c r="J295" s="1" t="s">
        <v>1020</v>
      </c>
      <c r="K295" s="2"/>
      <c r="L295" s="1">
        <v>-5.0</v>
      </c>
      <c r="M295" s="1"/>
      <c r="N295" s="1">
        <v>9.584516666666667</v>
      </c>
      <c r="O295" s="1" t="s">
        <v>23</v>
      </c>
      <c r="P295" s="1" t="s">
        <v>1021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58</v>
      </c>
      <c r="B296" s="1" t="s">
        <v>17</v>
      </c>
      <c r="C296" s="1">
        <v>618.0</v>
      </c>
      <c r="D296" s="1">
        <v>0.0</v>
      </c>
      <c r="E296" s="2"/>
      <c r="F296" s="1" t="s">
        <v>19</v>
      </c>
      <c r="G296" s="1" t="s">
        <v>20</v>
      </c>
      <c r="H296" s="1" t="s">
        <v>1022</v>
      </c>
      <c r="I296" s="1" t="s">
        <v>1023</v>
      </c>
      <c r="J296" s="1" t="s">
        <v>1023</v>
      </c>
      <c r="K296" s="2"/>
      <c r="L296" s="1">
        <v>-3.0</v>
      </c>
      <c r="M296" s="1"/>
      <c r="N296" s="1">
        <v>11.26955</v>
      </c>
      <c r="O296" s="1" t="s">
        <v>23</v>
      </c>
      <c r="P296" s="1" t="s">
        <v>1024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28</v>
      </c>
      <c r="B297" s="1" t="s">
        <v>17</v>
      </c>
      <c r="C297" s="1">
        <v>214.2</v>
      </c>
      <c r="D297" s="1">
        <v>0.0</v>
      </c>
      <c r="E297" s="1" t="s">
        <v>29</v>
      </c>
      <c r="F297" s="1" t="s">
        <v>19</v>
      </c>
      <c r="G297" s="1" t="s">
        <v>20</v>
      </c>
      <c r="H297" s="1" t="s">
        <v>1025</v>
      </c>
      <c r="I297" s="1" t="s">
        <v>1026</v>
      </c>
      <c r="J297" s="1" t="s">
        <v>1026</v>
      </c>
      <c r="K297" s="2"/>
      <c r="L297" s="1">
        <v>-5.0</v>
      </c>
      <c r="M297" s="1"/>
      <c r="N297" s="1">
        <v>9.97995</v>
      </c>
      <c r="O297" s="1" t="s">
        <v>23</v>
      </c>
      <c r="P297" s="1" t="s">
        <v>1027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36</v>
      </c>
      <c r="B298" s="1" t="s">
        <v>17</v>
      </c>
      <c r="C298" s="1">
        <v>468.0</v>
      </c>
      <c r="D298" s="1">
        <v>0.0</v>
      </c>
      <c r="E298" s="1" t="s">
        <v>37</v>
      </c>
      <c r="F298" s="1" t="s">
        <v>38</v>
      </c>
      <c r="G298" s="1" t="s">
        <v>20</v>
      </c>
      <c r="H298" s="1" t="s">
        <v>1028</v>
      </c>
      <c r="I298" s="1" t="s">
        <v>1029</v>
      </c>
      <c r="J298" s="1" t="s">
        <v>1030</v>
      </c>
      <c r="K298" s="1" t="s">
        <v>1031</v>
      </c>
      <c r="L298" s="1">
        <v>-3.0</v>
      </c>
      <c r="M298" s="1">
        <v>0.03233333333333333</v>
      </c>
      <c r="N298" s="1">
        <v>12.87105</v>
      </c>
      <c r="O298" s="1" t="s">
        <v>43</v>
      </c>
      <c r="P298" s="1" t="s">
        <v>1032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16</v>
      </c>
      <c r="B299" s="1" t="s">
        <v>17</v>
      </c>
      <c r="C299" s="1">
        <v>364.0</v>
      </c>
      <c r="D299" s="1">
        <v>0.0</v>
      </c>
      <c r="E299" s="1" t="s">
        <v>1033</v>
      </c>
      <c r="F299" s="1" t="s">
        <v>19</v>
      </c>
      <c r="G299" s="1" t="s">
        <v>20</v>
      </c>
      <c r="H299" s="1" t="s">
        <v>1034</v>
      </c>
      <c r="I299" s="1" t="s">
        <v>1035</v>
      </c>
      <c r="J299" s="1" t="s">
        <v>1035</v>
      </c>
      <c r="K299" s="2"/>
      <c r="L299" s="1">
        <v>4.0</v>
      </c>
      <c r="M299" s="1"/>
      <c r="N299" s="1">
        <v>19.3151</v>
      </c>
      <c r="O299" s="1" t="s">
        <v>23</v>
      </c>
      <c r="P299" s="1" t="s">
        <v>1036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16</v>
      </c>
      <c r="B300" s="1" t="s">
        <v>17</v>
      </c>
      <c r="C300" s="1">
        <v>528.0</v>
      </c>
      <c r="D300" s="1">
        <v>0.0</v>
      </c>
      <c r="E300" s="1" t="s">
        <v>675</v>
      </c>
      <c r="F300" s="1" t="s">
        <v>19</v>
      </c>
      <c r="G300" s="1" t="s">
        <v>20</v>
      </c>
      <c r="H300" s="1" t="s">
        <v>1037</v>
      </c>
      <c r="I300" s="1" t="s">
        <v>1038</v>
      </c>
      <c r="J300" s="1" t="s">
        <v>1038</v>
      </c>
      <c r="K300" s="2"/>
      <c r="L300" s="1">
        <v>1.0</v>
      </c>
      <c r="M300" s="1"/>
      <c r="N300" s="1">
        <v>16.621433333333332</v>
      </c>
      <c r="O300" s="1" t="s">
        <v>23</v>
      </c>
      <c r="P300" s="1" t="s">
        <v>1039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36</v>
      </c>
      <c r="B301" s="1" t="s">
        <v>17</v>
      </c>
      <c r="C301" s="3">
        <v>778.0</v>
      </c>
      <c r="D301" s="1">
        <v>0.0</v>
      </c>
      <c r="E301" s="1" t="s">
        <v>37</v>
      </c>
      <c r="F301" s="1" t="s">
        <v>38</v>
      </c>
      <c r="G301" s="1" t="s">
        <v>20</v>
      </c>
      <c r="H301" s="1" t="s">
        <v>1040</v>
      </c>
      <c r="I301" s="1" t="s">
        <v>1041</v>
      </c>
      <c r="J301" s="1" t="s">
        <v>1042</v>
      </c>
      <c r="K301" s="1" t="s">
        <v>1043</v>
      </c>
      <c r="L301" s="1">
        <v>12.0</v>
      </c>
      <c r="M301" s="1">
        <v>0.024166666666666666</v>
      </c>
      <c r="N301" s="1">
        <v>23.50425</v>
      </c>
      <c r="O301" s="1" t="s">
        <v>43</v>
      </c>
      <c r="P301" s="1" t="s">
        <v>1044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28</v>
      </c>
      <c r="B302" s="1" t="s">
        <v>17</v>
      </c>
      <c r="C302" s="1">
        <v>562.4</v>
      </c>
      <c r="D302" s="1">
        <v>0.0</v>
      </c>
      <c r="E302" s="1" t="s">
        <v>29</v>
      </c>
      <c r="F302" s="1" t="s">
        <v>19</v>
      </c>
      <c r="G302" s="1" t="s">
        <v>20</v>
      </c>
      <c r="H302" s="1" t="s">
        <v>1045</v>
      </c>
      <c r="I302" s="1" t="s">
        <v>1046</v>
      </c>
      <c r="J302" s="1" t="s">
        <v>1046</v>
      </c>
      <c r="K302" s="2"/>
      <c r="L302" s="1">
        <v>-1.0</v>
      </c>
      <c r="M302" s="1"/>
      <c r="N302" s="1">
        <v>13.574333333333334</v>
      </c>
      <c r="O302" s="1" t="s">
        <v>23</v>
      </c>
      <c r="P302" s="1" t="s">
        <v>1047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28</v>
      </c>
      <c r="B303" s="1" t="s">
        <v>17</v>
      </c>
      <c r="C303" s="1">
        <v>394.0</v>
      </c>
      <c r="D303" s="1">
        <v>0.0</v>
      </c>
      <c r="E303" s="1" t="s">
        <v>29</v>
      </c>
      <c r="F303" s="1" t="s">
        <v>19</v>
      </c>
      <c r="G303" s="1" t="s">
        <v>20</v>
      </c>
      <c r="H303" s="1" t="s">
        <v>1048</v>
      </c>
      <c r="I303" s="1" t="s">
        <v>1049</v>
      </c>
      <c r="J303" s="1" t="s">
        <v>1049</v>
      </c>
      <c r="K303" s="2"/>
      <c r="L303" s="1">
        <v>-5.0</v>
      </c>
      <c r="M303" s="1"/>
      <c r="N303" s="1">
        <v>9.919433333333334</v>
      </c>
      <c r="O303" s="1" t="s">
        <v>23</v>
      </c>
      <c r="P303" s="1" t="s">
        <v>1050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36</v>
      </c>
      <c r="B304" s="1" t="s">
        <v>17</v>
      </c>
      <c r="C304" s="1">
        <v>680.0</v>
      </c>
      <c r="D304" s="1">
        <v>0.0</v>
      </c>
      <c r="E304" s="1" t="s">
        <v>773</v>
      </c>
      <c r="F304" s="1" t="s">
        <v>38</v>
      </c>
      <c r="G304" s="1" t="s">
        <v>20</v>
      </c>
      <c r="H304" s="1" t="s">
        <v>1051</v>
      </c>
      <c r="I304" s="1" t="s">
        <v>1052</v>
      </c>
      <c r="J304" s="1" t="s">
        <v>1053</v>
      </c>
      <c r="K304" s="1" t="s">
        <v>1054</v>
      </c>
      <c r="L304" s="1">
        <v>-4.0</v>
      </c>
      <c r="M304" s="1">
        <v>0.02493333333333333</v>
      </c>
      <c r="N304" s="1">
        <v>19.0227</v>
      </c>
      <c r="O304" s="1" t="s">
        <v>43</v>
      </c>
      <c r="P304" s="1" t="s">
        <v>1055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36</v>
      </c>
      <c r="B305" s="1" t="s">
        <v>17</v>
      </c>
      <c r="C305" s="1">
        <v>344.0</v>
      </c>
      <c r="D305" s="1">
        <v>19.0</v>
      </c>
      <c r="E305" s="1" t="s">
        <v>37</v>
      </c>
      <c r="F305" s="1" t="s">
        <v>38</v>
      </c>
      <c r="G305" s="1" t="s">
        <v>20</v>
      </c>
      <c r="H305" s="1" t="s">
        <v>1056</v>
      </c>
      <c r="I305" s="1" t="s">
        <v>1057</v>
      </c>
      <c r="J305" s="1" t="s">
        <v>1058</v>
      </c>
      <c r="K305" s="1" t="s">
        <v>1059</v>
      </c>
      <c r="L305" s="1">
        <v>-10.0</v>
      </c>
      <c r="M305" s="1">
        <v>0.012383333333333333</v>
      </c>
      <c r="N305" s="1">
        <v>9.716516666666667</v>
      </c>
      <c r="O305" s="1" t="s">
        <v>43</v>
      </c>
      <c r="P305" s="1" t="s">
        <v>1060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28</v>
      </c>
      <c r="B306" s="1" t="s">
        <v>17</v>
      </c>
      <c r="C306" s="1">
        <v>281.2</v>
      </c>
      <c r="D306" s="1">
        <v>0.0</v>
      </c>
      <c r="E306" s="1" t="s">
        <v>29</v>
      </c>
      <c r="F306" s="1" t="s">
        <v>19</v>
      </c>
      <c r="G306" s="1" t="s">
        <v>20</v>
      </c>
      <c r="H306" s="1" t="s">
        <v>1061</v>
      </c>
      <c r="I306" s="1" t="s">
        <v>1062</v>
      </c>
      <c r="J306" s="1" t="s">
        <v>1062</v>
      </c>
      <c r="K306" s="2"/>
      <c r="L306" s="1">
        <v>-6.0</v>
      </c>
      <c r="M306" s="1"/>
      <c r="N306" s="1">
        <v>8.647766666666667</v>
      </c>
      <c r="O306" s="1" t="s">
        <v>23</v>
      </c>
      <c r="P306" s="1" t="s">
        <v>1063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36</v>
      </c>
      <c r="B307" s="1" t="s">
        <v>17</v>
      </c>
      <c r="C307" s="1">
        <v>309.0</v>
      </c>
      <c r="D307" s="1">
        <v>0.0</v>
      </c>
      <c r="E307" s="1" t="s">
        <v>773</v>
      </c>
      <c r="F307" s="1" t="s">
        <v>38</v>
      </c>
      <c r="G307" s="1" t="s">
        <v>93</v>
      </c>
      <c r="H307" s="1" t="s">
        <v>1064</v>
      </c>
      <c r="I307" s="1" t="s">
        <v>1065</v>
      </c>
      <c r="J307" s="1" t="s">
        <v>1066</v>
      </c>
      <c r="K307" s="1" t="s">
        <v>1067</v>
      </c>
      <c r="L307" s="1">
        <v>-12.0</v>
      </c>
      <c r="M307" s="1">
        <v>0.03751666666666666</v>
      </c>
      <c r="N307" s="1">
        <v>7.639733333333333</v>
      </c>
      <c r="O307" s="1" t="s">
        <v>43</v>
      </c>
      <c r="P307" s="1" t="s">
        <v>1068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58</v>
      </c>
      <c r="B308" s="1" t="s">
        <v>17</v>
      </c>
      <c r="C308" s="3">
        <v>488.0</v>
      </c>
      <c r="D308" s="1">
        <v>0.0</v>
      </c>
      <c r="E308" s="2"/>
      <c r="F308" s="1" t="s">
        <v>19</v>
      </c>
      <c r="G308" s="1" t="s">
        <v>20</v>
      </c>
      <c r="H308" s="1" t="s">
        <v>1069</v>
      </c>
      <c r="I308" s="1" t="s">
        <v>1070</v>
      </c>
      <c r="J308" s="1" t="s">
        <v>1070</v>
      </c>
      <c r="K308" s="2"/>
      <c r="L308" s="1">
        <v>-3.0</v>
      </c>
      <c r="M308" s="1"/>
      <c r="N308" s="1">
        <v>11.197516666666667</v>
      </c>
      <c r="O308" s="1" t="s">
        <v>23</v>
      </c>
      <c r="P308" s="1" t="s">
        <v>1071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58</v>
      </c>
      <c r="B309" s="1" t="s">
        <v>17</v>
      </c>
      <c r="C309" s="3">
        <v>329.0</v>
      </c>
      <c r="D309" s="1">
        <v>0.0</v>
      </c>
      <c r="E309" s="2"/>
      <c r="F309" s="1" t="s">
        <v>19</v>
      </c>
      <c r="G309" s="1" t="s">
        <v>20</v>
      </c>
      <c r="H309" s="1" t="s">
        <v>1072</v>
      </c>
      <c r="I309" s="1" t="s">
        <v>1073</v>
      </c>
      <c r="J309" s="1" t="s">
        <v>1073</v>
      </c>
      <c r="K309" s="2"/>
      <c r="L309" s="1">
        <v>-2.0</v>
      </c>
      <c r="M309" s="1"/>
      <c r="N309" s="1">
        <v>12.412383333333333</v>
      </c>
      <c r="O309" s="1" t="s">
        <v>23</v>
      </c>
      <c r="P309" s="1" t="s">
        <v>1074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58</v>
      </c>
      <c r="B310" s="1" t="s">
        <v>17</v>
      </c>
      <c r="C310" s="1">
        <v>583.0</v>
      </c>
      <c r="D310" s="1">
        <v>0.0</v>
      </c>
      <c r="E310" s="2"/>
      <c r="F310" s="1" t="s">
        <v>19</v>
      </c>
      <c r="G310" s="1" t="s">
        <v>20</v>
      </c>
      <c r="H310" s="1" t="s">
        <v>1075</v>
      </c>
      <c r="I310" s="1" t="s">
        <v>1076</v>
      </c>
      <c r="J310" s="1" t="s">
        <v>1076</v>
      </c>
      <c r="K310" s="2"/>
      <c r="L310" s="1">
        <v>0.0</v>
      </c>
      <c r="M310" s="1"/>
      <c r="N310" s="1">
        <v>14.6345</v>
      </c>
      <c r="O310" s="1" t="s">
        <v>23</v>
      </c>
      <c r="P310" s="1" t="s">
        <v>1077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36</v>
      </c>
      <c r="B311" s="1" t="s">
        <v>17</v>
      </c>
      <c r="C311" s="1">
        <v>593.0</v>
      </c>
      <c r="D311" s="1">
        <v>124.0</v>
      </c>
      <c r="E311" s="2"/>
      <c r="F311" s="1" t="s">
        <v>67</v>
      </c>
      <c r="G311" s="1" t="s">
        <v>20</v>
      </c>
      <c r="H311" s="1" t="s">
        <v>1078</v>
      </c>
      <c r="I311" s="1" t="s">
        <v>1079</v>
      </c>
      <c r="J311" s="1" t="s">
        <v>1079</v>
      </c>
      <c r="K311" s="2"/>
      <c r="L311" s="1">
        <v>-7.0</v>
      </c>
      <c r="M311" s="1"/>
      <c r="N311" s="1">
        <v>11.377133333333333</v>
      </c>
      <c r="O311" s="1" t="s">
        <v>43</v>
      </c>
      <c r="P311" s="1" t="s">
        <v>1080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36</v>
      </c>
      <c r="B312" s="1" t="s">
        <v>17</v>
      </c>
      <c r="C312" s="3">
        <v>300.0</v>
      </c>
      <c r="D312" s="1">
        <v>6.0</v>
      </c>
      <c r="E312" s="1" t="s">
        <v>37</v>
      </c>
      <c r="F312" s="1" t="s">
        <v>38</v>
      </c>
      <c r="G312" s="1" t="s">
        <v>20</v>
      </c>
      <c r="H312" s="1" t="s">
        <v>1081</v>
      </c>
      <c r="I312" s="1" t="s">
        <v>1082</v>
      </c>
      <c r="J312" s="1" t="s">
        <v>1083</v>
      </c>
      <c r="K312" s="1" t="s">
        <v>1084</v>
      </c>
      <c r="L312" s="1">
        <v>0.0</v>
      </c>
      <c r="M312" s="1">
        <v>0.028466666666666668</v>
      </c>
      <c r="N312" s="1">
        <v>24.04535</v>
      </c>
      <c r="O312" s="1" t="s">
        <v>43</v>
      </c>
      <c r="P312" s="1" t="s">
        <v>1085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28</v>
      </c>
      <c r="B313" s="1" t="s">
        <v>17</v>
      </c>
      <c r="C313" s="3">
        <v>676.2</v>
      </c>
      <c r="D313" s="1">
        <v>0.0</v>
      </c>
      <c r="E313" s="1" t="s">
        <v>29</v>
      </c>
      <c r="F313" s="1" t="s">
        <v>19</v>
      </c>
      <c r="G313" s="1" t="s">
        <v>20</v>
      </c>
      <c r="H313" s="1" t="s">
        <v>1086</v>
      </c>
      <c r="I313" s="1" t="s">
        <v>1087</v>
      </c>
      <c r="J313" s="1" t="s">
        <v>1087</v>
      </c>
      <c r="K313" s="2"/>
      <c r="L313" s="1">
        <v>1.0</v>
      </c>
      <c r="M313" s="1"/>
      <c r="N313" s="1">
        <v>16.418916666666668</v>
      </c>
      <c r="O313" s="1" t="s">
        <v>23</v>
      </c>
      <c r="P313" s="1" t="s">
        <v>1088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58</v>
      </c>
      <c r="B314" s="1" t="s">
        <v>17</v>
      </c>
      <c r="C314" s="1">
        <v>323.0</v>
      </c>
      <c r="D314" s="1">
        <v>0.0</v>
      </c>
      <c r="E314" s="2"/>
      <c r="F314" s="1" t="s">
        <v>19</v>
      </c>
      <c r="G314" s="1" t="s">
        <v>20</v>
      </c>
      <c r="H314" s="1" t="s">
        <v>1089</v>
      </c>
      <c r="I314" s="1" t="s">
        <v>1090</v>
      </c>
      <c r="J314" s="1" t="s">
        <v>1090</v>
      </c>
      <c r="K314" s="2"/>
      <c r="L314" s="1">
        <v>0.0</v>
      </c>
      <c r="M314" s="1"/>
      <c r="N314" s="1">
        <v>14.1369</v>
      </c>
      <c r="O314" s="1" t="s">
        <v>23</v>
      </c>
      <c r="P314" s="1" t="s">
        <v>1091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58</v>
      </c>
      <c r="B315" s="1" t="s">
        <v>17</v>
      </c>
      <c r="C315" s="3">
        <v>329.0</v>
      </c>
      <c r="D315" s="1">
        <v>0.0</v>
      </c>
      <c r="E315" s="2"/>
      <c r="F315" s="1" t="s">
        <v>19</v>
      </c>
      <c r="G315" s="1" t="s">
        <v>20</v>
      </c>
      <c r="H315" s="1" t="s">
        <v>1092</v>
      </c>
      <c r="I315" s="1" t="s">
        <v>1093</v>
      </c>
      <c r="J315" s="1" t="s">
        <v>1093</v>
      </c>
      <c r="K315" s="2"/>
      <c r="L315" s="1">
        <v>-3.0</v>
      </c>
      <c r="M315" s="1"/>
      <c r="N315" s="1">
        <v>11.180816666666667</v>
      </c>
      <c r="O315" s="1" t="s">
        <v>23</v>
      </c>
      <c r="P315" s="1" t="s">
        <v>1094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28</v>
      </c>
      <c r="B316" s="1" t="s">
        <v>17</v>
      </c>
      <c r="C316" s="1">
        <v>468.0</v>
      </c>
      <c r="D316" s="1">
        <v>0.0</v>
      </c>
      <c r="E316" s="1" t="s">
        <v>29</v>
      </c>
      <c r="F316" s="1" t="s">
        <v>19</v>
      </c>
      <c r="G316" s="1" t="s">
        <v>20</v>
      </c>
      <c r="H316" s="1" t="s">
        <v>1095</v>
      </c>
      <c r="I316" s="1" t="s">
        <v>1096</v>
      </c>
      <c r="J316" s="1" t="s">
        <v>1096</v>
      </c>
      <c r="K316" s="2"/>
      <c r="L316" s="1">
        <v>0.0</v>
      </c>
      <c r="M316" s="1"/>
      <c r="N316" s="1">
        <v>15.40555</v>
      </c>
      <c r="O316" s="1" t="s">
        <v>23</v>
      </c>
      <c r="P316" s="1" t="s">
        <v>1097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16</v>
      </c>
      <c r="B317" s="1" t="s">
        <v>17</v>
      </c>
      <c r="C317" s="1">
        <v>264.0</v>
      </c>
      <c r="D317" s="1">
        <v>0.0</v>
      </c>
      <c r="E317" s="1" t="s">
        <v>315</v>
      </c>
      <c r="F317" s="1" t="s">
        <v>19</v>
      </c>
      <c r="G317" s="1" t="s">
        <v>20</v>
      </c>
      <c r="H317" s="1" t="s">
        <v>1098</v>
      </c>
      <c r="I317" s="1" t="s">
        <v>1099</v>
      </c>
      <c r="J317" s="1" t="s">
        <v>1099</v>
      </c>
      <c r="K317" s="2"/>
      <c r="L317" s="1">
        <v>-4.0</v>
      </c>
      <c r="M317" s="1"/>
      <c r="N317" s="1">
        <v>10.439583333333333</v>
      </c>
      <c r="O317" s="1" t="s">
        <v>23</v>
      </c>
      <c r="P317" s="1" t="s">
        <v>1100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36</v>
      </c>
      <c r="B318" s="1" t="s">
        <v>17</v>
      </c>
      <c r="C318" s="3">
        <v>512.0</v>
      </c>
      <c r="D318" s="1">
        <v>0.0</v>
      </c>
      <c r="E318" s="1" t="s">
        <v>106</v>
      </c>
      <c r="F318" s="1" t="s">
        <v>38</v>
      </c>
      <c r="G318" s="1" t="s">
        <v>20</v>
      </c>
      <c r="H318" s="1" t="s">
        <v>1101</v>
      </c>
      <c r="I318" s="1" t="s">
        <v>1102</v>
      </c>
      <c r="J318" s="1" t="s">
        <v>1103</v>
      </c>
      <c r="K318" s="1" t="s">
        <v>1104</v>
      </c>
      <c r="L318" s="1">
        <v>-10.0</v>
      </c>
      <c r="M318" s="1">
        <v>0.016383333333333333</v>
      </c>
      <c r="N318" s="1">
        <v>17.277783333333332</v>
      </c>
      <c r="O318" s="1" t="s">
        <v>43</v>
      </c>
      <c r="P318" s="1" t="s">
        <v>1105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28</v>
      </c>
      <c r="B319" s="1" t="s">
        <v>17</v>
      </c>
      <c r="C319" s="3">
        <v>469.0</v>
      </c>
      <c r="D319" s="1">
        <v>0.0</v>
      </c>
      <c r="E319" s="1" t="s">
        <v>29</v>
      </c>
      <c r="F319" s="1" t="s">
        <v>19</v>
      </c>
      <c r="G319" s="1" t="s">
        <v>20</v>
      </c>
      <c r="H319" s="1" t="s">
        <v>1106</v>
      </c>
      <c r="I319" s="1" t="s">
        <v>1107</v>
      </c>
      <c r="J319" s="1" t="s">
        <v>1107</v>
      </c>
      <c r="K319" s="2"/>
      <c r="L319" s="1">
        <v>-3.0</v>
      </c>
      <c r="M319" s="1"/>
      <c r="N319" s="1">
        <v>11.186166666666667</v>
      </c>
      <c r="O319" s="1" t="s">
        <v>23</v>
      </c>
      <c r="P319" s="1" t="s">
        <v>1108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36</v>
      </c>
      <c r="B320" s="1" t="s">
        <v>17</v>
      </c>
      <c r="C320" s="3">
        <v>462.0</v>
      </c>
      <c r="D320" s="1">
        <v>106.0</v>
      </c>
      <c r="E320" s="2"/>
      <c r="F320" s="1" t="s">
        <v>67</v>
      </c>
      <c r="G320" s="1" t="s">
        <v>93</v>
      </c>
      <c r="H320" s="1" t="s">
        <v>1109</v>
      </c>
      <c r="I320" s="1" t="s">
        <v>1110</v>
      </c>
      <c r="J320" s="1" t="s">
        <v>1110</v>
      </c>
      <c r="K320" s="2"/>
      <c r="L320" s="1">
        <v>-6.0</v>
      </c>
      <c r="M320" s="1"/>
      <c r="N320" s="1">
        <v>12.398666666666667</v>
      </c>
      <c r="O320" s="1" t="s">
        <v>43</v>
      </c>
      <c r="P320" s="1" t="s">
        <v>1111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36</v>
      </c>
      <c r="B321" s="1" t="s">
        <v>17</v>
      </c>
      <c r="C321" s="1">
        <v>253.0</v>
      </c>
      <c r="D321" s="1">
        <v>61.0</v>
      </c>
      <c r="E321" s="2"/>
      <c r="F321" s="1" t="s">
        <v>67</v>
      </c>
      <c r="G321" s="1" t="s">
        <v>20</v>
      </c>
      <c r="H321" s="1" t="s">
        <v>1112</v>
      </c>
      <c r="I321" s="1" t="s">
        <v>1113</v>
      </c>
      <c r="J321" s="1" t="s">
        <v>1113</v>
      </c>
      <c r="K321" s="2"/>
      <c r="L321" s="1">
        <v>-5.0</v>
      </c>
      <c r="M321" s="1"/>
      <c r="N321" s="1">
        <v>13.176416666666666</v>
      </c>
      <c r="O321" s="1" t="s">
        <v>43</v>
      </c>
      <c r="P321" s="1" t="s">
        <v>1114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28</v>
      </c>
      <c r="B322" s="1" t="s">
        <v>17</v>
      </c>
      <c r="C322" s="1">
        <v>399.0</v>
      </c>
      <c r="D322" s="1">
        <v>0.0</v>
      </c>
      <c r="E322" s="1" t="s">
        <v>29</v>
      </c>
      <c r="F322" s="1" t="s">
        <v>19</v>
      </c>
      <c r="G322" s="1" t="s">
        <v>20</v>
      </c>
      <c r="H322" s="1" t="s">
        <v>1115</v>
      </c>
      <c r="I322" s="1" t="s">
        <v>1116</v>
      </c>
      <c r="J322" s="1" t="s">
        <v>1116</v>
      </c>
      <c r="K322" s="2"/>
      <c r="L322" s="1">
        <v>7.0</v>
      </c>
      <c r="M322" s="1"/>
      <c r="N322" s="1">
        <v>22.129666666666665</v>
      </c>
      <c r="O322" s="1" t="s">
        <v>23</v>
      </c>
      <c r="P322" s="1" t="s">
        <v>1117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58</v>
      </c>
      <c r="B323" s="1" t="s">
        <v>485</v>
      </c>
      <c r="C323" s="3">
        <v>832.0</v>
      </c>
      <c r="D323" s="1">
        <v>0.0</v>
      </c>
      <c r="E323" s="2"/>
      <c r="F323" s="1" t="s">
        <v>19</v>
      </c>
      <c r="G323" s="1" t="s">
        <v>20</v>
      </c>
      <c r="H323" s="1" t="s">
        <v>1118</v>
      </c>
      <c r="I323" s="1" t="s">
        <v>1119</v>
      </c>
      <c r="J323" s="1" t="s">
        <v>1119</v>
      </c>
      <c r="K323" s="2"/>
      <c r="L323" s="1">
        <v>11.0</v>
      </c>
      <c r="M323" s="1"/>
      <c r="N323" s="1">
        <v>26.58375</v>
      </c>
      <c r="O323" s="1" t="s">
        <v>23</v>
      </c>
      <c r="P323" s="1" t="s">
        <v>1120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36</v>
      </c>
      <c r="B324" s="3" t="s">
        <v>17</v>
      </c>
      <c r="C324" s="1">
        <v>1142.0</v>
      </c>
      <c r="D324" s="1">
        <v>0.0</v>
      </c>
      <c r="E324" s="1" t="s">
        <v>106</v>
      </c>
      <c r="F324" s="1" t="s">
        <v>38</v>
      </c>
      <c r="G324" s="1" t="s">
        <v>20</v>
      </c>
      <c r="H324" s="1" t="s">
        <v>1121</v>
      </c>
      <c r="I324" s="1" t="s">
        <v>1122</v>
      </c>
      <c r="J324" s="1" t="s">
        <v>1123</v>
      </c>
      <c r="K324" s="1" t="s">
        <v>1124</v>
      </c>
      <c r="L324" s="1">
        <v>0.0</v>
      </c>
      <c r="M324" s="1">
        <v>0.015066666666666667</v>
      </c>
      <c r="N324" s="1">
        <v>21.44015</v>
      </c>
      <c r="O324" s="1" t="s">
        <v>43</v>
      </c>
      <c r="P324" s="1" t="s">
        <v>1125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179</v>
      </c>
      <c r="B325" s="1" t="s">
        <v>17</v>
      </c>
      <c r="C325" s="3">
        <v>249.0</v>
      </c>
      <c r="D325" s="1">
        <v>0.0</v>
      </c>
      <c r="E325" s="2"/>
      <c r="F325" s="1" t="s">
        <v>67</v>
      </c>
      <c r="G325" s="1" t="s">
        <v>93</v>
      </c>
      <c r="H325" s="1" t="s">
        <v>1126</v>
      </c>
      <c r="I325" s="1" t="s">
        <v>1127</v>
      </c>
      <c r="J325" s="1" t="s">
        <v>1127</v>
      </c>
      <c r="K325" s="2"/>
      <c r="L325" s="1">
        <v>5.0</v>
      </c>
      <c r="M325" s="1"/>
      <c r="N325" s="1">
        <v>10.612</v>
      </c>
      <c r="O325" s="1" t="s">
        <v>182</v>
      </c>
      <c r="P325" s="1" t="s">
        <v>1128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58</v>
      </c>
      <c r="B326" s="1" t="s">
        <v>485</v>
      </c>
      <c r="C326" s="3">
        <v>744.0</v>
      </c>
      <c r="D326" s="1">
        <v>0.0</v>
      </c>
      <c r="E326" s="2"/>
      <c r="F326" s="1" t="s">
        <v>19</v>
      </c>
      <c r="G326" s="1" t="s">
        <v>20</v>
      </c>
      <c r="H326" s="1" t="s">
        <v>1129</v>
      </c>
      <c r="I326" s="1" t="s">
        <v>1130</v>
      </c>
      <c r="J326" s="1" t="s">
        <v>1130</v>
      </c>
      <c r="K326" s="2"/>
      <c r="L326" s="1">
        <v>3.0</v>
      </c>
      <c r="M326" s="1"/>
      <c r="N326" s="1">
        <v>18.526466666666668</v>
      </c>
      <c r="O326" s="1" t="s">
        <v>23</v>
      </c>
      <c r="P326" s="1" t="s">
        <v>1131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28</v>
      </c>
      <c r="B327" s="1" t="s">
        <v>17</v>
      </c>
      <c r="C327" s="1">
        <v>364.0</v>
      </c>
      <c r="D327" s="1">
        <v>0.0</v>
      </c>
      <c r="E327" s="1" t="s">
        <v>29</v>
      </c>
      <c r="F327" s="1" t="s">
        <v>19</v>
      </c>
      <c r="G327" s="1" t="s">
        <v>20</v>
      </c>
      <c r="H327" s="1" t="s">
        <v>1132</v>
      </c>
      <c r="I327" s="1" t="s">
        <v>1133</v>
      </c>
      <c r="J327" s="1" t="s">
        <v>1133</v>
      </c>
      <c r="K327" s="2"/>
      <c r="L327" s="1">
        <v>-3.0</v>
      </c>
      <c r="M327" s="1"/>
      <c r="N327" s="1">
        <v>11.3386</v>
      </c>
      <c r="O327" s="1" t="s">
        <v>23</v>
      </c>
      <c r="P327" s="1" t="s">
        <v>1134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28</v>
      </c>
      <c r="B328" s="1" t="s">
        <v>17</v>
      </c>
      <c r="C328" s="1">
        <v>214.2</v>
      </c>
      <c r="D328" s="1">
        <v>0.0</v>
      </c>
      <c r="E328" s="1" t="s">
        <v>29</v>
      </c>
      <c r="F328" s="1" t="s">
        <v>19</v>
      </c>
      <c r="G328" s="1" t="s">
        <v>20</v>
      </c>
      <c r="H328" s="1" t="s">
        <v>1135</v>
      </c>
      <c r="I328" s="1" t="s">
        <v>1136</v>
      </c>
      <c r="J328" s="1" t="s">
        <v>1136</v>
      </c>
      <c r="K328" s="2"/>
      <c r="L328" s="1">
        <v>-7.0</v>
      </c>
      <c r="M328" s="1"/>
      <c r="N328" s="1">
        <v>7.004983333333334</v>
      </c>
      <c r="O328" s="1" t="s">
        <v>23</v>
      </c>
      <c r="P328" s="1" t="s">
        <v>86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28</v>
      </c>
      <c r="B329" s="1" t="s">
        <v>17</v>
      </c>
      <c r="C329" s="1">
        <v>214.2</v>
      </c>
      <c r="D329" s="1">
        <v>0.0</v>
      </c>
      <c r="E329" s="1" t="s">
        <v>29</v>
      </c>
      <c r="F329" s="1" t="s">
        <v>19</v>
      </c>
      <c r="G329" s="1" t="s">
        <v>20</v>
      </c>
      <c r="H329" s="1" t="s">
        <v>1137</v>
      </c>
      <c r="I329" s="1" t="s">
        <v>1138</v>
      </c>
      <c r="J329" s="1" t="s">
        <v>1138</v>
      </c>
      <c r="K329" s="2"/>
      <c r="L329" s="1">
        <v>-7.0</v>
      </c>
      <c r="M329" s="1"/>
      <c r="N329" s="1">
        <v>7.2687</v>
      </c>
      <c r="O329" s="1" t="s">
        <v>23</v>
      </c>
      <c r="P329" s="1" t="s">
        <v>175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36</v>
      </c>
      <c r="B330" s="1" t="s">
        <v>17</v>
      </c>
      <c r="C330" s="1">
        <v>768.0</v>
      </c>
      <c r="D330" s="1">
        <v>61.0</v>
      </c>
      <c r="E330" s="2"/>
      <c r="F330" s="1" t="s">
        <v>67</v>
      </c>
      <c r="G330" s="1" t="s">
        <v>68</v>
      </c>
      <c r="H330" s="1" t="s">
        <v>1139</v>
      </c>
      <c r="I330" s="1" t="s">
        <v>1140</v>
      </c>
      <c r="J330" s="1" t="s">
        <v>1140</v>
      </c>
      <c r="K330" s="2"/>
      <c r="L330" s="1">
        <v>-1.0</v>
      </c>
      <c r="M330" s="1"/>
      <c r="N330" s="1">
        <v>17.960433333333334</v>
      </c>
      <c r="O330" s="1" t="s">
        <v>43</v>
      </c>
      <c r="P330" s="1" t="s">
        <v>1141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58</v>
      </c>
      <c r="B331" s="1" t="s">
        <v>17</v>
      </c>
      <c r="C331" s="3">
        <v>323.0</v>
      </c>
      <c r="D331" s="1">
        <v>0.0</v>
      </c>
      <c r="E331" s="2"/>
      <c r="F331" s="1" t="s">
        <v>19</v>
      </c>
      <c r="G331" s="1" t="s">
        <v>20</v>
      </c>
      <c r="H331" s="1" t="s">
        <v>1142</v>
      </c>
      <c r="I331" s="1" t="s">
        <v>1143</v>
      </c>
      <c r="J331" s="1" t="s">
        <v>1143</v>
      </c>
      <c r="K331" s="2"/>
      <c r="L331" s="1">
        <v>-7.0</v>
      </c>
      <c r="M331" s="1"/>
      <c r="N331" s="1">
        <v>7.872366666666666</v>
      </c>
      <c r="O331" s="1" t="s">
        <v>23</v>
      </c>
      <c r="P331" s="1" t="s">
        <v>1144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36</v>
      </c>
      <c r="B332" s="1" t="s">
        <v>17</v>
      </c>
      <c r="C332" s="3">
        <v>578.0</v>
      </c>
      <c r="D332" s="1">
        <v>0.0</v>
      </c>
      <c r="E332" s="1" t="s">
        <v>106</v>
      </c>
      <c r="F332" s="1" t="s">
        <v>38</v>
      </c>
      <c r="G332" s="1" t="s">
        <v>20</v>
      </c>
      <c r="H332" s="1" t="s">
        <v>1145</v>
      </c>
      <c r="I332" s="1" t="s">
        <v>1146</v>
      </c>
      <c r="J332" s="1" t="s">
        <v>1147</v>
      </c>
      <c r="K332" s="1" t="s">
        <v>1148</v>
      </c>
      <c r="L332" s="1">
        <v>0.0</v>
      </c>
      <c r="M332" s="1">
        <v>0.0128</v>
      </c>
      <c r="N332" s="1">
        <v>17.286816666666667</v>
      </c>
      <c r="O332" s="1" t="s">
        <v>43</v>
      </c>
      <c r="P332" s="1" t="s">
        <v>1149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58</v>
      </c>
      <c r="B333" s="1" t="s">
        <v>17</v>
      </c>
      <c r="C333" s="3">
        <v>304.0</v>
      </c>
      <c r="D333" s="1">
        <v>0.0</v>
      </c>
      <c r="E333" s="2"/>
      <c r="F333" s="1" t="s">
        <v>19</v>
      </c>
      <c r="G333" s="1" t="s">
        <v>20</v>
      </c>
      <c r="H333" s="1" t="s">
        <v>1150</v>
      </c>
      <c r="I333" s="1" t="s">
        <v>1151</v>
      </c>
      <c r="J333" s="1" t="s">
        <v>1151</v>
      </c>
      <c r="K333" s="2"/>
      <c r="L333" s="1">
        <v>4.0</v>
      </c>
      <c r="M333" s="1"/>
      <c r="N333" s="1">
        <v>19.4337</v>
      </c>
      <c r="O333" s="1" t="s">
        <v>23</v>
      </c>
      <c r="P333" s="1" t="s">
        <v>1152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36</v>
      </c>
      <c r="B334" s="1" t="s">
        <v>17</v>
      </c>
      <c r="C334" s="3">
        <v>349.0</v>
      </c>
      <c r="D334" s="1">
        <v>0.0</v>
      </c>
      <c r="E334" s="1" t="s">
        <v>106</v>
      </c>
      <c r="F334" s="1" t="s">
        <v>38</v>
      </c>
      <c r="G334" s="1" t="s">
        <v>93</v>
      </c>
      <c r="H334" s="1" t="s">
        <v>1153</v>
      </c>
      <c r="I334" s="1" t="s">
        <v>1154</v>
      </c>
      <c r="J334" s="1" t="s">
        <v>1155</v>
      </c>
      <c r="K334" s="1" t="s">
        <v>1156</v>
      </c>
      <c r="L334" s="1">
        <v>-8.0</v>
      </c>
      <c r="M334" s="1">
        <v>0.009666666666666667</v>
      </c>
      <c r="N334" s="1">
        <v>14.472783333333334</v>
      </c>
      <c r="O334" s="1" t="s">
        <v>43</v>
      </c>
      <c r="P334" s="1" t="s">
        <v>1157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28</v>
      </c>
      <c r="B335" s="1" t="s">
        <v>17</v>
      </c>
      <c r="C335" s="3">
        <v>394.0</v>
      </c>
      <c r="D335" s="1">
        <v>0.0</v>
      </c>
      <c r="E335" s="1" t="s">
        <v>29</v>
      </c>
      <c r="F335" s="1" t="s">
        <v>19</v>
      </c>
      <c r="G335" s="1" t="s">
        <v>20</v>
      </c>
      <c r="H335" s="1" t="s">
        <v>1158</v>
      </c>
      <c r="I335" s="1" t="s">
        <v>1159</v>
      </c>
      <c r="J335" s="1" t="s">
        <v>1159</v>
      </c>
      <c r="K335" s="2"/>
      <c r="L335" s="1">
        <v>10.0</v>
      </c>
      <c r="M335" s="1"/>
      <c r="N335" s="1">
        <v>25.333866666666665</v>
      </c>
      <c r="O335" s="1" t="s">
        <v>23</v>
      </c>
      <c r="P335" s="1" t="s">
        <v>1160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58</v>
      </c>
      <c r="B336" s="1" t="s">
        <v>17</v>
      </c>
      <c r="C336" s="1">
        <v>1022.0</v>
      </c>
      <c r="D336" s="1">
        <v>0.0</v>
      </c>
      <c r="E336" s="2"/>
      <c r="F336" s="1" t="s">
        <v>19</v>
      </c>
      <c r="G336" s="1" t="s">
        <v>20</v>
      </c>
      <c r="H336" s="1" t="s">
        <v>1161</v>
      </c>
      <c r="I336" s="1" t="s">
        <v>1162</v>
      </c>
      <c r="J336" s="1" t="s">
        <v>1162</v>
      </c>
      <c r="K336" s="2"/>
      <c r="L336" s="1">
        <v>7.0</v>
      </c>
      <c r="M336" s="1"/>
      <c r="N336" s="1">
        <v>22.549733333333332</v>
      </c>
      <c r="O336" s="1" t="s">
        <v>23</v>
      </c>
      <c r="P336" s="1" t="s">
        <v>1163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28</v>
      </c>
      <c r="B337" s="1" t="s">
        <v>17</v>
      </c>
      <c r="C337" s="3">
        <v>214.2</v>
      </c>
      <c r="D337" s="1">
        <v>0.0</v>
      </c>
      <c r="E337" s="1" t="s">
        <v>29</v>
      </c>
      <c r="F337" s="1" t="s">
        <v>19</v>
      </c>
      <c r="G337" s="1" t="s">
        <v>20</v>
      </c>
      <c r="H337" s="1" t="s">
        <v>1164</v>
      </c>
      <c r="I337" s="1" t="s">
        <v>1165</v>
      </c>
      <c r="J337" s="1" t="s">
        <v>1165</v>
      </c>
      <c r="K337" s="2"/>
      <c r="L337" s="1">
        <v>-4.0</v>
      </c>
      <c r="M337" s="1"/>
      <c r="N337" s="1">
        <v>10.228433333333333</v>
      </c>
      <c r="O337" s="1" t="s">
        <v>23</v>
      </c>
      <c r="P337" s="1" t="s">
        <v>1166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36</v>
      </c>
      <c r="B338" s="1" t="s">
        <v>17</v>
      </c>
      <c r="C338" s="1">
        <v>978.0</v>
      </c>
      <c r="D338" s="1">
        <v>0.0</v>
      </c>
      <c r="E338" s="1" t="s">
        <v>106</v>
      </c>
      <c r="F338" s="1" t="s">
        <v>38</v>
      </c>
      <c r="G338" s="1" t="s">
        <v>20</v>
      </c>
      <c r="H338" s="1" t="s">
        <v>1167</v>
      </c>
      <c r="I338" s="1" t="s">
        <v>1168</v>
      </c>
      <c r="J338" s="1" t="s">
        <v>1169</v>
      </c>
      <c r="K338" s="1" t="s">
        <v>1170</v>
      </c>
      <c r="L338" s="1">
        <v>4.0</v>
      </c>
      <c r="M338" s="1">
        <v>0.016683333333333335</v>
      </c>
      <c r="N338" s="1">
        <v>27.867433333333334</v>
      </c>
      <c r="O338" s="1" t="s">
        <v>43</v>
      </c>
      <c r="P338" s="1" t="s">
        <v>1171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28</v>
      </c>
      <c r="B339" s="1" t="s">
        <v>17</v>
      </c>
      <c r="C339" s="1">
        <v>288.2</v>
      </c>
      <c r="D339" s="1">
        <v>0.0</v>
      </c>
      <c r="E339" s="1" t="s">
        <v>29</v>
      </c>
      <c r="F339" s="1" t="s">
        <v>19</v>
      </c>
      <c r="G339" s="1" t="s">
        <v>20</v>
      </c>
      <c r="H339" s="1" t="s">
        <v>1172</v>
      </c>
      <c r="I339" s="1" t="s">
        <v>1173</v>
      </c>
      <c r="J339" s="1" t="s">
        <v>1173</v>
      </c>
      <c r="K339" s="2"/>
      <c r="L339" s="1">
        <v>-5.0</v>
      </c>
      <c r="M339" s="1"/>
      <c r="N339" s="1">
        <v>9.140033333333333</v>
      </c>
      <c r="O339" s="1" t="s">
        <v>23</v>
      </c>
      <c r="P339" s="1" t="s">
        <v>1174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179</v>
      </c>
      <c r="B340" s="1" t="s">
        <v>17</v>
      </c>
      <c r="C340" s="1">
        <v>498.0</v>
      </c>
      <c r="D340" s="1">
        <v>0.0</v>
      </c>
      <c r="E340" s="2"/>
      <c r="F340" s="1" t="s">
        <v>67</v>
      </c>
      <c r="G340" s="1" t="s">
        <v>93</v>
      </c>
      <c r="H340" s="1" t="s">
        <v>1175</v>
      </c>
      <c r="I340" s="1" t="s">
        <v>1176</v>
      </c>
      <c r="J340" s="1" t="s">
        <v>1176</v>
      </c>
      <c r="K340" s="2"/>
      <c r="L340" s="1">
        <v>3.0</v>
      </c>
      <c r="M340" s="1"/>
      <c r="N340" s="1">
        <v>8.975716666666667</v>
      </c>
      <c r="O340" s="1" t="s">
        <v>182</v>
      </c>
      <c r="P340" s="1" t="s">
        <v>1177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36</v>
      </c>
      <c r="B341" s="1" t="s">
        <v>17</v>
      </c>
      <c r="C341" s="3">
        <v>398.0</v>
      </c>
      <c r="D341" s="1">
        <v>100.0</v>
      </c>
      <c r="E341" s="2"/>
      <c r="F341" s="1" t="s">
        <v>67</v>
      </c>
      <c r="G341" s="1" t="s">
        <v>68</v>
      </c>
      <c r="H341" s="1" t="s">
        <v>1178</v>
      </c>
      <c r="I341" s="1" t="s">
        <v>1179</v>
      </c>
      <c r="J341" s="1" t="s">
        <v>1179</v>
      </c>
      <c r="K341" s="2"/>
      <c r="L341" s="1">
        <v>-9.0</v>
      </c>
      <c r="M341" s="1"/>
      <c r="N341" s="1">
        <v>9.420316666666666</v>
      </c>
      <c r="O341" s="1" t="s">
        <v>43</v>
      </c>
      <c r="P341" s="1" t="s">
        <v>1180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28</v>
      </c>
      <c r="B342" s="1" t="s">
        <v>17</v>
      </c>
      <c r="C342" s="1">
        <v>214.2</v>
      </c>
      <c r="D342" s="1">
        <v>0.0</v>
      </c>
      <c r="E342" s="1" t="s">
        <v>29</v>
      </c>
      <c r="F342" s="1" t="s">
        <v>19</v>
      </c>
      <c r="G342" s="1" t="s">
        <v>20</v>
      </c>
      <c r="H342" s="1" t="s">
        <v>1181</v>
      </c>
      <c r="I342" s="1" t="s">
        <v>1182</v>
      </c>
      <c r="J342" s="1" t="s">
        <v>1182</v>
      </c>
      <c r="K342" s="2"/>
      <c r="L342" s="1">
        <v>-6.0</v>
      </c>
      <c r="M342" s="1"/>
      <c r="N342" s="1">
        <v>8.382083333333334</v>
      </c>
      <c r="O342" s="1" t="s">
        <v>23</v>
      </c>
      <c r="P342" s="1" t="s">
        <v>175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28</v>
      </c>
      <c r="B343" s="1" t="s">
        <v>17</v>
      </c>
      <c r="C343" s="1">
        <v>765.2</v>
      </c>
      <c r="D343" s="1">
        <v>0.0</v>
      </c>
      <c r="E343" s="1" t="s">
        <v>29</v>
      </c>
      <c r="F343" s="1" t="s">
        <v>19</v>
      </c>
      <c r="G343" s="1" t="s">
        <v>20</v>
      </c>
      <c r="H343" s="1" t="s">
        <v>1183</v>
      </c>
      <c r="I343" s="1" t="s">
        <v>1184</v>
      </c>
      <c r="J343" s="1" t="s">
        <v>1184</v>
      </c>
      <c r="K343" s="2"/>
      <c r="L343" s="1">
        <v>-2.0</v>
      </c>
      <c r="M343" s="1"/>
      <c r="N343" s="1">
        <v>12.314616666666666</v>
      </c>
      <c r="O343" s="1" t="s">
        <v>23</v>
      </c>
      <c r="P343" s="1" t="s">
        <v>1185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36</v>
      </c>
      <c r="B344" s="3" t="s">
        <v>17</v>
      </c>
      <c r="C344" s="1">
        <v>353.0</v>
      </c>
      <c r="D344" s="1">
        <v>0.0</v>
      </c>
      <c r="E344" s="1" t="s">
        <v>106</v>
      </c>
      <c r="F344" s="1" t="s">
        <v>38</v>
      </c>
      <c r="G344" s="1" t="s">
        <v>20</v>
      </c>
      <c r="H344" s="1" t="s">
        <v>1186</v>
      </c>
      <c r="I344" s="1" t="s">
        <v>1187</v>
      </c>
      <c r="J344" s="1" t="s">
        <v>1188</v>
      </c>
      <c r="K344" s="1" t="s">
        <v>1189</v>
      </c>
      <c r="L344" s="1">
        <v>-17.0</v>
      </c>
      <c r="M344" s="1">
        <v>0.025933333333333333</v>
      </c>
      <c r="N344" s="1">
        <v>8.17055</v>
      </c>
      <c r="O344" s="1" t="s">
        <v>43</v>
      </c>
      <c r="P344" s="1" t="s">
        <v>1190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28</v>
      </c>
      <c r="B345" s="1" t="s">
        <v>17</v>
      </c>
      <c r="C345" s="1">
        <v>578.6</v>
      </c>
      <c r="D345" s="1">
        <v>0.0</v>
      </c>
      <c r="E345" s="1" t="s">
        <v>29</v>
      </c>
      <c r="F345" s="1" t="s">
        <v>19</v>
      </c>
      <c r="G345" s="1" t="s">
        <v>20</v>
      </c>
      <c r="H345" s="1" t="s">
        <v>1191</v>
      </c>
      <c r="I345" s="1" t="s">
        <v>1192</v>
      </c>
      <c r="J345" s="1" t="s">
        <v>1192</v>
      </c>
      <c r="K345" s="2"/>
      <c r="L345" s="1">
        <v>0.0</v>
      </c>
      <c r="M345" s="1"/>
      <c r="N345" s="1">
        <v>14.333616666666666</v>
      </c>
      <c r="O345" s="1" t="s">
        <v>23</v>
      </c>
      <c r="P345" s="1" t="s">
        <v>1193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36</v>
      </c>
      <c r="B346" s="1" t="s">
        <v>17</v>
      </c>
      <c r="C346" s="1">
        <v>247.0</v>
      </c>
      <c r="D346" s="1">
        <v>62.0</v>
      </c>
      <c r="E346" s="2"/>
      <c r="F346" s="1" t="s">
        <v>67</v>
      </c>
      <c r="G346" s="1" t="s">
        <v>68</v>
      </c>
      <c r="H346" s="1" t="s">
        <v>1194</v>
      </c>
      <c r="I346" s="1" t="s">
        <v>1195</v>
      </c>
      <c r="J346" s="1" t="s">
        <v>1195</v>
      </c>
      <c r="K346" s="2"/>
      <c r="L346" s="1">
        <v>-6.0</v>
      </c>
      <c r="M346" s="1"/>
      <c r="N346" s="1">
        <v>46.67535</v>
      </c>
      <c r="O346" s="1" t="s">
        <v>43</v>
      </c>
      <c r="P346" s="1" t="s">
        <v>294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28</v>
      </c>
      <c r="B347" s="1" t="s">
        <v>17</v>
      </c>
      <c r="C347" s="1">
        <v>902.0</v>
      </c>
      <c r="D347" s="1">
        <v>0.0</v>
      </c>
      <c r="E347" s="1" t="s">
        <v>29</v>
      </c>
      <c r="F347" s="1" t="s">
        <v>19</v>
      </c>
      <c r="G347" s="1" t="s">
        <v>20</v>
      </c>
      <c r="H347" s="1" t="s">
        <v>1196</v>
      </c>
      <c r="I347" s="1" t="s">
        <v>1197</v>
      </c>
      <c r="J347" s="1" t="s">
        <v>1197</v>
      </c>
      <c r="K347" s="2"/>
      <c r="L347" s="1">
        <v>-3.0</v>
      </c>
      <c r="M347" s="1"/>
      <c r="N347" s="1">
        <v>11.527533333333333</v>
      </c>
      <c r="O347" s="1" t="s">
        <v>23</v>
      </c>
      <c r="P347" s="1" t="s">
        <v>1198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58</v>
      </c>
      <c r="B348" s="1" t="s">
        <v>485</v>
      </c>
      <c r="C348" s="1">
        <v>289.0</v>
      </c>
      <c r="D348" s="1">
        <v>0.0</v>
      </c>
      <c r="E348" s="2"/>
      <c r="F348" s="1" t="s">
        <v>19</v>
      </c>
      <c r="G348" s="1" t="s">
        <v>20</v>
      </c>
      <c r="H348" s="1" t="s">
        <v>1199</v>
      </c>
      <c r="I348" s="1" t="s">
        <v>1200</v>
      </c>
      <c r="J348" s="1" t="s">
        <v>1200</v>
      </c>
      <c r="K348" s="2"/>
      <c r="L348" s="1">
        <v>-8.0</v>
      </c>
      <c r="M348" s="1"/>
      <c r="N348" s="1">
        <v>6.293233333333333</v>
      </c>
      <c r="O348" s="1" t="s">
        <v>23</v>
      </c>
      <c r="P348" s="1" t="s">
        <v>1201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36</v>
      </c>
      <c r="B349" s="1" t="s">
        <v>17</v>
      </c>
      <c r="C349" s="3">
        <v>267.0</v>
      </c>
      <c r="D349" s="1">
        <v>62.0</v>
      </c>
      <c r="E349" s="2"/>
      <c r="F349" s="1" t="s">
        <v>67</v>
      </c>
      <c r="G349" s="1" t="s">
        <v>20</v>
      </c>
      <c r="H349" s="1" t="s">
        <v>1202</v>
      </c>
      <c r="I349" s="1" t="s">
        <v>1203</v>
      </c>
      <c r="J349" s="1" t="s">
        <v>1203</v>
      </c>
      <c r="K349" s="2"/>
      <c r="L349" s="1">
        <v>-7.0</v>
      </c>
      <c r="M349" s="1"/>
      <c r="N349" s="1">
        <v>15.533033333333334</v>
      </c>
      <c r="O349" s="1" t="s">
        <v>43</v>
      </c>
      <c r="P349" s="1" t="s">
        <v>1204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28</v>
      </c>
      <c r="B350" s="1" t="s">
        <v>17</v>
      </c>
      <c r="C350" s="3">
        <v>478.2</v>
      </c>
      <c r="D350" s="1">
        <v>0.0</v>
      </c>
      <c r="E350" s="1" t="s">
        <v>29</v>
      </c>
      <c r="F350" s="1" t="s">
        <v>19</v>
      </c>
      <c r="G350" s="1" t="s">
        <v>20</v>
      </c>
      <c r="H350" s="1" t="s">
        <v>1205</v>
      </c>
      <c r="I350" s="1" t="s">
        <v>1206</v>
      </c>
      <c r="J350" s="1" t="s">
        <v>1206</v>
      </c>
      <c r="K350" s="2"/>
      <c r="L350" s="1">
        <v>-7.0</v>
      </c>
      <c r="M350" s="1"/>
      <c r="N350" s="1">
        <v>7.51615</v>
      </c>
      <c r="O350" s="1" t="s">
        <v>23</v>
      </c>
      <c r="P350" s="1" t="s">
        <v>1207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36</v>
      </c>
      <c r="B351" s="1" t="s">
        <v>17</v>
      </c>
      <c r="C351" s="1">
        <v>221.0</v>
      </c>
      <c r="D351" s="1">
        <v>53.0</v>
      </c>
      <c r="E351" s="2"/>
      <c r="F351" s="1" t="s">
        <v>67</v>
      </c>
      <c r="G351" s="1" t="s">
        <v>20</v>
      </c>
      <c r="H351" s="1" t="s">
        <v>1208</v>
      </c>
      <c r="I351" s="1" t="s">
        <v>1209</v>
      </c>
      <c r="J351" s="1" t="s">
        <v>1209</v>
      </c>
      <c r="K351" s="2"/>
      <c r="L351" s="1">
        <v>-4.0</v>
      </c>
      <c r="M351" s="1"/>
      <c r="N351" s="1">
        <v>13.365833333333333</v>
      </c>
      <c r="O351" s="1" t="s">
        <v>43</v>
      </c>
      <c r="P351" s="1" t="s">
        <v>1210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28</v>
      </c>
      <c r="B352" s="1" t="s">
        <v>17</v>
      </c>
      <c r="C352" s="1">
        <v>214.2</v>
      </c>
      <c r="D352" s="1">
        <v>0.0</v>
      </c>
      <c r="E352" s="1" t="s">
        <v>29</v>
      </c>
      <c r="F352" s="1" t="s">
        <v>19</v>
      </c>
      <c r="G352" s="1" t="s">
        <v>20</v>
      </c>
      <c r="H352" s="1" t="s">
        <v>1211</v>
      </c>
      <c r="I352" s="1" t="s">
        <v>1212</v>
      </c>
      <c r="J352" s="1" t="s">
        <v>1212</v>
      </c>
      <c r="K352" s="2"/>
      <c r="L352" s="1">
        <v>-3.0</v>
      </c>
      <c r="M352" s="1"/>
      <c r="N352" s="1">
        <v>11.3902</v>
      </c>
      <c r="O352" s="1" t="s">
        <v>23</v>
      </c>
      <c r="P352" s="1" t="s">
        <v>162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28</v>
      </c>
      <c r="B353" s="1" t="s">
        <v>17</v>
      </c>
      <c r="C353" s="1">
        <v>244.2</v>
      </c>
      <c r="D353" s="1">
        <v>0.0</v>
      </c>
      <c r="E353" s="1" t="s">
        <v>29</v>
      </c>
      <c r="F353" s="1" t="s">
        <v>19</v>
      </c>
      <c r="G353" s="1" t="s">
        <v>20</v>
      </c>
      <c r="H353" s="1" t="s">
        <v>1213</v>
      </c>
      <c r="I353" s="1" t="s">
        <v>1214</v>
      </c>
      <c r="J353" s="1" t="s">
        <v>1214</v>
      </c>
      <c r="K353" s="2"/>
      <c r="L353" s="1">
        <v>-3.0</v>
      </c>
      <c r="M353" s="1"/>
      <c r="N353" s="1">
        <v>11.95485</v>
      </c>
      <c r="O353" s="1" t="s">
        <v>23</v>
      </c>
      <c r="P353" s="1" t="s">
        <v>1215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28</v>
      </c>
      <c r="B354" s="1" t="s">
        <v>17</v>
      </c>
      <c r="C354" s="1">
        <v>416.4</v>
      </c>
      <c r="D354" s="1">
        <v>0.0</v>
      </c>
      <c r="E354" s="1" t="s">
        <v>29</v>
      </c>
      <c r="F354" s="1" t="s">
        <v>19</v>
      </c>
      <c r="G354" s="1" t="s">
        <v>20</v>
      </c>
      <c r="H354" s="1" t="s">
        <v>1216</v>
      </c>
      <c r="I354" s="1" t="s">
        <v>1217</v>
      </c>
      <c r="J354" s="1" t="s">
        <v>1217</v>
      </c>
      <c r="K354" s="2"/>
      <c r="L354" s="1">
        <v>-2.0</v>
      </c>
      <c r="M354" s="1"/>
      <c r="N354" s="1">
        <v>12.156933333333333</v>
      </c>
      <c r="O354" s="1" t="s">
        <v>23</v>
      </c>
      <c r="P354" s="1" t="s">
        <v>1218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58</v>
      </c>
      <c r="B355" s="1" t="s">
        <v>485</v>
      </c>
      <c r="C355" s="1">
        <v>329.0</v>
      </c>
      <c r="D355" s="1">
        <v>0.0</v>
      </c>
      <c r="E355" s="2"/>
      <c r="F355" s="1" t="s">
        <v>19</v>
      </c>
      <c r="G355" s="1" t="s">
        <v>20</v>
      </c>
      <c r="H355" s="1" t="s">
        <v>1219</v>
      </c>
      <c r="I355" s="1" t="s">
        <v>1220</v>
      </c>
      <c r="J355" s="1" t="s">
        <v>1220</v>
      </c>
      <c r="K355" s="2"/>
      <c r="L355" s="1">
        <v>7.0</v>
      </c>
      <c r="M355" s="1"/>
      <c r="N355" s="1">
        <v>22.830933333333334</v>
      </c>
      <c r="O355" s="1" t="s">
        <v>23</v>
      </c>
      <c r="P355" s="1" t="s">
        <v>1221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16</v>
      </c>
      <c r="B356" s="1" t="s">
        <v>485</v>
      </c>
      <c r="C356" s="3">
        <v>1186.0</v>
      </c>
      <c r="D356" s="1">
        <v>0.0</v>
      </c>
      <c r="E356" s="1" t="s">
        <v>1222</v>
      </c>
      <c r="F356" s="1" t="s">
        <v>19</v>
      </c>
      <c r="G356" s="1" t="s">
        <v>20</v>
      </c>
      <c r="H356" s="1" t="s">
        <v>1223</v>
      </c>
      <c r="I356" s="1" t="s">
        <v>1224</v>
      </c>
      <c r="J356" s="1" t="s">
        <v>1224</v>
      </c>
      <c r="K356" s="2"/>
      <c r="L356" s="1">
        <v>8.0</v>
      </c>
      <c r="M356" s="1"/>
      <c r="N356" s="1">
        <v>26.12398333333333</v>
      </c>
      <c r="O356" s="1" t="s">
        <v>23</v>
      </c>
      <c r="P356" s="1" t="s">
        <v>1225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179</v>
      </c>
      <c r="B357" s="1" t="s">
        <v>17</v>
      </c>
      <c r="C357" s="1">
        <v>498.0</v>
      </c>
      <c r="D357" s="1">
        <v>0.0</v>
      </c>
      <c r="E357" s="2"/>
      <c r="F357" s="1" t="s">
        <v>67</v>
      </c>
      <c r="G357" s="1" t="s">
        <v>93</v>
      </c>
      <c r="H357" s="1" t="s">
        <v>1226</v>
      </c>
      <c r="I357" s="1" t="s">
        <v>1227</v>
      </c>
      <c r="J357" s="1" t="s">
        <v>1227</v>
      </c>
      <c r="K357" s="2"/>
      <c r="L357" s="1">
        <v>17.0</v>
      </c>
      <c r="M357" s="1"/>
      <c r="N357" s="1">
        <v>22.345283333333334</v>
      </c>
      <c r="O357" s="1" t="s">
        <v>182</v>
      </c>
      <c r="P357" s="1" t="s">
        <v>1228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28</v>
      </c>
      <c r="B358" s="1" t="s">
        <v>17</v>
      </c>
      <c r="C358" s="1">
        <v>224.2</v>
      </c>
      <c r="D358" s="1">
        <v>0.0</v>
      </c>
      <c r="E358" s="1" t="s">
        <v>29</v>
      </c>
      <c r="F358" s="1" t="s">
        <v>19</v>
      </c>
      <c r="G358" s="1" t="s">
        <v>20</v>
      </c>
      <c r="H358" s="1" t="s">
        <v>1229</v>
      </c>
      <c r="I358" s="1" t="s">
        <v>1230</v>
      </c>
      <c r="J358" s="1" t="s">
        <v>1230</v>
      </c>
      <c r="K358" s="2"/>
      <c r="L358" s="1">
        <v>-1.0</v>
      </c>
      <c r="M358" s="1"/>
      <c r="N358" s="1">
        <v>13.68025</v>
      </c>
      <c r="O358" s="1" t="s">
        <v>23</v>
      </c>
      <c r="P358" s="1" t="s">
        <v>1231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28</v>
      </c>
      <c r="B359" s="1" t="s">
        <v>17</v>
      </c>
      <c r="C359" s="1">
        <v>592.4</v>
      </c>
      <c r="D359" s="1">
        <v>0.0</v>
      </c>
      <c r="E359" s="1" t="s">
        <v>29</v>
      </c>
      <c r="F359" s="1" t="s">
        <v>19</v>
      </c>
      <c r="G359" s="1" t="s">
        <v>20</v>
      </c>
      <c r="H359" s="1" t="s">
        <v>1232</v>
      </c>
      <c r="I359" s="1" t="s">
        <v>1233</v>
      </c>
      <c r="J359" s="1" t="s">
        <v>1233</v>
      </c>
      <c r="K359" s="2"/>
      <c r="L359" s="1">
        <v>0.0</v>
      </c>
      <c r="M359" s="1"/>
      <c r="N359" s="1">
        <v>14.4142</v>
      </c>
      <c r="O359" s="1" t="s">
        <v>23</v>
      </c>
      <c r="P359" s="1" t="s">
        <v>1234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28</v>
      </c>
      <c r="B360" s="1" t="s">
        <v>17</v>
      </c>
      <c r="C360" s="1">
        <v>338.47</v>
      </c>
      <c r="D360" s="1">
        <v>139.73</v>
      </c>
      <c r="E360" s="1" t="s">
        <v>29</v>
      </c>
      <c r="F360" s="1" t="s">
        <v>19</v>
      </c>
      <c r="G360" s="1" t="s">
        <v>20</v>
      </c>
      <c r="H360" s="1" t="s">
        <v>1235</v>
      </c>
      <c r="I360" s="1" t="s">
        <v>1236</v>
      </c>
      <c r="J360" s="1" t="s">
        <v>1236</v>
      </c>
      <c r="K360" s="2"/>
      <c r="L360" s="1">
        <v>0.0</v>
      </c>
      <c r="M360" s="1"/>
      <c r="N360" s="1">
        <v>14.227466666666666</v>
      </c>
      <c r="O360" s="1" t="s">
        <v>23</v>
      </c>
      <c r="P360" s="1" t="s">
        <v>1237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179</v>
      </c>
      <c r="B361" s="1" t="s">
        <v>17</v>
      </c>
      <c r="C361" s="3">
        <v>417.0</v>
      </c>
      <c r="D361" s="1">
        <v>0.0</v>
      </c>
      <c r="E361" s="2"/>
      <c r="F361" s="1" t="s">
        <v>67</v>
      </c>
      <c r="G361" s="1" t="s">
        <v>93</v>
      </c>
      <c r="H361" s="1" t="s">
        <v>1238</v>
      </c>
      <c r="I361" s="1" t="s">
        <v>1239</v>
      </c>
      <c r="J361" s="1" t="s">
        <v>1239</v>
      </c>
      <c r="K361" s="2"/>
      <c r="L361" s="1">
        <v>3.0</v>
      </c>
      <c r="M361" s="1"/>
      <c r="N361" s="1">
        <v>8.810416666666667</v>
      </c>
      <c r="O361" s="1" t="s">
        <v>182</v>
      </c>
      <c r="P361" s="1" t="s">
        <v>1240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36</v>
      </c>
      <c r="B362" s="1" t="s">
        <v>17</v>
      </c>
      <c r="C362" s="1">
        <v>423.0</v>
      </c>
      <c r="D362" s="1">
        <v>0.0</v>
      </c>
      <c r="E362" s="1" t="s">
        <v>29</v>
      </c>
      <c r="F362" s="1" t="s">
        <v>38</v>
      </c>
      <c r="G362" s="1" t="s">
        <v>93</v>
      </c>
      <c r="H362" s="1" t="s">
        <v>1241</v>
      </c>
      <c r="I362" s="1" t="s">
        <v>1242</v>
      </c>
      <c r="J362" s="1" t="s">
        <v>1243</v>
      </c>
      <c r="K362" s="1" t="s">
        <v>1244</v>
      </c>
      <c r="L362" s="1">
        <v>10.0</v>
      </c>
      <c r="M362" s="1">
        <v>3.9316</v>
      </c>
      <c r="N362" s="1">
        <v>27.830433333333332</v>
      </c>
      <c r="O362" s="1" t="s">
        <v>43</v>
      </c>
      <c r="P362" s="1" t="s">
        <v>1245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36</v>
      </c>
      <c r="B363" s="1" t="s">
        <v>17</v>
      </c>
      <c r="C363" s="1">
        <v>1049.0</v>
      </c>
      <c r="D363" s="1">
        <v>0.0</v>
      </c>
      <c r="E363" s="1" t="s">
        <v>106</v>
      </c>
      <c r="F363" s="1" t="s">
        <v>38</v>
      </c>
      <c r="G363" s="1" t="s">
        <v>20</v>
      </c>
      <c r="H363" s="1" t="s">
        <v>1246</v>
      </c>
      <c r="I363" s="1" t="s">
        <v>1247</v>
      </c>
      <c r="J363" s="1" t="s">
        <v>1248</v>
      </c>
      <c r="K363" s="1" t="s">
        <v>1249</v>
      </c>
      <c r="L363" s="1">
        <v>5.0</v>
      </c>
      <c r="M363" s="1">
        <v>0.015183333333333333</v>
      </c>
      <c r="N363" s="1">
        <v>45.6351</v>
      </c>
      <c r="O363" s="1" t="s">
        <v>43</v>
      </c>
      <c r="P363" s="1" t="s">
        <v>1250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179</v>
      </c>
      <c r="B364" s="1" t="s">
        <v>17</v>
      </c>
      <c r="C364" s="3">
        <v>20.0</v>
      </c>
      <c r="D364" s="1">
        <v>35.0</v>
      </c>
      <c r="E364" s="2"/>
      <c r="F364" s="1" t="s">
        <v>67</v>
      </c>
      <c r="G364" s="1" t="s">
        <v>93</v>
      </c>
      <c r="H364" s="1" t="s">
        <v>1251</v>
      </c>
      <c r="I364" s="1" t="s">
        <v>1252</v>
      </c>
      <c r="J364" s="1" t="s">
        <v>1252</v>
      </c>
      <c r="K364" s="2"/>
      <c r="L364" s="1">
        <v>10.0</v>
      </c>
      <c r="M364" s="1"/>
      <c r="N364" s="1">
        <v>15.668866666666666</v>
      </c>
      <c r="O364" s="1" t="s">
        <v>182</v>
      </c>
      <c r="P364" s="1" t="s">
        <v>1253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36</v>
      </c>
      <c r="B365" s="1" t="s">
        <v>17</v>
      </c>
      <c r="C365" s="1">
        <v>869.0</v>
      </c>
      <c r="D365" s="1">
        <v>207.0</v>
      </c>
      <c r="E365" s="2"/>
      <c r="F365" s="1" t="s">
        <v>67</v>
      </c>
      <c r="G365" s="1" t="s">
        <v>93</v>
      </c>
      <c r="H365" s="1" t="s">
        <v>1254</v>
      </c>
      <c r="I365" s="1" t="s">
        <v>1255</v>
      </c>
      <c r="J365" s="1" t="s">
        <v>1255</v>
      </c>
      <c r="K365" s="2"/>
      <c r="L365" s="1">
        <v>-7.0</v>
      </c>
      <c r="M365" s="1"/>
      <c r="N365" s="1">
        <v>215.35996666666668</v>
      </c>
      <c r="O365" s="1" t="s">
        <v>43</v>
      </c>
      <c r="P365" s="1" t="s">
        <v>1256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36</v>
      </c>
      <c r="B366" s="1" t="s">
        <v>17</v>
      </c>
      <c r="C366" s="3">
        <v>556.0</v>
      </c>
      <c r="D366" s="1">
        <v>0.0</v>
      </c>
      <c r="E366" s="1" t="s">
        <v>29</v>
      </c>
      <c r="F366" s="1" t="s">
        <v>38</v>
      </c>
      <c r="G366" s="1" t="s">
        <v>20</v>
      </c>
      <c r="H366" s="1" t="s">
        <v>1257</v>
      </c>
      <c r="I366" s="1" t="s">
        <v>1258</v>
      </c>
      <c r="J366" s="1" t="s">
        <v>1259</v>
      </c>
      <c r="K366" s="1" t="s">
        <v>1260</v>
      </c>
      <c r="L366" s="1">
        <v>1.0</v>
      </c>
      <c r="M366" s="1">
        <v>51.6288</v>
      </c>
      <c r="N366" s="1">
        <v>70.6528</v>
      </c>
      <c r="O366" s="1" t="s">
        <v>43</v>
      </c>
      <c r="P366" s="1" t="s">
        <v>1261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36</v>
      </c>
      <c r="B367" s="1" t="s">
        <v>17</v>
      </c>
      <c r="C367" s="1">
        <v>680.0</v>
      </c>
      <c r="D367" s="1">
        <v>0.0</v>
      </c>
      <c r="E367" s="1" t="s">
        <v>106</v>
      </c>
      <c r="F367" s="1" t="s">
        <v>38</v>
      </c>
      <c r="G367" s="1" t="s">
        <v>20</v>
      </c>
      <c r="H367" s="1" t="s">
        <v>1262</v>
      </c>
      <c r="I367" s="1" t="s">
        <v>1263</v>
      </c>
      <c r="J367" s="1" t="s">
        <v>1264</v>
      </c>
      <c r="K367" s="1" t="s">
        <v>1265</v>
      </c>
      <c r="L367" s="1">
        <v>2.0</v>
      </c>
      <c r="M367" s="1">
        <v>17.967983333333333</v>
      </c>
      <c r="N367" s="1">
        <v>107.83525</v>
      </c>
      <c r="O367" s="1" t="s">
        <v>43</v>
      </c>
      <c r="P367" s="1" t="s">
        <v>1266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58</v>
      </c>
      <c r="B368" s="1" t="s">
        <v>17</v>
      </c>
      <c r="C368" s="3">
        <v>323.0</v>
      </c>
      <c r="D368" s="1">
        <v>0.0</v>
      </c>
      <c r="E368" s="2"/>
      <c r="F368" s="1" t="s">
        <v>19</v>
      </c>
      <c r="G368" s="1" t="s">
        <v>20</v>
      </c>
      <c r="H368" s="1" t="s">
        <v>1267</v>
      </c>
      <c r="I368" s="1" t="s">
        <v>1268</v>
      </c>
      <c r="J368" s="1" t="s">
        <v>1268</v>
      </c>
      <c r="K368" s="2"/>
      <c r="L368" s="1">
        <v>-5.0</v>
      </c>
      <c r="M368" s="1"/>
      <c r="N368" s="1">
        <v>9.74785</v>
      </c>
      <c r="O368" s="1" t="s">
        <v>23</v>
      </c>
      <c r="P368" s="1" t="s">
        <v>1269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58</v>
      </c>
      <c r="B369" s="1" t="s">
        <v>17</v>
      </c>
      <c r="C369" s="1">
        <v>618.0</v>
      </c>
      <c r="D369" s="1">
        <v>0.0</v>
      </c>
      <c r="E369" s="2"/>
      <c r="F369" s="1" t="s">
        <v>19</v>
      </c>
      <c r="G369" s="1" t="s">
        <v>20</v>
      </c>
      <c r="H369" s="1" t="s">
        <v>1270</v>
      </c>
      <c r="I369" s="1" t="s">
        <v>1271</v>
      </c>
      <c r="J369" s="1" t="s">
        <v>1271</v>
      </c>
      <c r="K369" s="2"/>
      <c r="L369" s="1">
        <v>-4.0</v>
      </c>
      <c r="M369" s="1"/>
      <c r="N369" s="1">
        <v>10.40315</v>
      </c>
      <c r="O369" s="1" t="s">
        <v>23</v>
      </c>
      <c r="P369" s="1" t="s">
        <v>1272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28</v>
      </c>
      <c r="B370" s="1" t="s">
        <v>17</v>
      </c>
      <c r="C370" s="1">
        <v>329.0</v>
      </c>
      <c r="D370" s="1">
        <v>0.0</v>
      </c>
      <c r="E370" s="1" t="s">
        <v>29</v>
      </c>
      <c r="F370" s="1" t="s">
        <v>19</v>
      </c>
      <c r="G370" s="1" t="s">
        <v>20</v>
      </c>
      <c r="H370" s="1" t="s">
        <v>1273</v>
      </c>
      <c r="I370" s="1" t="s">
        <v>1274</v>
      </c>
      <c r="J370" s="1" t="s">
        <v>1274</v>
      </c>
      <c r="K370" s="2"/>
      <c r="L370" s="1">
        <v>-4.0</v>
      </c>
      <c r="M370" s="1"/>
      <c r="N370" s="1">
        <v>10.83985</v>
      </c>
      <c r="O370" s="1" t="s">
        <v>23</v>
      </c>
      <c r="P370" s="1" t="s">
        <v>1275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58</v>
      </c>
      <c r="B371" s="1" t="s">
        <v>17</v>
      </c>
      <c r="C371" s="1">
        <v>723.0</v>
      </c>
      <c r="D371" s="1">
        <v>0.0</v>
      </c>
      <c r="E371" s="2"/>
      <c r="F371" s="1" t="s">
        <v>19</v>
      </c>
      <c r="G371" s="1" t="s">
        <v>20</v>
      </c>
      <c r="H371" s="1" t="s">
        <v>1276</v>
      </c>
      <c r="I371" s="1" t="s">
        <v>1277</v>
      </c>
      <c r="J371" s="1" t="s">
        <v>1277</v>
      </c>
      <c r="K371" s="2"/>
      <c r="L371" s="1">
        <v>-3.0</v>
      </c>
      <c r="M371" s="1"/>
      <c r="N371" s="1">
        <v>11.93245</v>
      </c>
      <c r="O371" s="1" t="s">
        <v>23</v>
      </c>
      <c r="P371" s="1" t="s">
        <v>1278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58</v>
      </c>
      <c r="B372" s="1" t="s">
        <v>17</v>
      </c>
      <c r="C372" s="1">
        <v>388.0</v>
      </c>
      <c r="D372" s="1">
        <v>0.0</v>
      </c>
      <c r="E372" s="2"/>
      <c r="F372" s="1" t="s">
        <v>19</v>
      </c>
      <c r="G372" s="1" t="s">
        <v>20</v>
      </c>
      <c r="H372" s="1" t="s">
        <v>1279</v>
      </c>
      <c r="I372" s="1" t="s">
        <v>1280</v>
      </c>
      <c r="J372" s="1" t="s">
        <v>1280</v>
      </c>
      <c r="K372" s="2"/>
      <c r="L372" s="1">
        <v>-7.0</v>
      </c>
      <c r="M372" s="1"/>
      <c r="N372" s="1">
        <v>7.2053</v>
      </c>
      <c r="O372" s="1" t="s">
        <v>23</v>
      </c>
      <c r="P372" s="1" t="s">
        <v>1281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36</v>
      </c>
      <c r="B373" s="1" t="s">
        <v>17</v>
      </c>
      <c r="C373" s="1">
        <v>296.0</v>
      </c>
      <c r="D373" s="1">
        <v>13.0</v>
      </c>
      <c r="E373" s="1" t="s">
        <v>37</v>
      </c>
      <c r="F373" s="1" t="s">
        <v>38</v>
      </c>
      <c r="G373" s="1" t="s">
        <v>20</v>
      </c>
      <c r="H373" s="1" t="s">
        <v>1282</v>
      </c>
      <c r="I373" s="1" t="s">
        <v>1283</v>
      </c>
      <c r="J373" s="1" t="s">
        <v>1284</v>
      </c>
      <c r="K373" s="1" t="s">
        <v>1285</v>
      </c>
      <c r="L373" s="1">
        <v>0.0</v>
      </c>
      <c r="M373" s="1">
        <v>0.013833333333333333</v>
      </c>
      <c r="N373" s="1">
        <v>10.700316666666666</v>
      </c>
      <c r="O373" s="1" t="s">
        <v>43</v>
      </c>
      <c r="P373" s="1" t="s">
        <v>566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28</v>
      </c>
      <c r="B374" s="1" t="s">
        <v>17</v>
      </c>
      <c r="C374" s="1">
        <v>367.2</v>
      </c>
      <c r="D374" s="1">
        <v>0.0</v>
      </c>
      <c r="E374" s="1" t="s">
        <v>29</v>
      </c>
      <c r="F374" s="1" t="s">
        <v>19</v>
      </c>
      <c r="G374" s="1" t="s">
        <v>20</v>
      </c>
      <c r="H374" s="1" t="s">
        <v>1286</v>
      </c>
      <c r="I374" s="1" t="s">
        <v>1287</v>
      </c>
      <c r="J374" s="1" t="s">
        <v>1287</v>
      </c>
      <c r="K374" s="2"/>
      <c r="L374" s="1">
        <v>-1.0</v>
      </c>
      <c r="M374" s="1"/>
      <c r="N374" s="1">
        <v>13.343366666666666</v>
      </c>
      <c r="O374" s="1" t="s">
        <v>23</v>
      </c>
      <c r="P374" s="1" t="s">
        <v>1288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36</v>
      </c>
      <c r="B375" s="1" t="s">
        <v>17</v>
      </c>
      <c r="C375" s="1">
        <v>458.0</v>
      </c>
      <c r="D375" s="1">
        <v>0.0</v>
      </c>
      <c r="E375" s="1" t="s">
        <v>37</v>
      </c>
      <c r="F375" s="1" t="s">
        <v>38</v>
      </c>
      <c r="G375" s="1" t="s">
        <v>20</v>
      </c>
      <c r="H375" s="1" t="s">
        <v>1289</v>
      </c>
      <c r="I375" s="1" t="s">
        <v>1290</v>
      </c>
      <c r="J375" s="1" t="s">
        <v>1291</v>
      </c>
      <c r="K375" s="1" t="s">
        <v>1292</v>
      </c>
      <c r="L375" s="1">
        <v>-3.0</v>
      </c>
      <c r="M375" s="1">
        <v>0.02165</v>
      </c>
      <c r="N375" s="1">
        <v>13.2463</v>
      </c>
      <c r="O375" s="1" t="s">
        <v>43</v>
      </c>
      <c r="P375" s="1" t="s">
        <v>1293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28</v>
      </c>
      <c r="B376" s="1" t="s">
        <v>17</v>
      </c>
      <c r="C376" s="1">
        <v>593.0</v>
      </c>
      <c r="D376" s="1">
        <v>0.0</v>
      </c>
      <c r="E376" s="1" t="s">
        <v>29</v>
      </c>
      <c r="F376" s="1" t="s">
        <v>19</v>
      </c>
      <c r="G376" s="1" t="s">
        <v>20</v>
      </c>
      <c r="H376" s="1" t="s">
        <v>1294</v>
      </c>
      <c r="I376" s="1" t="s">
        <v>1295</v>
      </c>
      <c r="J376" s="1" t="s">
        <v>1295</v>
      </c>
      <c r="K376" s="2"/>
      <c r="L376" s="1">
        <v>-2.0</v>
      </c>
      <c r="M376" s="1"/>
      <c r="N376" s="1">
        <v>12.8136</v>
      </c>
      <c r="O376" s="1" t="s">
        <v>23</v>
      </c>
      <c r="P376" s="1" t="s">
        <v>1296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28</v>
      </c>
      <c r="B377" s="1" t="s">
        <v>17</v>
      </c>
      <c r="C377" s="3">
        <v>507.0</v>
      </c>
      <c r="D377" s="1">
        <v>0.0</v>
      </c>
      <c r="E377" s="1" t="s">
        <v>29</v>
      </c>
      <c r="F377" s="1" t="s">
        <v>19</v>
      </c>
      <c r="G377" s="1" t="s">
        <v>20</v>
      </c>
      <c r="H377" s="1" t="s">
        <v>1297</v>
      </c>
      <c r="I377" s="1" t="s">
        <v>1298</v>
      </c>
      <c r="J377" s="1" t="s">
        <v>1298</v>
      </c>
      <c r="K377" s="2"/>
      <c r="L377" s="1">
        <v>-4.0</v>
      </c>
      <c r="M377" s="1"/>
      <c r="N377" s="1">
        <v>10.952983333333334</v>
      </c>
      <c r="O377" s="1" t="s">
        <v>23</v>
      </c>
      <c r="P377" s="1" t="s">
        <v>1299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28</v>
      </c>
      <c r="B378" s="1" t="s">
        <v>17</v>
      </c>
      <c r="C378" s="3">
        <v>264.0</v>
      </c>
      <c r="D378" s="1">
        <v>0.0</v>
      </c>
      <c r="E378" s="1" t="s">
        <v>29</v>
      </c>
      <c r="F378" s="1" t="s">
        <v>19</v>
      </c>
      <c r="G378" s="1" t="s">
        <v>20</v>
      </c>
      <c r="H378" s="1" t="s">
        <v>1300</v>
      </c>
      <c r="I378" s="1" t="s">
        <v>1301</v>
      </c>
      <c r="J378" s="1" t="s">
        <v>1301</v>
      </c>
      <c r="K378" s="2"/>
      <c r="L378" s="1">
        <v>-3.0</v>
      </c>
      <c r="M378" s="1"/>
      <c r="N378" s="1">
        <v>11.98535</v>
      </c>
      <c r="O378" s="1" t="s">
        <v>23</v>
      </c>
      <c r="P378" s="1" t="s">
        <v>1302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36</v>
      </c>
      <c r="B379" s="1" t="s">
        <v>17</v>
      </c>
      <c r="C379" s="1">
        <v>398.0</v>
      </c>
      <c r="D379" s="1">
        <v>0.0</v>
      </c>
      <c r="E379" s="1" t="s">
        <v>37</v>
      </c>
      <c r="F379" s="1" t="s">
        <v>38</v>
      </c>
      <c r="G379" s="1" t="s">
        <v>20</v>
      </c>
      <c r="H379" s="1" t="s">
        <v>1303</v>
      </c>
      <c r="I379" s="1" t="s">
        <v>1304</v>
      </c>
      <c r="J379" s="1" t="s">
        <v>1305</v>
      </c>
      <c r="K379" s="1" t="s">
        <v>1306</v>
      </c>
      <c r="L379" s="1">
        <v>-6.0</v>
      </c>
      <c r="M379" s="1">
        <v>0.040016666666666666</v>
      </c>
      <c r="N379" s="1">
        <v>12.324783333333333</v>
      </c>
      <c r="O379" s="1" t="s">
        <v>43</v>
      </c>
      <c r="P379" s="1" t="s">
        <v>1307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36</v>
      </c>
      <c r="B380" s="1" t="s">
        <v>17</v>
      </c>
      <c r="C380" s="1">
        <v>326.0</v>
      </c>
      <c r="D380" s="1">
        <v>0.0</v>
      </c>
      <c r="E380" s="1" t="s">
        <v>37</v>
      </c>
      <c r="F380" s="1" t="s">
        <v>38</v>
      </c>
      <c r="G380" s="1" t="s">
        <v>20</v>
      </c>
      <c r="H380" s="1" t="s">
        <v>1308</v>
      </c>
      <c r="I380" s="1" t="s">
        <v>1309</v>
      </c>
      <c r="J380" s="1" t="s">
        <v>1310</v>
      </c>
      <c r="K380" s="1" t="s">
        <v>1311</v>
      </c>
      <c r="L380" s="1">
        <v>-6.0</v>
      </c>
      <c r="M380" s="1">
        <v>0.02581666666666667</v>
      </c>
      <c r="N380" s="1">
        <v>10.177933333333334</v>
      </c>
      <c r="O380" s="1" t="s">
        <v>43</v>
      </c>
      <c r="P380" s="1" t="s">
        <v>1312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28</v>
      </c>
      <c r="B381" s="1" t="s">
        <v>17</v>
      </c>
      <c r="C381" s="1">
        <v>244.2</v>
      </c>
      <c r="D381" s="1">
        <v>0.0</v>
      </c>
      <c r="E381" s="1" t="s">
        <v>29</v>
      </c>
      <c r="F381" s="1" t="s">
        <v>19</v>
      </c>
      <c r="G381" s="1" t="s">
        <v>20</v>
      </c>
      <c r="H381" s="1" t="s">
        <v>1313</v>
      </c>
      <c r="I381" s="1" t="s">
        <v>1314</v>
      </c>
      <c r="J381" s="1" t="s">
        <v>1314</v>
      </c>
      <c r="K381" s="2"/>
      <c r="L381" s="1">
        <v>-6.0</v>
      </c>
      <c r="M381" s="1"/>
      <c r="N381" s="1">
        <v>8.535533333333333</v>
      </c>
      <c r="O381" s="1" t="s">
        <v>23</v>
      </c>
      <c r="P381" s="1" t="s">
        <v>1315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58</v>
      </c>
      <c r="B382" s="1" t="s">
        <v>17</v>
      </c>
      <c r="C382" s="1">
        <v>364.0</v>
      </c>
      <c r="D382" s="1">
        <v>0.0</v>
      </c>
      <c r="E382" s="2"/>
      <c r="F382" s="1" t="s">
        <v>19</v>
      </c>
      <c r="G382" s="1" t="s">
        <v>20</v>
      </c>
      <c r="H382" s="1" t="s">
        <v>1316</v>
      </c>
      <c r="I382" s="1" t="s">
        <v>1317</v>
      </c>
      <c r="J382" s="1" t="s">
        <v>1317</v>
      </c>
      <c r="K382" s="2"/>
      <c r="L382" s="1">
        <v>-5.0</v>
      </c>
      <c r="M382" s="1"/>
      <c r="N382" s="1">
        <v>9.43255</v>
      </c>
      <c r="O382" s="1" t="s">
        <v>23</v>
      </c>
      <c r="P382" s="1" t="s">
        <v>1318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58</v>
      </c>
      <c r="B383" s="1" t="s">
        <v>17</v>
      </c>
      <c r="C383" s="1">
        <v>394.0</v>
      </c>
      <c r="D383" s="1">
        <v>0.0</v>
      </c>
      <c r="E383" s="2"/>
      <c r="F383" s="1" t="s">
        <v>19</v>
      </c>
      <c r="G383" s="1" t="s">
        <v>93</v>
      </c>
      <c r="H383" s="1" t="s">
        <v>1319</v>
      </c>
      <c r="I383" s="1" t="s">
        <v>1320</v>
      </c>
      <c r="J383" s="1" t="s">
        <v>1320</v>
      </c>
      <c r="K383" s="2"/>
      <c r="L383" s="1">
        <v>-5.0</v>
      </c>
      <c r="M383" s="1"/>
      <c r="N383" s="1">
        <v>9.587933333333334</v>
      </c>
      <c r="O383" s="1" t="s">
        <v>23</v>
      </c>
      <c r="P383" s="1" t="s">
        <v>1321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36</v>
      </c>
      <c r="B384" s="1" t="s">
        <v>17</v>
      </c>
      <c r="C384" s="3">
        <v>428.0</v>
      </c>
      <c r="D384" s="1">
        <v>0.0</v>
      </c>
      <c r="E384" s="1" t="s">
        <v>37</v>
      </c>
      <c r="F384" s="1" t="s">
        <v>38</v>
      </c>
      <c r="G384" s="1" t="s">
        <v>93</v>
      </c>
      <c r="H384" s="1" t="s">
        <v>1322</v>
      </c>
      <c r="I384" s="1" t="s">
        <v>1323</v>
      </c>
      <c r="J384" s="1" t="s">
        <v>1324</v>
      </c>
      <c r="K384" s="1" t="s">
        <v>1325</v>
      </c>
      <c r="L384" s="1">
        <v>-1.0</v>
      </c>
      <c r="M384" s="1">
        <v>0.040383333333333334</v>
      </c>
      <c r="N384" s="1">
        <v>13.503733333333333</v>
      </c>
      <c r="O384" s="1" t="s">
        <v>43</v>
      </c>
      <c r="P384" s="1" t="s">
        <v>1326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28</v>
      </c>
      <c r="B385" s="1" t="s">
        <v>17</v>
      </c>
      <c r="C385" s="1">
        <v>658.0</v>
      </c>
      <c r="D385" s="1">
        <v>0.0</v>
      </c>
      <c r="E385" s="1" t="s">
        <v>29</v>
      </c>
      <c r="F385" s="1" t="s">
        <v>19</v>
      </c>
      <c r="G385" s="1" t="s">
        <v>20</v>
      </c>
      <c r="H385" s="1" t="s">
        <v>1327</v>
      </c>
      <c r="I385" s="1" t="s">
        <v>1328</v>
      </c>
      <c r="J385" s="1" t="s">
        <v>1328</v>
      </c>
      <c r="K385" s="2"/>
      <c r="L385" s="1">
        <v>-2.0</v>
      </c>
      <c r="M385" s="1"/>
      <c r="N385" s="1">
        <v>12.716566666666667</v>
      </c>
      <c r="O385" s="1" t="s">
        <v>23</v>
      </c>
      <c r="P385" s="1" t="s">
        <v>1329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58</v>
      </c>
      <c r="B386" s="1" t="s">
        <v>17</v>
      </c>
      <c r="C386" s="1">
        <v>429.0</v>
      </c>
      <c r="D386" s="1">
        <v>0.0</v>
      </c>
      <c r="E386" s="2"/>
      <c r="F386" s="1" t="s">
        <v>19</v>
      </c>
      <c r="G386" s="1" t="s">
        <v>20</v>
      </c>
      <c r="H386" s="1" t="s">
        <v>1330</v>
      </c>
      <c r="I386" s="1" t="s">
        <v>1331</v>
      </c>
      <c r="J386" s="1" t="s">
        <v>1331</v>
      </c>
      <c r="K386" s="2"/>
      <c r="L386" s="1">
        <v>-3.0</v>
      </c>
      <c r="M386" s="1"/>
      <c r="N386" s="1">
        <v>11.680283333333334</v>
      </c>
      <c r="O386" s="1" t="s">
        <v>23</v>
      </c>
      <c r="P386" s="1" t="s">
        <v>1332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36</v>
      </c>
      <c r="B387" s="1" t="s">
        <v>17</v>
      </c>
      <c r="C387" s="1">
        <v>386.0</v>
      </c>
      <c r="D387" s="1">
        <v>62.0</v>
      </c>
      <c r="E387" s="2"/>
      <c r="F387" s="1" t="s">
        <v>67</v>
      </c>
      <c r="G387" s="1" t="s">
        <v>93</v>
      </c>
      <c r="H387" s="1" t="s">
        <v>1333</v>
      </c>
      <c r="I387" s="1" t="s">
        <v>1334</v>
      </c>
      <c r="J387" s="1" t="s">
        <v>1334</v>
      </c>
      <c r="K387" s="2"/>
      <c r="L387" s="1">
        <v>-7.0</v>
      </c>
      <c r="M387" s="1"/>
      <c r="N387" s="1">
        <v>11.8279</v>
      </c>
      <c r="O387" s="1" t="s">
        <v>43</v>
      </c>
      <c r="P387" s="1" t="s">
        <v>1335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28</v>
      </c>
      <c r="B388" s="1" t="s">
        <v>17</v>
      </c>
      <c r="C388" s="1">
        <v>578.0</v>
      </c>
      <c r="D388" s="1">
        <v>0.0</v>
      </c>
      <c r="E388" s="1" t="s">
        <v>29</v>
      </c>
      <c r="F388" s="1" t="s">
        <v>19</v>
      </c>
      <c r="G388" s="1" t="s">
        <v>20</v>
      </c>
      <c r="H388" s="1" t="s">
        <v>1336</v>
      </c>
      <c r="I388" s="1" t="s">
        <v>1337</v>
      </c>
      <c r="J388" s="1" t="s">
        <v>1337</v>
      </c>
      <c r="K388" s="2"/>
      <c r="L388" s="1">
        <v>-1.0</v>
      </c>
      <c r="M388" s="1"/>
      <c r="N388" s="1">
        <v>13.6425</v>
      </c>
      <c r="O388" s="1" t="s">
        <v>23</v>
      </c>
      <c r="P388" s="1" t="s">
        <v>608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58</v>
      </c>
      <c r="B389" s="1" t="s">
        <v>17</v>
      </c>
      <c r="C389" s="1">
        <v>329.0</v>
      </c>
      <c r="D389" s="1">
        <v>0.0</v>
      </c>
      <c r="E389" s="2"/>
      <c r="F389" s="1" t="s">
        <v>19</v>
      </c>
      <c r="G389" s="1" t="s">
        <v>93</v>
      </c>
      <c r="H389" s="1" t="s">
        <v>1338</v>
      </c>
      <c r="I389" s="1" t="s">
        <v>1339</v>
      </c>
      <c r="J389" s="1" t="s">
        <v>1339</v>
      </c>
      <c r="K389" s="2"/>
      <c r="L389" s="1">
        <v>-2.0</v>
      </c>
      <c r="M389" s="1"/>
      <c r="N389" s="1">
        <v>8.308466666666666</v>
      </c>
      <c r="O389" s="1" t="s">
        <v>23</v>
      </c>
      <c r="P389" s="1" t="s">
        <v>340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16</v>
      </c>
      <c r="B390" s="1" t="s">
        <v>17</v>
      </c>
      <c r="C390" s="1">
        <v>324.0</v>
      </c>
      <c r="D390" s="1">
        <v>0.0</v>
      </c>
      <c r="E390" s="2"/>
      <c r="F390" s="1" t="s">
        <v>67</v>
      </c>
      <c r="G390" s="1" t="s">
        <v>20</v>
      </c>
      <c r="H390" s="1" t="s">
        <v>1340</v>
      </c>
      <c r="I390" s="1" t="s">
        <v>1341</v>
      </c>
      <c r="J390" s="1" t="s">
        <v>1341</v>
      </c>
      <c r="K390" s="2"/>
      <c r="L390" s="1">
        <v>0.0</v>
      </c>
      <c r="M390" s="1"/>
      <c r="N390" s="1">
        <v>14.345166666666668</v>
      </c>
      <c r="O390" s="1" t="s">
        <v>23</v>
      </c>
      <c r="P390" s="1" t="s">
        <v>1342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58</v>
      </c>
      <c r="B391" s="1" t="s">
        <v>17</v>
      </c>
      <c r="C391" s="1">
        <v>587.0</v>
      </c>
      <c r="D391" s="1">
        <v>0.0</v>
      </c>
      <c r="E391" s="2"/>
      <c r="F391" s="1" t="s">
        <v>19</v>
      </c>
      <c r="G391" s="1" t="s">
        <v>20</v>
      </c>
      <c r="H391" s="1" t="s">
        <v>1343</v>
      </c>
      <c r="I391" s="1" t="s">
        <v>1344</v>
      </c>
      <c r="J391" s="1" t="s">
        <v>1344</v>
      </c>
      <c r="K391" s="2"/>
      <c r="L391" s="1">
        <v>2.0</v>
      </c>
      <c r="M391" s="1"/>
      <c r="N391" s="1">
        <v>17.264833333333332</v>
      </c>
      <c r="O391" s="1" t="s">
        <v>23</v>
      </c>
      <c r="P391" s="1" t="s">
        <v>1345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179</v>
      </c>
      <c r="B392" s="1" t="s">
        <v>17</v>
      </c>
      <c r="C392" s="1">
        <v>59.0</v>
      </c>
      <c r="D392" s="1">
        <v>0.0</v>
      </c>
      <c r="E392" s="2"/>
      <c r="F392" s="1" t="s">
        <v>67</v>
      </c>
      <c r="G392" s="1" t="s">
        <v>93</v>
      </c>
      <c r="H392" s="1" t="s">
        <v>1346</v>
      </c>
      <c r="I392" s="1" t="s">
        <v>1347</v>
      </c>
      <c r="J392" s="1" t="s">
        <v>1347</v>
      </c>
      <c r="K392" s="2"/>
      <c r="L392" s="1">
        <v>-4.0</v>
      </c>
      <c r="M392" s="1"/>
      <c r="N392" s="1">
        <v>0.58395</v>
      </c>
      <c r="O392" s="1" t="s">
        <v>182</v>
      </c>
      <c r="P392" s="1" t="s">
        <v>1348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28</v>
      </c>
      <c r="B393" s="1" t="s">
        <v>17</v>
      </c>
      <c r="C393" s="1">
        <v>473.0</v>
      </c>
      <c r="D393" s="1">
        <v>0.0</v>
      </c>
      <c r="E393" s="1" t="s">
        <v>29</v>
      </c>
      <c r="F393" s="1" t="s">
        <v>19</v>
      </c>
      <c r="G393" s="1" t="s">
        <v>20</v>
      </c>
      <c r="H393" s="1" t="s">
        <v>1349</v>
      </c>
      <c r="I393" s="1" t="s">
        <v>1350</v>
      </c>
      <c r="J393" s="1" t="s">
        <v>1350</v>
      </c>
      <c r="K393" s="2"/>
      <c r="L393" s="1">
        <v>-1.0</v>
      </c>
      <c r="M393" s="1"/>
      <c r="N393" s="1">
        <v>13.037583333333334</v>
      </c>
      <c r="O393" s="1" t="s">
        <v>23</v>
      </c>
      <c r="P393" s="1" t="s">
        <v>1351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179</v>
      </c>
      <c r="B394" s="1" t="s">
        <v>17</v>
      </c>
      <c r="C394" s="1">
        <v>309.0</v>
      </c>
      <c r="D394" s="1">
        <v>0.0</v>
      </c>
      <c r="E394" s="2"/>
      <c r="F394" s="1" t="s">
        <v>67</v>
      </c>
      <c r="G394" s="1" t="s">
        <v>93</v>
      </c>
      <c r="H394" s="1" t="s">
        <v>1352</v>
      </c>
      <c r="I394" s="1" t="s">
        <v>1353</v>
      </c>
      <c r="J394" s="1" t="s">
        <v>1353</v>
      </c>
      <c r="K394" s="2"/>
      <c r="L394" s="1">
        <v>4.0</v>
      </c>
      <c r="M394" s="1"/>
      <c r="N394" s="1">
        <v>9.2042</v>
      </c>
      <c r="O394" s="1" t="s">
        <v>182</v>
      </c>
      <c r="P394" s="1" t="s">
        <v>1354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36</v>
      </c>
      <c r="B395" s="1" t="s">
        <v>17</v>
      </c>
      <c r="C395" s="1">
        <v>219.0</v>
      </c>
      <c r="D395" s="1">
        <v>55.0</v>
      </c>
      <c r="E395" s="2"/>
      <c r="F395" s="1" t="s">
        <v>67</v>
      </c>
      <c r="G395" s="1" t="s">
        <v>68</v>
      </c>
      <c r="H395" s="1" t="s">
        <v>1355</v>
      </c>
      <c r="I395" s="1" t="s">
        <v>1356</v>
      </c>
      <c r="J395" s="1" t="s">
        <v>1356</v>
      </c>
      <c r="K395" s="2"/>
      <c r="L395" s="1">
        <v>-3.0</v>
      </c>
      <c r="M395" s="1"/>
      <c r="N395" s="1">
        <v>16.217466666666667</v>
      </c>
      <c r="O395" s="1" t="s">
        <v>43</v>
      </c>
      <c r="P395" s="1" t="s">
        <v>1357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179</v>
      </c>
      <c r="B396" s="1" t="s">
        <v>17</v>
      </c>
      <c r="C396" s="1">
        <v>618.0</v>
      </c>
      <c r="D396" s="1">
        <v>0.0</v>
      </c>
      <c r="E396" s="2"/>
      <c r="F396" s="1" t="s">
        <v>67</v>
      </c>
      <c r="G396" s="1" t="s">
        <v>93</v>
      </c>
      <c r="H396" s="1" t="s">
        <v>1358</v>
      </c>
      <c r="I396" s="1" t="s">
        <v>1359</v>
      </c>
      <c r="J396" s="1" t="s">
        <v>1359</v>
      </c>
      <c r="K396" s="2"/>
      <c r="L396" s="1">
        <v>12.0</v>
      </c>
      <c r="M396" s="1"/>
      <c r="N396" s="1">
        <v>17.7679</v>
      </c>
      <c r="O396" s="1" t="s">
        <v>182</v>
      </c>
      <c r="P396" s="1" t="s">
        <v>1360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28</v>
      </c>
      <c r="B397" s="1" t="s">
        <v>17</v>
      </c>
      <c r="C397" s="1">
        <v>242.2</v>
      </c>
      <c r="D397" s="1">
        <v>0.0</v>
      </c>
      <c r="E397" s="1" t="s">
        <v>29</v>
      </c>
      <c r="F397" s="1" t="s">
        <v>19</v>
      </c>
      <c r="G397" s="1" t="s">
        <v>20</v>
      </c>
      <c r="H397" s="1" t="s">
        <v>1361</v>
      </c>
      <c r="I397" s="1" t="s">
        <v>1362</v>
      </c>
      <c r="J397" s="1" t="s">
        <v>1362</v>
      </c>
      <c r="K397" s="2"/>
      <c r="L397" s="1">
        <v>1.0</v>
      </c>
      <c r="M397" s="1"/>
      <c r="N397" s="1">
        <v>16.58791666666667</v>
      </c>
      <c r="O397" s="1" t="s">
        <v>23</v>
      </c>
      <c r="P397" s="1" t="s">
        <v>1363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58</v>
      </c>
      <c r="B398" s="1" t="s">
        <v>17</v>
      </c>
      <c r="C398" s="3">
        <v>658.0</v>
      </c>
      <c r="D398" s="1">
        <v>0.0</v>
      </c>
      <c r="E398" s="2"/>
      <c r="F398" s="1" t="s">
        <v>19</v>
      </c>
      <c r="G398" s="1" t="s">
        <v>20</v>
      </c>
      <c r="H398" s="1" t="s">
        <v>1364</v>
      </c>
      <c r="I398" s="1" t="s">
        <v>1365</v>
      </c>
      <c r="J398" s="1" t="s">
        <v>1365</v>
      </c>
      <c r="K398" s="2"/>
      <c r="L398" s="1">
        <v>1.0</v>
      </c>
      <c r="M398" s="1"/>
      <c r="N398" s="1">
        <v>16.9401</v>
      </c>
      <c r="O398" s="1" t="s">
        <v>23</v>
      </c>
      <c r="P398" s="1" t="s">
        <v>1366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28</v>
      </c>
      <c r="B399" s="1" t="s">
        <v>17</v>
      </c>
      <c r="C399" s="1">
        <v>588.2</v>
      </c>
      <c r="D399" s="1">
        <v>0.0</v>
      </c>
      <c r="E399" s="1" t="s">
        <v>29</v>
      </c>
      <c r="F399" s="1" t="s">
        <v>19</v>
      </c>
      <c r="G399" s="1" t="s">
        <v>20</v>
      </c>
      <c r="H399" s="1" t="s">
        <v>1367</v>
      </c>
      <c r="I399" s="1" t="s">
        <v>1368</v>
      </c>
      <c r="J399" s="1" t="s">
        <v>1368</v>
      </c>
      <c r="K399" s="2"/>
      <c r="L399" s="1">
        <v>0.0</v>
      </c>
      <c r="M399" s="1"/>
      <c r="N399" s="1">
        <v>15.820483333333334</v>
      </c>
      <c r="O399" s="1" t="s">
        <v>23</v>
      </c>
      <c r="P399" s="1" t="s">
        <v>1369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36</v>
      </c>
      <c r="B400" s="3" t="s">
        <v>17</v>
      </c>
      <c r="C400" s="3">
        <v>247.0</v>
      </c>
      <c r="D400" s="1">
        <v>62.0</v>
      </c>
      <c r="E400" s="2"/>
      <c r="F400" s="1" t="s">
        <v>67</v>
      </c>
      <c r="G400" s="1" t="s">
        <v>20</v>
      </c>
      <c r="H400" s="1" t="s">
        <v>1370</v>
      </c>
      <c r="I400" s="1" t="s">
        <v>1371</v>
      </c>
      <c r="J400" s="1" t="s">
        <v>1371</v>
      </c>
      <c r="K400" s="2"/>
      <c r="L400" s="1">
        <v>-3.0</v>
      </c>
      <c r="M400" s="1"/>
      <c r="N400" s="1">
        <v>15.270866666666667</v>
      </c>
      <c r="O400" s="1" t="s">
        <v>43</v>
      </c>
      <c r="P400" s="1" t="s">
        <v>143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28</v>
      </c>
      <c r="B401" s="1" t="s">
        <v>17</v>
      </c>
      <c r="C401" s="1">
        <v>214.2</v>
      </c>
      <c r="D401" s="1">
        <v>0.0</v>
      </c>
      <c r="E401" s="1" t="s">
        <v>29</v>
      </c>
      <c r="F401" s="1" t="s">
        <v>19</v>
      </c>
      <c r="G401" s="1" t="s">
        <v>20</v>
      </c>
      <c r="H401" s="1" t="s">
        <v>1372</v>
      </c>
      <c r="I401" s="1" t="s">
        <v>1373</v>
      </c>
      <c r="J401" s="1" t="s">
        <v>1373</v>
      </c>
      <c r="K401" s="2"/>
      <c r="L401" s="1">
        <v>0.0</v>
      </c>
      <c r="M401" s="1"/>
      <c r="N401" s="1">
        <v>14.9937</v>
      </c>
      <c r="O401" s="1" t="s">
        <v>23</v>
      </c>
      <c r="P401" s="1" t="s">
        <v>175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28</v>
      </c>
      <c r="B402" s="1" t="s">
        <v>17</v>
      </c>
      <c r="C402" s="3">
        <v>239.2</v>
      </c>
      <c r="D402" s="1">
        <v>0.0</v>
      </c>
      <c r="E402" s="1" t="s">
        <v>29</v>
      </c>
      <c r="F402" s="1" t="s">
        <v>19</v>
      </c>
      <c r="G402" s="1" t="s">
        <v>20</v>
      </c>
      <c r="H402" s="1" t="s">
        <v>1374</v>
      </c>
      <c r="I402" s="1" t="s">
        <v>1375</v>
      </c>
      <c r="J402" s="1" t="s">
        <v>1375</v>
      </c>
      <c r="K402" s="2"/>
      <c r="L402" s="1">
        <v>0.0</v>
      </c>
      <c r="M402" s="1"/>
      <c r="N402" s="1">
        <v>14.998916666666666</v>
      </c>
      <c r="O402" s="1" t="s">
        <v>23</v>
      </c>
      <c r="P402" s="1" t="s">
        <v>1376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28</v>
      </c>
      <c r="B403" s="1" t="s">
        <v>17</v>
      </c>
      <c r="C403" s="1">
        <v>214.2</v>
      </c>
      <c r="D403" s="1">
        <v>0.0</v>
      </c>
      <c r="E403" s="1" t="s">
        <v>29</v>
      </c>
      <c r="F403" s="1" t="s">
        <v>19</v>
      </c>
      <c r="G403" s="1" t="s">
        <v>20</v>
      </c>
      <c r="H403" s="1" t="s">
        <v>1377</v>
      </c>
      <c r="I403" s="1" t="s">
        <v>1378</v>
      </c>
      <c r="J403" s="1" t="s">
        <v>1378</v>
      </c>
      <c r="K403" s="2"/>
      <c r="L403" s="1">
        <v>-1.0</v>
      </c>
      <c r="M403" s="1"/>
      <c r="N403" s="1">
        <v>13.23755</v>
      </c>
      <c r="O403" s="1" t="s">
        <v>23</v>
      </c>
      <c r="P403" s="1" t="s">
        <v>162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58</v>
      </c>
      <c r="B404" s="1" t="s">
        <v>17</v>
      </c>
      <c r="C404" s="3">
        <v>766.0</v>
      </c>
      <c r="D404" s="1">
        <v>0.0</v>
      </c>
      <c r="E404" s="2"/>
      <c r="F404" s="1" t="s">
        <v>19</v>
      </c>
      <c r="G404" s="1" t="s">
        <v>20</v>
      </c>
      <c r="H404" s="1" t="s">
        <v>1379</v>
      </c>
      <c r="I404" s="1" t="s">
        <v>1380</v>
      </c>
      <c r="J404" s="1" t="s">
        <v>1380</v>
      </c>
      <c r="K404" s="2"/>
      <c r="L404" s="1">
        <v>-4.0</v>
      </c>
      <c r="M404" s="1"/>
      <c r="N404" s="1">
        <v>10.119</v>
      </c>
      <c r="O404" s="1" t="s">
        <v>23</v>
      </c>
      <c r="P404" s="1" t="s">
        <v>1381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58</v>
      </c>
      <c r="B405" s="1" t="s">
        <v>17</v>
      </c>
      <c r="C405" s="1">
        <v>388.0</v>
      </c>
      <c r="D405" s="1">
        <v>0.0</v>
      </c>
      <c r="E405" s="2"/>
      <c r="F405" s="1" t="s">
        <v>19</v>
      </c>
      <c r="G405" s="1" t="s">
        <v>93</v>
      </c>
      <c r="H405" s="1" t="s">
        <v>1382</v>
      </c>
      <c r="I405" s="1" t="s">
        <v>1383</v>
      </c>
      <c r="J405" s="1" t="s">
        <v>1383</v>
      </c>
      <c r="K405" s="2"/>
      <c r="L405" s="1">
        <v>-5.0</v>
      </c>
      <c r="M405" s="1"/>
      <c r="N405" s="1">
        <v>9.85065</v>
      </c>
      <c r="O405" s="1" t="s">
        <v>23</v>
      </c>
      <c r="P405" s="1" t="s">
        <v>1384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36</v>
      </c>
      <c r="B406" s="1" t="s">
        <v>17</v>
      </c>
      <c r="C406" s="3">
        <v>247.0</v>
      </c>
      <c r="D406" s="1">
        <v>62.0</v>
      </c>
      <c r="E406" s="2"/>
      <c r="F406" s="1" t="s">
        <v>67</v>
      </c>
      <c r="G406" s="1" t="s">
        <v>20</v>
      </c>
      <c r="H406" s="1" t="s">
        <v>1385</v>
      </c>
      <c r="I406" s="1" t="s">
        <v>1386</v>
      </c>
      <c r="J406" s="1" t="s">
        <v>1386</v>
      </c>
      <c r="K406" s="2"/>
      <c r="L406" s="1">
        <v>-8.0</v>
      </c>
      <c r="M406" s="1"/>
      <c r="N406" s="1">
        <v>7.958683333333333</v>
      </c>
      <c r="O406" s="1" t="s">
        <v>43</v>
      </c>
      <c r="P406" s="1" t="s">
        <v>987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36</v>
      </c>
      <c r="B407" s="1" t="s">
        <v>17</v>
      </c>
      <c r="C407" s="1">
        <v>480.0</v>
      </c>
      <c r="D407" s="1">
        <v>0.0</v>
      </c>
      <c r="E407" s="1" t="s">
        <v>106</v>
      </c>
      <c r="F407" s="1" t="s">
        <v>38</v>
      </c>
      <c r="G407" s="1" t="s">
        <v>20</v>
      </c>
      <c r="H407" s="1" t="s">
        <v>1387</v>
      </c>
      <c r="I407" s="1" t="s">
        <v>1388</v>
      </c>
      <c r="J407" s="1" t="s">
        <v>1389</v>
      </c>
      <c r="K407" s="1" t="s">
        <v>1390</v>
      </c>
      <c r="L407" s="1">
        <v>-3.0</v>
      </c>
      <c r="M407" s="1">
        <v>0.015083333333333334</v>
      </c>
      <c r="N407" s="1">
        <v>36.73795</v>
      </c>
      <c r="O407" s="1" t="s">
        <v>43</v>
      </c>
      <c r="P407" s="1" t="s">
        <v>1391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36</v>
      </c>
      <c r="B408" s="1" t="s">
        <v>17</v>
      </c>
      <c r="C408" s="3">
        <v>618.0</v>
      </c>
      <c r="D408" s="1">
        <v>0.0</v>
      </c>
      <c r="E408" s="1" t="s">
        <v>37</v>
      </c>
      <c r="F408" s="1" t="s">
        <v>38</v>
      </c>
      <c r="G408" s="1" t="s">
        <v>20</v>
      </c>
      <c r="H408" s="1" t="s">
        <v>1392</v>
      </c>
      <c r="I408" s="1" t="s">
        <v>1393</v>
      </c>
      <c r="J408" s="1" t="s">
        <v>1394</v>
      </c>
      <c r="K408" s="1" t="s">
        <v>1395</v>
      </c>
      <c r="L408" s="1">
        <v>-6.0</v>
      </c>
      <c r="M408" s="1">
        <v>0.01035</v>
      </c>
      <c r="N408" s="1">
        <v>11.241716666666667</v>
      </c>
      <c r="O408" s="1" t="s">
        <v>43</v>
      </c>
      <c r="P408" s="1" t="s">
        <v>1396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36</v>
      </c>
      <c r="B409" s="1" t="s">
        <v>17</v>
      </c>
      <c r="C409" s="3">
        <v>199.0</v>
      </c>
      <c r="D409" s="1">
        <v>50.0</v>
      </c>
      <c r="E409" s="2"/>
      <c r="F409" s="1" t="s">
        <v>67</v>
      </c>
      <c r="G409" s="1" t="s">
        <v>20</v>
      </c>
      <c r="H409" s="1" t="s">
        <v>1397</v>
      </c>
      <c r="I409" s="1" t="s">
        <v>1398</v>
      </c>
      <c r="J409" s="1" t="s">
        <v>1398</v>
      </c>
      <c r="K409" s="2"/>
      <c r="L409" s="1">
        <v>-11.0</v>
      </c>
      <c r="M409" s="1"/>
      <c r="N409" s="1">
        <v>7.685233333333334</v>
      </c>
      <c r="O409" s="1" t="s">
        <v>43</v>
      </c>
      <c r="P409" s="1" t="s">
        <v>1399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36</v>
      </c>
      <c r="B410" s="1" t="s">
        <v>17</v>
      </c>
      <c r="C410" s="1">
        <v>119.0</v>
      </c>
      <c r="D410" s="1">
        <v>0.0</v>
      </c>
      <c r="E410" s="2"/>
      <c r="F410" s="1" t="s">
        <v>67</v>
      </c>
      <c r="G410" s="1" t="s">
        <v>20</v>
      </c>
      <c r="H410" s="1" t="s">
        <v>1400</v>
      </c>
      <c r="I410" s="1" t="s">
        <v>1401</v>
      </c>
      <c r="J410" s="1" t="s">
        <v>1401</v>
      </c>
      <c r="K410" s="2"/>
      <c r="L410" s="1">
        <v>-7.0</v>
      </c>
      <c r="M410" s="1"/>
      <c r="N410" s="1">
        <v>11.7736</v>
      </c>
      <c r="O410" s="1" t="s">
        <v>43</v>
      </c>
      <c r="P410" s="1" t="s">
        <v>1402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58</v>
      </c>
      <c r="B411" s="1" t="s">
        <v>485</v>
      </c>
      <c r="C411" s="1">
        <v>323.0</v>
      </c>
      <c r="D411" s="1">
        <v>0.0</v>
      </c>
      <c r="E411" s="2"/>
      <c r="F411" s="1" t="s">
        <v>19</v>
      </c>
      <c r="G411" s="1" t="s">
        <v>20</v>
      </c>
      <c r="H411" s="1" t="s">
        <v>1403</v>
      </c>
      <c r="I411" s="1" t="s">
        <v>1404</v>
      </c>
      <c r="J411" s="1" t="s">
        <v>1404</v>
      </c>
      <c r="K411" s="2"/>
      <c r="L411" s="1">
        <v>0.0</v>
      </c>
      <c r="M411" s="1"/>
      <c r="N411" s="1">
        <v>14.029366666666666</v>
      </c>
      <c r="O411" s="1" t="s">
        <v>23</v>
      </c>
      <c r="P411" s="1" t="s">
        <v>1405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36</v>
      </c>
      <c r="B412" s="1" t="s">
        <v>17</v>
      </c>
      <c r="C412" s="1">
        <v>873.0</v>
      </c>
      <c r="D412" s="1">
        <v>0.0</v>
      </c>
      <c r="E412" s="1" t="s">
        <v>106</v>
      </c>
      <c r="F412" s="1" t="s">
        <v>38</v>
      </c>
      <c r="G412" s="1" t="s">
        <v>20</v>
      </c>
      <c r="H412" s="1" t="s">
        <v>1406</v>
      </c>
      <c r="I412" s="1" t="s">
        <v>1407</v>
      </c>
      <c r="J412" s="1" t="s">
        <v>1408</v>
      </c>
      <c r="K412" s="1" t="s">
        <v>1409</v>
      </c>
      <c r="L412" s="1">
        <v>-10.0</v>
      </c>
      <c r="M412" s="1">
        <v>0.010466666666666668</v>
      </c>
      <c r="N412" s="1">
        <v>14.1745</v>
      </c>
      <c r="O412" s="1" t="s">
        <v>43</v>
      </c>
      <c r="P412" s="1" t="s">
        <v>1410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28</v>
      </c>
      <c r="B413" s="1" t="s">
        <v>17</v>
      </c>
      <c r="C413" s="1">
        <v>214.2</v>
      </c>
      <c r="D413" s="1">
        <v>0.0</v>
      </c>
      <c r="E413" s="1" t="s">
        <v>29</v>
      </c>
      <c r="F413" s="1" t="s">
        <v>19</v>
      </c>
      <c r="G413" s="1" t="s">
        <v>20</v>
      </c>
      <c r="H413" s="1" t="s">
        <v>1411</v>
      </c>
      <c r="I413" s="1" t="s">
        <v>1412</v>
      </c>
      <c r="J413" s="1" t="s">
        <v>1412</v>
      </c>
      <c r="K413" s="2"/>
      <c r="L413" s="1">
        <v>-8.0</v>
      </c>
      <c r="M413" s="1"/>
      <c r="N413" s="1">
        <v>6.929783333333333</v>
      </c>
      <c r="O413" s="1" t="s">
        <v>23</v>
      </c>
      <c r="P413" s="1" t="s">
        <v>1027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179</v>
      </c>
      <c r="B414" s="1" t="s">
        <v>17</v>
      </c>
      <c r="C414" s="1">
        <v>20.0</v>
      </c>
      <c r="D414" s="1">
        <v>35.0</v>
      </c>
      <c r="E414" s="2"/>
      <c r="F414" s="1" t="s">
        <v>67</v>
      </c>
      <c r="G414" s="1" t="s">
        <v>93</v>
      </c>
      <c r="H414" s="1" t="s">
        <v>1413</v>
      </c>
      <c r="I414" s="1" t="s">
        <v>1414</v>
      </c>
      <c r="J414" s="1" t="s">
        <v>1414</v>
      </c>
      <c r="K414" s="2"/>
      <c r="L414" s="1">
        <v>0.0</v>
      </c>
      <c r="M414" s="1"/>
      <c r="N414" s="1">
        <v>4.811516666666667</v>
      </c>
      <c r="O414" s="1" t="s">
        <v>182</v>
      </c>
      <c r="P414" s="1" t="s">
        <v>1415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28</v>
      </c>
      <c r="B415" s="1" t="s">
        <v>17</v>
      </c>
      <c r="C415" s="3">
        <v>284.2</v>
      </c>
      <c r="D415" s="1">
        <v>0.0</v>
      </c>
      <c r="E415" s="1" t="s">
        <v>29</v>
      </c>
      <c r="F415" s="1" t="s">
        <v>19</v>
      </c>
      <c r="G415" s="1" t="s">
        <v>20</v>
      </c>
      <c r="H415" s="1" t="s">
        <v>1416</v>
      </c>
      <c r="I415" s="1" t="s">
        <v>1417</v>
      </c>
      <c r="J415" s="1" t="s">
        <v>1417</v>
      </c>
      <c r="K415" s="2"/>
      <c r="L415" s="1">
        <v>0.0</v>
      </c>
      <c r="M415" s="1"/>
      <c r="N415" s="1">
        <v>14.875116666666667</v>
      </c>
      <c r="O415" s="1" t="s">
        <v>23</v>
      </c>
      <c r="P415" s="1" t="s">
        <v>1418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28</v>
      </c>
      <c r="B416" s="1" t="s">
        <v>17</v>
      </c>
      <c r="C416" s="3">
        <v>469.0</v>
      </c>
      <c r="D416" s="1">
        <v>0.0</v>
      </c>
      <c r="E416" s="1" t="s">
        <v>29</v>
      </c>
      <c r="F416" s="1" t="s">
        <v>19</v>
      </c>
      <c r="G416" s="1" t="s">
        <v>20</v>
      </c>
      <c r="H416" s="1" t="s">
        <v>1419</v>
      </c>
      <c r="I416" s="1" t="s">
        <v>1420</v>
      </c>
      <c r="J416" s="1" t="s">
        <v>1420</v>
      </c>
      <c r="K416" s="2"/>
      <c r="L416" s="1">
        <v>0.0</v>
      </c>
      <c r="M416" s="1"/>
      <c r="N416" s="1">
        <v>15.312583333333333</v>
      </c>
      <c r="O416" s="1" t="s">
        <v>23</v>
      </c>
      <c r="P416" s="1" t="s">
        <v>1421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36</v>
      </c>
      <c r="B417" s="1" t="s">
        <v>17</v>
      </c>
      <c r="C417" s="1">
        <v>464.0</v>
      </c>
      <c r="D417" s="1">
        <v>116.0</v>
      </c>
      <c r="E417" s="2"/>
      <c r="F417" s="1" t="s">
        <v>67</v>
      </c>
      <c r="G417" s="1" t="s">
        <v>93</v>
      </c>
      <c r="H417" s="1" t="s">
        <v>1422</v>
      </c>
      <c r="I417" s="1" t="s">
        <v>1423</v>
      </c>
      <c r="J417" s="1" t="s">
        <v>1423</v>
      </c>
      <c r="K417" s="2"/>
      <c r="L417" s="1">
        <v>-6.0</v>
      </c>
      <c r="M417" s="1"/>
      <c r="N417" s="1">
        <v>13.714883333333333</v>
      </c>
      <c r="O417" s="1" t="s">
        <v>43</v>
      </c>
      <c r="P417" s="1" t="s">
        <v>1424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179</v>
      </c>
      <c r="B418" s="1" t="s">
        <v>17</v>
      </c>
      <c r="C418" s="1">
        <v>309.0</v>
      </c>
      <c r="D418" s="1">
        <v>0.0</v>
      </c>
      <c r="E418" s="2"/>
      <c r="F418" s="1" t="s">
        <v>67</v>
      </c>
      <c r="G418" s="1" t="s">
        <v>93</v>
      </c>
      <c r="H418" s="1" t="s">
        <v>1425</v>
      </c>
      <c r="I418" s="1" t="s">
        <v>1426</v>
      </c>
      <c r="J418" s="1" t="s">
        <v>1426</v>
      </c>
      <c r="K418" s="2"/>
      <c r="L418" s="1">
        <v>10.0</v>
      </c>
      <c r="M418" s="1"/>
      <c r="N418" s="1">
        <v>15.7126</v>
      </c>
      <c r="O418" s="1" t="s">
        <v>182</v>
      </c>
      <c r="P418" s="1" t="s">
        <v>1427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28</v>
      </c>
      <c r="B419" s="1" t="s">
        <v>17</v>
      </c>
      <c r="C419" s="3">
        <v>271.2</v>
      </c>
      <c r="D419" s="1">
        <v>0.0</v>
      </c>
      <c r="E419" s="1" t="s">
        <v>29</v>
      </c>
      <c r="F419" s="1" t="s">
        <v>19</v>
      </c>
      <c r="G419" s="1" t="s">
        <v>20</v>
      </c>
      <c r="H419" s="1" t="s">
        <v>1428</v>
      </c>
      <c r="I419" s="1" t="s">
        <v>1429</v>
      </c>
      <c r="J419" s="1" t="s">
        <v>1429</v>
      </c>
      <c r="K419" s="2"/>
      <c r="L419" s="1">
        <v>-5.0</v>
      </c>
      <c r="M419" s="1"/>
      <c r="N419" s="1">
        <v>9.006183333333333</v>
      </c>
      <c r="O419" s="1" t="s">
        <v>23</v>
      </c>
      <c r="P419" s="1" t="s">
        <v>1430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28</v>
      </c>
      <c r="B420" s="1" t="s">
        <v>17</v>
      </c>
      <c r="C420" s="1">
        <v>321.2</v>
      </c>
      <c r="D420" s="1">
        <v>0.0</v>
      </c>
      <c r="E420" s="1" t="s">
        <v>29</v>
      </c>
      <c r="F420" s="1" t="s">
        <v>19</v>
      </c>
      <c r="G420" s="1" t="s">
        <v>20</v>
      </c>
      <c r="H420" s="1" t="s">
        <v>1431</v>
      </c>
      <c r="I420" s="1" t="s">
        <v>1432</v>
      </c>
      <c r="J420" s="1" t="s">
        <v>1432</v>
      </c>
      <c r="K420" s="2"/>
      <c r="L420" s="1">
        <v>-6.0</v>
      </c>
      <c r="M420" s="1"/>
      <c r="N420" s="1">
        <v>8.759066666666667</v>
      </c>
      <c r="O420" s="1" t="s">
        <v>23</v>
      </c>
      <c r="P420" s="1" t="s">
        <v>1433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179</v>
      </c>
      <c r="B421" s="1" t="s">
        <v>17</v>
      </c>
      <c r="C421" s="3">
        <v>249.0</v>
      </c>
      <c r="D421" s="1">
        <v>0.0</v>
      </c>
      <c r="E421" s="2"/>
      <c r="F421" s="1" t="s">
        <v>67</v>
      </c>
      <c r="G421" s="1" t="s">
        <v>93</v>
      </c>
      <c r="H421" s="1" t="s">
        <v>1434</v>
      </c>
      <c r="I421" s="1" t="s">
        <v>1435</v>
      </c>
      <c r="J421" s="1" t="s">
        <v>1435</v>
      </c>
      <c r="K421" s="2"/>
      <c r="L421" s="1">
        <v>2.0</v>
      </c>
      <c r="M421" s="1"/>
      <c r="N421" s="1">
        <v>7.80175</v>
      </c>
      <c r="O421" s="1" t="s">
        <v>182</v>
      </c>
      <c r="P421" s="1" t="s">
        <v>1436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58</v>
      </c>
      <c r="B422" s="1" t="s">
        <v>17</v>
      </c>
      <c r="C422" s="1">
        <v>394.0</v>
      </c>
      <c r="D422" s="1">
        <v>0.0</v>
      </c>
      <c r="E422" s="2"/>
      <c r="F422" s="1" t="s">
        <v>19</v>
      </c>
      <c r="G422" s="1" t="s">
        <v>20</v>
      </c>
      <c r="H422" s="1" t="s">
        <v>1437</v>
      </c>
      <c r="I422" s="1" t="s">
        <v>1438</v>
      </c>
      <c r="J422" s="1" t="s">
        <v>1438</v>
      </c>
      <c r="K422" s="2"/>
      <c r="L422" s="1">
        <v>-4.0</v>
      </c>
      <c r="M422" s="1"/>
      <c r="N422" s="1">
        <v>10.209466666666666</v>
      </c>
      <c r="O422" s="1" t="s">
        <v>23</v>
      </c>
      <c r="P422" s="1" t="s">
        <v>684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16</v>
      </c>
      <c r="B423" s="1" t="s">
        <v>17</v>
      </c>
      <c r="C423" s="1">
        <v>329.0</v>
      </c>
      <c r="D423" s="1">
        <v>0.0</v>
      </c>
      <c r="E423" s="1" t="s">
        <v>1439</v>
      </c>
      <c r="F423" s="1" t="s">
        <v>19</v>
      </c>
      <c r="G423" s="1" t="s">
        <v>20</v>
      </c>
      <c r="H423" s="1" t="s">
        <v>1440</v>
      </c>
      <c r="I423" s="1" t="s">
        <v>1441</v>
      </c>
      <c r="J423" s="1" t="s">
        <v>1441</v>
      </c>
      <c r="K423" s="2"/>
      <c r="L423" s="1">
        <v>-3.0</v>
      </c>
      <c r="M423" s="1"/>
      <c r="N423" s="1">
        <v>11.324583333333333</v>
      </c>
      <c r="O423" s="1" t="s">
        <v>23</v>
      </c>
      <c r="P423" s="1" t="s">
        <v>1442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28</v>
      </c>
      <c r="B424" s="1" t="s">
        <v>17</v>
      </c>
      <c r="C424" s="1">
        <v>329.0</v>
      </c>
      <c r="D424" s="1">
        <v>0.0</v>
      </c>
      <c r="E424" s="1" t="s">
        <v>29</v>
      </c>
      <c r="F424" s="1" t="s">
        <v>19</v>
      </c>
      <c r="G424" s="1" t="s">
        <v>20</v>
      </c>
      <c r="H424" s="1" t="s">
        <v>1443</v>
      </c>
      <c r="I424" s="1" t="s">
        <v>1444</v>
      </c>
      <c r="J424" s="1" t="s">
        <v>1444</v>
      </c>
      <c r="K424" s="2"/>
      <c r="L424" s="1">
        <v>0.0</v>
      </c>
      <c r="M424" s="1"/>
      <c r="N424" s="1">
        <v>14.78805</v>
      </c>
      <c r="O424" s="1" t="s">
        <v>23</v>
      </c>
      <c r="P424" s="1" t="s">
        <v>1445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28</v>
      </c>
      <c r="B425" s="1" t="s">
        <v>17</v>
      </c>
      <c r="C425" s="1">
        <v>458.0</v>
      </c>
      <c r="D425" s="1">
        <v>0.0</v>
      </c>
      <c r="E425" s="1" t="s">
        <v>29</v>
      </c>
      <c r="F425" s="1" t="s">
        <v>19</v>
      </c>
      <c r="G425" s="1" t="s">
        <v>20</v>
      </c>
      <c r="H425" s="1" t="s">
        <v>1446</v>
      </c>
      <c r="I425" s="1" t="s">
        <v>1447</v>
      </c>
      <c r="J425" s="1" t="s">
        <v>1447</v>
      </c>
      <c r="K425" s="2"/>
      <c r="L425" s="1">
        <v>0.0</v>
      </c>
      <c r="M425" s="1"/>
      <c r="N425" s="1">
        <v>14.468783333333333</v>
      </c>
      <c r="O425" s="1" t="s">
        <v>23</v>
      </c>
      <c r="P425" s="1" t="s">
        <v>1448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16</v>
      </c>
      <c r="B426" s="1" t="s">
        <v>17</v>
      </c>
      <c r="C426" s="1">
        <v>658.0</v>
      </c>
      <c r="D426" s="1">
        <v>0.0</v>
      </c>
      <c r="E426" s="1" t="s">
        <v>1449</v>
      </c>
      <c r="F426" s="1" t="s">
        <v>19</v>
      </c>
      <c r="G426" s="1" t="s">
        <v>20</v>
      </c>
      <c r="H426" s="1" t="s">
        <v>1450</v>
      </c>
      <c r="I426" s="1" t="s">
        <v>1451</v>
      </c>
      <c r="J426" s="1" t="s">
        <v>1451</v>
      </c>
      <c r="K426" s="2"/>
      <c r="L426" s="1">
        <v>-3.0</v>
      </c>
      <c r="M426" s="1"/>
      <c r="N426" s="1">
        <v>13.517333333333333</v>
      </c>
      <c r="O426" s="1" t="s">
        <v>23</v>
      </c>
      <c r="P426" s="1" t="s">
        <v>1452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16</v>
      </c>
      <c r="B427" s="1" t="s">
        <v>17</v>
      </c>
      <c r="C427" s="1">
        <v>329.0</v>
      </c>
      <c r="D427" s="1">
        <v>0.0</v>
      </c>
      <c r="E427" s="1" t="s">
        <v>315</v>
      </c>
      <c r="F427" s="1" t="s">
        <v>19</v>
      </c>
      <c r="G427" s="1" t="s">
        <v>20</v>
      </c>
      <c r="H427" s="1" t="s">
        <v>1453</v>
      </c>
      <c r="I427" s="1" t="s">
        <v>1454</v>
      </c>
      <c r="J427" s="1" t="s">
        <v>1454</v>
      </c>
      <c r="K427" s="2"/>
      <c r="L427" s="1">
        <v>-1.0</v>
      </c>
      <c r="M427" s="1"/>
      <c r="N427" s="1">
        <v>13.809366666666667</v>
      </c>
      <c r="O427" s="1" t="s">
        <v>23</v>
      </c>
      <c r="P427" s="1" t="s">
        <v>1455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179</v>
      </c>
      <c r="B428" s="1" t="s">
        <v>17</v>
      </c>
      <c r="C428" s="1">
        <v>20.0</v>
      </c>
      <c r="D428" s="1">
        <v>35.0</v>
      </c>
      <c r="E428" s="2"/>
      <c r="F428" s="1" t="s">
        <v>67</v>
      </c>
      <c r="G428" s="1" t="s">
        <v>93</v>
      </c>
      <c r="H428" s="1" t="s">
        <v>1456</v>
      </c>
      <c r="I428" s="1" t="s">
        <v>1457</v>
      </c>
      <c r="J428" s="1" t="s">
        <v>1457</v>
      </c>
      <c r="K428" s="2"/>
      <c r="L428" s="1">
        <v>-1.0</v>
      </c>
      <c r="M428" s="1"/>
      <c r="N428" s="1">
        <v>3.9476666666666667</v>
      </c>
      <c r="O428" s="1" t="s">
        <v>182</v>
      </c>
      <c r="P428" s="1" t="s">
        <v>1458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28</v>
      </c>
      <c r="B429" s="1" t="s">
        <v>17</v>
      </c>
      <c r="C429" s="1">
        <v>404.0</v>
      </c>
      <c r="D429" s="1">
        <v>0.0</v>
      </c>
      <c r="E429" s="1" t="s">
        <v>29</v>
      </c>
      <c r="F429" s="1" t="s">
        <v>19</v>
      </c>
      <c r="G429" s="1" t="s">
        <v>20</v>
      </c>
      <c r="H429" s="1" t="s">
        <v>1459</v>
      </c>
      <c r="I429" s="1" t="s">
        <v>1460</v>
      </c>
      <c r="J429" s="1" t="s">
        <v>1460</v>
      </c>
      <c r="K429" s="2"/>
      <c r="L429" s="1">
        <v>0.0</v>
      </c>
      <c r="M429" s="1"/>
      <c r="N429" s="1">
        <v>14.85605</v>
      </c>
      <c r="O429" s="1" t="s">
        <v>23</v>
      </c>
      <c r="P429" s="1" t="s">
        <v>1461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28</v>
      </c>
      <c r="B430" s="1" t="s">
        <v>17</v>
      </c>
      <c r="C430" s="1">
        <v>508.4</v>
      </c>
      <c r="D430" s="1">
        <v>0.0</v>
      </c>
      <c r="E430" s="1" t="s">
        <v>29</v>
      </c>
      <c r="F430" s="1" t="s">
        <v>19</v>
      </c>
      <c r="G430" s="1" t="s">
        <v>20</v>
      </c>
      <c r="H430" s="1" t="s">
        <v>1462</v>
      </c>
      <c r="I430" s="1" t="s">
        <v>1463</v>
      </c>
      <c r="J430" s="1" t="s">
        <v>1463</v>
      </c>
      <c r="K430" s="2"/>
      <c r="L430" s="1">
        <v>1.0</v>
      </c>
      <c r="M430" s="1"/>
      <c r="N430" s="1">
        <v>16.042</v>
      </c>
      <c r="O430" s="1" t="s">
        <v>23</v>
      </c>
      <c r="P430" s="1" t="s">
        <v>1464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36</v>
      </c>
      <c r="B431" s="1" t="s">
        <v>17</v>
      </c>
      <c r="C431" s="1">
        <v>292.0</v>
      </c>
      <c r="D431" s="1">
        <v>73.0</v>
      </c>
      <c r="E431" s="2"/>
      <c r="F431" s="1" t="s">
        <v>67</v>
      </c>
      <c r="G431" s="1" t="s">
        <v>93</v>
      </c>
      <c r="H431" s="1" t="s">
        <v>1465</v>
      </c>
      <c r="I431" s="1" t="s">
        <v>1466</v>
      </c>
      <c r="J431" s="1" t="s">
        <v>1466</v>
      </c>
      <c r="K431" s="2"/>
      <c r="L431" s="1">
        <v>3.0</v>
      </c>
      <c r="M431" s="1"/>
      <c r="N431" s="1">
        <v>22.17995</v>
      </c>
      <c r="O431" s="1" t="s">
        <v>43</v>
      </c>
      <c r="P431" s="1" t="s">
        <v>1467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16</v>
      </c>
      <c r="B432" s="1" t="s">
        <v>17</v>
      </c>
      <c r="C432" s="1">
        <v>394.0</v>
      </c>
      <c r="D432" s="1">
        <v>0.0</v>
      </c>
      <c r="E432" s="1" t="s">
        <v>1468</v>
      </c>
      <c r="F432" s="1" t="s">
        <v>19</v>
      </c>
      <c r="G432" s="1" t="s">
        <v>20</v>
      </c>
      <c r="H432" s="1" t="s">
        <v>1469</v>
      </c>
      <c r="I432" s="1" t="s">
        <v>1470</v>
      </c>
      <c r="J432" s="1" t="s">
        <v>1470</v>
      </c>
      <c r="K432" s="2"/>
      <c r="L432" s="1">
        <v>0.0</v>
      </c>
      <c r="M432" s="1"/>
      <c r="N432" s="1">
        <v>14.766216666666667</v>
      </c>
      <c r="O432" s="1" t="s">
        <v>23</v>
      </c>
      <c r="P432" s="1" t="s">
        <v>1471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28</v>
      </c>
      <c r="B433" s="1" t="s">
        <v>17</v>
      </c>
      <c r="C433" s="3">
        <v>333.2</v>
      </c>
      <c r="D433" s="1">
        <v>0.0</v>
      </c>
      <c r="E433" s="1" t="s">
        <v>29</v>
      </c>
      <c r="F433" s="1" t="s">
        <v>19</v>
      </c>
      <c r="G433" s="1" t="s">
        <v>20</v>
      </c>
      <c r="H433" s="1" t="s">
        <v>1472</v>
      </c>
      <c r="I433" s="1" t="s">
        <v>1473</v>
      </c>
      <c r="J433" s="1" t="s">
        <v>1473</v>
      </c>
      <c r="K433" s="2"/>
      <c r="L433" s="1">
        <v>0.0</v>
      </c>
      <c r="M433" s="1"/>
      <c r="N433" s="1">
        <v>14.11805</v>
      </c>
      <c r="O433" s="1" t="s">
        <v>23</v>
      </c>
      <c r="P433" s="1" t="s">
        <v>1474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28</v>
      </c>
      <c r="B434" s="1" t="s">
        <v>17</v>
      </c>
      <c r="C434" s="1">
        <v>1150.0</v>
      </c>
      <c r="D434" s="1">
        <v>0.0</v>
      </c>
      <c r="E434" s="1" t="s">
        <v>29</v>
      </c>
      <c r="F434" s="1" t="s">
        <v>19</v>
      </c>
      <c r="G434" s="1" t="s">
        <v>20</v>
      </c>
      <c r="H434" s="1" t="s">
        <v>1475</v>
      </c>
      <c r="I434" s="1" t="s">
        <v>1476</v>
      </c>
      <c r="J434" s="1" t="s">
        <v>1476</v>
      </c>
      <c r="K434" s="2"/>
      <c r="L434" s="1">
        <v>0.0</v>
      </c>
      <c r="M434" s="1"/>
      <c r="N434" s="1">
        <v>14.71775</v>
      </c>
      <c r="O434" s="1" t="s">
        <v>23</v>
      </c>
      <c r="P434" s="1" t="s">
        <v>1477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179</v>
      </c>
      <c r="B435" s="1" t="s">
        <v>17</v>
      </c>
      <c r="C435" s="1">
        <v>20.0</v>
      </c>
      <c r="D435" s="1">
        <v>35.0</v>
      </c>
      <c r="E435" s="2"/>
      <c r="F435" s="1" t="s">
        <v>67</v>
      </c>
      <c r="G435" s="1" t="s">
        <v>93</v>
      </c>
      <c r="H435" s="1" t="s">
        <v>1478</v>
      </c>
      <c r="I435" s="1" t="s">
        <v>1479</v>
      </c>
      <c r="J435" s="1" t="s">
        <v>1479</v>
      </c>
      <c r="K435" s="2"/>
      <c r="L435" s="1">
        <v>-2.0</v>
      </c>
      <c r="M435" s="1"/>
      <c r="N435" s="1">
        <v>2.26915</v>
      </c>
      <c r="O435" s="1" t="s">
        <v>182</v>
      </c>
      <c r="P435" s="1" t="s">
        <v>1480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58</v>
      </c>
      <c r="B436" s="1" t="s">
        <v>17</v>
      </c>
      <c r="C436" s="1">
        <v>289.0</v>
      </c>
      <c r="D436" s="1">
        <v>0.0</v>
      </c>
      <c r="E436" s="2"/>
      <c r="F436" s="1" t="s">
        <v>19</v>
      </c>
      <c r="G436" s="1" t="s">
        <v>20</v>
      </c>
      <c r="H436" s="1" t="s">
        <v>1481</v>
      </c>
      <c r="I436" s="1" t="s">
        <v>1482</v>
      </c>
      <c r="J436" s="1" t="s">
        <v>1482</v>
      </c>
      <c r="K436" s="2"/>
      <c r="L436" s="1">
        <v>-5.0</v>
      </c>
      <c r="M436" s="1"/>
      <c r="N436" s="1">
        <v>9.42965</v>
      </c>
      <c r="O436" s="1" t="s">
        <v>23</v>
      </c>
      <c r="P436" s="1" t="s">
        <v>1483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28</v>
      </c>
      <c r="B437" s="1" t="s">
        <v>17</v>
      </c>
      <c r="C437" s="3">
        <v>214.2</v>
      </c>
      <c r="D437" s="1">
        <v>0.0</v>
      </c>
      <c r="E437" s="1" t="s">
        <v>29</v>
      </c>
      <c r="F437" s="1" t="s">
        <v>19</v>
      </c>
      <c r="G437" s="1" t="s">
        <v>20</v>
      </c>
      <c r="H437" s="1" t="s">
        <v>1484</v>
      </c>
      <c r="I437" s="1" t="s">
        <v>1485</v>
      </c>
      <c r="J437" s="1" t="s">
        <v>1485</v>
      </c>
      <c r="K437" s="2"/>
      <c r="L437" s="1">
        <v>-6.0</v>
      </c>
      <c r="M437" s="1"/>
      <c r="N437" s="1">
        <v>8.355333333333334</v>
      </c>
      <c r="O437" s="1" t="s">
        <v>23</v>
      </c>
      <c r="P437" s="1" t="s">
        <v>86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58</v>
      </c>
      <c r="B438" s="1" t="s">
        <v>17</v>
      </c>
      <c r="C438" s="1">
        <v>329.0</v>
      </c>
      <c r="D438" s="1">
        <v>0.0</v>
      </c>
      <c r="E438" s="2"/>
      <c r="F438" s="1" t="s">
        <v>19</v>
      </c>
      <c r="G438" s="1" t="s">
        <v>20</v>
      </c>
      <c r="H438" s="1" t="s">
        <v>1486</v>
      </c>
      <c r="I438" s="1" t="s">
        <v>1487</v>
      </c>
      <c r="J438" s="1" t="s">
        <v>1487</v>
      </c>
      <c r="K438" s="2"/>
      <c r="L438" s="1">
        <v>-6.0</v>
      </c>
      <c r="M438" s="1"/>
      <c r="N438" s="1">
        <v>8.247333333333334</v>
      </c>
      <c r="O438" s="1" t="s">
        <v>23</v>
      </c>
      <c r="P438" s="1" t="s">
        <v>346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28</v>
      </c>
      <c r="B439" s="1" t="s">
        <v>17</v>
      </c>
      <c r="C439" s="3">
        <v>239.2</v>
      </c>
      <c r="D439" s="1">
        <v>0.0</v>
      </c>
      <c r="E439" s="1" t="s">
        <v>29</v>
      </c>
      <c r="F439" s="1" t="s">
        <v>19</v>
      </c>
      <c r="G439" s="1" t="s">
        <v>20</v>
      </c>
      <c r="H439" s="1" t="s">
        <v>1488</v>
      </c>
      <c r="I439" s="1" t="s">
        <v>1489</v>
      </c>
      <c r="J439" s="1" t="s">
        <v>1489</v>
      </c>
      <c r="K439" s="2"/>
      <c r="L439" s="1">
        <v>-2.0</v>
      </c>
      <c r="M439" s="1"/>
      <c r="N439" s="1">
        <v>12.567016666666667</v>
      </c>
      <c r="O439" s="1" t="s">
        <v>23</v>
      </c>
      <c r="P439" s="1" t="s">
        <v>1490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36</v>
      </c>
      <c r="B440" s="1" t="s">
        <v>17</v>
      </c>
      <c r="C440" s="1">
        <v>438.0</v>
      </c>
      <c r="D440" s="1">
        <v>100.0</v>
      </c>
      <c r="E440" s="2"/>
      <c r="F440" s="1" t="s">
        <v>67</v>
      </c>
      <c r="G440" s="1" t="s">
        <v>20</v>
      </c>
      <c r="H440" s="1" t="s">
        <v>1491</v>
      </c>
      <c r="I440" s="1" t="s">
        <v>1492</v>
      </c>
      <c r="J440" s="1" t="s">
        <v>1492</v>
      </c>
      <c r="K440" s="2"/>
      <c r="L440" s="1">
        <v>-17.0</v>
      </c>
      <c r="M440" s="1"/>
      <c r="N440" s="1">
        <v>12.377966666666667</v>
      </c>
      <c r="O440" s="1" t="s">
        <v>43</v>
      </c>
      <c r="P440" s="1" t="s">
        <v>1493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28</v>
      </c>
      <c r="B441" s="1" t="s">
        <v>17</v>
      </c>
      <c r="C441" s="1">
        <v>329.0</v>
      </c>
      <c r="D441" s="1">
        <v>0.0</v>
      </c>
      <c r="E441" s="1" t="s">
        <v>29</v>
      </c>
      <c r="F441" s="1" t="s">
        <v>19</v>
      </c>
      <c r="G441" s="1" t="s">
        <v>20</v>
      </c>
      <c r="H441" s="1" t="s">
        <v>1494</v>
      </c>
      <c r="I441" s="1" t="s">
        <v>1495</v>
      </c>
      <c r="J441" s="1" t="s">
        <v>1495</v>
      </c>
      <c r="K441" s="2"/>
      <c r="L441" s="1">
        <v>-1.0</v>
      </c>
      <c r="M441" s="1"/>
      <c r="N441" s="1">
        <v>13.217133333333333</v>
      </c>
      <c r="O441" s="1" t="s">
        <v>23</v>
      </c>
      <c r="P441" s="1" t="s">
        <v>1496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36</v>
      </c>
      <c r="B442" s="1" t="s">
        <v>17</v>
      </c>
      <c r="C442" s="1">
        <v>700.0</v>
      </c>
      <c r="D442" s="1">
        <v>0.0</v>
      </c>
      <c r="E442" s="1" t="s">
        <v>106</v>
      </c>
      <c r="F442" s="1" t="s">
        <v>38</v>
      </c>
      <c r="G442" s="1" t="s">
        <v>20</v>
      </c>
      <c r="H442" s="1" t="s">
        <v>1497</v>
      </c>
      <c r="I442" s="1" t="s">
        <v>1498</v>
      </c>
      <c r="J442" s="1" t="s">
        <v>1499</v>
      </c>
      <c r="K442" s="1" t="s">
        <v>1500</v>
      </c>
      <c r="L442" s="1">
        <v>-11.0</v>
      </c>
      <c r="M442" s="1">
        <v>0.07225</v>
      </c>
      <c r="N442" s="1">
        <v>16.650233333333333</v>
      </c>
      <c r="O442" s="1" t="s">
        <v>43</v>
      </c>
      <c r="P442" s="1" t="s">
        <v>1501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28</v>
      </c>
      <c r="B443" s="1" t="s">
        <v>17</v>
      </c>
      <c r="C443" s="1">
        <v>478.2</v>
      </c>
      <c r="D443" s="1">
        <v>0.0</v>
      </c>
      <c r="E443" s="1" t="s">
        <v>29</v>
      </c>
      <c r="F443" s="1" t="s">
        <v>19</v>
      </c>
      <c r="G443" s="1" t="s">
        <v>20</v>
      </c>
      <c r="H443" s="1" t="s">
        <v>1502</v>
      </c>
      <c r="I443" s="1" t="s">
        <v>1503</v>
      </c>
      <c r="J443" s="1" t="s">
        <v>1503</v>
      </c>
      <c r="K443" s="2"/>
      <c r="L443" s="1">
        <v>0.0</v>
      </c>
      <c r="M443" s="1"/>
      <c r="N443" s="1">
        <v>14.82755</v>
      </c>
      <c r="O443" s="1" t="s">
        <v>23</v>
      </c>
      <c r="P443" s="1" t="s">
        <v>1504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36</v>
      </c>
      <c r="B444" s="1" t="s">
        <v>17</v>
      </c>
      <c r="C444" s="1">
        <v>359.0</v>
      </c>
      <c r="D444" s="1">
        <v>70.0</v>
      </c>
      <c r="E444" s="2"/>
      <c r="F444" s="1" t="s">
        <v>67</v>
      </c>
      <c r="G444" s="1" t="s">
        <v>93</v>
      </c>
      <c r="H444" s="1" t="s">
        <v>1505</v>
      </c>
      <c r="I444" s="1" t="s">
        <v>1506</v>
      </c>
      <c r="J444" s="1" t="s">
        <v>1506</v>
      </c>
      <c r="K444" s="2"/>
      <c r="L444" s="1">
        <v>-7.0</v>
      </c>
      <c r="M444" s="1"/>
      <c r="N444" s="1">
        <v>11.888016666666667</v>
      </c>
      <c r="O444" s="1" t="s">
        <v>43</v>
      </c>
      <c r="P444" s="1" t="s">
        <v>1507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36</v>
      </c>
      <c r="B445" s="1" t="s">
        <v>17</v>
      </c>
      <c r="C445" s="1">
        <v>215.0</v>
      </c>
      <c r="D445" s="1">
        <v>54.0</v>
      </c>
      <c r="E445" s="2"/>
      <c r="F445" s="1" t="s">
        <v>67</v>
      </c>
      <c r="G445" s="1" t="s">
        <v>93</v>
      </c>
      <c r="H445" s="1" t="s">
        <v>1508</v>
      </c>
      <c r="I445" s="1" t="s">
        <v>1509</v>
      </c>
      <c r="J445" s="1" t="s">
        <v>1509</v>
      </c>
      <c r="K445" s="2"/>
      <c r="L445" s="1">
        <v>-8.0</v>
      </c>
      <c r="M445" s="1"/>
      <c r="N445" s="1">
        <v>11.193266666666666</v>
      </c>
      <c r="O445" s="1" t="s">
        <v>43</v>
      </c>
      <c r="P445" s="1" t="s">
        <v>1510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36</v>
      </c>
      <c r="B446" s="1" t="s">
        <v>17</v>
      </c>
      <c r="C446" s="1">
        <v>349.0</v>
      </c>
      <c r="D446" s="1">
        <v>0.0</v>
      </c>
      <c r="E446" s="1" t="s">
        <v>37</v>
      </c>
      <c r="F446" s="1" t="s">
        <v>38</v>
      </c>
      <c r="G446" s="1" t="s">
        <v>20</v>
      </c>
      <c r="H446" s="1" t="s">
        <v>1511</v>
      </c>
      <c r="I446" s="1" t="s">
        <v>1512</v>
      </c>
      <c r="J446" s="1" t="s">
        <v>1513</v>
      </c>
      <c r="K446" s="1" t="s">
        <v>1514</v>
      </c>
      <c r="L446" s="1">
        <v>-11.0</v>
      </c>
      <c r="M446" s="1">
        <v>0.040516666666666666</v>
      </c>
      <c r="N446" s="1">
        <v>13.523816666666667</v>
      </c>
      <c r="O446" s="1" t="s">
        <v>43</v>
      </c>
      <c r="P446" s="1" t="s">
        <v>1515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58</v>
      </c>
      <c r="B447" s="1" t="s">
        <v>17</v>
      </c>
      <c r="C447" s="1">
        <v>404.0</v>
      </c>
      <c r="D447" s="1">
        <v>0.0</v>
      </c>
      <c r="E447" s="2"/>
      <c r="F447" s="1" t="s">
        <v>19</v>
      </c>
      <c r="G447" s="1" t="s">
        <v>20</v>
      </c>
      <c r="H447" s="1" t="s">
        <v>1516</v>
      </c>
      <c r="I447" s="1" t="s">
        <v>1517</v>
      </c>
      <c r="J447" s="1" t="s">
        <v>1517</v>
      </c>
      <c r="K447" s="2"/>
      <c r="L447" s="1">
        <v>0.0</v>
      </c>
      <c r="M447" s="1"/>
      <c r="N447" s="1">
        <v>15.662716666666666</v>
      </c>
      <c r="O447" s="1" t="s">
        <v>23</v>
      </c>
      <c r="P447" s="1" t="s">
        <v>1518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36</v>
      </c>
      <c r="B448" s="1" t="s">
        <v>17</v>
      </c>
      <c r="C448" s="1">
        <v>490.0</v>
      </c>
      <c r="D448" s="1">
        <v>122.0</v>
      </c>
      <c r="E448" s="2"/>
      <c r="F448" s="1" t="s">
        <v>67</v>
      </c>
      <c r="G448" s="1" t="s">
        <v>20</v>
      </c>
      <c r="H448" s="1" t="s">
        <v>1519</v>
      </c>
      <c r="I448" s="1" t="s">
        <v>1520</v>
      </c>
      <c r="J448" s="1" t="s">
        <v>1520</v>
      </c>
      <c r="K448" s="2"/>
      <c r="L448" s="1">
        <v>-4.0</v>
      </c>
      <c r="M448" s="1"/>
      <c r="N448" s="1">
        <v>14.465816666666667</v>
      </c>
      <c r="O448" s="1" t="s">
        <v>43</v>
      </c>
      <c r="P448" s="1" t="s">
        <v>1521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58</v>
      </c>
      <c r="B449" s="1" t="s">
        <v>17</v>
      </c>
      <c r="C449" s="1">
        <v>329.0</v>
      </c>
      <c r="D449" s="1">
        <v>0.0</v>
      </c>
      <c r="E449" s="2"/>
      <c r="F449" s="1" t="s">
        <v>19</v>
      </c>
      <c r="G449" s="1" t="s">
        <v>93</v>
      </c>
      <c r="H449" s="1" t="s">
        <v>1522</v>
      </c>
      <c r="I449" s="1" t="s">
        <v>1523</v>
      </c>
      <c r="J449" s="1" t="s">
        <v>1523</v>
      </c>
      <c r="K449" s="2"/>
      <c r="L449" s="1">
        <v>-3.0</v>
      </c>
      <c r="M449" s="1"/>
      <c r="N449" s="1">
        <v>11.222816666666667</v>
      </c>
      <c r="O449" s="1" t="s">
        <v>23</v>
      </c>
      <c r="P449" s="1" t="s">
        <v>230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36</v>
      </c>
      <c r="B450" s="1" t="s">
        <v>17</v>
      </c>
      <c r="C450" s="1">
        <v>544.0</v>
      </c>
      <c r="D450" s="1">
        <v>136.0</v>
      </c>
      <c r="E450" s="2"/>
      <c r="F450" s="1" t="s">
        <v>67</v>
      </c>
      <c r="G450" s="1" t="s">
        <v>93</v>
      </c>
      <c r="H450" s="1" t="s">
        <v>1524</v>
      </c>
      <c r="I450" s="1" t="s">
        <v>1525</v>
      </c>
      <c r="J450" s="1" t="s">
        <v>1525</v>
      </c>
      <c r="K450" s="2"/>
      <c r="L450" s="1">
        <v>-8.0</v>
      </c>
      <c r="M450" s="1"/>
      <c r="N450" s="1">
        <v>34.95033333333333</v>
      </c>
      <c r="O450" s="1" t="s">
        <v>43</v>
      </c>
      <c r="P450" s="1" t="s">
        <v>1526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36</v>
      </c>
      <c r="B451" s="1" t="s">
        <v>17</v>
      </c>
      <c r="C451" s="1">
        <v>199.0</v>
      </c>
      <c r="D451" s="1">
        <v>50.0</v>
      </c>
      <c r="E451" s="2"/>
      <c r="F451" s="1" t="s">
        <v>67</v>
      </c>
      <c r="G451" s="1" t="s">
        <v>68</v>
      </c>
      <c r="H451" s="1" t="s">
        <v>1527</v>
      </c>
      <c r="I451" s="1" t="s">
        <v>1528</v>
      </c>
      <c r="J451" s="1" t="s">
        <v>1528</v>
      </c>
      <c r="K451" s="2"/>
      <c r="L451" s="1">
        <v>-8.0</v>
      </c>
      <c r="M451" s="1"/>
      <c r="N451" s="1">
        <v>11.4051</v>
      </c>
      <c r="O451" s="1" t="s">
        <v>43</v>
      </c>
      <c r="P451" s="1" t="s">
        <v>415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36</v>
      </c>
      <c r="B452" s="1" t="s">
        <v>17</v>
      </c>
      <c r="C452" s="3">
        <v>250.0</v>
      </c>
      <c r="D452" s="1">
        <v>0.0</v>
      </c>
      <c r="E452" s="1" t="s">
        <v>106</v>
      </c>
      <c r="F452" s="1" t="s">
        <v>38</v>
      </c>
      <c r="G452" s="1" t="s">
        <v>20</v>
      </c>
      <c r="H452" s="1" t="s">
        <v>1529</v>
      </c>
      <c r="I452" s="1" t="s">
        <v>1530</v>
      </c>
      <c r="J452" s="1" t="s">
        <v>1531</v>
      </c>
      <c r="K452" s="1" t="s">
        <v>1532</v>
      </c>
      <c r="L452" s="1">
        <v>-11.0</v>
      </c>
      <c r="M452" s="1">
        <v>0.16853333333333334</v>
      </c>
      <c r="N452" s="1">
        <v>11.303816666666666</v>
      </c>
      <c r="O452" s="1" t="s">
        <v>43</v>
      </c>
      <c r="P452" s="1" t="s">
        <v>1533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28</v>
      </c>
      <c r="B453" s="3" t="s">
        <v>17</v>
      </c>
      <c r="C453" s="1">
        <v>182.2</v>
      </c>
      <c r="D453" s="1">
        <v>0.0</v>
      </c>
      <c r="E453" s="1" t="s">
        <v>29</v>
      </c>
      <c r="F453" s="1" t="s">
        <v>19</v>
      </c>
      <c r="G453" s="1" t="s">
        <v>20</v>
      </c>
      <c r="H453" s="1" t="s">
        <v>1534</v>
      </c>
      <c r="I453" s="1" t="s">
        <v>1535</v>
      </c>
      <c r="J453" s="1" t="s">
        <v>1535</v>
      </c>
      <c r="K453" s="2"/>
      <c r="L453" s="1">
        <v>-3.0</v>
      </c>
      <c r="M453" s="1"/>
      <c r="N453" s="1">
        <v>11.719033333333334</v>
      </c>
      <c r="O453" s="1" t="s">
        <v>23</v>
      </c>
      <c r="P453" s="1" t="s">
        <v>334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16</v>
      </c>
      <c r="B454" s="1" t="s">
        <v>17</v>
      </c>
      <c r="C454" s="1">
        <v>528.0</v>
      </c>
      <c r="D454" s="1">
        <v>0.0</v>
      </c>
      <c r="E454" s="1" t="s">
        <v>1536</v>
      </c>
      <c r="F454" s="1" t="s">
        <v>19</v>
      </c>
      <c r="G454" s="1" t="s">
        <v>20</v>
      </c>
      <c r="H454" s="1" t="s">
        <v>1537</v>
      </c>
      <c r="I454" s="1" t="s">
        <v>1538</v>
      </c>
      <c r="J454" s="1" t="s">
        <v>1538</v>
      </c>
      <c r="K454" s="2"/>
      <c r="L454" s="1">
        <v>-3.0</v>
      </c>
      <c r="M454" s="1"/>
      <c r="N454" s="1">
        <v>11.313533333333334</v>
      </c>
      <c r="O454" s="1" t="s">
        <v>23</v>
      </c>
      <c r="P454" s="1" t="s">
        <v>1539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28</v>
      </c>
      <c r="B455" s="1" t="s">
        <v>17</v>
      </c>
      <c r="C455" s="3">
        <v>264.2</v>
      </c>
      <c r="D455" s="1">
        <v>0.0</v>
      </c>
      <c r="E455" s="1" t="s">
        <v>29</v>
      </c>
      <c r="F455" s="1" t="s">
        <v>19</v>
      </c>
      <c r="G455" s="1" t="s">
        <v>20</v>
      </c>
      <c r="H455" s="1" t="s">
        <v>1540</v>
      </c>
      <c r="I455" s="1" t="s">
        <v>1541</v>
      </c>
      <c r="J455" s="1" t="s">
        <v>1541</v>
      </c>
      <c r="K455" s="2"/>
      <c r="L455" s="1">
        <v>-3.0</v>
      </c>
      <c r="M455" s="1"/>
      <c r="N455" s="1">
        <v>11.594666666666667</v>
      </c>
      <c r="O455" s="1" t="s">
        <v>23</v>
      </c>
      <c r="P455" s="1" t="s">
        <v>1542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28</v>
      </c>
      <c r="B456" s="1" t="s">
        <v>17</v>
      </c>
      <c r="C456" s="1">
        <v>658.0</v>
      </c>
      <c r="D456" s="1">
        <v>0.0</v>
      </c>
      <c r="E456" s="1" t="s">
        <v>29</v>
      </c>
      <c r="F456" s="1" t="s">
        <v>19</v>
      </c>
      <c r="G456" s="1" t="s">
        <v>20</v>
      </c>
      <c r="H456" s="1" t="s">
        <v>1543</v>
      </c>
      <c r="I456" s="1" t="s">
        <v>1544</v>
      </c>
      <c r="J456" s="1" t="s">
        <v>1544</v>
      </c>
      <c r="K456" s="2"/>
      <c r="L456" s="1">
        <v>2.0</v>
      </c>
      <c r="M456" s="1"/>
      <c r="N456" s="1">
        <v>17.220833333333335</v>
      </c>
      <c r="O456" s="1" t="s">
        <v>23</v>
      </c>
      <c r="P456" s="1" t="s">
        <v>1545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58</v>
      </c>
      <c r="B457" s="1" t="s">
        <v>17</v>
      </c>
      <c r="C457" s="1">
        <v>528.0</v>
      </c>
      <c r="D457" s="1">
        <v>0.0</v>
      </c>
      <c r="E457" s="2"/>
      <c r="F457" s="1" t="s">
        <v>19</v>
      </c>
      <c r="G457" s="1" t="s">
        <v>20</v>
      </c>
      <c r="H457" s="1" t="s">
        <v>1546</v>
      </c>
      <c r="I457" s="1" t="s">
        <v>1547</v>
      </c>
      <c r="J457" s="1" t="s">
        <v>1547</v>
      </c>
      <c r="K457" s="2"/>
      <c r="L457" s="1">
        <v>2.0</v>
      </c>
      <c r="M457" s="1"/>
      <c r="N457" s="1">
        <v>17.28935</v>
      </c>
      <c r="O457" s="1" t="s">
        <v>23</v>
      </c>
      <c r="P457" s="1" t="s">
        <v>1548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36</v>
      </c>
      <c r="B458" s="1" t="s">
        <v>17</v>
      </c>
      <c r="C458" s="1">
        <v>539.0</v>
      </c>
      <c r="D458" s="1">
        <v>0.0</v>
      </c>
      <c r="E458" s="1" t="s">
        <v>1549</v>
      </c>
      <c r="F458" s="1" t="s">
        <v>38</v>
      </c>
      <c r="G458" s="1" t="s">
        <v>20</v>
      </c>
      <c r="H458" s="1" t="s">
        <v>1550</v>
      </c>
      <c r="I458" s="1" t="s">
        <v>1551</v>
      </c>
      <c r="J458" s="1" t="s">
        <v>1552</v>
      </c>
      <c r="K458" s="1" t="s">
        <v>1553</v>
      </c>
      <c r="L458" s="1">
        <v>-1.0</v>
      </c>
      <c r="M458" s="1">
        <v>0.04125</v>
      </c>
      <c r="N458" s="1">
        <v>20.924866666666667</v>
      </c>
      <c r="O458" s="1" t="s">
        <v>43</v>
      </c>
      <c r="P458" s="1" t="s">
        <v>1554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179</v>
      </c>
      <c r="B459" s="1" t="s">
        <v>17</v>
      </c>
      <c r="C459" s="1">
        <v>39.0</v>
      </c>
      <c r="D459" s="1">
        <v>0.0</v>
      </c>
      <c r="E459" s="2"/>
      <c r="F459" s="1" t="s">
        <v>67</v>
      </c>
      <c r="G459" s="1" t="s">
        <v>93</v>
      </c>
      <c r="H459" s="1" t="s">
        <v>1555</v>
      </c>
      <c r="I459" s="1" t="s">
        <v>1556</v>
      </c>
      <c r="J459" s="1" t="s">
        <v>1556</v>
      </c>
      <c r="K459" s="2"/>
      <c r="L459" s="1">
        <v>-3.0</v>
      </c>
      <c r="M459" s="1"/>
      <c r="N459" s="1">
        <v>1.2094166666666666</v>
      </c>
      <c r="O459" s="1" t="s">
        <v>182</v>
      </c>
      <c r="P459" s="1" t="s">
        <v>1557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16</v>
      </c>
      <c r="B460" s="1" t="s">
        <v>17</v>
      </c>
      <c r="C460" s="1">
        <v>897.0</v>
      </c>
      <c r="D460" s="1">
        <v>0.0</v>
      </c>
      <c r="E460" s="1" t="s">
        <v>1558</v>
      </c>
      <c r="F460" s="1" t="s">
        <v>19</v>
      </c>
      <c r="G460" s="1" t="s">
        <v>20</v>
      </c>
      <c r="H460" s="1" t="s">
        <v>1559</v>
      </c>
      <c r="I460" s="1" t="s">
        <v>1560</v>
      </c>
      <c r="J460" s="1" t="s">
        <v>1560</v>
      </c>
      <c r="K460" s="2"/>
      <c r="L460" s="1">
        <v>-3.0</v>
      </c>
      <c r="M460" s="1"/>
      <c r="N460" s="1">
        <v>15.544716666666666</v>
      </c>
      <c r="O460" s="1" t="s">
        <v>23</v>
      </c>
      <c r="P460" s="1" t="s">
        <v>1561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58</v>
      </c>
      <c r="B461" s="1" t="s">
        <v>17</v>
      </c>
      <c r="C461" s="1">
        <v>264.0</v>
      </c>
      <c r="D461" s="1">
        <v>0.0</v>
      </c>
      <c r="E461" s="2"/>
      <c r="F461" s="1" t="s">
        <v>19</v>
      </c>
      <c r="G461" s="1" t="s">
        <v>20</v>
      </c>
      <c r="H461" s="1" t="s">
        <v>1562</v>
      </c>
      <c r="I461" s="1" t="s">
        <v>1563</v>
      </c>
      <c r="J461" s="1" t="s">
        <v>1563</v>
      </c>
      <c r="K461" s="2"/>
      <c r="L461" s="1">
        <v>-8.0</v>
      </c>
      <c r="M461" s="1"/>
      <c r="N461" s="1">
        <v>6.72175</v>
      </c>
      <c r="O461" s="1" t="s">
        <v>23</v>
      </c>
      <c r="P461" s="1" t="s">
        <v>137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36</v>
      </c>
      <c r="B462" s="1" t="s">
        <v>17</v>
      </c>
      <c r="C462" s="1">
        <v>537.0</v>
      </c>
      <c r="D462" s="1">
        <v>0.0</v>
      </c>
      <c r="E462" s="1" t="s">
        <v>37</v>
      </c>
      <c r="F462" s="1" t="s">
        <v>38</v>
      </c>
      <c r="G462" s="1" t="s">
        <v>20</v>
      </c>
      <c r="H462" s="1" t="s">
        <v>1564</v>
      </c>
      <c r="I462" s="1" t="s">
        <v>1565</v>
      </c>
      <c r="J462" s="1" t="s">
        <v>1566</v>
      </c>
      <c r="K462" s="1" t="s">
        <v>1567</v>
      </c>
      <c r="L462" s="1">
        <v>-11.0</v>
      </c>
      <c r="M462" s="1">
        <v>0.04385</v>
      </c>
      <c r="N462" s="1">
        <v>16.827266666666667</v>
      </c>
      <c r="O462" s="1" t="s">
        <v>43</v>
      </c>
      <c r="P462" s="1" t="s">
        <v>1568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16</v>
      </c>
      <c r="B463" s="1" t="s">
        <v>17</v>
      </c>
      <c r="C463" s="1">
        <v>383.0</v>
      </c>
      <c r="D463" s="1">
        <v>0.0</v>
      </c>
      <c r="E463" s="1" t="s">
        <v>1569</v>
      </c>
      <c r="F463" s="1" t="s">
        <v>19</v>
      </c>
      <c r="G463" s="1" t="s">
        <v>20</v>
      </c>
      <c r="H463" s="1" t="s">
        <v>1570</v>
      </c>
      <c r="I463" s="1" t="s">
        <v>1571</v>
      </c>
      <c r="J463" s="1" t="s">
        <v>1571</v>
      </c>
      <c r="K463" s="2"/>
      <c r="L463" s="1">
        <v>7.0</v>
      </c>
      <c r="M463" s="1"/>
      <c r="N463" s="1">
        <v>22.761766666666666</v>
      </c>
      <c r="O463" s="1" t="s">
        <v>23</v>
      </c>
      <c r="P463" s="1" t="s">
        <v>1572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36</v>
      </c>
      <c r="B464" s="1" t="s">
        <v>17</v>
      </c>
      <c r="C464" s="1">
        <v>446.0</v>
      </c>
      <c r="D464" s="1">
        <v>112.0</v>
      </c>
      <c r="E464" s="2"/>
      <c r="F464" s="1" t="s">
        <v>67</v>
      </c>
      <c r="G464" s="1" t="s">
        <v>68</v>
      </c>
      <c r="H464" s="1" t="s">
        <v>1573</v>
      </c>
      <c r="I464" s="1" t="s">
        <v>1574</v>
      </c>
      <c r="J464" s="1" t="s">
        <v>1574</v>
      </c>
      <c r="K464" s="2"/>
      <c r="L464" s="1">
        <v>-4.0</v>
      </c>
      <c r="M464" s="1"/>
      <c r="N464" s="1">
        <v>14.289533333333333</v>
      </c>
      <c r="O464" s="1" t="s">
        <v>43</v>
      </c>
      <c r="P464" s="1" t="s">
        <v>1575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179</v>
      </c>
      <c r="B465" s="1" t="s">
        <v>17</v>
      </c>
      <c r="C465" s="1">
        <v>309.0</v>
      </c>
      <c r="D465" s="1">
        <v>0.0</v>
      </c>
      <c r="E465" s="2"/>
      <c r="F465" s="1" t="s">
        <v>67</v>
      </c>
      <c r="G465" s="1" t="s">
        <v>93</v>
      </c>
      <c r="H465" s="1" t="s">
        <v>1576</v>
      </c>
      <c r="I465" s="1" t="s">
        <v>1577</v>
      </c>
      <c r="J465" s="1" t="s">
        <v>1577</v>
      </c>
      <c r="K465" s="2"/>
      <c r="L465" s="1">
        <v>11.0</v>
      </c>
      <c r="M465" s="1"/>
      <c r="N465" s="1">
        <v>16.055716666666665</v>
      </c>
      <c r="O465" s="1" t="s">
        <v>182</v>
      </c>
      <c r="P465" s="1" t="s">
        <v>1578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179</v>
      </c>
      <c r="B466" s="1" t="s">
        <v>17</v>
      </c>
      <c r="C466" s="3">
        <v>249.0</v>
      </c>
      <c r="D466" s="1">
        <v>0.0</v>
      </c>
      <c r="E466" s="2"/>
      <c r="F466" s="1" t="s">
        <v>67</v>
      </c>
      <c r="G466" s="1" t="s">
        <v>93</v>
      </c>
      <c r="H466" s="1" t="s">
        <v>1579</v>
      </c>
      <c r="I466" s="1" t="s">
        <v>1580</v>
      </c>
      <c r="J466" s="1" t="s">
        <v>1580</v>
      </c>
      <c r="K466" s="2"/>
      <c r="L466" s="1">
        <v>5.0</v>
      </c>
      <c r="M466" s="1"/>
      <c r="N466" s="1">
        <v>10.962033333333334</v>
      </c>
      <c r="O466" s="1" t="s">
        <v>182</v>
      </c>
      <c r="P466" s="1" t="s">
        <v>1581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36</v>
      </c>
      <c r="B467" s="1" t="s">
        <v>17</v>
      </c>
      <c r="C467" s="1">
        <v>394.0</v>
      </c>
      <c r="D467" s="1">
        <v>0.0</v>
      </c>
      <c r="E467" s="1" t="s">
        <v>1549</v>
      </c>
      <c r="F467" s="1" t="s">
        <v>38</v>
      </c>
      <c r="G467" s="1" t="s">
        <v>20</v>
      </c>
      <c r="H467" s="1" t="s">
        <v>1582</v>
      </c>
      <c r="I467" s="1" t="s">
        <v>1583</v>
      </c>
      <c r="J467" s="1" t="s">
        <v>1584</v>
      </c>
      <c r="K467" s="1" t="s">
        <v>1585</v>
      </c>
      <c r="L467" s="1">
        <v>0.0</v>
      </c>
      <c r="M467" s="1">
        <v>0.03236666666666667</v>
      </c>
      <c r="N467" s="1">
        <v>13.293416666666667</v>
      </c>
      <c r="O467" s="1" t="s">
        <v>43</v>
      </c>
      <c r="P467" s="1" t="s">
        <v>1586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36</v>
      </c>
      <c r="B468" s="1" t="s">
        <v>17</v>
      </c>
      <c r="C468" s="1">
        <v>552.0</v>
      </c>
      <c r="D468" s="1">
        <v>0.0</v>
      </c>
      <c r="E468" s="1" t="s">
        <v>1549</v>
      </c>
      <c r="F468" s="1" t="s">
        <v>38</v>
      </c>
      <c r="G468" s="1" t="s">
        <v>20</v>
      </c>
      <c r="H468" s="1" t="s">
        <v>1587</v>
      </c>
      <c r="I468" s="1" t="s">
        <v>1588</v>
      </c>
      <c r="J468" s="1" t="s">
        <v>1589</v>
      </c>
      <c r="K468" s="1" t="s">
        <v>1590</v>
      </c>
      <c r="L468" s="1">
        <v>-7.0</v>
      </c>
      <c r="M468" s="1">
        <v>0.02715</v>
      </c>
      <c r="N468" s="1">
        <v>18.129316666666668</v>
      </c>
      <c r="O468" s="1" t="s">
        <v>43</v>
      </c>
      <c r="P468" s="1" t="s">
        <v>1591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36</v>
      </c>
      <c r="B469" s="1" t="s">
        <v>17</v>
      </c>
      <c r="C469" s="3">
        <v>558.0</v>
      </c>
      <c r="D469" s="1">
        <v>0.0</v>
      </c>
      <c r="E469" s="1" t="s">
        <v>106</v>
      </c>
      <c r="F469" s="1" t="s">
        <v>38</v>
      </c>
      <c r="G469" s="1" t="s">
        <v>20</v>
      </c>
      <c r="H469" s="1" t="s">
        <v>1592</v>
      </c>
      <c r="I469" s="1" t="s">
        <v>1593</v>
      </c>
      <c r="J469" s="1" t="s">
        <v>1594</v>
      </c>
      <c r="K469" s="1" t="s">
        <v>1595</v>
      </c>
      <c r="L469" s="1">
        <v>-5.0</v>
      </c>
      <c r="M469" s="1">
        <v>0.036083333333333335</v>
      </c>
      <c r="N469" s="1">
        <v>20.396633333333334</v>
      </c>
      <c r="O469" s="1" t="s">
        <v>43</v>
      </c>
      <c r="P469" s="1" t="s">
        <v>1596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36</v>
      </c>
      <c r="B470" s="1" t="s">
        <v>17</v>
      </c>
      <c r="C470" s="1">
        <v>544.0</v>
      </c>
      <c r="D470" s="1">
        <v>136.0</v>
      </c>
      <c r="E470" s="2"/>
      <c r="F470" s="1" t="s">
        <v>67</v>
      </c>
      <c r="G470" s="1" t="s">
        <v>68</v>
      </c>
      <c r="H470" s="1" t="s">
        <v>1597</v>
      </c>
      <c r="I470" s="1" t="s">
        <v>1598</v>
      </c>
      <c r="J470" s="1" t="s">
        <v>1598</v>
      </c>
      <c r="K470" s="2"/>
      <c r="L470" s="1">
        <v>5.0</v>
      </c>
      <c r="M470" s="1"/>
      <c r="N470" s="1">
        <v>24.455633333333335</v>
      </c>
      <c r="O470" s="1" t="s">
        <v>43</v>
      </c>
      <c r="P470" s="1" t="s">
        <v>1599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58</v>
      </c>
      <c r="B471" s="1" t="s">
        <v>17</v>
      </c>
      <c r="C471" s="1">
        <v>321.0</v>
      </c>
      <c r="D471" s="1">
        <v>0.0</v>
      </c>
      <c r="E471" s="2"/>
      <c r="F471" s="1" t="s">
        <v>19</v>
      </c>
      <c r="G471" s="1" t="s">
        <v>20</v>
      </c>
      <c r="H471" s="1" t="s">
        <v>1600</v>
      </c>
      <c r="I471" s="1" t="s">
        <v>1601</v>
      </c>
      <c r="J471" s="1" t="s">
        <v>1601</v>
      </c>
      <c r="K471" s="2"/>
      <c r="L471" s="1">
        <v>7.0</v>
      </c>
      <c r="M471" s="1"/>
      <c r="N471" s="1">
        <v>22.814033333333334</v>
      </c>
      <c r="O471" s="1" t="s">
        <v>23</v>
      </c>
      <c r="P471" s="1" t="s">
        <v>1602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36</v>
      </c>
      <c r="B472" s="1" t="s">
        <v>17</v>
      </c>
      <c r="C472" s="3">
        <v>189.0</v>
      </c>
      <c r="D472" s="1">
        <v>80.0</v>
      </c>
      <c r="E472" s="2"/>
      <c r="F472" s="1" t="s">
        <v>67</v>
      </c>
      <c r="G472" s="1" t="s">
        <v>20</v>
      </c>
      <c r="H472" s="1" t="s">
        <v>1603</v>
      </c>
      <c r="I472" s="1" t="s">
        <v>1604</v>
      </c>
      <c r="J472" s="1" t="s">
        <v>1604</v>
      </c>
      <c r="K472" s="2"/>
      <c r="L472" s="1">
        <v>-2.0</v>
      </c>
      <c r="M472" s="1"/>
      <c r="N472" s="1">
        <v>16.73895</v>
      </c>
      <c r="O472" s="1" t="s">
        <v>43</v>
      </c>
      <c r="P472" s="1" t="s">
        <v>1605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28</v>
      </c>
      <c r="B473" s="1" t="s">
        <v>17</v>
      </c>
      <c r="C473" s="1">
        <v>897.0</v>
      </c>
      <c r="D473" s="1">
        <v>0.0</v>
      </c>
      <c r="E473" s="1" t="s">
        <v>29</v>
      </c>
      <c r="F473" s="1" t="s">
        <v>19</v>
      </c>
      <c r="G473" s="1" t="s">
        <v>20</v>
      </c>
      <c r="H473" s="1" t="s">
        <v>1606</v>
      </c>
      <c r="I473" s="1" t="s">
        <v>1607</v>
      </c>
      <c r="J473" s="1" t="s">
        <v>1607</v>
      </c>
      <c r="K473" s="2"/>
      <c r="L473" s="1">
        <v>15.0</v>
      </c>
      <c r="M473" s="1"/>
      <c r="N473" s="1">
        <v>30.98645</v>
      </c>
      <c r="O473" s="1" t="s">
        <v>23</v>
      </c>
      <c r="P473" s="1" t="s">
        <v>1608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58</v>
      </c>
      <c r="B474" s="1" t="s">
        <v>17</v>
      </c>
      <c r="C474" s="3">
        <v>1142.0</v>
      </c>
      <c r="D474" s="1">
        <v>0.0</v>
      </c>
      <c r="E474" s="2"/>
      <c r="F474" s="1" t="s">
        <v>19</v>
      </c>
      <c r="G474" s="1" t="s">
        <v>20</v>
      </c>
      <c r="H474" s="1" t="s">
        <v>1609</v>
      </c>
      <c r="I474" s="1" t="s">
        <v>1610</v>
      </c>
      <c r="J474" s="1" t="s">
        <v>1610</v>
      </c>
      <c r="K474" s="2"/>
      <c r="L474" s="1">
        <v>16.0</v>
      </c>
      <c r="M474" s="1"/>
      <c r="N474" s="1">
        <v>31.675133333333335</v>
      </c>
      <c r="O474" s="1" t="s">
        <v>23</v>
      </c>
      <c r="P474" s="1" t="s">
        <v>1611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36</v>
      </c>
      <c r="B475" s="1" t="s">
        <v>17</v>
      </c>
      <c r="C475" s="1">
        <v>684.0</v>
      </c>
      <c r="D475" s="1">
        <v>112.0</v>
      </c>
      <c r="E475" s="2"/>
      <c r="F475" s="1" t="s">
        <v>67</v>
      </c>
      <c r="G475" s="1" t="s">
        <v>20</v>
      </c>
      <c r="H475" s="1" t="s">
        <v>1612</v>
      </c>
      <c r="I475" s="1" t="s">
        <v>1613</v>
      </c>
      <c r="J475" s="1" t="s">
        <v>1613</v>
      </c>
      <c r="K475" s="2"/>
      <c r="L475" s="1">
        <v>4.0</v>
      </c>
      <c r="M475" s="1"/>
      <c r="N475" s="1">
        <v>22.873116666666668</v>
      </c>
      <c r="O475" s="1" t="s">
        <v>43</v>
      </c>
      <c r="P475" s="1" t="s">
        <v>1614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28</v>
      </c>
      <c r="B476" s="1" t="s">
        <v>17</v>
      </c>
      <c r="C476" s="3">
        <v>745.4</v>
      </c>
      <c r="D476" s="1">
        <v>0.0</v>
      </c>
      <c r="E476" s="1" t="s">
        <v>29</v>
      </c>
      <c r="F476" s="1" t="s">
        <v>19</v>
      </c>
      <c r="G476" s="1" t="s">
        <v>20</v>
      </c>
      <c r="H476" s="1" t="s">
        <v>1615</v>
      </c>
      <c r="I476" s="1" t="s">
        <v>1616</v>
      </c>
      <c r="J476" s="1" t="s">
        <v>1616</v>
      </c>
      <c r="K476" s="2"/>
      <c r="L476" s="1">
        <v>12.0</v>
      </c>
      <c r="M476" s="1"/>
      <c r="N476" s="1">
        <v>27.4309</v>
      </c>
      <c r="O476" s="1" t="s">
        <v>23</v>
      </c>
      <c r="P476" s="1" t="s">
        <v>1617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58</v>
      </c>
      <c r="B477" s="1" t="s">
        <v>17</v>
      </c>
      <c r="C477" s="1">
        <v>369.0</v>
      </c>
      <c r="D477" s="1">
        <v>0.0</v>
      </c>
      <c r="E477" s="2"/>
      <c r="F477" s="1" t="s">
        <v>19</v>
      </c>
      <c r="G477" s="1" t="s">
        <v>20</v>
      </c>
      <c r="H477" s="1" t="s">
        <v>1618</v>
      </c>
      <c r="I477" s="1" t="s">
        <v>1619</v>
      </c>
      <c r="J477" s="1" t="s">
        <v>1619</v>
      </c>
      <c r="K477" s="2"/>
      <c r="L477" s="1">
        <v>1.0</v>
      </c>
      <c r="M477" s="1"/>
      <c r="N477" s="1">
        <v>16.8811</v>
      </c>
      <c r="O477" s="1" t="s">
        <v>23</v>
      </c>
      <c r="P477" s="1" t="s">
        <v>1620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36</v>
      </c>
      <c r="B478" s="1" t="s">
        <v>17</v>
      </c>
      <c r="C478" s="1">
        <v>354.0</v>
      </c>
      <c r="D478" s="1">
        <v>17.0</v>
      </c>
      <c r="E478" s="1" t="s">
        <v>37</v>
      </c>
      <c r="F478" s="1" t="s">
        <v>38</v>
      </c>
      <c r="G478" s="1" t="s">
        <v>20</v>
      </c>
      <c r="H478" s="1" t="s">
        <v>1621</v>
      </c>
      <c r="I478" s="1" t="s">
        <v>1622</v>
      </c>
      <c r="J478" s="1" t="s">
        <v>1623</v>
      </c>
      <c r="K478" s="1" t="s">
        <v>1624</v>
      </c>
      <c r="L478" s="1">
        <v>-11.0</v>
      </c>
      <c r="M478" s="1">
        <v>0.07686666666666667</v>
      </c>
      <c r="N478" s="1">
        <v>18.617183333333333</v>
      </c>
      <c r="O478" s="1" t="s">
        <v>43</v>
      </c>
      <c r="P478" s="1" t="s">
        <v>1625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28</v>
      </c>
      <c r="B479" s="1" t="s">
        <v>17</v>
      </c>
      <c r="C479" s="1">
        <v>214.2</v>
      </c>
      <c r="D479" s="1">
        <v>0.0</v>
      </c>
      <c r="E479" s="1" t="s">
        <v>29</v>
      </c>
      <c r="F479" s="1" t="s">
        <v>19</v>
      </c>
      <c r="G479" s="1" t="s">
        <v>20</v>
      </c>
      <c r="H479" s="1" t="s">
        <v>1626</v>
      </c>
      <c r="I479" s="1" t="s">
        <v>1627</v>
      </c>
      <c r="J479" s="1" t="s">
        <v>1627</v>
      </c>
      <c r="K479" s="2"/>
      <c r="L479" s="1">
        <v>0.0</v>
      </c>
      <c r="M479" s="1"/>
      <c r="N479" s="1">
        <v>15.813216666666667</v>
      </c>
      <c r="O479" s="1" t="s">
        <v>23</v>
      </c>
      <c r="P479" s="1" t="s">
        <v>175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179</v>
      </c>
      <c r="B480" s="1" t="s">
        <v>17</v>
      </c>
      <c r="C480" s="1">
        <v>329.0</v>
      </c>
      <c r="D480" s="1">
        <v>0.0</v>
      </c>
      <c r="E480" s="2"/>
      <c r="F480" s="1" t="s">
        <v>67</v>
      </c>
      <c r="G480" s="1" t="s">
        <v>93</v>
      </c>
      <c r="H480" s="1" t="s">
        <v>1628</v>
      </c>
      <c r="I480" s="1" t="s">
        <v>1629</v>
      </c>
      <c r="J480" s="1" t="s">
        <v>1629</v>
      </c>
      <c r="K480" s="2"/>
      <c r="L480" s="1">
        <v>11.0</v>
      </c>
      <c r="M480" s="1"/>
      <c r="N480" s="1">
        <v>16.475533333333335</v>
      </c>
      <c r="O480" s="1" t="s">
        <v>182</v>
      </c>
      <c r="P480" s="1" t="s">
        <v>1630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36</v>
      </c>
      <c r="B481" s="1" t="s">
        <v>17</v>
      </c>
      <c r="C481" s="1">
        <v>957.0</v>
      </c>
      <c r="D481" s="1">
        <v>0.0</v>
      </c>
      <c r="E481" s="1" t="s">
        <v>37</v>
      </c>
      <c r="F481" s="1" t="s">
        <v>38</v>
      </c>
      <c r="G481" s="1" t="s">
        <v>20</v>
      </c>
      <c r="H481" s="1" t="s">
        <v>1631</v>
      </c>
      <c r="I481" s="1" t="s">
        <v>1632</v>
      </c>
      <c r="J481" s="1" t="s">
        <v>1633</v>
      </c>
      <c r="K481" s="1" t="s">
        <v>1634</v>
      </c>
      <c r="L481" s="1">
        <v>8.0</v>
      </c>
      <c r="M481" s="1">
        <v>0.00955</v>
      </c>
      <c r="N481" s="1">
        <v>25.38575</v>
      </c>
      <c r="O481" s="1" t="s">
        <v>43</v>
      </c>
      <c r="P481" s="1" t="s">
        <v>1635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36</v>
      </c>
      <c r="B482" s="1" t="s">
        <v>17</v>
      </c>
      <c r="C482" s="1">
        <v>294.0</v>
      </c>
      <c r="D482" s="1">
        <v>0.0</v>
      </c>
      <c r="E482" s="1" t="s">
        <v>37</v>
      </c>
      <c r="F482" s="1" t="s">
        <v>38</v>
      </c>
      <c r="G482" s="1" t="s">
        <v>20</v>
      </c>
      <c r="H482" s="1" t="s">
        <v>1636</v>
      </c>
      <c r="I482" s="1" t="s">
        <v>1637</v>
      </c>
      <c r="J482" s="1" t="s">
        <v>1638</v>
      </c>
      <c r="K482" s="1" t="s">
        <v>1639</v>
      </c>
      <c r="L482" s="1">
        <v>-8.0</v>
      </c>
      <c r="M482" s="1">
        <v>0.01205</v>
      </c>
      <c r="N482" s="1">
        <v>16.682716666666668</v>
      </c>
      <c r="O482" s="1" t="s">
        <v>43</v>
      </c>
      <c r="P482" s="1" t="s">
        <v>1640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36</v>
      </c>
      <c r="B483" s="1" t="s">
        <v>17</v>
      </c>
      <c r="C483" s="1">
        <v>761.0</v>
      </c>
      <c r="D483" s="1">
        <v>0.0</v>
      </c>
      <c r="E483" s="1" t="s">
        <v>106</v>
      </c>
      <c r="F483" s="1" t="s">
        <v>38</v>
      </c>
      <c r="G483" s="1" t="s">
        <v>20</v>
      </c>
      <c r="H483" s="1" t="s">
        <v>1641</v>
      </c>
      <c r="I483" s="1" t="s">
        <v>1642</v>
      </c>
      <c r="J483" s="1" t="s">
        <v>1643</v>
      </c>
      <c r="K483" s="1" t="s">
        <v>1644</v>
      </c>
      <c r="L483" s="1">
        <v>-10.0</v>
      </c>
      <c r="M483" s="1">
        <v>0.056633333333333334</v>
      </c>
      <c r="N483" s="1">
        <v>14.589533333333334</v>
      </c>
      <c r="O483" s="1" t="s">
        <v>43</v>
      </c>
      <c r="P483" s="1" t="s">
        <v>1645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36</v>
      </c>
      <c r="B484" s="1" t="s">
        <v>17</v>
      </c>
      <c r="C484" s="1">
        <v>329.0</v>
      </c>
      <c r="D484" s="1">
        <v>0.0</v>
      </c>
      <c r="E484" s="1" t="s">
        <v>37</v>
      </c>
      <c r="F484" s="1" t="s">
        <v>38</v>
      </c>
      <c r="G484" s="1" t="s">
        <v>20</v>
      </c>
      <c r="H484" s="1" t="s">
        <v>1646</v>
      </c>
      <c r="I484" s="1" t="s">
        <v>1647</v>
      </c>
      <c r="J484" s="1" t="s">
        <v>1648</v>
      </c>
      <c r="K484" s="1" t="s">
        <v>1649</v>
      </c>
      <c r="L484" s="1">
        <v>-4.0</v>
      </c>
      <c r="M484" s="1">
        <v>0.044033333333333334</v>
      </c>
      <c r="N484" s="1">
        <v>16.46538333333333</v>
      </c>
      <c r="O484" s="1" t="s">
        <v>43</v>
      </c>
      <c r="P484" s="1" t="s">
        <v>987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36</v>
      </c>
      <c r="B485" s="1" t="s">
        <v>17</v>
      </c>
      <c r="C485" s="1">
        <v>289.0</v>
      </c>
      <c r="D485" s="1">
        <v>0.0</v>
      </c>
      <c r="E485" s="1" t="s">
        <v>106</v>
      </c>
      <c r="F485" s="1" t="s">
        <v>38</v>
      </c>
      <c r="G485" s="1" t="s">
        <v>20</v>
      </c>
      <c r="H485" s="1" t="s">
        <v>1650</v>
      </c>
      <c r="I485" s="1" t="s">
        <v>1651</v>
      </c>
      <c r="J485" s="1" t="s">
        <v>1652</v>
      </c>
      <c r="K485" s="1" t="s">
        <v>1653</v>
      </c>
      <c r="L485" s="1">
        <v>0.0</v>
      </c>
      <c r="M485" s="1">
        <v>0.022383333333333335</v>
      </c>
      <c r="N485" s="1">
        <v>10.369383333333333</v>
      </c>
      <c r="O485" s="1" t="s">
        <v>43</v>
      </c>
      <c r="P485" s="1" t="s">
        <v>1654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58</v>
      </c>
      <c r="B486" s="1" t="s">
        <v>485</v>
      </c>
      <c r="C486" s="1">
        <v>628.0</v>
      </c>
      <c r="D486" s="1">
        <v>0.0</v>
      </c>
      <c r="E486" s="2"/>
      <c r="F486" s="1" t="s">
        <v>19</v>
      </c>
      <c r="G486" s="1" t="s">
        <v>20</v>
      </c>
      <c r="H486" s="1" t="s">
        <v>1655</v>
      </c>
      <c r="I486" s="1" t="s">
        <v>1656</v>
      </c>
      <c r="J486" s="1" t="s">
        <v>1656</v>
      </c>
      <c r="K486" s="2"/>
      <c r="L486" s="1">
        <v>-4.0</v>
      </c>
      <c r="M486" s="1"/>
      <c r="N486" s="1">
        <v>10.709866666666667</v>
      </c>
      <c r="O486" s="1" t="s">
        <v>23</v>
      </c>
      <c r="P486" s="1" t="s">
        <v>1657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36</v>
      </c>
      <c r="B487" s="1" t="s">
        <v>17</v>
      </c>
      <c r="C487" s="1">
        <v>348.0</v>
      </c>
      <c r="D487" s="1">
        <v>0.0</v>
      </c>
      <c r="E487" s="1" t="s">
        <v>1549</v>
      </c>
      <c r="F487" s="1" t="s">
        <v>38</v>
      </c>
      <c r="G487" s="1" t="s">
        <v>20</v>
      </c>
      <c r="H487" s="1" t="s">
        <v>1658</v>
      </c>
      <c r="I487" s="1" t="s">
        <v>1659</v>
      </c>
      <c r="J487" s="1" t="s">
        <v>1660</v>
      </c>
      <c r="K487" s="1" t="s">
        <v>1661</v>
      </c>
      <c r="L487" s="1">
        <v>-11.0</v>
      </c>
      <c r="M487" s="1">
        <v>0.029983333333333334</v>
      </c>
      <c r="N487" s="1">
        <v>11.9236</v>
      </c>
      <c r="O487" s="1" t="s">
        <v>43</v>
      </c>
      <c r="P487" s="1" t="s">
        <v>1662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58</v>
      </c>
      <c r="B488" s="1" t="s">
        <v>485</v>
      </c>
      <c r="C488" s="1">
        <v>249.0</v>
      </c>
      <c r="D488" s="1">
        <v>0.0</v>
      </c>
      <c r="E488" s="2"/>
      <c r="F488" s="1" t="s">
        <v>19</v>
      </c>
      <c r="G488" s="1" t="s">
        <v>20</v>
      </c>
      <c r="H488" s="1" t="s">
        <v>1663</v>
      </c>
      <c r="I488" s="1" t="s">
        <v>1664</v>
      </c>
      <c r="J488" s="1" t="s">
        <v>1664</v>
      </c>
      <c r="K488" s="2"/>
      <c r="L488" s="1">
        <v>-3.0</v>
      </c>
      <c r="M488" s="1"/>
      <c r="N488" s="1">
        <v>11.2769</v>
      </c>
      <c r="O488" s="1" t="s">
        <v>23</v>
      </c>
      <c r="P488" s="1" t="s">
        <v>1665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58</v>
      </c>
      <c r="B489" s="1" t="s">
        <v>485</v>
      </c>
      <c r="C489" s="1">
        <v>578.0</v>
      </c>
      <c r="D489" s="1">
        <v>0.0</v>
      </c>
      <c r="E489" s="2"/>
      <c r="F489" s="1" t="s">
        <v>19</v>
      </c>
      <c r="G489" s="1" t="s">
        <v>93</v>
      </c>
      <c r="H489" s="1" t="s">
        <v>1666</v>
      </c>
      <c r="I489" s="1" t="s">
        <v>1667</v>
      </c>
      <c r="J489" s="1" t="s">
        <v>1667</v>
      </c>
      <c r="K489" s="2"/>
      <c r="L489" s="1">
        <v>-4.0</v>
      </c>
      <c r="M489" s="1"/>
      <c r="N489" s="1">
        <v>10.945583333333333</v>
      </c>
      <c r="O489" s="1" t="s">
        <v>23</v>
      </c>
      <c r="P489" s="1" t="s">
        <v>1668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28</v>
      </c>
      <c r="B490" s="1" t="s">
        <v>17</v>
      </c>
      <c r="C490" s="1">
        <v>214.2</v>
      </c>
      <c r="D490" s="1">
        <v>0.0</v>
      </c>
      <c r="E490" s="1" t="s">
        <v>29</v>
      </c>
      <c r="F490" s="1" t="s">
        <v>19</v>
      </c>
      <c r="G490" s="1" t="s">
        <v>20</v>
      </c>
      <c r="H490" s="1" t="s">
        <v>1669</v>
      </c>
      <c r="I490" s="1" t="s">
        <v>1670</v>
      </c>
      <c r="J490" s="1" t="s">
        <v>1670</v>
      </c>
      <c r="K490" s="2"/>
      <c r="L490" s="1">
        <v>-7.0</v>
      </c>
      <c r="M490" s="1"/>
      <c r="N490" s="1">
        <v>7.913316666666667</v>
      </c>
      <c r="O490" s="1" t="s">
        <v>23</v>
      </c>
      <c r="P490" s="1" t="s">
        <v>175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28</v>
      </c>
      <c r="B491" s="1" t="s">
        <v>17</v>
      </c>
      <c r="C491" s="1">
        <v>429.0</v>
      </c>
      <c r="D491" s="1">
        <v>0.0</v>
      </c>
      <c r="E491" s="1" t="s">
        <v>29</v>
      </c>
      <c r="F491" s="1" t="s">
        <v>19</v>
      </c>
      <c r="G491" s="1" t="s">
        <v>20</v>
      </c>
      <c r="H491" s="1" t="s">
        <v>1671</v>
      </c>
      <c r="I491" s="1" t="s">
        <v>1672</v>
      </c>
      <c r="J491" s="1" t="s">
        <v>1672</v>
      </c>
      <c r="K491" s="2"/>
      <c r="L491" s="1">
        <v>-5.0</v>
      </c>
      <c r="M491" s="1"/>
      <c r="N491" s="1">
        <v>9.16195</v>
      </c>
      <c r="O491" s="1" t="s">
        <v>23</v>
      </c>
      <c r="P491" s="1" t="s">
        <v>1673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36</v>
      </c>
      <c r="B492" s="1" t="s">
        <v>17</v>
      </c>
      <c r="C492" s="1">
        <v>398.0</v>
      </c>
      <c r="D492" s="1">
        <v>100.0</v>
      </c>
      <c r="E492" s="2"/>
      <c r="F492" s="1" t="s">
        <v>67</v>
      </c>
      <c r="G492" s="1" t="s">
        <v>20</v>
      </c>
      <c r="H492" s="1" t="s">
        <v>1674</v>
      </c>
      <c r="I492" s="1" t="s">
        <v>1675</v>
      </c>
      <c r="J492" s="1" t="s">
        <v>1675</v>
      </c>
      <c r="K492" s="2"/>
      <c r="L492" s="1">
        <v>-20.0</v>
      </c>
      <c r="M492" s="1"/>
      <c r="N492" s="1">
        <v>151.86023333333333</v>
      </c>
      <c r="O492" s="1" t="s">
        <v>43</v>
      </c>
      <c r="P492" s="1" t="s">
        <v>1676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36</v>
      </c>
      <c r="B493" s="1" t="s">
        <v>17</v>
      </c>
      <c r="C493" s="1">
        <v>279.0</v>
      </c>
      <c r="D493" s="1">
        <v>0.0</v>
      </c>
      <c r="E493" s="1" t="s">
        <v>1549</v>
      </c>
      <c r="F493" s="1" t="s">
        <v>38</v>
      </c>
      <c r="G493" s="1" t="s">
        <v>20</v>
      </c>
      <c r="H493" s="1" t="s">
        <v>1677</v>
      </c>
      <c r="I493" s="1" t="s">
        <v>1678</v>
      </c>
      <c r="J493" s="1" t="s">
        <v>1679</v>
      </c>
      <c r="K493" s="1" t="s">
        <v>1680</v>
      </c>
      <c r="L493" s="1">
        <v>-13.0</v>
      </c>
      <c r="M493" s="1">
        <v>0.01815</v>
      </c>
      <c r="N493" s="1">
        <v>6.9112</v>
      </c>
      <c r="O493" s="1" t="s">
        <v>43</v>
      </c>
      <c r="P493" s="1" t="s">
        <v>1681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28</v>
      </c>
      <c r="B494" s="1" t="s">
        <v>17</v>
      </c>
      <c r="C494" s="1">
        <v>264.0</v>
      </c>
      <c r="D494" s="1">
        <v>0.0</v>
      </c>
      <c r="E494" s="1" t="s">
        <v>29</v>
      </c>
      <c r="F494" s="1" t="s">
        <v>19</v>
      </c>
      <c r="G494" s="1" t="s">
        <v>20</v>
      </c>
      <c r="H494" s="1" t="s">
        <v>1682</v>
      </c>
      <c r="I494" s="1" t="s">
        <v>1683</v>
      </c>
      <c r="J494" s="1" t="s">
        <v>1683</v>
      </c>
      <c r="K494" s="2"/>
      <c r="L494" s="1">
        <v>-5.0</v>
      </c>
      <c r="M494" s="1"/>
      <c r="N494" s="1">
        <v>9.217383333333334</v>
      </c>
      <c r="O494" s="1" t="s">
        <v>23</v>
      </c>
      <c r="P494" s="1" t="s">
        <v>1684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16</v>
      </c>
      <c r="B495" s="1" t="s">
        <v>485</v>
      </c>
      <c r="C495" s="1">
        <v>358.0</v>
      </c>
      <c r="D495" s="1">
        <v>0.0</v>
      </c>
      <c r="E495" s="1" t="s">
        <v>1685</v>
      </c>
      <c r="F495" s="1" t="s">
        <v>19</v>
      </c>
      <c r="G495" s="1" t="s">
        <v>20</v>
      </c>
      <c r="H495" s="1" t="s">
        <v>1686</v>
      </c>
      <c r="I495" s="1" t="s">
        <v>1687</v>
      </c>
      <c r="J495" s="1" t="s">
        <v>1687</v>
      </c>
      <c r="K495" s="2"/>
      <c r="L495" s="1">
        <v>-5.0</v>
      </c>
      <c r="M495" s="1"/>
      <c r="N495" s="1">
        <v>9.597283333333333</v>
      </c>
      <c r="O495" s="1" t="s">
        <v>23</v>
      </c>
      <c r="P495" s="1" t="s">
        <v>1688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28</v>
      </c>
      <c r="B496" s="1" t="s">
        <v>17</v>
      </c>
      <c r="C496" s="3">
        <v>722.0</v>
      </c>
      <c r="D496" s="1">
        <v>0.0</v>
      </c>
      <c r="E496" s="1" t="s">
        <v>29</v>
      </c>
      <c r="F496" s="1" t="s">
        <v>19</v>
      </c>
      <c r="G496" s="1" t="s">
        <v>20</v>
      </c>
      <c r="H496" s="1" t="s">
        <v>1689</v>
      </c>
      <c r="I496" s="1" t="s">
        <v>1690</v>
      </c>
      <c r="J496" s="1" t="s">
        <v>1690</v>
      </c>
      <c r="K496" s="2"/>
      <c r="L496" s="1">
        <v>-5.0</v>
      </c>
      <c r="M496" s="1"/>
      <c r="N496" s="1">
        <v>9.247016666666667</v>
      </c>
      <c r="O496" s="1" t="s">
        <v>23</v>
      </c>
      <c r="P496" s="1" t="s">
        <v>1691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36</v>
      </c>
      <c r="B497" s="1" t="s">
        <v>17</v>
      </c>
      <c r="C497" s="1">
        <v>318.0</v>
      </c>
      <c r="D497" s="1">
        <v>50.0</v>
      </c>
      <c r="E497" s="2"/>
      <c r="F497" s="1" t="s">
        <v>67</v>
      </c>
      <c r="G497" s="1" t="s">
        <v>68</v>
      </c>
      <c r="H497" s="1" t="s">
        <v>1692</v>
      </c>
      <c r="I497" s="1" t="s">
        <v>1693</v>
      </c>
      <c r="J497" s="1" t="s">
        <v>1693</v>
      </c>
      <c r="K497" s="2"/>
      <c r="L497" s="1">
        <v>-6.0</v>
      </c>
      <c r="M497" s="1"/>
      <c r="N497" s="1">
        <v>13.396883333333333</v>
      </c>
      <c r="O497" s="1" t="s">
        <v>43</v>
      </c>
      <c r="P497" s="1" t="s">
        <v>1694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36</v>
      </c>
      <c r="B498" s="1" t="s">
        <v>17</v>
      </c>
      <c r="C498" s="1">
        <v>247.0</v>
      </c>
      <c r="D498" s="1">
        <v>62.0</v>
      </c>
      <c r="E498" s="2"/>
      <c r="F498" s="1" t="s">
        <v>67</v>
      </c>
      <c r="G498" s="1" t="s">
        <v>20</v>
      </c>
      <c r="H498" s="1" t="s">
        <v>1695</v>
      </c>
      <c r="I498" s="1" t="s">
        <v>1696</v>
      </c>
      <c r="J498" s="1" t="s">
        <v>1696</v>
      </c>
      <c r="K498" s="2"/>
      <c r="L498" s="1">
        <v>-6.0</v>
      </c>
      <c r="M498" s="1"/>
      <c r="N498" s="1">
        <v>12.750616666666666</v>
      </c>
      <c r="O498" s="1" t="s">
        <v>43</v>
      </c>
      <c r="P498" s="1" t="s">
        <v>1697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36</v>
      </c>
      <c r="B499" s="1" t="s">
        <v>17</v>
      </c>
      <c r="C499" s="1">
        <v>494.0</v>
      </c>
      <c r="D499" s="1">
        <v>124.0</v>
      </c>
      <c r="E499" s="2"/>
      <c r="F499" s="1" t="s">
        <v>67</v>
      </c>
      <c r="G499" s="1" t="s">
        <v>93</v>
      </c>
      <c r="H499" s="1" t="s">
        <v>1698</v>
      </c>
      <c r="I499" s="1" t="s">
        <v>1699</v>
      </c>
      <c r="J499" s="1" t="s">
        <v>1699</v>
      </c>
      <c r="K499" s="2"/>
      <c r="L499" s="1">
        <v>-7.0</v>
      </c>
      <c r="M499" s="1"/>
      <c r="N499" s="1">
        <v>11.818433333333333</v>
      </c>
      <c r="O499" s="1" t="s">
        <v>43</v>
      </c>
      <c r="P499" s="1" t="s">
        <v>1700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36</v>
      </c>
      <c r="B500" s="1" t="s">
        <v>17</v>
      </c>
      <c r="C500" s="1">
        <v>668.0</v>
      </c>
      <c r="D500" s="1">
        <v>0.0</v>
      </c>
      <c r="E500" s="1" t="s">
        <v>37</v>
      </c>
      <c r="F500" s="1" t="s">
        <v>38</v>
      </c>
      <c r="G500" s="1" t="s">
        <v>20</v>
      </c>
      <c r="H500" s="1" t="s">
        <v>1701</v>
      </c>
      <c r="I500" s="1" t="s">
        <v>1702</v>
      </c>
      <c r="J500" s="1" t="s">
        <v>1703</v>
      </c>
      <c r="K500" s="1" t="s">
        <v>1704</v>
      </c>
      <c r="L500" s="1">
        <v>-10.0</v>
      </c>
      <c r="M500" s="1">
        <v>0.018733333333333334</v>
      </c>
      <c r="N500" s="1">
        <v>9.55435</v>
      </c>
      <c r="O500" s="1" t="s">
        <v>43</v>
      </c>
      <c r="P500" s="1" t="s">
        <v>1705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28</v>
      </c>
      <c r="B501" s="3" t="s">
        <v>17</v>
      </c>
      <c r="C501" s="1">
        <v>324.4</v>
      </c>
      <c r="D501" s="1">
        <v>0.0</v>
      </c>
      <c r="E501" s="1" t="s">
        <v>29</v>
      </c>
      <c r="F501" s="1" t="s">
        <v>19</v>
      </c>
      <c r="G501" s="1" t="s">
        <v>20</v>
      </c>
      <c r="H501" s="1" t="s">
        <v>1706</v>
      </c>
      <c r="I501" s="1" t="s">
        <v>1707</v>
      </c>
      <c r="J501" s="1" t="s">
        <v>1707</v>
      </c>
      <c r="K501" s="2"/>
      <c r="L501" s="1">
        <v>-6.0</v>
      </c>
      <c r="M501" s="1"/>
      <c r="N501" s="1">
        <v>8.846</v>
      </c>
      <c r="O501" s="1" t="s">
        <v>23</v>
      </c>
      <c r="P501" s="1" t="s">
        <v>1708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179</v>
      </c>
      <c r="B502" s="1" t="s">
        <v>17</v>
      </c>
      <c r="C502" s="1">
        <v>309.0</v>
      </c>
      <c r="D502" s="1">
        <v>0.0</v>
      </c>
      <c r="E502" s="2"/>
      <c r="F502" s="1" t="s">
        <v>67</v>
      </c>
      <c r="G502" s="1" t="s">
        <v>93</v>
      </c>
      <c r="H502" s="1" t="s">
        <v>1709</v>
      </c>
      <c r="I502" s="1" t="s">
        <v>1710</v>
      </c>
      <c r="J502" s="1" t="s">
        <v>1710</v>
      </c>
      <c r="K502" s="2"/>
      <c r="L502" s="1">
        <v>2.0</v>
      </c>
      <c r="M502" s="1"/>
      <c r="N502" s="1">
        <v>7.7691333333333334</v>
      </c>
      <c r="O502" s="1" t="s">
        <v>182</v>
      </c>
      <c r="P502" s="1" t="s">
        <v>1711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36</v>
      </c>
      <c r="B503" s="1" t="s">
        <v>17</v>
      </c>
      <c r="C503" s="1">
        <v>219.0</v>
      </c>
      <c r="D503" s="1">
        <v>55.0</v>
      </c>
      <c r="E503" s="2"/>
      <c r="F503" s="1" t="s">
        <v>67</v>
      </c>
      <c r="G503" s="1" t="s">
        <v>93</v>
      </c>
      <c r="H503" s="1" t="s">
        <v>1712</v>
      </c>
      <c r="I503" s="1" t="s">
        <v>1713</v>
      </c>
      <c r="J503" s="1" t="s">
        <v>1713</v>
      </c>
      <c r="K503" s="2"/>
      <c r="L503" s="1">
        <v>-6.0</v>
      </c>
      <c r="M503" s="1"/>
      <c r="N503" s="1">
        <v>12.114866666666666</v>
      </c>
      <c r="O503" s="1" t="s">
        <v>43</v>
      </c>
      <c r="P503" s="1" t="s">
        <v>472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36</v>
      </c>
      <c r="B504" s="1" t="s">
        <v>17</v>
      </c>
      <c r="C504" s="3">
        <v>529.0</v>
      </c>
      <c r="D504" s="1">
        <v>17.0</v>
      </c>
      <c r="E504" s="1" t="s">
        <v>37</v>
      </c>
      <c r="F504" s="1" t="s">
        <v>38</v>
      </c>
      <c r="G504" s="1" t="s">
        <v>20</v>
      </c>
      <c r="H504" s="1" t="s">
        <v>1714</v>
      </c>
      <c r="I504" s="1" t="s">
        <v>1715</v>
      </c>
      <c r="J504" s="1" t="s">
        <v>1716</v>
      </c>
      <c r="K504" s="1" t="s">
        <v>1717</v>
      </c>
      <c r="L504" s="1">
        <v>-1.0</v>
      </c>
      <c r="M504" s="1">
        <v>0.01685</v>
      </c>
      <c r="N504" s="1">
        <v>14.24015</v>
      </c>
      <c r="O504" s="1" t="s">
        <v>43</v>
      </c>
      <c r="P504" s="1" t="s">
        <v>1718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179</v>
      </c>
      <c r="B505" s="1" t="s">
        <v>17</v>
      </c>
      <c r="C505" s="3">
        <v>597.0</v>
      </c>
      <c r="D505" s="1">
        <v>0.0</v>
      </c>
      <c r="E505" s="2"/>
      <c r="F505" s="1" t="s">
        <v>67</v>
      </c>
      <c r="G505" s="1" t="s">
        <v>93</v>
      </c>
      <c r="H505" s="1" t="s">
        <v>1719</v>
      </c>
      <c r="I505" s="1" t="s">
        <v>1720</v>
      </c>
      <c r="J505" s="1" t="s">
        <v>1720</v>
      </c>
      <c r="K505" s="2"/>
      <c r="L505" s="1">
        <v>7.0</v>
      </c>
      <c r="M505" s="1"/>
      <c r="N505" s="1">
        <v>12.4413</v>
      </c>
      <c r="O505" s="1" t="s">
        <v>182</v>
      </c>
      <c r="P505" s="1" t="s">
        <v>1721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58</v>
      </c>
      <c r="B506" s="1" t="s">
        <v>485</v>
      </c>
      <c r="C506" s="1">
        <v>792.0</v>
      </c>
      <c r="D506" s="1">
        <v>0.0</v>
      </c>
      <c r="E506" s="2"/>
      <c r="F506" s="1" t="s">
        <v>19</v>
      </c>
      <c r="G506" s="1" t="s">
        <v>20</v>
      </c>
      <c r="H506" s="1" t="s">
        <v>1722</v>
      </c>
      <c r="I506" s="1" t="s">
        <v>1723</v>
      </c>
      <c r="J506" s="1" t="s">
        <v>1723</v>
      </c>
      <c r="K506" s="2"/>
      <c r="L506" s="1">
        <v>-5.0</v>
      </c>
      <c r="M506" s="1"/>
      <c r="N506" s="1">
        <v>9.971433333333334</v>
      </c>
      <c r="O506" s="1" t="s">
        <v>23</v>
      </c>
      <c r="P506" s="1" t="s">
        <v>1724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16</v>
      </c>
      <c r="B507" s="1" t="s">
        <v>485</v>
      </c>
      <c r="C507" s="3">
        <v>593.0</v>
      </c>
      <c r="D507" s="1">
        <v>0.0</v>
      </c>
      <c r="E507" s="1" t="s">
        <v>1725</v>
      </c>
      <c r="F507" s="1" t="s">
        <v>19</v>
      </c>
      <c r="G507" s="1" t="s">
        <v>20</v>
      </c>
      <c r="H507" s="1" t="s">
        <v>1726</v>
      </c>
      <c r="I507" s="1" t="s">
        <v>1727</v>
      </c>
      <c r="J507" s="1" t="s">
        <v>1727</v>
      </c>
      <c r="K507" s="2"/>
      <c r="L507" s="1">
        <v>0.0</v>
      </c>
      <c r="M507" s="1"/>
      <c r="N507" s="1">
        <v>17.194283333333335</v>
      </c>
      <c r="O507" s="1" t="s">
        <v>23</v>
      </c>
      <c r="P507" s="1" t="s">
        <v>1728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36</v>
      </c>
      <c r="B508" s="1" t="s">
        <v>17</v>
      </c>
      <c r="C508" s="1">
        <v>247.0</v>
      </c>
      <c r="D508" s="1">
        <v>62.0</v>
      </c>
      <c r="E508" s="2"/>
      <c r="F508" s="1" t="s">
        <v>67</v>
      </c>
      <c r="G508" s="1" t="s">
        <v>93</v>
      </c>
      <c r="H508" s="1" t="s">
        <v>1729</v>
      </c>
      <c r="I508" s="1" t="s">
        <v>1730</v>
      </c>
      <c r="J508" s="1" t="s">
        <v>1730</v>
      </c>
      <c r="K508" s="2"/>
      <c r="L508" s="1">
        <v>-7.0</v>
      </c>
      <c r="M508" s="1"/>
      <c r="N508" s="1">
        <v>12.037983333333333</v>
      </c>
      <c r="O508" s="1" t="s">
        <v>43</v>
      </c>
      <c r="P508" s="1" t="s">
        <v>965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16</v>
      </c>
      <c r="B509" s="1" t="s">
        <v>485</v>
      </c>
      <c r="C509" s="3">
        <v>329.0</v>
      </c>
      <c r="D509" s="1">
        <v>0.0</v>
      </c>
      <c r="E509" s="1" t="s">
        <v>1731</v>
      </c>
      <c r="F509" s="1" t="s">
        <v>19</v>
      </c>
      <c r="G509" s="1" t="s">
        <v>20</v>
      </c>
      <c r="H509" s="1" t="s">
        <v>1732</v>
      </c>
      <c r="I509" s="1" t="s">
        <v>1733</v>
      </c>
      <c r="J509" s="1" t="s">
        <v>1733</v>
      </c>
      <c r="K509" s="2"/>
      <c r="L509" s="1">
        <v>0.0</v>
      </c>
      <c r="M509" s="1"/>
      <c r="N509" s="1">
        <v>14.476766666666666</v>
      </c>
      <c r="O509" s="1" t="s">
        <v>23</v>
      </c>
      <c r="P509" s="1" t="s">
        <v>1734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36</v>
      </c>
      <c r="B510" s="1" t="s">
        <v>17</v>
      </c>
      <c r="C510" s="1">
        <v>279.0</v>
      </c>
      <c r="D510" s="1">
        <v>18.0</v>
      </c>
      <c r="E510" s="1" t="s">
        <v>106</v>
      </c>
      <c r="F510" s="1" t="s">
        <v>38</v>
      </c>
      <c r="G510" s="1" t="s">
        <v>20</v>
      </c>
      <c r="H510" s="1" t="s">
        <v>1735</v>
      </c>
      <c r="I510" s="1" t="s">
        <v>1736</v>
      </c>
      <c r="J510" s="1" t="s">
        <v>1737</v>
      </c>
      <c r="K510" s="1" t="s">
        <v>1738</v>
      </c>
      <c r="L510" s="1">
        <v>-6.0</v>
      </c>
      <c r="M510" s="1">
        <v>0.018466666666666666</v>
      </c>
      <c r="N510" s="1">
        <v>11.9709</v>
      </c>
      <c r="O510" s="1" t="s">
        <v>43</v>
      </c>
      <c r="P510" s="1" t="s">
        <v>1739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16</v>
      </c>
      <c r="B511" s="1" t="s">
        <v>485</v>
      </c>
      <c r="C511" s="1">
        <v>464.0</v>
      </c>
      <c r="D511" s="1">
        <v>0.0</v>
      </c>
      <c r="E511" s="1" t="s">
        <v>1222</v>
      </c>
      <c r="F511" s="1" t="s">
        <v>19</v>
      </c>
      <c r="G511" s="1" t="s">
        <v>20</v>
      </c>
      <c r="H511" s="1" t="s">
        <v>1740</v>
      </c>
      <c r="I511" s="1" t="s">
        <v>1741</v>
      </c>
      <c r="J511" s="1" t="s">
        <v>1741</v>
      </c>
      <c r="K511" s="2"/>
      <c r="L511" s="1">
        <v>4.0</v>
      </c>
      <c r="M511" s="1"/>
      <c r="N511" s="1">
        <v>19.311866666666667</v>
      </c>
      <c r="O511" s="1" t="s">
        <v>23</v>
      </c>
      <c r="P511" s="1" t="s">
        <v>1742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58</v>
      </c>
      <c r="B512" s="1" t="s">
        <v>485</v>
      </c>
      <c r="C512" s="3">
        <v>528.0</v>
      </c>
      <c r="D512" s="1">
        <v>0.0</v>
      </c>
      <c r="E512" s="2"/>
      <c r="F512" s="1" t="s">
        <v>19</v>
      </c>
      <c r="G512" s="1" t="s">
        <v>20</v>
      </c>
      <c r="H512" s="1" t="s">
        <v>1743</v>
      </c>
      <c r="I512" s="1" t="s">
        <v>1744</v>
      </c>
      <c r="J512" s="1" t="s">
        <v>1744</v>
      </c>
      <c r="K512" s="2"/>
      <c r="L512" s="1">
        <v>-4.0</v>
      </c>
      <c r="M512" s="1"/>
      <c r="N512" s="1">
        <v>10.583166666666667</v>
      </c>
      <c r="O512" s="1" t="s">
        <v>23</v>
      </c>
      <c r="P512" s="1" t="s">
        <v>1745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36</v>
      </c>
      <c r="B513" s="1" t="s">
        <v>17</v>
      </c>
      <c r="C513" s="3">
        <v>522.0</v>
      </c>
      <c r="D513" s="1">
        <v>131.0</v>
      </c>
      <c r="E513" s="2"/>
      <c r="F513" s="1" t="s">
        <v>67</v>
      </c>
      <c r="G513" s="1" t="s">
        <v>20</v>
      </c>
      <c r="H513" s="1" t="s">
        <v>1746</v>
      </c>
      <c r="I513" s="1" t="s">
        <v>1747</v>
      </c>
      <c r="J513" s="1" t="s">
        <v>1747</v>
      </c>
      <c r="K513" s="2"/>
      <c r="L513" s="1">
        <v>-6.0</v>
      </c>
      <c r="M513" s="1"/>
      <c r="N513" s="1">
        <v>12.614366666666667</v>
      </c>
      <c r="O513" s="1" t="s">
        <v>43</v>
      </c>
      <c r="P513" s="1" t="s">
        <v>1748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36</v>
      </c>
      <c r="B514" s="1" t="s">
        <v>17</v>
      </c>
      <c r="C514" s="3">
        <v>336.0</v>
      </c>
      <c r="D514" s="1">
        <v>93.0</v>
      </c>
      <c r="E514" s="2"/>
      <c r="F514" s="1" t="s">
        <v>67</v>
      </c>
      <c r="G514" s="1" t="s">
        <v>20</v>
      </c>
      <c r="H514" s="1" t="s">
        <v>1749</v>
      </c>
      <c r="I514" s="1" t="s">
        <v>1750</v>
      </c>
      <c r="J514" s="1" t="s">
        <v>1750</v>
      </c>
      <c r="K514" s="2"/>
      <c r="L514" s="1">
        <v>-5.0</v>
      </c>
      <c r="M514" s="1"/>
      <c r="N514" s="1">
        <v>13.08115</v>
      </c>
      <c r="O514" s="1" t="s">
        <v>43</v>
      </c>
      <c r="P514" s="1" t="s">
        <v>1751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28</v>
      </c>
      <c r="B515" s="1" t="s">
        <v>17</v>
      </c>
      <c r="C515" s="1">
        <v>254.2</v>
      </c>
      <c r="D515" s="1">
        <v>0.0</v>
      </c>
      <c r="E515" s="1" t="s">
        <v>29</v>
      </c>
      <c r="F515" s="1" t="s">
        <v>19</v>
      </c>
      <c r="G515" s="1" t="s">
        <v>20</v>
      </c>
      <c r="H515" s="1" t="s">
        <v>1752</v>
      </c>
      <c r="I515" s="1" t="s">
        <v>1753</v>
      </c>
      <c r="J515" s="1" t="s">
        <v>1753</v>
      </c>
      <c r="K515" s="2"/>
      <c r="L515" s="1">
        <v>-5.0</v>
      </c>
      <c r="M515" s="1"/>
      <c r="N515" s="1">
        <v>9.395933333333334</v>
      </c>
      <c r="O515" s="1" t="s">
        <v>23</v>
      </c>
      <c r="P515" s="1" t="s">
        <v>1754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28</v>
      </c>
      <c r="B516" s="1" t="s">
        <v>17</v>
      </c>
      <c r="C516" s="1">
        <v>463.4</v>
      </c>
      <c r="D516" s="1">
        <v>0.0</v>
      </c>
      <c r="E516" s="1" t="s">
        <v>29</v>
      </c>
      <c r="F516" s="1" t="s">
        <v>19</v>
      </c>
      <c r="G516" s="1" t="s">
        <v>20</v>
      </c>
      <c r="H516" s="1" t="s">
        <v>1755</v>
      </c>
      <c r="I516" s="1" t="s">
        <v>1756</v>
      </c>
      <c r="J516" s="1" t="s">
        <v>1756</v>
      </c>
      <c r="K516" s="2"/>
      <c r="L516" s="1">
        <v>-7.0</v>
      </c>
      <c r="M516" s="1"/>
      <c r="N516" s="1">
        <v>7.8904</v>
      </c>
      <c r="O516" s="1" t="s">
        <v>23</v>
      </c>
      <c r="P516" s="1" t="s">
        <v>1757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36</v>
      </c>
      <c r="B517" s="3" t="s">
        <v>17</v>
      </c>
      <c r="C517" s="3">
        <v>806.0</v>
      </c>
      <c r="D517" s="1">
        <v>0.0</v>
      </c>
      <c r="E517" s="1" t="s">
        <v>1549</v>
      </c>
      <c r="F517" s="1" t="s">
        <v>38</v>
      </c>
      <c r="G517" s="1" t="s">
        <v>20</v>
      </c>
      <c r="H517" s="1" t="s">
        <v>1758</v>
      </c>
      <c r="I517" s="1" t="s">
        <v>1759</v>
      </c>
      <c r="J517" s="1" t="s">
        <v>1760</v>
      </c>
      <c r="K517" s="1" t="s">
        <v>1761</v>
      </c>
      <c r="L517" s="1">
        <v>-3.0</v>
      </c>
      <c r="M517" s="1">
        <v>0.02295</v>
      </c>
      <c r="N517" s="1">
        <v>16.18065</v>
      </c>
      <c r="O517" s="1" t="s">
        <v>43</v>
      </c>
      <c r="P517" s="1" t="s">
        <v>1762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36</v>
      </c>
      <c r="B518" s="1" t="s">
        <v>17</v>
      </c>
      <c r="C518" s="1">
        <v>295.0</v>
      </c>
      <c r="D518" s="1">
        <v>69.0</v>
      </c>
      <c r="E518" s="2"/>
      <c r="F518" s="1" t="s">
        <v>67</v>
      </c>
      <c r="G518" s="1" t="s">
        <v>20</v>
      </c>
      <c r="H518" s="1" t="s">
        <v>1763</v>
      </c>
      <c r="I518" s="1" t="s">
        <v>1764</v>
      </c>
      <c r="J518" s="1" t="s">
        <v>1764</v>
      </c>
      <c r="K518" s="2"/>
      <c r="L518" s="1">
        <v>-10.0</v>
      </c>
      <c r="M518" s="1"/>
      <c r="N518" s="1">
        <v>7.850483333333333</v>
      </c>
      <c r="O518" s="1" t="s">
        <v>43</v>
      </c>
      <c r="P518" s="1" t="s">
        <v>1765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36</v>
      </c>
      <c r="B519" s="1" t="s">
        <v>17</v>
      </c>
      <c r="C519" s="1">
        <v>330.0</v>
      </c>
      <c r="D519" s="1">
        <v>8.0</v>
      </c>
      <c r="E519" s="1" t="s">
        <v>1549</v>
      </c>
      <c r="F519" s="1" t="s">
        <v>38</v>
      </c>
      <c r="G519" s="1" t="s">
        <v>93</v>
      </c>
      <c r="H519" s="1" t="s">
        <v>1766</v>
      </c>
      <c r="I519" s="1" t="s">
        <v>1767</v>
      </c>
      <c r="J519" s="1" t="s">
        <v>1768</v>
      </c>
      <c r="K519" s="1" t="s">
        <v>1769</v>
      </c>
      <c r="L519" s="1">
        <v>-10.0</v>
      </c>
      <c r="M519" s="1">
        <v>0.01825</v>
      </c>
      <c r="N519" s="1">
        <v>6.51065</v>
      </c>
      <c r="O519" s="1" t="s">
        <v>43</v>
      </c>
      <c r="P519" s="1" t="s">
        <v>1770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28</v>
      </c>
      <c r="B520" s="1" t="s">
        <v>17</v>
      </c>
      <c r="C520" s="1">
        <v>271.2</v>
      </c>
      <c r="D520" s="1">
        <v>0.0</v>
      </c>
      <c r="E520" s="1" t="s">
        <v>29</v>
      </c>
      <c r="F520" s="1" t="s">
        <v>19</v>
      </c>
      <c r="G520" s="1" t="s">
        <v>20</v>
      </c>
      <c r="H520" s="1" t="s">
        <v>1771</v>
      </c>
      <c r="I520" s="1" t="s">
        <v>1772</v>
      </c>
      <c r="J520" s="1" t="s">
        <v>1772</v>
      </c>
      <c r="K520" s="2"/>
      <c r="L520" s="1">
        <v>-6.0</v>
      </c>
      <c r="M520" s="1"/>
      <c r="N520" s="1">
        <v>8.18525</v>
      </c>
      <c r="O520" s="1" t="s">
        <v>23</v>
      </c>
      <c r="P520" s="1" t="s">
        <v>1773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16</v>
      </c>
      <c r="B521" s="1" t="s">
        <v>17</v>
      </c>
      <c r="C521" s="1">
        <v>259.0</v>
      </c>
      <c r="D521" s="1">
        <v>0.0</v>
      </c>
      <c r="E521" s="1" t="s">
        <v>1774</v>
      </c>
      <c r="F521" s="1" t="s">
        <v>19</v>
      </c>
      <c r="G521" s="1" t="s">
        <v>20</v>
      </c>
      <c r="H521" s="1" t="s">
        <v>1775</v>
      </c>
      <c r="I521" s="1" t="s">
        <v>1776</v>
      </c>
      <c r="J521" s="1" t="s">
        <v>1776</v>
      </c>
      <c r="K521" s="2"/>
      <c r="L521" s="1">
        <v>-9.0</v>
      </c>
      <c r="M521" s="1"/>
      <c r="N521" s="1">
        <v>5.7212</v>
      </c>
      <c r="O521" s="1" t="s">
        <v>23</v>
      </c>
      <c r="P521" s="1" t="s">
        <v>1777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28</v>
      </c>
      <c r="B522" s="1" t="s">
        <v>17</v>
      </c>
      <c r="C522" s="1">
        <v>329.0</v>
      </c>
      <c r="D522" s="1">
        <v>0.0</v>
      </c>
      <c r="E522" s="1" t="s">
        <v>29</v>
      </c>
      <c r="F522" s="1" t="s">
        <v>19</v>
      </c>
      <c r="G522" s="1" t="s">
        <v>20</v>
      </c>
      <c r="H522" s="1" t="s">
        <v>1778</v>
      </c>
      <c r="I522" s="1" t="s">
        <v>1779</v>
      </c>
      <c r="J522" s="1" t="s">
        <v>1779</v>
      </c>
      <c r="K522" s="2"/>
      <c r="L522" s="1">
        <v>-4.0</v>
      </c>
      <c r="M522" s="1"/>
      <c r="N522" s="1">
        <v>10.739716666666666</v>
      </c>
      <c r="O522" s="1" t="s">
        <v>23</v>
      </c>
      <c r="P522" s="1" t="s">
        <v>1780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28</v>
      </c>
      <c r="B523" s="1" t="s">
        <v>17</v>
      </c>
      <c r="C523" s="1">
        <v>329.0</v>
      </c>
      <c r="D523" s="1">
        <v>0.0</v>
      </c>
      <c r="E523" s="1" t="s">
        <v>29</v>
      </c>
      <c r="F523" s="1" t="s">
        <v>19</v>
      </c>
      <c r="G523" s="1" t="s">
        <v>20</v>
      </c>
      <c r="H523" s="1" t="s">
        <v>1781</v>
      </c>
      <c r="I523" s="1" t="s">
        <v>1782</v>
      </c>
      <c r="J523" s="1" t="s">
        <v>1782</v>
      </c>
      <c r="K523" s="2"/>
      <c r="L523" s="1">
        <v>-7.0</v>
      </c>
      <c r="M523" s="1"/>
      <c r="N523" s="1">
        <v>7.7183</v>
      </c>
      <c r="O523" s="1" t="s">
        <v>23</v>
      </c>
      <c r="P523" s="1" t="s">
        <v>596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28</v>
      </c>
      <c r="B524" s="1" t="s">
        <v>17</v>
      </c>
      <c r="C524" s="1">
        <v>239.2</v>
      </c>
      <c r="D524" s="1">
        <v>0.0</v>
      </c>
      <c r="E524" s="1" t="s">
        <v>29</v>
      </c>
      <c r="F524" s="1" t="s">
        <v>19</v>
      </c>
      <c r="G524" s="1" t="s">
        <v>20</v>
      </c>
      <c r="H524" s="1" t="s">
        <v>1783</v>
      </c>
      <c r="I524" s="1" t="s">
        <v>1784</v>
      </c>
      <c r="J524" s="1" t="s">
        <v>1784</v>
      </c>
      <c r="K524" s="2"/>
      <c r="L524" s="1">
        <v>-6.0</v>
      </c>
      <c r="M524" s="1"/>
      <c r="N524" s="1">
        <v>8.196833333333334</v>
      </c>
      <c r="O524" s="1" t="s">
        <v>23</v>
      </c>
      <c r="P524" s="1" t="s">
        <v>1785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36</v>
      </c>
      <c r="B525" s="1" t="s">
        <v>17</v>
      </c>
      <c r="C525" s="3">
        <v>247.0</v>
      </c>
      <c r="D525" s="1">
        <v>62.0</v>
      </c>
      <c r="E525" s="2"/>
      <c r="F525" s="1" t="s">
        <v>67</v>
      </c>
      <c r="G525" s="1" t="s">
        <v>68</v>
      </c>
      <c r="H525" s="1" t="s">
        <v>1786</v>
      </c>
      <c r="I525" s="1" t="s">
        <v>1787</v>
      </c>
      <c r="J525" s="1" t="s">
        <v>1787</v>
      </c>
      <c r="K525" s="2"/>
      <c r="L525" s="1">
        <v>-13.0</v>
      </c>
      <c r="M525" s="1"/>
      <c r="N525" s="1">
        <v>29.7897</v>
      </c>
      <c r="O525" s="1" t="s">
        <v>43</v>
      </c>
      <c r="P525" s="1" t="s">
        <v>186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16</v>
      </c>
      <c r="B526" s="1" t="s">
        <v>17</v>
      </c>
      <c r="C526" s="1">
        <v>361.0</v>
      </c>
      <c r="D526" s="1">
        <v>0.0</v>
      </c>
      <c r="E526" s="1" t="s">
        <v>535</v>
      </c>
      <c r="F526" s="1" t="s">
        <v>19</v>
      </c>
      <c r="G526" s="1" t="s">
        <v>20</v>
      </c>
      <c r="H526" s="1" t="s">
        <v>1788</v>
      </c>
      <c r="I526" s="1" t="s">
        <v>1789</v>
      </c>
      <c r="J526" s="1" t="s">
        <v>1789</v>
      </c>
      <c r="K526" s="2"/>
      <c r="L526" s="1">
        <v>-3.0</v>
      </c>
      <c r="M526" s="1"/>
      <c r="N526" s="1">
        <v>11.24035</v>
      </c>
      <c r="O526" s="1" t="s">
        <v>23</v>
      </c>
      <c r="P526" s="1" t="s">
        <v>1790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28</v>
      </c>
      <c r="B527" s="1" t="s">
        <v>17</v>
      </c>
      <c r="C527" s="1">
        <v>214.2</v>
      </c>
      <c r="D527" s="1">
        <v>0.0</v>
      </c>
      <c r="E527" s="1" t="s">
        <v>29</v>
      </c>
      <c r="F527" s="1" t="s">
        <v>19</v>
      </c>
      <c r="G527" s="1" t="s">
        <v>20</v>
      </c>
      <c r="H527" s="1" t="s">
        <v>1791</v>
      </c>
      <c r="I527" s="1" t="s">
        <v>1792</v>
      </c>
      <c r="J527" s="1" t="s">
        <v>1792</v>
      </c>
      <c r="K527" s="2"/>
      <c r="L527" s="1">
        <v>-2.0</v>
      </c>
      <c r="M527" s="1"/>
      <c r="N527" s="1">
        <v>12.730866666666667</v>
      </c>
      <c r="O527" s="1" t="s">
        <v>23</v>
      </c>
      <c r="P527" s="1" t="s">
        <v>162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36</v>
      </c>
      <c r="B528" s="1" t="s">
        <v>17</v>
      </c>
      <c r="C528" s="1">
        <v>494.0</v>
      </c>
      <c r="D528" s="1">
        <v>124.0</v>
      </c>
      <c r="E528" s="2"/>
      <c r="F528" s="1" t="s">
        <v>67</v>
      </c>
      <c r="G528" s="1" t="s">
        <v>20</v>
      </c>
      <c r="H528" s="1" t="s">
        <v>1793</v>
      </c>
      <c r="I528" s="1" t="s">
        <v>1794</v>
      </c>
      <c r="J528" s="1" t="s">
        <v>1794</v>
      </c>
      <c r="K528" s="2"/>
      <c r="L528" s="1">
        <v>-3.0</v>
      </c>
      <c r="M528" s="1"/>
      <c r="N528" s="1">
        <v>14.64975</v>
      </c>
      <c r="O528" s="1" t="s">
        <v>43</v>
      </c>
      <c r="P528" s="1" t="s">
        <v>1795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28</v>
      </c>
      <c r="B529" s="1" t="s">
        <v>17</v>
      </c>
      <c r="C529" s="1">
        <v>214.2</v>
      </c>
      <c r="D529" s="1">
        <v>0.0</v>
      </c>
      <c r="E529" s="1" t="s">
        <v>29</v>
      </c>
      <c r="F529" s="1" t="s">
        <v>19</v>
      </c>
      <c r="G529" s="1" t="s">
        <v>20</v>
      </c>
      <c r="H529" s="1" t="s">
        <v>1796</v>
      </c>
      <c r="I529" s="1" t="s">
        <v>1797</v>
      </c>
      <c r="J529" s="1" t="s">
        <v>1797</v>
      </c>
      <c r="K529" s="2"/>
      <c r="L529" s="1">
        <v>-7.0</v>
      </c>
      <c r="M529" s="1"/>
      <c r="N529" s="1">
        <v>7.474183333333333</v>
      </c>
      <c r="O529" s="1" t="s">
        <v>23</v>
      </c>
      <c r="P529" s="1" t="s">
        <v>162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36</v>
      </c>
      <c r="B530" s="1" t="s">
        <v>17</v>
      </c>
      <c r="C530" s="1">
        <v>233.0</v>
      </c>
      <c r="D530" s="1">
        <v>56.0</v>
      </c>
      <c r="E530" s="2"/>
      <c r="F530" s="1" t="s">
        <v>67</v>
      </c>
      <c r="G530" s="1" t="s">
        <v>20</v>
      </c>
      <c r="H530" s="1" t="s">
        <v>1798</v>
      </c>
      <c r="I530" s="1" t="s">
        <v>1799</v>
      </c>
      <c r="J530" s="1" t="s">
        <v>1799</v>
      </c>
      <c r="K530" s="2"/>
      <c r="L530" s="1">
        <v>-9.0</v>
      </c>
      <c r="M530" s="1"/>
      <c r="N530" s="1">
        <v>9.553566666666667</v>
      </c>
      <c r="O530" s="1" t="s">
        <v>43</v>
      </c>
      <c r="P530" s="1" t="s">
        <v>1800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58</v>
      </c>
      <c r="B531" s="1" t="s">
        <v>17</v>
      </c>
      <c r="C531" s="1">
        <v>224.0</v>
      </c>
      <c r="D531" s="1">
        <v>0.0</v>
      </c>
      <c r="E531" s="2"/>
      <c r="F531" s="1" t="s">
        <v>19</v>
      </c>
      <c r="G531" s="1" t="s">
        <v>20</v>
      </c>
      <c r="H531" s="1" t="s">
        <v>1801</v>
      </c>
      <c r="I531" s="1" t="s">
        <v>1802</v>
      </c>
      <c r="J531" s="1" t="s">
        <v>1802</v>
      </c>
      <c r="K531" s="2"/>
      <c r="L531" s="1">
        <v>-8.0</v>
      </c>
      <c r="M531" s="1"/>
      <c r="N531" s="1">
        <v>6.312216666666667</v>
      </c>
      <c r="O531" s="1" t="s">
        <v>23</v>
      </c>
      <c r="P531" s="1" t="s">
        <v>227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16</v>
      </c>
      <c r="B532" s="1" t="s">
        <v>17</v>
      </c>
      <c r="C532" s="1">
        <v>329.0</v>
      </c>
      <c r="D532" s="1">
        <v>0.0</v>
      </c>
      <c r="E532" s="1" t="s">
        <v>1803</v>
      </c>
      <c r="F532" s="1" t="s">
        <v>19</v>
      </c>
      <c r="G532" s="1" t="s">
        <v>20</v>
      </c>
      <c r="H532" s="1" t="s">
        <v>1804</v>
      </c>
      <c r="I532" s="1" t="s">
        <v>1805</v>
      </c>
      <c r="J532" s="1" t="s">
        <v>1805</v>
      </c>
      <c r="K532" s="2"/>
      <c r="L532" s="1">
        <v>-7.0</v>
      </c>
      <c r="M532" s="1"/>
      <c r="N532" s="1">
        <v>7.027266666666667</v>
      </c>
      <c r="O532" s="1" t="s">
        <v>23</v>
      </c>
      <c r="P532" s="1" t="s">
        <v>1806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58</v>
      </c>
      <c r="B533" s="1" t="s">
        <v>17</v>
      </c>
      <c r="C533" s="1">
        <v>323.0</v>
      </c>
      <c r="D533" s="1">
        <v>0.0</v>
      </c>
      <c r="E533" s="2"/>
      <c r="F533" s="1" t="s">
        <v>19</v>
      </c>
      <c r="G533" s="1" t="s">
        <v>20</v>
      </c>
      <c r="H533" s="1" t="s">
        <v>1807</v>
      </c>
      <c r="I533" s="1" t="s">
        <v>1808</v>
      </c>
      <c r="J533" s="1" t="s">
        <v>1808</v>
      </c>
      <c r="K533" s="2"/>
      <c r="L533" s="1">
        <v>-7.0</v>
      </c>
      <c r="M533" s="1"/>
      <c r="N533" s="1">
        <v>7.461116666666666</v>
      </c>
      <c r="O533" s="1" t="s">
        <v>23</v>
      </c>
      <c r="P533" s="1" t="s">
        <v>1809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16</v>
      </c>
      <c r="B534" s="1" t="s">
        <v>17</v>
      </c>
      <c r="C534" s="1">
        <v>394.0</v>
      </c>
      <c r="D534" s="1">
        <v>0.0</v>
      </c>
      <c r="E534" s="2"/>
      <c r="F534" s="1" t="s">
        <v>67</v>
      </c>
      <c r="G534" s="1" t="s">
        <v>20</v>
      </c>
      <c r="H534" s="1" t="s">
        <v>1810</v>
      </c>
      <c r="I534" s="1" t="s">
        <v>1811</v>
      </c>
      <c r="J534" s="1" t="s">
        <v>1811</v>
      </c>
      <c r="K534" s="2"/>
      <c r="L534" s="1">
        <v>-7.0</v>
      </c>
      <c r="M534" s="1"/>
      <c r="N534" s="1">
        <v>7.586883333333334</v>
      </c>
      <c r="O534" s="1" t="s">
        <v>23</v>
      </c>
      <c r="P534" s="1" t="s">
        <v>1812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36</v>
      </c>
      <c r="B535" s="1" t="s">
        <v>17</v>
      </c>
      <c r="C535" s="1">
        <v>247.0</v>
      </c>
      <c r="D535" s="1">
        <v>62.0</v>
      </c>
      <c r="E535" s="2"/>
      <c r="F535" s="1" t="s">
        <v>67</v>
      </c>
      <c r="G535" s="1" t="s">
        <v>68</v>
      </c>
      <c r="H535" s="1" t="s">
        <v>1813</v>
      </c>
      <c r="I535" s="1" t="s">
        <v>1814</v>
      </c>
      <c r="J535" s="1" t="s">
        <v>1814</v>
      </c>
      <c r="K535" s="2"/>
      <c r="L535" s="1">
        <v>-12.0</v>
      </c>
      <c r="M535" s="1"/>
      <c r="N535" s="1">
        <v>7.191766666666667</v>
      </c>
      <c r="O535" s="1" t="s">
        <v>43</v>
      </c>
      <c r="P535" s="1" t="s">
        <v>294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36</v>
      </c>
      <c r="B536" s="1" t="s">
        <v>17</v>
      </c>
      <c r="C536" s="3">
        <v>223.0</v>
      </c>
      <c r="D536" s="1">
        <v>56.0</v>
      </c>
      <c r="E536" s="2"/>
      <c r="F536" s="1" t="s">
        <v>67</v>
      </c>
      <c r="G536" s="1" t="s">
        <v>68</v>
      </c>
      <c r="H536" s="1" t="s">
        <v>1815</v>
      </c>
      <c r="I536" s="1" t="s">
        <v>1816</v>
      </c>
      <c r="J536" s="1" t="s">
        <v>1816</v>
      </c>
      <c r="K536" s="2"/>
      <c r="L536" s="1">
        <v>1.0</v>
      </c>
      <c r="M536" s="1"/>
      <c r="N536" s="1">
        <v>21.006533333333334</v>
      </c>
      <c r="O536" s="1" t="s">
        <v>43</v>
      </c>
      <c r="P536" s="1" t="s">
        <v>1817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58</v>
      </c>
      <c r="B537" s="1" t="s">
        <v>17</v>
      </c>
      <c r="C537" s="1">
        <v>1565.0</v>
      </c>
      <c r="D537" s="1">
        <v>0.0</v>
      </c>
      <c r="E537" s="2"/>
      <c r="F537" s="1" t="s">
        <v>19</v>
      </c>
      <c r="G537" s="1" t="s">
        <v>20</v>
      </c>
      <c r="H537" s="1" t="s">
        <v>1818</v>
      </c>
      <c r="I537" s="1" t="s">
        <v>1819</v>
      </c>
      <c r="J537" s="1" t="s">
        <v>1819</v>
      </c>
      <c r="K537" s="2"/>
      <c r="L537" s="1">
        <v>4.0</v>
      </c>
      <c r="M537" s="1"/>
      <c r="N537" s="1">
        <v>19.140183333333333</v>
      </c>
      <c r="O537" s="1" t="s">
        <v>23</v>
      </c>
      <c r="P537" s="1" t="s">
        <v>1820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58</v>
      </c>
      <c r="B538" s="1" t="s">
        <v>17</v>
      </c>
      <c r="C538" s="1">
        <v>264.0</v>
      </c>
      <c r="D538" s="1">
        <v>0.0</v>
      </c>
      <c r="E538" s="2"/>
      <c r="F538" s="1" t="s">
        <v>19</v>
      </c>
      <c r="G538" s="1" t="s">
        <v>20</v>
      </c>
      <c r="H538" s="1" t="s">
        <v>1821</v>
      </c>
      <c r="I538" s="1" t="s">
        <v>1822</v>
      </c>
      <c r="J538" s="1" t="s">
        <v>1822</v>
      </c>
      <c r="K538" s="2"/>
      <c r="L538" s="1">
        <v>-5.0</v>
      </c>
      <c r="M538" s="1"/>
      <c r="N538" s="1">
        <v>9.7488</v>
      </c>
      <c r="O538" s="1" t="s">
        <v>23</v>
      </c>
      <c r="P538" s="1" t="s">
        <v>80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36</v>
      </c>
      <c r="B539" s="1" t="s">
        <v>17</v>
      </c>
      <c r="C539" s="1">
        <v>119.0</v>
      </c>
      <c r="D539" s="1">
        <v>0.0</v>
      </c>
      <c r="E539" s="2"/>
      <c r="F539" s="1" t="s">
        <v>67</v>
      </c>
      <c r="G539" s="1" t="s">
        <v>68</v>
      </c>
      <c r="H539" s="1" t="s">
        <v>1823</v>
      </c>
      <c r="I539" s="1" t="s">
        <v>1824</v>
      </c>
      <c r="J539" s="1" t="s">
        <v>1824</v>
      </c>
      <c r="K539" s="2"/>
      <c r="L539" s="1">
        <v>-9.0</v>
      </c>
      <c r="M539" s="1"/>
      <c r="N539" s="1">
        <v>9.607266666666666</v>
      </c>
      <c r="O539" s="1" t="s">
        <v>43</v>
      </c>
      <c r="P539" s="1" t="s">
        <v>1825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36</v>
      </c>
      <c r="B540" s="1" t="s">
        <v>17</v>
      </c>
      <c r="C540" s="1">
        <v>339.0</v>
      </c>
      <c r="D540" s="1">
        <v>0.0</v>
      </c>
      <c r="E540" s="1" t="s">
        <v>29</v>
      </c>
      <c r="F540" s="1" t="s">
        <v>38</v>
      </c>
      <c r="G540" s="1" t="s">
        <v>20</v>
      </c>
      <c r="H540" s="1" t="s">
        <v>1826</v>
      </c>
      <c r="I540" s="1" t="s">
        <v>1827</v>
      </c>
      <c r="J540" s="1" t="s">
        <v>1828</v>
      </c>
      <c r="K540" s="1" t="s">
        <v>1829</v>
      </c>
      <c r="L540" s="1">
        <v>1.0</v>
      </c>
      <c r="M540" s="1">
        <v>2.8434</v>
      </c>
      <c r="N540" s="1">
        <v>9.659833333333333</v>
      </c>
      <c r="O540" s="1" t="s">
        <v>43</v>
      </c>
      <c r="P540" s="1" t="s">
        <v>199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28</v>
      </c>
      <c r="B541" s="3" t="s">
        <v>17</v>
      </c>
      <c r="C541" s="3">
        <v>419.0</v>
      </c>
      <c r="D541" s="1">
        <v>0.0</v>
      </c>
      <c r="E541" s="1" t="s">
        <v>29</v>
      </c>
      <c r="F541" s="1" t="s">
        <v>19</v>
      </c>
      <c r="G541" s="1" t="s">
        <v>20</v>
      </c>
      <c r="H541" s="1" t="s">
        <v>1830</v>
      </c>
      <c r="I541" s="1" t="s">
        <v>1831</v>
      </c>
      <c r="J541" s="1" t="s">
        <v>1831</v>
      </c>
      <c r="K541" s="2"/>
      <c r="L541" s="1">
        <v>-8.0</v>
      </c>
      <c r="M541" s="1"/>
      <c r="N541" s="1">
        <v>6.7294</v>
      </c>
      <c r="O541" s="1" t="s">
        <v>23</v>
      </c>
      <c r="P541" s="1" t="s">
        <v>1832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28</v>
      </c>
      <c r="B542" s="1" t="s">
        <v>17</v>
      </c>
      <c r="C542" s="3">
        <v>241.2</v>
      </c>
      <c r="D542" s="1">
        <v>0.0</v>
      </c>
      <c r="E542" s="1" t="s">
        <v>29</v>
      </c>
      <c r="F542" s="1" t="s">
        <v>19</v>
      </c>
      <c r="G542" s="1" t="s">
        <v>20</v>
      </c>
      <c r="H542" s="1" t="s">
        <v>1833</v>
      </c>
      <c r="I542" s="1" t="s">
        <v>1834</v>
      </c>
      <c r="J542" s="1" t="s">
        <v>1834</v>
      </c>
      <c r="K542" s="2"/>
      <c r="L542" s="1">
        <v>-7.0</v>
      </c>
      <c r="M542" s="1"/>
      <c r="N542" s="1">
        <v>7.33885</v>
      </c>
      <c r="O542" s="1" t="s">
        <v>23</v>
      </c>
      <c r="P542" s="1" t="s">
        <v>1835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36</v>
      </c>
      <c r="B543" s="1" t="s">
        <v>17</v>
      </c>
      <c r="C543" s="1">
        <v>514.0</v>
      </c>
      <c r="D543" s="1">
        <v>124.0</v>
      </c>
      <c r="E543" s="2"/>
      <c r="F543" s="1" t="s">
        <v>67</v>
      </c>
      <c r="G543" s="1" t="s">
        <v>68</v>
      </c>
      <c r="H543" s="1" t="s">
        <v>1836</v>
      </c>
      <c r="I543" s="1" t="s">
        <v>1837</v>
      </c>
      <c r="J543" s="1" t="s">
        <v>1837</v>
      </c>
      <c r="K543" s="2"/>
      <c r="L543" s="1">
        <v>-4.0</v>
      </c>
      <c r="M543" s="1"/>
      <c r="N543" s="1">
        <v>129.68143333333333</v>
      </c>
      <c r="O543" s="1" t="s">
        <v>43</v>
      </c>
      <c r="P543" s="1" t="s">
        <v>1838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36</v>
      </c>
      <c r="B544" s="1" t="s">
        <v>17</v>
      </c>
      <c r="C544" s="1">
        <v>443.0</v>
      </c>
      <c r="D544" s="1">
        <v>0.0</v>
      </c>
      <c r="E544" s="1" t="s">
        <v>1839</v>
      </c>
      <c r="F544" s="1" t="s">
        <v>38</v>
      </c>
      <c r="G544" s="1" t="s">
        <v>20</v>
      </c>
      <c r="H544" s="1" t="s">
        <v>1840</v>
      </c>
      <c r="I544" s="1" t="s">
        <v>1841</v>
      </c>
      <c r="J544" s="1" t="s">
        <v>1842</v>
      </c>
      <c r="K544" s="1" t="s">
        <v>1843</v>
      </c>
      <c r="L544" s="1">
        <v>-11.0</v>
      </c>
      <c r="M544" s="1">
        <v>0.034466666666666666</v>
      </c>
      <c r="N544" s="1">
        <v>9.148716666666667</v>
      </c>
      <c r="O544" s="1" t="s">
        <v>43</v>
      </c>
      <c r="P544" s="1" t="s">
        <v>1844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36</v>
      </c>
      <c r="B545" s="1" t="s">
        <v>17</v>
      </c>
      <c r="C545" s="1">
        <v>333.0</v>
      </c>
      <c r="D545" s="1">
        <v>0.0</v>
      </c>
      <c r="E545" s="1" t="s">
        <v>1839</v>
      </c>
      <c r="F545" s="1" t="s">
        <v>38</v>
      </c>
      <c r="G545" s="1" t="s">
        <v>93</v>
      </c>
      <c r="H545" s="1" t="s">
        <v>1845</v>
      </c>
      <c r="I545" s="1" t="s">
        <v>1846</v>
      </c>
      <c r="J545" s="1" t="s">
        <v>1847</v>
      </c>
      <c r="K545" s="1" t="s">
        <v>1848</v>
      </c>
      <c r="L545" s="1">
        <v>-12.0</v>
      </c>
      <c r="M545" s="1">
        <v>0.0161</v>
      </c>
      <c r="N545" s="1">
        <v>8.084866666666667</v>
      </c>
      <c r="O545" s="1" t="s">
        <v>43</v>
      </c>
      <c r="P545" s="1" t="s">
        <v>1849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28</v>
      </c>
      <c r="B546" s="1" t="s">
        <v>17</v>
      </c>
      <c r="C546" s="1">
        <v>239.2</v>
      </c>
      <c r="D546" s="1">
        <v>0.0</v>
      </c>
      <c r="E546" s="1" t="s">
        <v>29</v>
      </c>
      <c r="F546" s="1" t="s">
        <v>19</v>
      </c>
      <c r="G546" s="1" t="s">
        <v>20</v>
      </c>
      <c r="H546" s="1" t="s">
        <v>1850</v>
      </c>
      <c r="I546" s="1" t="s">
        <v>1851</v>
      </c>
      <c r="J546" s="1" t="s">
        <v>1851</v>
      </c>
      <c r="K546" s="2"/>
      <c r="L546" s="1">
        <v>-7.0</v>
      </c>
      <c r="M546" s="1"/>
      <c r="N546" s="1">
        <v>7.6886833333333335</v>
      </c>
      <c r="O546" s="1" t="s">
        <v>23</v>
      </c>
      <c r="P546" s="1" t="s">
        <v>1376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58</v>
      </c>
      <c r="B547" s="1" t="s">
        <v>17</v>
      </c>
      <c r="C547" s="1">
        <v>329.0</v>
      </c>
      <c r="D547" s="1">
        <v>0.0</v>
      </c>
      <c r="E547" s="2"/>
      <c r="F547" s="1" t="s">
        <v>19</v>
      </c>
      <c r="G547" s="1" t="s">
        <v>20</v>
      </c>
      <c r="H547" s="1" t="s">
        <v>1852</v>
      </c>
      <c r="I547" s="1" t="s">
        <v>1853</v>
      </c>
      <c r="J547" s="1" t="s">
        <v>1853</v>
      </c>
      <c r="K547" s="2"/>
      <c r="L547" s="1">
        <v>-7.0</v>
      </c>
      <c r="M547" s="1"/>
      <c r="N547" s="1">
        <v>7.892516666666666</v>
      </c>
      <c r="O547" s="1" t="s">
        <v>23</v>
      </c>
      <c r="P547" s="1" t="s">
        <v>393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28</v>
      </c>
      <c r="B548" s="1" t="s">
        <v>17</v>
      </c>
      <c r="C548" s="3">
        <v>329.0</v>
      </c>
      <c r="D548" s="1">
        <v>0.0</v>
      </c>
      <c r="E548" s="1" t="s">
        <v>29</v>
      </c>
      <c r="F548" s="1" t="s">
        <v>19</v>
      </c>
      <c r="G548" s="1" t="s">
        <v>20</v>
      </c>
      <c r="H548" s="1" t="s">
        <v>1854</v>
      </c>
      <c r="I548" s="1" t="s">
        <v>1855</v>
      </c>
      <c r="J548" s="1" t="s">
        <v>1855</v>
      </c>
      <c r="K548" s="2"/>
      <c r="L548" s="1">
        <v>-7.0</v>
      </c>
      <c r="M548" s="1"/>
      <c r="N548" s="1">
        <v>7.353566666666667</v>
      </c>
      <c r="O548" s="1" t="s">
        <v>23</v>
      </c>
      <c r="P548" s="1" t="s">
        <v>1856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179</v>
      </c>
      <c r="B549" s="1" t="s">
        <v>17</v>
      </c>
      <c r="C549" s="1">
        <v>20.0</v>
      </c>
      <c r="D549" s="1">
        <v>35.0</v>
      </c>
      <c r="E549" s="2"/>
      <c r="F549" s="1" t="s">
        <v>67</v>
      </c>
      <c r="G549" s="1" t="s">
        <v>93</v>
      </c>
      <c r="H549" s="1" t="s">
        <v>1857</v>
      </c>
      <c r="I549" s="1" t="s">
        <v>1858</v>
      </c>
      <c r="J549" s="1" t="s">
        <v>1858</v>
      </c>
      <c r="K549" s="2"/>
      <c r="L549" s="1">
        <v>-3.0</v>
      </c>
      <c r="M549" s="1"/>
      <c r="N549" s="1">
        <v>1.4409166666666666</v>
      </c>
      <c r="O549" s="1" t="s">
        <v>182</v>
      </c>
      <c r="P549" s="1" t="s">
        <v>1859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36</v>
      </c>
      <c r="B550" s="1" t="s">
        <v>17</v>
      </c>
      <c r="C550" s="1">
        <v>219.0</v>
      </c>
      <c r="D550" s="1">
        <v>55.0</v>
      </c>
      <c r="E550" s="2"/>
      <c r="F550" s="1" t="s">
        <v>67</v>
      </c>
      <c r="G550" s="1" t="s">
        <v>68</v>
      </c>
      <c r="H550" s="1" t="s">
        <v>1860</v>
      </c>
      <c r="I550" s="1" t="s">
        <v>1861</v>
      </c>
      <c r="J550" s="1" t="s">
        <v>1861</v>
      </c>
      <c r="K550" s="2"/>
      <c r="L550" s="1">
        <v>-10.0</v>
      </c>
      <c r="M550" s="1"/>
      <c r="N550" s="1">
        <v>9.637316666666667</v>
      </c>
      <c r="O550" s="1" t="s">
        <v>43</v>
      </c>
      <c r="P550" s="1" t="s">
        <v>1862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28</v>
      </c>
      <c r="B551" s="1" t="s">
        <v>17</v>
      </c>
      <c r="C551" s="1">
        <v>321.2</v>
      </c>
      <c r="D551" s="1">
        <v>0.0</v>
      </c>
      <c r="E551" s="1" t="s">
        <v>29</v>
      </c>
      <c r="F551" s="1" t="s">
        <v>19</v>
      </c>
      <c r="G551" s="1" t="s">
        <v>20</v>
      </c>
      <c r="H551" s="1" t="s">
        <v>1863</v>
      </c>
      <c r="I551" s="1" t="s">
        <v>1864</v>
      </c>
      <c r="J551" s="1" t="s">
        <v>1864</v>
      </c>
      <c r="K551" s="2"/>
      <c r="L551" s="1">
        <v>-6.0</v>
      </c>
      <c r="M551" s="1"/>
      <c r="N551" s="1">
        <v>8.449533333333333</v>
      </c>
      <c r="O551" s="1" t="s">
        <v>23</v>
      </c>
      <c r="P551" s="1" t="s">
        <v>1865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36</v>
      </c>
      <c r="B552" s="1" t="s">
        <v>17</v>
      </c>
      <c r="C552" s="1">
        <v>269.0</v>
      </c>
      <c r="D552" s="1">
        <v>67.0</v>
      </c>
      <c r="E552" s="2"/>
      <c r="F552" s="1" t="s">
        <v>67</v>
      </c>
      <c r="G552" s="1" t="s">
        <v>20</v>
      </c>
      <c r="H552" s="1" t="s">
        <v>1866</v>
      </c>
      <c r="I552" s="1" t="s">
        <v>1867</v>
      </c>
      <c r="J552" s="1" t="s">
        <v>1867</v>
      </c>
      <c r="K552" s="2"/>
      <c r="L552" s="1">
        <v>-11.0</v>
      </c>
      <c r="M552" s="1"/>
      <c r="N552" s="1">
        <v>7.62095</v>
      </c>
      <c r="O552" s="1" t="s">
        <v>43</v>
      </c>
      <c r="P552" s="1" t="s">
        <v>1868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36</v>
      </c>
      <c r="B553" s="1" t="s">
        <v>17</v>
      </c>
      <c r="C553" s="1">
        <v>558.0</v>
      </c>
      <c r="D553" s="1">
        <v>0.0</v>
      </c>
      <c r="E553" s="1" t="s">
        <v>1839</v>
      </c>
      <c r="F553" s="1" t="s">
        <v>38</v>
      </c>
      <c r="G553" s="1" t="s">
        <v>20</v>
      </c>
      <c r="H553" s="1" t="s">
        <v>1869</v>
      </c>
      <c r="I553" s="1" t="s">
        <v>1870</v>
      </c>
      <c r="J553" s="1" t="s">
        <v>1871</v>
      </c>
      <c r="K553" s="1" t="s">
        <v>1872</v>
      </c>
      <c r="L553" s="1">
        <v>-8.0</v>
      </c>
      <c r="M553" s="1">
        <v>0.0399</v>
      </c>
      <c r="N553" s="1">
        <v>13.8987</v>
      </c>
      <c r="O553" s="1" t="s">
        <v>43</v>
      </c>
      <c r="P553" s="1" t="s">
        <v>1873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58</v>
      </c>
      <c r="B554" s="1" t="s">
        <v>17</v>
      </c>
      <c r="C554" s="1">
        <v>394.0</v>
      </c>
      <c r="D554" s="1">
        <v>0.0</v>
      </c>
      <c r="E554" s="2"/>
      <c r="F554" s="1" t="s">
        <v>19</v>
      </c>
      <c r="G554" s="1" t="s">
        <v>20</v>
      </c>
      <c r="H554" s="1" t="s">
        <v>1874</v>
      </c>
      <c r="I554" s="1" t="s">
        <v>1875</v>
      </c>
      <c r="J554" s="1" t="s">
        <v>1875</v>
      </c>
      <c r="K554" s="2"/>
      <c r="L554" s="1">
        <v>-3.0</v>
      </c>
      <c r="M554" s="1"/>
      <c r="N554" s="1">
        <v>11.156916666666667</v>
      </c>
      <c r="O554" s="1" t="s">
        <v>23</v>
      </c>
      <c r="P554" s="1" t="s">
        <v>1876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28</v>
      </c>
      <c r="B555" s="1" t="s">
        <v>17</v>
      </c>
      <c r="C555" s="1">
        <v>271.2</v>
      </c>
      <c r="D555" s="1">
        <v>0.0</v>
      </c>
      <c r="E555" s="1" t="s">
        <v>29</v>
      </c>
      <c r="F555" s="1" t="s">
        <v>19</v>
      </c>
      <c r="G555" s="1" t="s">
        <v>20</v>
      </c>
      <c r="H555" s="1" t="s">
        <v>1877</v>
      </c>
      <c r="I555" s="1" t="s">
        <v>1878</v>
      </c>
      <c r="J555" s="1" t="s">
        <v>1878</v>
      </c>
      <c r="K555" s="2"/>
      <c r="L555" s="1">
        <v>-4.0</v>
      </c>
      <c r="M555" s="1"/>
      <c r="N555" s="1">
        <v>10.06045</v>
      </c>
      <c r="O555" s="1" t="s">
        <v>23</v>
      </c>
      <c r="P555" s="1" t="s">
        <v>1879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179</v>
      </c>
      <c r="B556" s="1" t="s">
        <v>17</v>
      </c>
      <c r="C556" s="1">
        <v>498.0</v>
      </c>
      <c r="D556" s="1">
        <v>0.0</v>
      </c>
      <c r="E556" s="2"/>
      <c r="F556" s="1" t="s">
        <v>67</v>
      </c>
      <c r="G556" s="1" t="s">
        <v>93</v>
      </c>
      <c r="H556" s="1" t="s">
        <v>1880</v>
      </c>
      <c r="I556" s="1" t="s">
        <v>1881</v>
      </c>
      <c r="J556" s="1" t="s">
        <v>1881</v>
      </c>
      <c r="K556" s="2"/>
      <c r="L556" s="1">
        <v>2.0</v>
      </c>
      <c r="M556" s="1"/>
      <c r="N556" s="1">
        <v>7.96265</v>
      </c>
      <c r="O556" s="1" t="s">
        <v>182</v>
      </c>
      <c r="P556" s="1" t="s">
        <v>1882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58</v>
      </c>
      <c r="B557" s="1" t="s">
        <v>17</v>
      </c>
      <c r="C557" s="3">
        <v>264.0</v>
      </c>
      <c r="D557" s="1">
        <v>0.0</v>
      </c>
      <c r="E557" s="2"/>
      <c r="F557" s="1" t="s">
        <v>19</v>
      </c>
      <c r="G557" s="1" t="s">
        <v>20</v>
      </c>
      <c r="H557" s="1" t="s">
        <v>1883</v>
      </c>
      <c r="I557" s="1" t="s">
        <v>1884</v>
      </c>
      <c r="J557" s="1" t="s">
        <v>1884</v>
      </c>
      <c r="K557" s="2"/>
      <c r="L557" s="1">
        <v>0.0</v>
      </c>
      <c r="M557" s="1"/>
      <c r="N557" s="1">
        <v>14.095033333333333</v>
      </c>
      <c r="O557" s="1" t="s">
        <v>23</v>
      </c>
      <c r="P557" s="1" t="s">
        <v>102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179</v>
      </c>
      <c r="B558" s="1" t="s">
        <v>17</v>
      </c>
      <c r="C558" s="3">
        <v>309.0</v>
      </c>
      <c r="D558" s="1">
        <v>0.0</v>
      </c>
      <c r="E558" s="2"/>
      <c r="F558" s="1" t="s">
        <v>67</v>
      </c>
      <c r="G558" s="1" t="s">
        <v>93</v>
      </c>
      <c r="H558" s="1" t="s">
        <v>1885</v>
      </c>
      <c r="I558" s="1" t="s">
        <v>1886</v>
      </c>
      <c r="J558" s="1" t="s">
        <v>1886</v>
      </c>
      <c r="K558" s="2"/>
      <c r="L558" s="1">
        <v>10.0</v>
      </c>
      <c r="M558" s="1"/>
      <c r="N558" s="1">
        <v>15.3158</v>
      </c>
      <c r="O558" s="1" t="s">
        <v>182</v>
      </c>
      <c r="P558" s="1" t="s">
        <v>1887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36</v>
      </c>
      <c r="B559" s="1" t="s">
        <v>17</v>
      </c>
      <c r="C559" s="1">
        <v>199.0</v>
      </c>
      <c r="D559" s="1">
        <v>50.0</v>
      </c>
      <c r="E559" s="2"/>
      <c r="F559" s="1" t="s">
        <v>67</v>
      </c>
      <c r="G559" s="1" t="s">
        <v>93</v>
      </c>
      <c r="H559" s="1" t="s">
        <v>1888</v>
      </c>
      <c r="I559" s="1" t="s">
        <v>1889</v>
      </c>
      <c r="J559" s="1" t="s">
        <v>1889</v>
      </c>
      <c r="K559" s="2"/>
      <c r="L559" s="1">
        <v>-5.0</v>
      </c>
      <c r="M559" s="1"/>
      <c r="N559" s="1">
        <v>13.82015</v>
      </c>
      <c r="O559" s="1" t="s">
        <v>43</v>
      </c>
      <c r="P559" s="1" t="s">
        <v>1890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16</v>
      </c>
      <c r="B560" s="1" t="s">
        <v>17</v>
      </c>
      <c r="C560" s="1">
        <v>957.0</v>
      </c>
      <c r="D560" s="1">
        <v>0.0</v>
      </c>
      <c r="E560" s="1" t="s">
        <v>1891</v>
      </c>
      <c r="F560" s="1" t="s">
        <v>19</v>
      </c>
      <c r="G560" s="1" t="s">
        <v>20</v>
      </c>
      <c r="H560" s="1" t="s">
        <v>1892</v>
      </c>
      <c r="I560" s="1" t="s">
        <v>1893</v>
      </c>
      <c r="J560" s="1" t="s">
        <v>1893</v>
      </c>
      <c r="K560" s="2"/>
      <c r="L560" s="1">
        <v>-1.0</v>
      </c>
      <c r="M560" s="1"/>
      <c r="N560" s="1">
        <v>14.495933333333333</v>
      </c>
      <c r="O560" s="1" t="s">
        <v>23</v>
      </c>
      <c r="P560" s="1" t="s">
        <v>1894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36</v>
      </c>
      <c r="B561" s="1" t="s">
        <v>17</v>
      </c>
      <c r="C561" s="3">
        <v>247.0</v>
      </c>
      <c r="D561" s="1">
        <v>62.0</v>
      </c>
      <c r="E561" s="2"/>
      <c r="F561" s="1" t="s">
        <v>67</v>
      </c>
      <c r="G561" s="1" t="s">
        <v>68</v>
      </c>
      <c r="H561" s="1" t="s">
        <v>1895</v>
      </c>
      <c r="I561" s="1" t="s">
        <v>1896</v>
      </c>
      <c r="J561" s="1" t="s">
        <v>1896</v>
      </c>
      <c r="K561" s="2"/>
      <c r="L561" s="1">
        <v>-7.0</v>
      </c>
      <c r="M561" s="1"/>
      <c r="N561" s="1">
        <v>11.946516666666666</v>
      </c>
      <c r="O561" s="1" t="s">
        <v>43</v>
      </c>
      <c r="P561" s="1" t="s">
        <v>1897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28</v>
      </c>
      <c r="B562" s="1" t="s">
        <v>17</v>
      </c>
      <c r="C562" s="1">
        <v>427.0</v>
      </c>
      <c r="D562" s="1">
        <v>0.0</v>
      </c>
      <c r="E562" s="1" t="s">
        <v>29</v>
      </c>
      <c r="F562" s="1" t="s">
        <v>19</v>
      </c>
      <c r="G562" s="1" t="s">
        <v>20</v>
      </c>
      <c r="H562" s="1" t="s">
        <v>1898</v>
      </c>
      <c r="I562" s="1" t="s">
        <v>1899</v>
      </c>
      <c r="J562" s="1" t="s">
        <v>1899</v>
      </c>
      <c r="K562" s="2"/>
      <c r="L562" s="1">
        <v>-3.0</v>
      </c>
      <c r="M562" s="1"/>
      <c r="N562" s="1">
        <v>11.02365</v>
      </c>
      <c r="O562" s="1" t="s">
        <v>23</v>
      </c>
      <c r="P562" s="1" t="s">
        <v>1900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36</v>
      </c>
      <c r="B563" s="1" t="s">
        <v>17</v>
      </c>
      <c r="C563" s="1">
        <v>1172.0</v>
      </c>
      <c r="D563" s="1">
        <v>293.0</v>
      </c>
      <c r="E563" s="2"/>
      <c r="F563" s="1" t="s">
        <v>67</v>
      </c>
      <c r="G563" s="1" t="s">
        <v>93</v>
      </c>
      <c r="H563" s="1" t="s">
        <v>1901</v>
      </c>
      <c r="I563" s="1" t="s">
        <v>1902</v>
      </c>
      <c r="J563" s="1" t="s">
        <v>1902</v>
      </c>
      <c r="K563" s="2"/>
      <c r="L563" s="1">
        <v>-7.0</v>
      </c>
      <c r="M563" s="1"/>
      <c r="N563" s="1">
        <v>113.51315</v>
      </c>
      <c r="O563" s="1" t="s">
        <v>43</v>
      </c>
      <c r="P563" s="1" t="s">
        <v>1903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36</v>
      </c>
      <c r="B564" s="1" t="s">
        <v>17</v>
      </c>
      <c r="C564" s="1">
        <v>250.0</v>
      </c>
      <c r="D564" s="1">
        <v>0.0</v>
      </c>
      <c r="E564" s="1" t="s">
        <v>1839</v>
      </c>
      <c r="F564" s="1" t="s">
        <v>38</v>
      </c>
      <c r="G564" s="1" t="s">
        <v>20</v>
      </c>
      <c r="H564" s="1" t="s">
        <v>1904</v>
      </c>
      <c r="I564" s="1" t="s">
        <v>1905</v>
      </c>
      <c r="J564" s="1" t="s">
        <v>1906</v>
      </c>
      <c r="K564" s="1" t="s">
        <v>1907</v>
      </c>
      <c r="L564" s="1">
        <v>-12.0</v>
      </c>
      <c r="M564" s="1">
        <v>0.0127</v>
      </c>
      <c r="N564" s="1">
        <v>8.4885</v>
      </c>
      <c r="O564" s="1" t="s">
        <v>43</v>
      </c>
      <c r="P564" s="1" t="s">
        <v>415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28</v>
      </c>
      <c r="B565" s="1" t="s">
        <v>17</v>
      </c>
      <c r="C565" s="1">
        <v>259.2</v>
      </c>
      <c r="D565" s="1">
        <v>0.0</v>
      </c>
      <c r="E565" s="1" t="s">
        <v>29</v>
      </c>
      <c r="F565" s="1" t="s">
        <v>19</v>
      </c>
      <c r="G565" s="1" t="s">
        <v>20</v>
      </c>
      <c r="H565" s="1" t="s">
        <v>1908</v>
      </c>
      <c r="I565" s="1" t="s">
        <v>1909</v>
      </c>
      <c r="J565" s="1" t="s">
        <v>1909</v>
      </c>
      <c r="K565" s="2"/>
      <c r="L565" s="1">
        <v>-1.0</v>
      </c>
      <c r="M565" s="1"/>
      <c r="N565" s="1">
        <v>13.463383333333333</v>
      </c>
      <c r="O565" s="1" t="s">
        <v>23</v>
      </c>
      <c r="P565" s="1" t="s">
        <v>1910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36</v>
      </c>
      <c r="B566" s="1" t="s">
        <v>17</v>
      </c>
      <c r="C566" s="1">
        <v>473.0</v>
      </c>
      <c r="D566" s="1">
        <v>0.0</v>
      </c>
      <c r="E566" s="1" t="s">
        <v>1839</v>
      </c>
      <c r="F566" s="1" t="s">
        <v>38</v>
      </c>
      <c r="G566" s="1" t="s">
        <v>20</v>
      </c>
      <c r="H566" s="1" t="s">
        <v>1911</v>
      </c>
      <c r="I566" s="1" t="s">
        <v>1912</v>
      </c>
      <c r="J566" s="1" t="s">
        <v>1913</v>
      </c>
      <c r="K566" s="1" t="s">
        <v>1914</v>
      </c>
      <c r="L566" s="1">
        <v>-7.0</v>
      </c>
      <c r="M566" s="1">
        <v>0.01835</v>
      </c>
      <c r="N566" s="1">
        <v>14.267516666666667</v>
      </c>
      <c r="O566" s="1" t="s">
        <v>43</v>
      </c>
      <c r="P566" s="1" t="s">
        <v>1915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28</v>
      </c>
      <c r="B567" s="1" t="s">
        <v>17</v>
      </c>
      <c r="C567" s="1">
        <v>259.2</v>
      </c>
      <c r="D567" s="1">
        <v>0.0</v>
      </c>
      <c r="E567" s="1" t="s">
        <v>29</v>
      </c>
      <c r="F567" s="1" t="s">
        <v>19</v>
      </c>
      <c r="G567" s="1" t="s">
        <v>20</v>
      </c>
      <c r="H567" s="1" t="s">
        <v>1916</v>
      </c>
      <c r="I567" s="1" t="s">
        <v>1917</v>
      </c>
      <c r="J567" s="1" t="s">
        <v>1917</v>
      </c>
      <c r="K567" s="2"/>
      <c r="L567" s="1">
        <v>-4.0</v>
      </c>
      <c r="M567" s="1"/>
      <c r="N567" s="1">
        <v>10.221266666666667</v>
      </c>
      <c r="O567" s="1" t="s">
        <v>23</v>
      </c>
      <c r="P567" s="1" t="s">
        <v>1918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36</v>
      </c>
      <c r="B568" s="1" t="s">
        <v>17</v>
      </c>
      <c r="C568" s="1">
        <v>219.0</v>
      </c>
      <c r="D568" s="1">
        <v>50.0</v>
      </c>
      <c r="E568" s="2"/>
      <c r="F568" s="1" t="s">
        <v>67</v>
      </c>
      <c r="G568" s="1" t="s">
        <v>20</v>
      </c>
      <c r="H568" s="1" t="s">
        <v>1919</v>
      </c>
      <c r="I568" s="1" t="s">
        <v>1920</v>
      </c>
      <c r="J568" s="1" t="s">
        <v>1920</v>
      </c>
      <c r="K568" s="2"/>
      <c r="L568" s="1">
        <v>-8.0</v>
      </c>
      <c r="M568" s="1"/>
      <c r="N568" s="1">
        <v>23.655483333333333</v>
      </c>
      <c r="O568" s="1" t="s">
        <v>43</v>
      </c>
      <c r="P568" s="1" t="s">
        <v>1399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28</v>
      </c>
      <c r="B569" s="1" t="s">
        <v>17</v>
      </c>
      <c r="C569" s="1">
        <v>388.0</v>
      </c>
      <c r="D569" s="1">
        <v>0.0</v>
      </c>
      <c r="E569" s="1" t="s">
        <v>29</v>
      </c>
      <c r="F569" s="1" t="s">
        <v>19</v>
      </c>
      <c r="G569" s="1" t="s">
        <v>20</v>
      </c>
      <c r="H569" s="1" t="s">
        <v>1921</v>
      </c>
      <c r="I569" s="1" t="s">
        <v>1922</v>
      </c>
      <c r="J569" s="1" t="s">
        <v>1922</v>
      </c>
      <c r="K569" s="2"/>
      <c r="L569" s="1">
        <v>-2.0</v>
      </c>
      <c r="M569" s="1"/>
      <c r="N569" s="1">
        <v>12.007033333333334</v>
      </c>
      <c r="O569" s="1" t="s">
        <v>23</v>
      </c>
      <c r="P569" s="1" t="s">
        <v>1923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28</v>
      </c>
      <c r="B570" s="1" t="s">
        <v>17</v>
      </c>
      <c r="C570" s="1">
        <v>232.2</v>
      </c>
      <c r="D570" s="1">
        <v>0.0</v>
      </c>
      <c r="E570" s="1" t="s">
        <v>29</v>
      </c>
      <c r="F570" s="1" t="s">
        <v>19</v>
      </c>
      <c r="G570" s="1" t="s">
        <v>20</v>
      </c>
      <c r="H570" s="1" t="s">
        <v>1924</v>
      </c>
      <c r="I570" s="1" t="s">
        <v>1925</v>
      </c>
      <c r="J570" s="1" t="s">
        <v>1925</v>
      </c>
      <c r="K570" s="2"/>
      <c r="L570" s="1">
        <v>0.0</v>
      </c>
      <c r="M570" s="1"/>
      <c r="N570" s="1">
        <v>15.408533333333333</v>
      </c>
      <c r="O570" s="1" t="s">
        <v>23</v>
      </c>
      <c r="P570" s="1" t="s">
        <v>1926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28</v>
      </c>
      <c r="B571" s="1" t="s">
        <v>17</v>
      </c>
      <c r="C571" s="1">
        <v>214.2</v>
      </c>
      <c r="D571" s="1">
        <v>0.0</v>
      </c>
      <c r="E571" s="1" t="s">
        <v>29</v>
      </c>
      <c r="F571" s="1" t="s">
        <v>19</v>
      </c>
      <c r="G571" s="1" t="s">
        <v>20</v>
      </c>
      <c r="H571" s="1" t="s">
        <v>1927</v>
      </c>
      <c r="I571" s="1" t="s">
        <v>1928</v>
      </c>
      <c r="J571" s="1" t="s">
        <v>1928</v>
      </c>
      <c r="K571" s="2"/>
      <c r="L571" s="1">
        <v>0.0</v>
      </c>
      <c r="M571" s="1"/>
      <c r="N571" s="1">
        <v>15.5933</v>
      </c>
      <c r="O571" s="1" t="s">
        <v>23</v>
      </c>
      <c r="P571" s="1" t="s">
        <v>1166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36</v>
      </c>
      <c r="B572" s="1" t="s">
        <v>17</v>
      </c>
      <c r="C572" s="1">
        <v>1086.0</v>
      </c>
      <c r="D572" s="1">
        <v>0.0</v>
      </c>
      <c r="E572" s="1" t="s">
        <v>29</v>
      </c>
      <c r="F572" s="1" t="s">
        <v>38</v>
      </c>
      <c r="G572" s="1" t="s">
        <v>20</v>
      </c>
      <c r="H572" s="1" t="s">
        <v>1929</v>
      </c>
      <c r="I572" s="1" t="s">
        <v>1930</v>
      </c>
      <c r="J572" s="1" t="s">
        <v>1931</v>
      </c>
      <c r="K572" s="1" t="s">
        <v>1932</v>
      </c>
      <c r="L572" s="1">
        <v>17.0</v>
      </c>
      <c r="M572" s="1">
        <v>0.6059833333333333</v>
      </c>
      <c r="N572" s="1">
        <v>29.470483333333334</v>
      </c>
      <c r="O572" s="1" t="s">
        <v>43</v>
      </c>
      <c r="P572" s="1" t="s">
        <v>1933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58</v>
      </c>
      <c r="B573" s="1" t="s">
        <v>17</v>
      </c>
      <c r="C573" s="1">
        <v>264.0</v>
      </c>
      <c r="D573" s="1">
        <v>0.0</v>
      </c>
      <c r="E573" s="2"/>
      <c r="F573" s="1" t="s">
        <v>19</v>
      </c>
      <c r="G573" s="1" t="s">
        <v>20</v>
      </c>
      <c r="H573" s="1" t="s">
        <v>1934</v>
      </c>
      <c r="I573" s="1" t="s">
        <v>1935</v>
      </c>
      <c r="J573" s="1" t="s">
        <v>1935</v>
      </c>
      <c r="K573" s="2"/>
      <c r="L573" s="1">
        <v>-3.0</v>
      </c>
      <c r="M573" s="1"/>
      <c r="N573" s="1">
        <v>5.26975</v>
      </c>
      <c r="O573" s="1" t="s">
        <v>23</v>
      </c>
      <c r="P573" s="1" t="s">
        <v>80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28</v>
      </c>
      <c r="B574" s="1" t="s">
        <v>17</v>
      </c>
      <c r="C574" s="1">
        <v>546.0</v>
      </c>
      <c r="D574" s="1">
        <v>0.0</v>
      </c>
      <c r="E574" s="1" t="s">
        <v>29</v>
      </c>
      <c r="F574" s="1" t="s">
        <v>19</v>
      </c>
      <c r="G574" s="1" t="s">
        <v>20</v>
      </c>
      <c r="H574" s="1" t="s">
        <v>1936</v>
      </c>
      <c r="I574" s="1" t="s">
        <v>1937</v>
      </c>
      <c r="J574" s="1" t="s">
        <v>1937</v>
      </c>
      <c r="K574" s="2"/>
      <c r="L574" s="1">
        <v>0.0</v>
      </c>
      <c r="M574" s="1"/>
      <c r="N574" s="1">
        <v>15.202433333333333</v>
      </c>
      <c r="O574" s="1" t="s">
        <v>23</v>
      </c>
      <c r="P574" s="1" t="s">
        <v>1938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28</v>
      </c>
      <c r="B575" s="1" t="s">
        <v>17</v>
      </c>
      <c r="C575" s="1">
        <v>477.4</v>
      </c>
      <c r="D575" s="1">
        <v>0.0</v>
      </c>
      <c r="E575" s="1" t="s">
        <v>29</v>
      </c>
      <c r="F575" s="1" t="s">
        <v>19</v>
      </c>
      <c r="G575" s="1" t="s">
        <v>20</v>
      </c>
      <c r="H575" s="1" t="s">
        <v>1939</v>
      </c>
      <c r="I575" s="1" t="s">
        <v>1940</v>
      </c>
      <c r="J575" s="1" t="s">
        <v>1940</v>
      </c>
      <c r="K575" s="2"/>
      <c r="L575" s="1">
        <v>1.0</v>
      </c>
      <c r="M575" s="1"/>
      <c r="N575" s="1">
        <v>34.59931666666667</v>
      </c>
      <c r="O575" s="1" t="s">
        <v>23</v>
      </c>
      <c r="P575" s="1" t="s">
        <v>1941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36</v>
      </c>
      <c r="B576" s="1" t="s">
        <v>17</v>
      </c>
      <c r="C576" s="1">
        <v>467.0</v>
      </c>
      <c r="D576" s="1">
        <v>156.0</v>
      </c>
      <c r="E576" s="2"/>
      <c r="F576" s="1" t="s">
        <v>67</v>
      </c>
      <c r="G576" s="1" t="s">
        <v>20</v>
      </c>
      <c r="H576" s="1" t="s">
        <v>1942</v>
      </c>
      <c r="I576" s="1" t="s">
        <v>1943</v>
      </c>
      <c r="J576" s="1" t="s">
        <v>1943</v>
      </c>
      <c r="K576" s="2"/>
      <c r="L576" s="1">
        <v>-1.0</v>
      </c>
      <c r="M576" s="1"/>
      <c r="N576" s="1">
        <v>57.974066666666666</v>
      </c>
      <c r="O576" s="1" t="s">
        <v>43</v>
      </c>
      <c r="P576" s="1" t="s">
        <v>1944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28</v>
      </c>
      <c r="B577" s="1" t="s">
        <v>17</v>
      </c>
      <c r="C577" s="1">
        <v>640.6</v>
      </c>
      <c r="D577" s="1">
        <v>0.0</v>
      </c>
      <c r="E577" s="1" t="s">
        <v>29</v>
      </c>
      <c r="F577" s="1" t="s">
        <v>19</v>
      </c>
      <c r="G577" s="1" t="s">
        <v>20</v>
      </c>
      <c r="H577" s="1" t="s">
        <v>1945</v>
      </c>
      <c r="I577" s="1" t="s">
        <v>1946</v>
      </c>
      <c r="J577" s="1" t="s">
        <v>1946</v>
      </c>
      <c r="K577" s="2"/>
      <c r="L577" s="1">
        <v>-2.0</v>
      </c>
      <c r="M577" s="1"/>
      <c r="N577" s="1">
        <v>72.84245</v>
      </c>
      <c r="O577" s="1" t="s">
        <v>23</v>
      </c>
      <c r="P577" s="1" t="s">
        <v>1947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58</v>
      </c>
      <c r="B578" s="1" t="s">
        <v>17</v>
      </c>
      <c r="C578" s="1">
        <v>1056.0</v>
      </c>
      <c r="D578" s="1">
        <v>0.0</v>
      </c>
      <c r="E578" s="2"/>
      <c r="F578" s="1" t="s">
        <v>19</v>
      </c>
      <c r="G578" s="1" t="s">
        <v>20</v>
      </c>
      <c r="H578" s="1" t="s">
        <v>1948</v>
      </c>
      <c r="I578" s="1" t="s">
        <v>1949</v>
      </c>
      <c r="J578" s="1" t="s">
        <v>1949</v>
      </c>
      <c r="K578" s="2"/>
      <c r="L578" s="1">
        <v>0.0</v>
      </c>
      <c r="M578" s="1"/>
      <c r="N578" s="1">
        <v>15.860416666666667</v>
      </c>
      <c r="O578" s="1" t="s">
        <v>23</v>
      </c>
      <c r="P578" s="1" t="s">
        <v>1950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36</v>
      </c>
      <c r="B579" s="1" t="s">
        <v>17</v>
      </c>
      <c r="C579" s="1">
        <v>378.0</v>
      </c>
      <c r="D579" s="1">
        <v>0.0</v>
      </c>
      <c r="E579" s="1" t="s">
        <v>29</v>
      </c>
      <c r="F579" s="1" t="s">
        <v>38</v>
      </c>
      <c r="G579" s="1" t="s">
        <v>93</v>
      </c>
      <c r="H579" s="1" t="s">
        <v>1951</v>
      </c>
      <c r="I579" s="1" t="s">
        <v>1952</v>
      </c>
      <c r="J579" s="1" t="s">
        <v>1953</v>
      </c>
      <c r="K579" s="1" t="s">
        <v>1954</v>
      </c>
      <c r="L579" s="1">
        <v>-17.0</v>
      </c>
      <c r="M579" s="1">
        <v>4.079166666666667</v>
      </c>
      <c r="N579" s="1">
        <v>6.836516666666666</v>
      </c>
      <c r="O579" s="1" t="s">
        <v>43</v>
      </c>
      <c r="P579" s="1" t="s">
        <v>1955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17</v>
      </c>
      <c r="C580" s="1">
        <v>329.0</v>
      </c>
      <c r="D580" s="1">
        <v>0.0</v>
      </c>
      <c r="E580" s="1" t="s">
        <v>675</v>
      </c>
      <c r="F580" s="1" t="s">
        <v>19</v>
      </c>
      <c r="G580" s="1" t="s">
        <v>20</v>
      </c>
      <c r="H580" s="1" t="s">
        <v>1956</v>
      </c>
      <c r="I580" s="1" t="s">
        <v>1957</v>
      </c>
      <c r="J580" s="1" t="s">
        <v>1957</v>
      </c>
      <c r="K580" s="2"/>
      <c r="L580" s="1">
        <v>-3.0</v>
      </c>
      <c r="M580" s="1"/>
      <c r="N580" s="1">
        <v>11.22905</v>
      </c>
      <c r="O580" s="1" t="s">
        <v>23</v>
      </c>
      <c r="P580" s="1" t="s">
        <v>741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36</v>
      </c>
      <c r="B581" s="1" t="s">
        <v>17</v>
      </c>
      <c r="C581" s="1">
        <v>423.0</v>
      </c>
      <c r="D581" s="1">
        <v>0.0</v>
      </c>
      <c r="E581" s="1" t="s">
        <v>29</v>
      </c>
      <c r="F581" s="1" t="s">
        <v>38</v>
      </c>
      <c r="G581" s="1" t="s">
        <v>93</v>
      </c>
      <c r="H581" s="1" t="s">
        <v>1958</v>
      </c>
      <c r="I581" s="1" t="s">
        <v>1959</v>
      </c>
      <c r="J581" s="1" t="s">
        <v>1960</v>
      </c>
      <c r="K581" s="1" t="s">
        <v>1961</v>
      </c>
      <c r="L581" s="1">
        <v>-11.0</v>
      </c>
      <c r="M581" s="1">
        <v>4.10715</v>
      </c>
      <c r="N581" s="1">
        <v>10.915616666666667</v>
      </c>
      <c r="O581" s="1" t="s">
        <v>43</v>
      </c>
      <c r="P581" s="1" t="s">
        <v>1245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16</v>
      </c>
      <c r="B582" s="1" t="s">
        <v>17</v>
      </c>
      <c r="C582" s="1">
        <v>329.0</v>
      </c>
      <c r="D582" s="1">
        <v>0.0</v>
      </c>
      <c r="E582" s="1" t="s">
        <v>1774</v>
      </c>
      <c r="F582" s="1" t="s">
        <v>19</v>
      </c>
      <c r="G582" s="1" t="s">
        <v>20</v>
      </c>
      <c r="H582" s="1" t="s">
        <v>1962</v>
      </c>
      <c r="I582" s="1" t="s">
        <v>1963</v>
      </c>
      <c r="J582" s="1" t="s">
        <v>1963</v>
      </c>
      <c r="K582" s="2"/>
      <c r="L582" s="1">
        <v>-4.0</v>
      </c>
      <c r="M582" s="1"/>
      <c r="N582" s="1">
        <v>10.627716666666666</v>
      </c>
      <c r="O582" s="1" t="s">
        <v>23</v>
      </c>
      <c r="P582" s="1" t="s">
        <v>1442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28</v>
      </c>
      <c r="B583" s="1" t="s">
        <v>17</v>
      </c>
      <c r="C583" s="1">
        <v>214.2</v>
      </c>
      <c r="D583" s="1">
        <v>0.0</v>
      </c>
      <c r="E583" s="1" t="s">
        <v>29</v>
      </c>
      <c r="F583" s="1" t="s">
        <v>19</v>
      </c>
      <c r="G583" s="1" t="s">
        <v>20</v>
      </c>
      <c r="H583" s="1" t="s">
        <v>1964</v>
      </c>
      <c r="I583" s="1" t="s">
        <v>1965</v>
      </c>
      <c r="J583" s="1" t="s">
        <v>1965</v>
      </c>
      <c r="K583" s="2"/>
      <c r="L583" s="1">
        <v>-6.0</v>
      </c>
      <c r="M583" s="1"/>
      <c r="N583" s="1">
        <v>8.5491</v>
      </c>
      <c r="O583" s="1" t="s">
        <v>23</v>
      </c>
      <c r="P583" s="1" t="s">
        <v>175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58</v>
      </c>
      <c r="B584" s="1" t="s">
        <v>17</v>
      </c>
      <c r="C584" s="1">
        <v>378.0</v>
      </c>
      <c r="D584" s="1">
        <v>0.0</v>
      </c>
      <c r="E584" s="2"/>
      <c r="F584" s="1" t="s">
        <v>19</v>
      </c>
      <c r="G584" s="1" t="s">
        <v>93</v>
      </c>
      <c r="H584" s="1" t="s">
        <v>1966</v>
      </c>
      <c r="I584" s="1" t="s">
        <v>1967</v>
      </c>
      <c r="J584" s="1" t="s">
        <v>1967</v>
      </c>
      <c r="K584" s="2"/>
      <c r="L584" s="1">
        <v>-4.0</v>
      </c>
      <c r="M584" s="1"/>
      <c r="N584" s="1">
        <v>10.6468</v>
      </c>
      <c r="O584" s="1" t="s">
        <v>23</v>
      </c>
      <c r="P584" s="1" t="s">
        <v>1968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36</v>
      </c>
      <c r="B585" s="1" t="s">
        <v>17</v>
      </c>
      <c r="C585" s="1">
        <v>250.0</v>
      </c>
      <c r="D585" s="1">
        <v>0.0</v>
      </c>
      <c r="E585" s="1" t="s">
        <v>37</v>
      </c>
      <c r="F585" s="1" t="s">
        <v>38</v>
      </c>
      <c r="G585" s="1" t="s">
        <v>93</v>
      </c>
      <c r="H585" s="1" t="s">
        <v>1969</v>
      </c>
      <c r="I585" s="1" t="s">
        <v>1970</v>
      </c>
      <c r="J585" s="1" t="s">
        <v>1971</v>
      </c>
      <c r="K585" s="1" t="s">
        <v>1972</v>
      </c>
      <c r="L585" s="1">
        <v>1.0</v>
      </c>
      <c r="M585" s="1">
        <v>0.02135</v>
      </c>
      <c r="N585" s="1">
        <v>19.1057</v>
      </c>
      <c r="O585" s="1" t="s">
        <v>43</v>
      </c>
      <c r="P585" s="1" t="s">
        <v>469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28</v>
      </c>
      <c r="B586" s="1" t="s">
        <v>17</v>
      </c>
      <c r="C586" s="1">
        <v>661.2</v>
      </c>
      <c r="D586" s="1">
        <v>0.0</v>
      </c>
      <c r="E586" s="1" t="s">
        <v>29</v>
      </c>
      <c r="F586" s="1" t="s">
        <v>19</v>
      </c>
      <c r="G586" s="1" t="s">
        <v>20</v>
      </c>
      <c r="H586" s="1" t="s">
        <v>1973</v>
      </c>
      <c r="I586" s="1" t="s">
        <v>1974</v>
      </c>
      <c r="J586" s="1" t="s">
        <v>1974</v>
      </c>
      <c r="K586" s="2"/>
      <c r="L586" s="1">
        <v>0.0</v>
      </c>
      <c r="M586" s="1"/>
      <c r="N586" s="1">
        <v>14.159916666666666</v>
      </c>
      <c r="O586" s="1" t="s">
        <v>23</v>
      </c>
      <c r="P586" s="1" t="s">
        <v>1975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36</v>
      </c>
      <c r="B587" s="1" t="s">
        <v>17</v>
      </c>
      <c r="C587" s="3">
        <v>119.0</v>
      </c>
      <c r="D587" s="1">
        <v>0.0</v>
      </c>
      <c r="E587" s="2"/>
      <c r="F587" s="1" t="s">
        <v>67</v>
      </c>
      <c r="G587" s="1" t="s">
        <v>20</v>
      </c>
      <c r="H587" s="1" t="s">
        <v>1976</v>
      </c>
      <c r="I587" s="1" t="s">
        <v>1977</v>
      </c>
      <c r="J587" s="1" t="s">
        <v>1977</v>
      </c>
      <c r="K587" s="2"/>
      <c r="L587" s="1">
        <v>-2.0</v>
      </c>
      <c r="M587" s="1"/>
      <c r="N587" s="1">
        <v>16.400783333333333</v>
      </c>
      <c r="O587" s="1" t="s">
        <v>43</v>
      </c>
      <c r="P587" s="1" t="s">
        <v>1978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28</v>
      </c>
      <c r="B588" s="1" t="s">
        <v>17</v>
      </c>
      <c r="C588" s="1">
        <v>271.2</v>
      </c>
      <c r="D588" s="1">
        <v>0.0</v>
      </c>
      <c r="E588" s="1" t="s">
        <v>29</v>
      </c>
      <c r="F588" s="1" t="s">
        <v>19</v>
      </c>
      <c r="G588" s="1" t="s">
        <v>20</v>
      </c>
      <c r="H588" s="1" t="s">
        <v>1979</v>
      </c>
      <c r="I588" s="1" t="s">
        <v>1980</v>
      </c>
      <c r="J588" s="1" t="s">
        <v>1980</v>
      </c>
      <c r="K588" s="2"/>
      <c r="L588" s="1">
        <v>1.0</v>
      </c>
      <c r="M588" s="1"/>
      <c r="N588" s="1">
        <v>16.2558</v>
      </c>
      <c r="O588" s="1" t="s">
        <v>23</v>
      </c>
      <c r="P588" s="1" t="s">
        <v>1981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28</v>
      </c>
      <c r="B589" s="1" t="s">
        <v>17</v>
      </c>
      <c r="C589" s="1">
        <v>214.2</v>
      </c>
      <c r="D589" s="1">
        <v>0.0</v>
      </c>
      <c r="E589" s="1" t="s">
        <v>29</v>
      </c>
      <c r="F589" s="1" t="s">
        <v>19</v>
      </c>
      <c r="G589" s="1" t="s">
        <v>20</v>
      </c>
      <c r="H589" s="1" t="s">
        <v>1982</v>
      </c>
      <c r="I589" s="1" t="s">
        <v>1983</v>
      </c>
      <c r="J589" s="1" t="s">
        <v>1983</v>
      </c>
      <c r="K589" s="2"/>
      <c r="L589" s="1">
        <v>-4.0</v>
      </c>
      <c r="M589" s="1"/>
      <c r="N589" s="1">
        <v>10.878766666666667</v>
      </c>
      <c r="O589" s="1" t="s">
        <v>23</v>
      </c>
      <c r="P589" s="1" t="s">
        <v>162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28</v>
      </c>
      <c r="B590" s="1" t="s">
        <v>17</v>
      </c>
      <c r="C590" s="1">
        <v>274.2</v>
      </c>
      <c r="D590" s="1">
        <v>0.0</v>
      </c>
      <c r="E590" s="1" t="s">
        <v>29</v>
      </c>
      <c r="F590" s="1" t="s">
        <v>19</v>
      </c>
      <c r="G590" s="1" t="s">
        <v>20</v>
      </c>
      <c r="H590" s="1" t="s">
        <v>1984</v>
      </c>
      <c r="I590" s="1" t="s">
        <v>1985</v>
      </c>
      <c r="J590" s="1" t="s">
        <v>1985</v>
      </c>
      <c r="K590" s="2"/>
      <c r="L590" s="1">
        <v>-1.0</v>
      </c>
      <c r="M590" s="1"/>
      <c r="N590" s="1">
        <v>13.93305</v>
      </c>
      <c r="O590" s="1" t="s">
        <v>23</v>
      </c>
      <c r="P590" s="1" t="s">
        <v>1986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36</v>
      </c>
      <c r="B591" s="1" t="s">
        <v>17</v>
      </c>
      <c r="C591" s="1">
        <v>299.0</v>
      </c>
      <c r="D591" s="1">
        <v>0.0</v>
      </c>
      <c r="E591" s="1" t="s">
        <v>37</v>
      </c>
      <c r="F591" s="1" t="s">
        <v>38</v>
      </c>
      <c r="G591" s="1" t="s">
        <v>20</v>
      </c>
      <c r="H591" s="1" t="s">
        <v>1987</v>
      </c>
      <c r="I591" s="1" t="s">
        <v>1988</v>
      </c>
      <c r="J591" s="1" t="s">
        <v>1989</v>
      </c>
      <c r="K591" s="1" t="s">
        <v>1990</v>
      </c>
      <c r="L591" s="1">
        <v>-7.0</v>
      </c>
      <c r="M591" s="1">
        <v>0.03738333333333333</v>
      </c>
      <c r="N591" s="1">
        <v>12.06095</v>
      </c>
      <c r="O591" s="1" t="s">
        <v>43</v>
      </c>
      <c r="P591" s="1" t="s">
        <v>1533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179</v>
      </c>
      <c r="B592" s="1" t="s">
        <v>17</v>
      </c>
      <c r="C592" s="1">
        <v>249.0</v>
      </c>
      <c r="D592" s="1">
        <v>0.0</v>
      </c>
      <c r="E592" s="2"/>
      <c r="F592" s="1" t="s">
        <v>67</v>
      </c>
      <c r="G592" s="1" t="s">
        <v>93</v>
      </c>
      <c r="H592" s="1" t="s">
        <v>1991</v>
      </c>
      <c r="I592" s="1" t="s">
        <v>1992</v>
      </c>
      <c r="J592" s="1" t="s">
        <v>1992</v>
      </c>
      <c r="K592" s="2"/>
      <c r="L592" s="1">
        <v>5.0</v>
      </c>
      <c r="M592" s="1"/>
      <c r="N592" s="1">
        <v>10.792033333333332</v>
      </c>
      <c r="O592" s="1" t="s">
        <v>182</v>
      </c>
      <c r="P592" s="1" t="s">
        <v>1993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36</v>
      </c>
      <c r="B593" s="1" t="s">
        <v>17</v>
      </c>
      <c r="C593" s="1">
        <v>388.0</v>
      </c>
      <c r="D593" s="1">
        <v>0.0</v>
      </c>
      <c r="E593" s="1" t="s">
        <v>37</v>
      </c>
      <c r="F593" s="1" t="s">
        <v>38</v>
      </c>
      <c r="G593" s="1" t="s">
        <v>20</v>
      </c>
      <c r="H593" s="1" t="s">
        <v>1994</v>
      </c>
      <c r="I593" s="1" t="s">
        <v>1995</v>
      </c>
      <c r="J593" s="1" t="s">
        <v>1996</v>
      </c>
      <c r="K593" s="1" t="s">
        <v>1997</v>
      </c>
      <c r="L593" s="1">
        <v>4.0</v>
      </c>
      <c r="M593" s="1">
        <v>0.050083333333333334</v>
      </c>
      <c r="N593" s="1">
        <v>18.734916666666667</v>
      </c>
      <c r="O593" s="1" t="s">
        <v>43</v>
      </c>
      <c r="P593" s="1" t="s">
        <v>1998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58</v>
      </c>
      <c r="B594" s="1" t="s">
        <v>17</v>
      </c>
      <c r="C594" s="3">
        <v>264.0</v>
      </c>
      <c r="D594" s="1">
        <v>0.0</v>
      </c>
      <c r="E594" s="2"/>
      <c r="F594" s="1" t="s">
        <v>19</v>
      </c>
      <c r="G594" s="1" t="s">
        <v>20</v>
      </c>
      <c r="H594" s="1" t="s">
        <v>1999</v>
      </c>
      <c r="I594" s="1" t="s">
        <v>2000</v>
      </c>
      <c r="J594" s="1" t="s">
        <v>2000</v>
      </c>
      <c r="K594" s="2"/>
      <c r="L594" s="1">
        <v>1.0</v>
      </c>
      <c r="M594" s="1"/>
      <c r="N594" s="1">
        <v>16.627916666666668</v>
      </c>
      <c r="O594" s="1" t="s">
        <v>23</v>
      </c>
      <c r="P594" s="1" t="s">
        <v>80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28</v>
      </c>
      <c r="B595" s="1" t="s">
        <v>17</v>
      </c>
      <c r="C595" s="1">
        <v>543.2</v>
      </c>
      <c r="D595" s="1">
        <v>0.0</v>
      </c>
      <c r="E595" s="1" t="s">
        <v>29</v>
      </c>
      <c r="F595" s="1" t="s">
        <v>19</v>
      </c>
      <c r="G595" s="1" t="s">
        <v>20</v>
      </c>
      <c r="H595" s="1" t="s">
        <v>2001</v>
      </c>
      <c r="I595" s="1" t="s">
        <v>2002</v>
      </c>
      <c r="J595" s="1" t="s">
        <v>2002</v>
      </c>
      <c r="K595" s="2"/>
      <c r="L595" s="1">
        <v>1.0</v>
      </c>
      <c r="M595" s="1"/>
      <c r="N595" s="1">
        <v>16.25535</v>
      </c>
      <c r="O595" s="1" t="s">
        <v>23</v>
      </c>
      <c r="P595" s="1" t="s">
        <v>2003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58</v>
      </c>
      <c r="B596" s="1" t="s">
        <v>17</v>
      </c>
      <c r="C596" s="1">
        <v>329.0</v>
      </c>
      <c r="D596" s="1">
        <v>0.0</v>
      </c>
      <c r="E596" s="2"/>
      <c r="F596" s="1" t="s">
        <v>19</v>
      </c>
      <c r="G596" s="1" t="s">
        <v>20</v>
      </c>
      <c r="H596" s="1" t="s">
        <v>2004</v>
      </c>
      <c r="I596" s="1" t="s">
        <v>2005</v>
      </c>
      <c r="J596" s="1" t="s">
        <v>2005</v>
      </c>
      <c r="K596" s="2"/>
      <c r="L596" s="1">
        <v>0.0</v>
      </c>
      <c r="M596" s="1"/>
      <c r="N596" s="1">
        <v>15.834066666666667</v>
      </c>
      <c r="O596" s="1" t="s">
        <v>23</v>
      </c>
      <c r="P596" s="1" t="s">
        <v>230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28</v>
      </c>
      <c r="B597" s="1" t="s">
        <v>17</v>
      </c>
      <c r="C597" s="1">
        <v>478.2</v>
      </c>
      <c r="D597" s="1">
        <v>0.0</v>
      </c>
      <c r="E597" s="1" t="s">
        <v>29</v>
      </c>
      <c r="F597" s="1" t="s">
        <v>19</v>
      </c>
      <c r="G597" s="1" t="s">
        <v>20</v>
      </c>
      <c r="H597" s="1" t="s">
        <v>2006</v>
      </c>
      <c r="I597" s="1" t="s">
        <v>2007</v>
      </c>
      <c r="J597" s="1" t="s">
        <v>2007</v>
      </c>
      <c r="K597" s="2"/>
      <c r="L597" s="1">
        <v>-3.0</v>
      </c>
      <c r="M597" s="1"/>
      <c r="N597" s="1">
        <v>11.6644</v>
      </c>
      <c r="O597" s="1" t="s">
        <v>23</v>
      </c>
      <c r="P597" s="1" t="s">
        <v>2008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28</v>
      </c>
      <c r="B598" s="1" t="s">
        <v>17</v>
      </c>
      <c r="C598" s="1">
        <v>237.2</v>
      </c>
      <c r="D598" s="1">
        <v>0.0</v>
      </c>
      <c r="E598" s="1" t="s">
        <v>29</v>
      </c>
      <c r="F598" s="1" t="s">
        <v>19</v>
      </c>
      <c r="G598" s="1" t="s">
        <v>20</v>
      </c>
      <c r="H598" s="1" t="s">
        <v>2009</v>
      </c>
      <c r="I598" s="1" t="s">
        <v>2010</v>
      </c>
      <c r="J598" s="1" t="s">
        <v>2010</v>
      </c>
      <c r="K598" s="2"/>
      <c r="L598" s="1">
        <v>-3.0</v>
      </c>
      <c r="M598" s="1"/>
      <c r="N598" s="1">
        <v>11.358733333333333</v>
      </c>
      <c r="O598" s="1" t="s">
        <v>23</v>
      </c>
      <c r="P598" s="1" t="s">
        <v>2011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36</v>
      </c>
      <c r="B599" s="1" t="s">
        <v>17</v>
      </c>
      <c r="C599" s="1">
        <v>398.0</v>
      </c>
      <c r="D599" s="1">
        <v>0.0</v>
      </c>
      <c r="E599" s="1" t="s">
        <v>37</v>
      </c>
      <c r="F599" s="1" t="s">
        <v>38</v>
      </c>
      <c r="G599" s="1" t="s">
        <v>20</v>
      </c>
      <c r="H599" s="1" t="s">
        <v>2012</v>
      </c>
      <c r="I599" s="1" t="s">
        <v>2013</v>
      </c>
      <c r="J599" s="1" t="s">
        <v>2014</v>
      </c>
      <c r="K599" s="1" t="s">
        <v>2015</v>
      </c>
      <c r="L599" s="1">
        <v>-13.0</v>
      </c>
      <c r="M599" s="1">
        <v>0.00845</v>
      </c>
      <c r="N599" s="1">
        <v>9.314816666666667</v>
      </c>
      <c r="O599" s="1" t="s">
        <v>43</v>
      </c>
      <c r="P599" s="1" t="s">
        <v>2016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16</v>
      </c>
      <c r="B600" s="1" t="s">
        <v>17</v>
      </c>
      <c r="C600" s="1">
        <v>329.0</v>
      </c>
      <c r="D600" s="1">
        <v>0.0</v>
      </c>
      <c r="E600" s="1" t="s">
        <v>2017</v>
      </c>
      <c r="F600" s="1" t="s">
        <v>19</v>
      </c>
      <c r="G600" s="1" t="s">
        <v>20</v>
      </c>
      <c r="H600" s="1" t="s">
        <v>2018</v>
      </c>
      <c r="I600" s="1" t="s">
        <v>2019</v>
      </c>
      <c r="J600" s="1" t="s">
        <v>2019</v>
      </c>
      <c r="K600" s="2"/>
      <c r="L600" s="1">
        <v>-2.0</v>
      </c>
      <c r="M600" s="1"/>
      <c r="N600" s="1">
        <v>12.762633333333333</v>
      </c>
      <c r="O600" s="1" t="s">
        <v>23</v>
      </c>
      <c r="P600" s="1" t="s">
        <v>2020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28</v>
      </c>
      <c r="B601" s="1" t="s">
        <v>17</v>
      </c>
      <c r="C601" s="1">
        <v>214.2</v>
      </c>
      <c r="D601" s="1">
        <v>0.0</v>
      </c>
      <c r="E601" s="1" t="s">
        <v>29</v>
      </c>
      <c r="F601" s="1" t="s">
        <v>19</v>
      </c>
      <c r="G601" s="1" t="s">
        <v>20</v>
      </c>
      <c r="H601" s="1" t="s">
        <v>2021</v>
      </c>
      <c r="I601" s="1" t="s">
        <v>2022</v>
      </c>
      <c r="J601" s="1" t="s">
        <v>2022</v>
      </c>
      <c r="K601" s="2"/>
      <c r="L601" s="1">
        <v>-3.0</v>
      </c>
      <c r="M601" s="1"/>
      <c r="N601" s="1">
        <v>11.851166666666666</v>
      </c>
      <c r="O601" s="1" t="s">
        <v>23</v>
      </c>
      <c r="P601" s="1" t="s">
        <v>162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28</v>
      </c>
      <c r="B602" s="1" t="s">
        <v>17</v>
      </c>
      <c r="C602" s="1">
        <v>214.2</v>
      </c>
      <c r="D602" s="1">
        <v>0.0</v>
      </c>
      <c r="E602" s="1" t="s">
        <v>29</v>
      </c>
      <c r="F602" s="1" t="s">
        <v>19</v>
      </c>
      <c r="G602" s="1" t="s">
        <v>20</v>
      </c>
      <c r="H602" s="1" t="s">
        <v>2023</v>
      </c>
      <c r="I602" s="1" t="s">
        <v>2024</v>
      </c>
      <c r="J602" s="1" t="s">
        <v>2024</v>
      </c>
      <c r="K602" s="2"/>
      <c r="L602" s="1">
        <v>-4.0</v>
      </c>
      <c r="M602" s="1"/>
      <c r="N602" s="1">
        <v>10.374983333333333</v>
      </c>
      <c r="O602" s="1" t="s">
        <v>23</v>
      </c>
      <c r="P602" s="1" t="s">
        <v>175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16</v>
      </c>
      <c r="B603" s="1" t="s">
        <v>17</v>
      </c>
      <c r="C603" s="1">
        <v>528.0</v>
      </c>
      <c r="D603" s="1">
        <v>0.0</v>
      </c>
      <c r="E603" s="1" t="s">
        <v>1685</v>
      </c>
      <c r="F603" s="1" t="s">
        <v>19</v>
      </c>
      <c r="G603" s="1" t="s">
        <v>20</v>
      </c>
      <c r="H603" s="1" t="s">
        <v>2025</v>
      </c>
      <c r="I603" s="1" t="s">
        <v>2026</v>
      </c>
      <c r="J603" s="1" t="s">
        <v>2026</v>
      </c>
      <c r="K603" s="2"/>
      <c r="L603" s="1">
        <v>-1.0</v>
      </c>
      <c r="M603" s="1"/>
      <c r="N603" s="1">
        <v>13.179183333333333</v>
      </c>
      <c r="O603" s="1" t="s">
        <v>23</v>
      </c>
      <c r="P603" s="1" t="s">
        <v>2027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36</v>
      </c>
      <c r="B604" s="1" t="s">
        <v>17</v>
      </c>
      <c r="C604" s="1">
        <v>303.0</v>
      </c>
      <c r="D604" s="1">
        <v>76.0</v>
      </c>
      <c r="E604" s="2"/>
      <c r="F604" s="1" t="s">
        <v>67</v>
      </c>
      <c r="G604" s="1" t="s">
        <v>20</v>
      </c>
      <c r="H604" s="1" t="s">
        <v>2028</v>
      </c>
      <c r="I604" s="1" t="s">
        <v>2029</v>
      </c>
      <c r="J604" s="1" t="s">
        <v>2029</v>
      </c>
      <c r="K604" s="2"/>
      <c r="L604" s="1">
        <v>-5.0</v>
      </c>
      <c r="M604" s="1"/>
      <c r="N604" s="1">
        <v>14.109733333333333</v>
      </c>
      <c r="O604" s="1" t="s">
        <v>43</v>
      </c>
      <c r="P604" s="1" t="s">
        <v>2030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36</v>
      </c>
      <c r="B605" s="1" t="s">
        <v>17</v>
      </c>
      <c r="C605" s="1">
        <v>443.0</v>
      </c>
      <c r="D605" s="1">
        <v>61.0</v>
      </c>
      <c r="E605" s="2"/>
      <c r="F605" s="1" t="s">
        <v>67</v>
      </c>
      <c r="G605" s="1" t="s">
        <v>20</v>
      </c>
      <c r="H605" s="1" t="s">
        <v>2031</v>
      </c>
      <c r="I605" s="1" t="s">
        <v>2032</v>
      </c>
      <c r="J605" s="1" t="s">
        <v>2032</v>
      </c>
      <c r="K605" s="2"/>
      <c r="L605" s="1">
        <v>-8.0</v>
      </c>
      <c r="M605" s="1"/>
      <c r="N605" s="1">
        <v>10.858766666666666</v>
      </c>
      <c r="O605" s="1" t="s">
        <v>43</v>
      </c>
      <c r="P605" s="1" t="s">
        <v>2033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36</v>
      </c>
      <c r="B606" s="1" t="s">
        <v>17</v>
      </c>
      <c r="C606" s="1">
        <v>299.0</v>
      </c>
      <c r="D606" s="1">
        <v>75.0</v>
      </c>
      <c r="E606" s="2"/>
      <c r="F606" s="1" t="s">
        <v>67</v>
      </c>
      <c r="G606" s="1" t="s">
        <v>20</v>
      </c>
      <c r="H606" s="1" t="s">
        <v>2034</v>
      </c>
      <c r="I606" s="1" t="s">
        <v>2035</v>
      </c>
      <c r="J606" s="1" t="s">
        <v>2035</v>
      </c>
      <c r="K606" s="2"/>
      <c r="L606" s="1">
        <v>-9.0</v>
      </c>
      <c r="M606" s="1"/>
      <c r="N606" s="1">
        <v>8.780566666666667</v>
      </c>
      <c r="O606" s="1" t="s">
        <v>43</v>
      </c>
      <c r="P606" s="1" t="s">
        <v>2036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28</v>
      </c>
      <c r="B607" s="1" t="s">
        <v>17</v>
      </c>
      <c r="C607" s="3">
        <v>239.2</v>
      </c>
      <c r="D607" s="1">
        <v>0.0</v>
      </c>
      <c r="E607" s="1" t="s">
        <v>29</v>
      </c>
      <c r="F607" s="1" t="s">
        <v>19</v>
      </c>
      <c r="G607" s="1" t="s">
        <v>20</v>
      </c>
      <c r="H607" s="1" t="s">
        <v>2037</v>
      </c>
      <c r="I607" s="1" t="s">
        <v>2038</v>
      </c>
      <c r="J607" s="1" t="s">
        <v>2038</v>
      </c>
      <c r="K607" s="2"/>
      <c r="L607" s="1">
        <v>-4.0</v>
      </c>
      <c r="M607" s="1"/>
      <c r="N607" s="1">
        <v>10.102683333333333</v>
      </c>
      <c r="O607" s="1" t="s">
        <v>23</v>
      </c>
      <c r="P607" s="1" t="s">
        <v>2039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28</v>
      </c>
      <c r="B608" s="1" t="s">
        <v>17</v>
      </c>
      <c r="C608" s="3">
        <v>214.2</v>
      </c>
      <c r="D608" s="1">
        <v>0.0</v>
      </c>
      <c r="E608" s="1" t="s">
        <v>29</v>
      </c>
      <c r="F608" s="1" t="s">
        <v>19</v>
      </c>
      <c r="G608" s="1" t="s">
        <v>20</v>
      </c>
      <c r="H608" s="1" t="s">
        <v>2040</v>
      </c>
      <c r="I608" s="1" t="s">
        <v>2041</v>
      </c>
      <c r="J608" s="1" t="s">
        <v>2041</v>
      </c>
      <c r="K608" s="2"/>
      <c r="L608" s="1">
        <v>-8.0</v>
      </c>
      <c r="M608" s="1"/>
      <c r="N608" s="1">
        <v>6.9717666666666664</v>
      </c>
      <c r="O608" s="1" t="s">
        <v>23</v>
      </c>
      <c r="P608" s="1" t="s">
        <v>86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28</v>
      </c>
      <c r="B609" s="1" t="s">
        <v>17</v>
      </c>
      <c r="C609" s="1">
        <v>329.0</v>
      </c>
      <c r="D609" s="1">
        <v>0.0</v>
      </c>
      <c r="E609" s="1" t="s">
        <v>29</v>
      </c>
      <c r="F609" s="1" t="s">
        <v>19</v>
      </c>
      <c r="G609" s="1" t="s">
        <v>20</v>
      </c>
      <c r="H609" s="1" t="s">
        <v>2042</v>
      </c>
      <c r="I609" s="1" t="s">
        <v>2043</v>
      </c>
      <c r="J609" s="1" t="s">
        <v>2043</v>
      </c>
      <c r="K609" s="2"/>
      <c r="L609" s="1">
        <v>-6.0</v>
      </c>
      <c r="M609" s="1"/>
      <c r="N609" s="1">
        <v>8.990566666666666</v>
      </c>
      <c r="O609" s="1" t="s">
        <v>23</v>
      </c>
      <c r="P609" s="1" t="s">
        <v>2044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28</v>
      </c>
      <c r="B610" s="1" t="s">
        <v>17</v>
      </c>
      <c r="C610" s="1">
        <v>334.4</v>
      </c>
      <c r="D610" s="1">
        <v>0.0</v>
      </c>
      <c r="E610" s="1" t="s">
        <v>29</v>
      </c>
      <c r="F610" s="1" t="s">
        <v>19</v>
      </c>
      <c r="G610" s="1" t="s">
        <v>20</v>
      </c>
      <c r="H610" s="1" t="s">
        <v>2045</v>
      </c>
      <c r="I610" s="1" t="s">
        <v>2046</v>
      </c>
      <c r="J610" s="1" t="s">
        <v>2046</v>
      </c>
      <c r="K610" s="2"/>
      <c r="L610" s="1">
        <v>-8.0</v>
      </c>
      <c r="M610" s="1"/>
      <c r="N610" s="1">
        <v>6.951816666666667</v>
      </c>
      <c r="O610" s="1" t="s">
        <v>23</v>
      </c>
      <c r="P610" s="1" t="s">
        <v>2047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28</v>
      </c>
      <c r="B611" s="1" t="s">
        <v>17</v>
      </c>
      <c r="C611" s="1">
        <v>273.2</v>
      </c>
      <c r="D611" s="1">
        <v>0.0</v>
      </c>
      <c r="E611" s="1" t="s">
        <v>29</v>
      </c>
      <c r="F611" s="1" t="s">
        <v>19</v>
      </c>
      <c r="G611" s="1" t="s">
        <v>20</v>
      </c>
      <c r="H611" s="1" t="s">
        <v>2048</v>
      </c>
      <c r="I611" s="1" t="s">
        <v>2049</v>
      </c>
      <c r="J611" s="1" t="s">
        <v>2049</v>
      </c>
      <c r="K611" s="2"/>
      <c r="L611" s="1">
        <v>-6.0</v>
      </c>
      <c r="M611" s="1"/>
      <c r="N611" s="1">
        <v>8.0622</v>
      </c>
      <c r="O611" s="1" t="s">
        <v>23</v>
      </c>
      <c r="P611" s="1" t="s">
        <v>2050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16</v>
      </c>
      <c r="B612" s="1" t="s">
        <v>17</v>
      </c>
      <c r="C612" s="3">
        <v>348.0</v>
      </c>
      <c r="D612" s="1">
        <v>0.0</v>
      </c>
      <c r="E612" s="1" t="s">
        <v>2051</v>
      </c>
      <c r="F612" s="1" t="s">
        <v>19</v>
      </c>
      <c r="G612" s="1" t="s">
        <v>20</v>
      </c>
      <c r="H612" s="1" t="s">
        <v>2052</v>
      </c>
      <c r="I612" s="1" t="s">
        <v>2053</v>
      </c>
      <c r="J612" s="1" t="s">
        <v>2053</v>
      </c>
      <c r="K612" s="2"/>
      <c r="L612" s="1">
        <v>-1.0</v>
      </c>
      <c r="M612" s="1"/>
      <c r="N612" s="1">
        <v>13.5422</v>
      </c>
      <c r="O612" s="1" t="s">
        <v>23</v>
      </c>
      <c r="P612" s="1" t="s">
        <v>2054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28</v>
      </c>
      <c r="B613" s="1" t="s">
        <v>17</v>
      </c>
      <c r="C613" s="3">
        <v>329.0</v>
      </c>
      <c r="D613" s="1">
        <v>0.0</v>
      </c>
      <c r="E613" s="1" t="s">
        <v>29</v>
      </c>
      <c r="F613" s="1" t="s">
        <v>19</v>
      </c>
      <c r="G613" s="1" t="s">
        <v>20</v>
      </c>
      <c r="H613" s="1" t="s">
        <v>2055</v>
      </c>
      <c r="I613" s="1" t="s">
        <v>2056</v>
      </c>
      <c r="J613" s="1" t="s">
        <v>2056</v>
      </c>
      <c r="K613" s="2"/>
      <c r="L613" s="1">
        <v>-6.0</v>
      </c>
      <c r="M613" s="1"/>
      <c r="N613" s="1">
        <v>8.020716666666667</v>
      </c>
      <c r="O613" s="1" t="s">
        <v>23</v>
      </c>
      <c r="P613" s="1" t="s">
        <v>831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58</v>
      </c>
      <c r="B614" s="1" t="s">
        <v>17</v>
      </c>
      <c r="C614" s="1">
        <v>289.0</v>
      </c>
      <c r="D614" s="1">
        <v>0.0</v>
      </c>
      <c r="E614" s="2"/>
      <c r="F614" s="1" t="s">
        <v>19</v>
      </c>
      <c r="G614" s="1" t="s">
        <v>20</v>
      </c>
      <c r="H614" s="1" t="s">
        <v>2057</v>
      </c>
      <c r="I614" s="1" t="s">
        <v>2058</v>
      </c>
      <c r="J614" s="1" t="s">
        <v>2058</v>
      </c>
      <c r="K614" s="2"/>
      <c r="L614" s="1">
        <v>-2.0</v>
      </c>
      <c r="M614" s="1"/>
      <c r="N614" s="1">
        <v>12.171966666666666</v>
      </c>
      <c r="O614" s="1" t="s">
        <v>23</v>
      </c>
      <c r="P614" s="1" t="s">
        <v>1201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16</v>
      </c>
      <c r="B615" s="1" t="s">
        <v>17</v>
      </c>
      <c r="C615" s="3">
        <v>294.0</v>
      </c>
      <c r="D615" s="1">
        <v>0.0</v>
      </c>
      <c r="E615" s="1" t="s">
        <v>2059</v>
      </c>
      <c r="F615" s="1" t="s">
        <v>19</v>
      </c>
      <c r="G615" s="1" t="s">
        <v>20</v>
      </c>
      <c r="H615" s="1" t="s">
        <v>2060</v>
      </c>
      <c r="I615" s="1" t="s">
        <v>2061</v>
      </c>
      <c r="J615" s="1" t="s">
        <v>2061</v>
      </c>
      <c r="K615" s="2"/>
      <c r="L615" s="1">
        <v>-4.0</v>
      </c>
      <c r="M615" s="1"/>
      <c r="N615" s="1">
        <v>10.313083333333333</v>
      </c>
      <c r="O615" s="1" t="s">
        <v>23</v>
      </c>
      <c r="P615" s="1" t="s">
        <v>2062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36</v>
      </c>
      <c r="B616" s="1" t="s">
        <v>17</v>
      </c>
      <c r="C616" s="1">
        <v>199.0</v>
      </c>
      <c r="D616" s="1">
        <v>50.0</v>
      </c>
      <c r="E616" s="2"/>
      <c r="F616" s="1" t="s">
        <v>67</v>
      </c>
      <c r="G616" s="1" t="s">
        <v>68</v>
      </c>
      <c r="H616" s="1" t="s">
        <v>2063</v>
      </c>
      <c r="I616" s="1" t="s">
        <v>2064</v>
      </c>
      <c r="J616" s="1" t="s">
        <v>2064</v>
      </c>
      <c r="K616" s="2"/>
      <c r="L616" s="1">
        <v>-9.0</v>
      </c>
      <c r="M616" s="1"/>
      <c r="N616" s="1">
        <v>9.841133333333334</v>
      </c>
      <c r="O616" s="1" t="s">
        <v>43</v>
      </c>
      <c r="P616" s="1" t="s">
        <v>469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58</v>
      </c>
      <c r="B617" s="1" t="s">
        <v>17</v>
      </c>
      <c r="C617" s="3">
        <v>388.0</v>
      </c>
      <c r="D617" s="1">
        <v>0.0</v>
      </c>
      <c r="E617" s="2"/>
      <c r="F617" s="1" t="s">
        <v>19</v>
      </c>
      <c r="G617" s="1" t="s">
        <v>20</v>
      </c>
      <c r="H617" s="1" t="s">
        <v>2065</v>
      </c>
      <c r="I617" s="1" t="s">
        <v>2066</v>
      </c>
      <c r="J617" s="1" t="s">
        <v>2066</v>
      </c>
      <c r="K617" s="2"/>
      <c r="L617" s="1">
        <v>-4.0</v>
      </c>
      <c r="M617" s="1"/>
      <c r="N617" s="1">
        <v>10.19265</v>
      </c>
      <c r="O617" s="1" t="s">
        <v>23</v>
      </c>
      <c r="P617" s="1" t="s">
        <v>2067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28</v>
      </c>
      <c r="B618" s="1" t="s">
        <v>17</v>
      </c>
      <c r="C618" s="1">
        <v>224.2</v>
      </c>
      <c r="D618" s="1">
        <v>0.0</v>
      </c>
      <c r="E618" s="1" t="s">
        <v>29</v>
      </c>
      <c r="F618" s="1" t="s">
        <v>19</v>
      </c>
      <c r="G618" s="1" t="s">
        <v>20</v>
      </c>
      <c r="H618" s="1" t="s">
        <v>2068</v>
      </c>
      <c r="I618" s="1" t="s">
        <v>2069</v>
      </c>
      <c r="J618" s="1" t="s">
        <v>2069</v>
      </c>
      <c r="K618" s="2"/>
      <c r="L618" s="1">
        <v>-3.0</v>
      </c>
      <c r="M618" s="1"/>
      <c r="N618" s="1">
        <v>11.051333333333334</v>
      </c>
      <c r="O618" s="1" t="s">
        <v>23</v>
      </c>
      <c r="P618" s="1" t="s">
        <v>2070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58</v>
      </c>
      <c r="B619" s="1" t="s">
        <v>17</v>
      </c>
      <c r="C619" s="1">
        <v>323.0</v>
      </c>
      <c r="D619" s="1">
        <v>0.0</v>
      </c>
      <c r="E619" s="2"/>
      <c r="F619" s="1" t="s">
        <v>19</v>
      </c>
      <c r="G619" s="1" t="s">
        <v>20</v>
      </c>
      <c r="H619" s="1" t="s">
        <v>2071</v>
      </c>
      <c r="I619" s="1" t="s">
        <v>2072</v>
      </c>
      <c r="J619" s="1" t="s">
        <v>2072</v>
      </c>
      <c r="K619" s="2"/>
      <c r="L619" s="1">
        <v>-5.0</v>
      </c>
      <c r="M619" s="1"/>
      <c r="N619" s="1">
        <v>9.5207</v>
      </c>
      <c r="O619" s="1" t="s">
        <v>23</v>
      </c>
      <c r="P619" s="1" t="s">
        <v>2073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179</v>
      </c>
      <c r="B620" s="1" t="s">
        <v>17</v>
      </c>
      <c r="C620" s="1">
        <v>119.0</v>
      </c>
      <c r="D620" s="1">
        <v>0.0</v>
      </c>
      <c r="E620" s="2"/>
      <c r="F620" s="1" t="s">
        <v>67</v>
      </c>
      <c r="G620" s="1" t="s">
        <v>93</v>
      </c>
      <c r="H620" s="1" t="s">
        <v>2074</v>
      </c>
      <c r="I620" s="1" t="s">
        <v>2075</v>
      </c>
      <c r="J620" s="1" t="s">
        <v>2075</v>
      </c>
      <c r="K620" s="2"/>
      <c r="L620" s="1">
        <v>3.0</v>
      </c>
      <c r="M620" s="1"/>
      <c r="N620" s="1">
        <v>8.352366666666667</v>
      </c>
      <c r="O620" s="1" t="s">
        <v>182</v>
      </c>
      <c r="P620" s="1" t="s">
        <v>2076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16</v>
      </c>
      <c r="B621" s="1" t="s">
        <v>17</v>
      </c>
      <c r="C621" s="1">
        <v>379.0</v>
      </c>
      <c r="D621" s="1">
        <v>0.0</v>
      </c>
      <c r="E621" s="1" t="s">
        <v>2077</v>
      </c>
      <c r="F621" s="1" t="s">
        <v>19</v>
      </c>
      <c r="G621" s="1" t="s">
        <v>20</v>
      </c>
      <c r="H621" s="1" t="s">
        <v>2078</v>
      </c>
      <c r="I621" s="1" t="s">
        <v>2079</v>
      </c>
      <c r="J621" s="1" t="s">
        <v>2079</v>
      </c>
      <c r="K621" s="2"/>
      <c r="L621" s="1">
        <v>-5.0</v>
      </c>
      <c r="M621" s="1"/>
      <c r="N621" s="1">
        <v>9.726233333333333</v>
      </c>
      <c r="O621" s="1" t="s">
        <v>23</v>
      </c>
      <c r="P621" s="1" t="s">
        <v>2080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179</v>
      </c>
      <c r="B622" s="1" t="s">
        <v>17</v>
      </c>
      <c r="C622" s="1">
        <v>309.0</v>
      </c>
      <c r="D622" s="1">
        <v>0.0</v>
      </c>
      <c r="E622" s="2"/>
      <c r="F622" s="1" t="s">
        <v>67</v>
      </c>
      <c r="G622" s="1" t="s">
        <v>93</v>
      </c>
      <c r="H622" s="1" t="s">
        <v>2081</v>
      </c>
      <c r="I622" s="1" t="s">
        <v>2082</v>
      </c>
      <c r="J622" s="1" t="s">
        <v>2082</v>
      </c>
      <c r="K622" s="2"/>
      <c r="L622" s="1">
        <v>3.0</v>
      </c>
      <c r="M622" s="1"/>
      <c r="N622" s="1">
        <v>8.8086</v>
      </c>
      <c r="O622" s="1" t="s">
        <v>182</v>
      </c>
      <c r="P622" s="1" t="s">
        <v>2083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179</v>
      </c>
      <c r="B623" s="1" t="s">
        <v>17</v>
      </c>
      <c r="C623" s="1">
        <v>59.0</v>
      </c>
      <c r="D623" s="1">
        <v>0.0</v>
      </c>
      <c r="E623" s="2"/>
      <c r="F623" s="1" t="s">
        <v>67</v>
      </c>
      <c r="G623" s="1" t="s">
        <v>93</v>
      </c>
      <c r="H623" s="1" t="s">
        <v>2084</v>
      </c>
      <c r="I623" s="1" t="s">
        <v>2085</v>
      </c>
      <c r="J623" s="1" t="s">
        <v>2085</v>
      </c>
      <c r="K623" s="2"/>
      <c r="L623" s="1">
        <v>2.0</v>
      </c>
      <c r="M623" s="1"/>
      <c r="N623" s="1">
        <v>7.438983333333334</v>
      </c>
      <c r="O623" s="1" t="s">
        <v>182</v>
      </c>
      <c r="P623" s="1" t="s">
        <v>2086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179</v>
      </c>
      <c r="B624" s="1" t="s">
        <v>17</v>
      </c>
      <c r="C624" s="1">
        <v>20.0</v>
      </c>
      <c r="D624" s="1">
        <v>35.0</v>
      </c>
      <c r="E624" s="2"/>
      <c r="F624" s="1" t="s">
        <v>67</v>
      </c>
      <c r="G624" s="1" t="s">
        <v>93</v>
      </c>
      <c r="H624" s="1" t="s">
        <v>2087</v>
      </c>
      <c r="I624" s="1" t="s">
        <v>2088</v>
      </c>
      <c r="J624" s="1" t="s">
        <v>2088</v>
      </c>
      <c r="K624" s="2"/>
      <c r="L624" s="1">
        <v>3.0</v>
      </c>
      <c r="M624" s="1"/>
      <c r="N624" s="1">
        <v>8.007666666666667</v>
      </c>
      <c r="O624" s="1" t="s">
        <v>182</v>
      </c>
      <c r="P624" s="1" t="s">
        <v>2089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28</v>
      </c>
      <c r="B625" s="1" t="s">
        <v>17</v>
      </c>
      <c r="C625" s="1">
        <v>274.0</v>
      </c>
      <c r="D625" s="1">
        <v>0.0</v>
      </c>
      <c r="E625" s="1" t="s">
        <v>29</v>
      </c>
      <c r="F625" s="1" t="s">
        <v>19</v>
      </c>
      <c r="G625" s="1" t="s">
        <v>20</v>
      </c>
      <c r="H625" s="1" t="s">
        <v>2090</v>
      </c>
      <c r="I625" s="1" t="s">
        <v>2091</v>
      </c>
      <c r="J625" s="1" t="s">
        <v>2091</v>
      </c>
      <c r="K625" s="2"/>
      <c r="L625" s="1">
        <v>-5.0</v>
      </c>
      <c r="M625" s="1"/>
      <c r="N625" s="1">
        <v>9.0404</v>
      </c>
      <c r="O625" s="1" t="s">
        <v>23</v>
      </c>
      <c r="P625" s="1" t="s">
        <v>2092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28</v>
      </c>
      <c r="B626" s="1" t="s">
        <v>17</v>
      </c>
      <c r="C626" s="1">
        <v>214.2</v>
      </c>
      <c r="D626" s="1">
        <v>0.0</v>
      </c>
      <c r="E626" s="1" t="s">
        <v>29</v>
      </c>
      <c r="F626" s="1" t="s">
        <v>19</v>
      </c>
      <c r="G626" s="1" t="s">
        <v>20</v>
      </c>
      <c r="H626" s="1" t="s">
        <v>2093</v>
      </c>
      <c r="I626" s="1" t="s">
        <v>2094</v>
      </c>
      <c r="J626" s="1" t="s">
        <v>2094</v>
      </c>
      <c r="K626" s="2"/>
      <c r="L626" s="1">
        <v>-4.0</v>
      </c>
      <c r="M626" s="1"/>
      <c r="N626" s="1">
        <v>10.051733333333333</v>
      </c>
      <c r="O626" s="1" t="s">
        <v>23</v>
      </c>
      <c r="P626" s="1" t="s">
        <v>162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28</v>
      </c>
      <c r="B627" s="1" t="s">
        <v>17</v>
      </c>
      <c r="C627" s="1">
        <v>388.0</v>
      </c>
      <c r="D627" s="1">
        <v>0.0</v>
      </c>
      <c r="E627" s="1" t="s">
        <v>29</v>
      </c>
      <c r="F627" s="1" t="s">
        <v>19</v>
      </c>
      <c r="G627" s="1" t="s">
        <v>20</v>
      </c>
      <c r="H627" s="1" t="s">
        <v>2095</v>
      </c>
      <c r="I627" s="1" t="s">
        <v>2096</v>
      </c>
      <c r="J627" s="1" t="s">
        <v>2096</v>
      </c>
      <c r="K627" s="2"/>
      <c r="L627" s="1">
        <v>-2.0</v>
      </c>
      <c r="M627" s="1"/>
      <c r="N627" s="1">
        <v>12.576166666666667</v>
      </c>
      <c r="O627" s="1" t="s">
        <v>23</v>
      </c>
      <c r="P627" s="1" t="s">
        <v>2097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28</v>
      </c>
      <c r="B628" s="1" t="s">
        <v>17</v>
      </c>
      <c r="C628" s="1">
        <v>182.2</v>
      </c>
      <c r="D628" s="1">
        <v>0.0</v>
      </c>
      <c r="E628" s="1" t="s">
        <v>29</v>
      </c>
      <c r="F628" s="1" t="s">
        <v>19</v>
      </c>
      <c r="G628" s="1" t="s">
        <v>20</v>
      </c>
      <c r="H628" s="1" t="s">
        <v>2098</v>
      </c>
      <c r="I628" s="1" t="s">
        <v>2099</v>
      </c>
      <c r="J628" s="1" t="s">
        <v>2099</v>
      </c>
      <c r="K628" s="2"/>
      <c r="L628" s="1">
        <v>-6.0</v>
      </c>
      <c r="M628" s="1"/>
      <c r="N628" s="1">
        <v>8.82645</v>
      </c>
      <c r="O628" s="1" t="s">
        <v>23</v>
      </c>
      <c r="P628" s="1" t="s">
        <v>334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36</v>
      </c>
      <c r="B629" s="1" t="s">
        <v>17</v>
      </c>
      <c r="C629" s="3">
        <v>543.0</v>
      </c>
      <c r="D629" s="1">
        <v>0.0</v>
      </c>
      <c r="E629" s="1" t="s">
        <v>2100</v>
      </c>
      <c r="F629" s="1" t="s">
        <v>38</v>
      </c>
      <c r="G629" s="1" t="s">
        <v>20</v>
      </c>
      <c r="H629" s="1" t="s">
        <v>2101</v>
      </c>
      <c r="I629" s="1" t="s">
        <v>2102</v>
      </c>
      <c r="J629" s="1" t="s">
        <v>2103</v>
      </c>
      <c r="K629" s="1" t="s">
        <v>2104</v>
      </c>
      <c r="L629" s="1">
        <v>1.0</v>
      </c>
      <c r="M629" s="1">
        <v>0.01505</v>
      </c>
      <c r="N629" s="1">
        <v>17.547583333333332</v>
      </c>
      <c r="O629" s="1" t="s">
        <v>43</v>
      </c>
      <c r="P629" s="1" t="s">
        <v>2105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28</v>
      </c>
      <c r="B630" s="1" t="s">
        <v>17</v>
      </c>
      <c r="C630" s="1">
        <v>214.2</v>
      </c>
      <c r="D630" s="1">
        <v>0.0</v>
      </c>
      <c r="E630" s="1" t="s">
        <v>29</v>
      </c>
      <c r="F630" s="1" t="s">
        <v>19</v>
      </c>
      <c r="G630" s="1" t="s">
        <v>20</v>
      </c>
      <c r="H630" s="1" t="s">
        <v>2106</v>
      </c>
      <c r="I630" s="1" t="s">
        <v>2107</v>
      </c>
      <c r="J630" s="1" t="s">
        <v>2107</v>
      </c>
      <c r="K630" s="2"/>
      <c r="L630" s="1">
        <v>-7.0</v>
      </c>
      <c r="M630" s="1"/>
      <c r="N630" s="1">
        <v>7.701516666666667</v>
      </c>
      <c r="O630" s="1" t="s">
        <v>23</v>
      </c>
      <c r="P630" s="1" t="s">
        <v>86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36</v>
      </c>
      <c r="B631" s="1" t="s">
        <v>17</v>
      </c>
      <c r="C631" s="1">
        <v>526.0</v>
      </c>
      <c r="D631" s="1">
        <v>32.0</v>
      </c>
      <c r="E631" s="1" t="s">
        <v>37</v>
      </c>
      <c r="F631" s="1" t="s">
        <v>38</v>
      </c>
      <c r="G631" s="1" t="s">
        <v>93</v>
      </c>
      <c r="H631" s="1" t="s">
        <v>2108</v>
      </c>
      <c r="I631" s="1" t="s">
        <v>2109</v>
      </c>
      <c r="J631" s="1" t="s">
        <v>2110</v>
      </c>
      <c r="K631" s="1" t="s">
        <v>2111</v>
      </c>
      <c r="L631" s="1">
        <v>-16.0</v>
      </c>
      <c r="M631" s="1">
        <v>0.01965</v>
      </c>
      <c r="N631" s="1">
        <v>9.793433333333333</v>
      </c>
      <c r="O631" s="1" t="s">
        <v>43</v>
      </c>
      <c r="P631" s="1" t="s">
        <v>2112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28</v>
      </c>
      <c r="B632" s="1" t="s">
        <v>17</v>
      </c>
      <c r="C632" s="1">
        <v>214.2</v>
      </c>
      <c r="D632" s="1">
        <v>0.0</v>
      </c>
      <c r="E632" s="1" t="s">
        <v>29</v>
      </c>
      <c r="F632" s="1" t="s">
        <v>19</v>
      </c>
      <c r="G632" s="1" t="s">
        <v>20</v>
      </c>
      <c r="H632" s="1" t="s">
        <v>2113</v>
      </c>
      <c r="I632" s="1" t="s">
        <v>2114</v>
      </c>
      <c r="J632" s="1" t="s">
        <v>2114</v>
      </c>
      <c r="K632" s="2"/>
      <c r="L632" s="1">
        <v>-3.0</v>
      </c>
      <c r="M632" s="1"/>
      <c r="N632" s="1">
        <v>11.205166666666667</v>
      </c>
      <c r="O632" s="1" t="s">
        <v>23</v>
      </c>
      <c r="P632" s="1" t="s">
        <v>175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179</v>
      </c>
      <c r="B633" s="1" t="s">
        <v>17</v>
      </c>
      <c r="C633" s="1">
        <v>249.0</v>
      </c>
      <c r="D633" s="1">
        <v>0.0</v>
      </c>
      <c r="E633" s="2"/>
      <c r="F633" s="1" t="s">
        <v>67</v>
      </c>
      <c r="G633" s="1" t="s">
        <v>93</v>
      </c>
      <c r="H633" s="1" t="s">
        <v>2115</v>
      </c>
      <c r="I633" s="1" t="s">
        <v>2116</v>
      </c>
      <c r="J633" s="1" t="s">
        <v>2116</v>
      </c>
      <c r="K633" s="2"/>
      <c r="L633" s="1">
        <v>4.0</v>
      </c>
      <c r="M633" s="1"/>
      <c r="N633" s="1">
        <v>9.0678</v>
      </c>
      <c r="O633" s="1" t="s">
        <v>182</v>
      </c>
      <c r="P633" s="1" t="s">
        <v>2117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16</v>
      </c>
      <c r="B634" s="1" t="s">
        <v>17</v>
      </c>
      <c r="C634" s="1">
        <v>329.0</v>
      </c>
      <c r="D634" s="1">
        <v>0.0</v>
      </c>
      <c r="E634" s="2"/>
      <c r="F634" s="1" t="s">
        <v>67</v>
      </c>
      <c r="G634" s="1" t="s">
        <v>20</v>
      </c>
      <c r="H634" s="1" t="s">
        <v>2118</v>
      </c>
      <c r="I634" s="1" t="s">
        <v>2119</v>
      </c>
      <c r="J634" s="1" t="s">
        <v>2119</v>
      </c>
      <c r="K634" s="2"/>
      <c r="L634" s="1">
        <v>-5.0</v>
      </c>
      <c r="M634" s="1"/>
      <c r="N634" s="1">
        <v>9.67855</v>
      </c>
      <c r="O634" s="1" t="s">
        <v>23</v>
      </c>
      <c r="P634" s="1" t="s">
        <v>2020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36</v>
      </c>
      <c r="B635" s="1" t="s">
        <v>17</v>
      </c>
      <c r="C635" s="1">
        <v>270.0</v>
      </c>
      <c r="D635" s="1">
        <v>0.0</v>
      </c>
      <c r="E635" s="1" t="s">
        <v>37</v>
      </c>
      <c r="F635" s="1" t="s">
        <v>38</v>
      </c>
      <c r="G635" s="1" t="s">
        <v>20</v>
      </c>
      <c r="H635" s="1" t="s">
        <v>2120</v>
      </c>
      <c r="I635" s="1" t="s">
        <v>2121</v>
      </c>
      <c r="J635" s="1" t="s">
        <v>2122</v>
      </c>
      <c r="K635" s="1" t="s">
        <v>2123</v>
      </c>
      <c r="L635" s="1">
        <v>-6.0</v>
      </c>
      <c r="M635" s="1">
        <v>0.022866666666666667</v>
      </c>
      <c r="N635" s="1">
        <v>9.721283333333334</v>
      </c>
      <c r="O635" s="1" t="s">
        <v>43</v>
      </c>
      <c r="P635" s="1" t="s">
        <v>2124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58</v>
      </c>
      <c r="B636" s="1" t="s">
        <v>17</v>
      </c>
      <c r="C636" s="1">
        <v>329.0</v>
      </c>
      <c r="D636" s="1">
        <v>0.0</v>
      </c>
      <c r="E636" s="2"/>
      <c r="F636" s="1" t="s">
        <v>19</v>
      </c>
      <c r="G636" s="1" t="s">
        <v>20</v>
      </c>
      <c r="H636" s="1" t="s">
        <v>2125</v>
      </c>
      <c r="I636" s="1" t="s">
        <v>2126</v>
      </c>
      <c r="J636" s="1" t="s">
        <v>2126</v>
      </c>
      <c r="K636" s="2"/>
      <c r="L636" s="1">
        <v>-1.0</v>
      </c>
      <c r="M636" s="1"/>
      <c r="N636" s="1">
        <v>13.233166666666667</v>
      </c>
      <c r="O636" s="1" t="s">
        <v>23</v>
      </c>
      <c r="P636" s="1" t="s">
        <v>1074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28</v>
      </c>
      <c r="B637" s="1" t="s">
        <v>17</v>
      </c>
      <c r="C637" s="1">
        <v>271.2</v>
      </c>
      <c r="D637" s="1">
        <v>0.0</v>
      </c>
      <c r="E637" s="1" t="s">
        <v>29</v>
      </c>
      <c r="F637" s="1" t="s">
        <v>19</v>
      </c>
      <c r="G637" s="1" t="s">
        <v>20</v>
      </c>
      <c r="H637" s="1" t="s">
        <v>2127</v>
      </c>
      <c r="I637" s="1" t="s">
        <v>2128</v>
      </c>
      <c r="J637" s="1" t="s">
        <v>2128</v>
      </c>
      <c r="K637" s="2"/>
      <c r="L637" s="1">
        <v>-1.0</v>
      </c>
      <c r="M637" s="1"/>
      <c r="N637" s="1">
        <v>13.78615</v>
      </c>
      <c r="O637" s="1" t="s">
        <v>23</v>
      </c>
      <c r="P637" s="1" t="s">
        <v>2129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36</v>
      </c>
      <c r="B638" s="1" t="s">
        <v>17</v>
      </c>
      <c r="C638" s="1">
        <v>380.0</v>
      </c>
      <c r="D638" s="1">
        <v>0.0</v>
      </c>
      <c r="E638" s="1" t="s">
        <v>2100</v>
      </c>
      <c r="F638" s="1" t="s">
        <v>38</v>
      </c>
      <c r="G638" s="1" t="s">
        <v>93</v>
      </c>
      <c r="H638" s="1" t="s">
        <v>2130</v>
      </c>
      <c r="I638" s="1" t="s">
        <v>2131</v>
      </c>
      <c r="J638" s="1" t="s">
        <v>2132</v>
      </c>
      <c r="K638" s="1" t="s">
        <v>2133</v>
      </c>
      <c r="L638" s="1">
        <v>-10.0</v>
      </c>
      <c r="M638" s="1">
        <v>0.05065</v>
      </c>
      <c r="N638" s="1">
        <v>15.54525</v>
      </c>
      <c r="O638" s="1" t="s">
        <v>43</v>
      </c>
      <c r="P638" s="1" t="s">
        <v>2134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28</v>
      </c>
      <c r="B639" s="1" t="s">
        <v>17</v>
      </c>
      <c r="C639" s="3">
        <v>214.2</v>
      </c>
      <c r="D639" s="1">
        <v>0.0</v>
      </c>
      <c r="E639" s="1" t="s">
        <v>29</v>
      </c>
      <c r="F639" s="1" t="s">
        <v>19</v>
      </c>
      <c r="G639" s="1" t="s">
        <v>20</v>
      </c>
      <c r="H639" s="1" t="s">
        <v>2135</v>
      </c>
      <c r="I639" s="1" t="s">
        <v>2136</v>
      </c>
      <c r="J639" s="1" t="s">
        <v>2136</v>
      </c>
      <c r="K639" s="2"/>
      <c r="L639" s="1">
        <v>1.0</v>
      </c>
      <c r="M639" s="1"/>
      <c r="N639" s="1">
        <v>16.840183333333332</v>
      </c>
      <c r="O639" s="1" t="s">
        <v>23</v>
      </c>
      <c r="P639" s="1" t="s">
        <v>162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58</v>
      </c>
      <c r="B640" s="1" t="s">
        <v>17</v>
      </c>
      <c r="C640" s="1">
        <v>329.0</v>
      </c>
      <c r="D640" s="1">
        <v>0.0</v>
      </c>
      <c r="E640" s="2"/>
      <c r="F640" s="1" t="s">
        <v>19</v>
      </c>
      <c r="G640" s="1" t="s">
        <v>93</v>
      </c>
      <c r="H640" s="1" t="s">
        <v>2137</v>
      </c>
      <c r="I640" s="1" t="s">
        <v>2138</v>
      </c>
      <c r="J640" s="1" t="s">
        <v>2138</v>
      </c>
      <c r="K640" s="2"/>
      <c r="L640" s="1">
        <v>1.0</v>
      </c>
      <c r="M640" s="1"/>
      <c r="N640" s="1">
        <v>16.69005</v>
      </c>
      <c r="O640" s="1" t="s">
        <v>23</v>
      </c>
      <c r="P640" s="1" t="s">
        <v>346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36</v>
      </c>
      <c r="B641" s="1" t="s">
        <v>17</v>
      </c>
      <c r="C641" s="3">
        <v>398.0</v>
      </c>
      <c r="D641" s="1">
        <v>100.0</v>
      </c>
      <c r="E641" s="2"/>
      <c r="F641" s="1" t="s">
        <v>67</v>
      </c>
      <c r="G641" s="1" t="s">
        <v>68</v>
      </c>
      <c r="H641" s="1" t="s">
        <v>2139</v>
      </c>
      <c r="I641" s="1" t="s">
        <v>2140</v>
      </c>
      <c r="J641" s="1" t="s">
        <v>2140</v>
      </c>
      <c r="K641" s="2"/>
      <c r="L641" s="1">
        <v>-3.0</v>
      </c>
      <c r="M641" s="1"/>
      <c r="N641" s="1">
        <v>16.2666</v>
      </c>
      <c r="O641" s="1" t="s">
        <v>43</v>
      </c>
      <c r="P641" s="1" t="s">
        <v>2141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28</v>
      </c>
      <c r="B642" s="1" t="s">
        <v>17</v>
      </c>
      <c r="C642" s="1">
        <v>329.0</v>
      </c>
      <c r="D642" s="1">
        <v>0.0</v>
      </c>
      <c r="E642" s="1" t="s">
        <v>29</v>
      </c>
      <c r="F642" s="1" t="s">
        <v>19</v>
      </c>
      <c r="G642" s="1" t="s">
        <v>20</v>
      </c>
      <c r="H642" s="1" t="s">
        <v>2142</v>
      </c>
      <c r="I642" s="1" t="s">
        <v>2143</v>
      </c>
      <c r="J642" s="1" t="s">
        <v>2143</v>
      </c>
      <c r="K642" s="2"/>
      <c r="L642" s="1">
        <v>1.0</v>
      </c>
      <c r="M642" s="1"/>
      <c r="N642" s="1">
        <v>16.425633333333334</v>
      </c>
      <c r="O642" s="1" t="s">
        <v>23</v>
      </c>
      <c r="P642" s="1" t="s">
        <v>2144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28</v>
      </c>
      <c r="B643" s="1" t="s">
        <v>17</v>
      </c>
      <c r="C643" s="3">
        <v>578.2</v>
      </c>
      <c r="D643" s="1">
        <v>0.0</v>
      </c>
      <c r="E643" s="1" t="s">
        <v>29</v>
      </c>
      <c r="F643" s="1" t="s">
        <v>19</v>
      </c>
      <c r="G643" s="1" t="s">
        <v>20</v>
      </c>
      <c r="H643" s="1" t="s">
        <v>2145</v>
      </c>
      <c r="I643" s="1" t="s">
        <v>2146</v>
      </c>
      <c r="J643" s="1" t="s">
        <v>2146</v>
      </c>
      <c r="K643" s="2"/>
      <c r="L643" s="1">
        <v>0.0</v>
      </c>
      <c r="M643" s="1"/>
      <c r="N643" s="1">
        <v>15.264033333333334</v>
      </c>
      <c r="O643" s="1" t="s">
        <v>23</v>
      </c>
      <c r="P643" s="1" t="s">
        <v>2147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58</v>
      </c>
      <c r="B644" s="1" t="s">
        <v>17</v>
      </c>
      <c r="C644" s="1">
        <v>795.0</v>
      </c>
      <c r="D644" s="1">
        <v>0.0</v>
      </c>
      <c r="E644" s="2"/>
      <c r="F644" s="1" t="s">
        <v>19</v>
      </c>
      <c r="G644" s="1" t="s">
        <v>20</v>
      </c>
      <c r="H644" s="1" t="s">
        <v>2148</v>
      </c>
      <c r="I644" s="1" t="s">
        <v>2149</v>
      </c>
      <c r="J644" s="1" t="s">
        <v>2149</v>
      </c>
      <c r="K644" s="2"/>
      <c r="L644" s="1">
        <v>1.0</v>
      </c>
      <c r="M644" s="1"/>
      <c r="N644" s="1">
        <v>16.99895</v>
      </c>
      <c r="O644" s="1" t="s">
        <v>23</v>
      </c>
      <c r="P644" s="1" t="s">
        <v>2150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28</v>
      </c>
      <c r="B645" s="1" t="s">
        <v>17</v>
      </c>
      <c r="C645" s="3">
        <v>318.2</v>
      </c>
      <c r="D645" s="1">
        <v>0.0</v>
      </c>
      <c r="E645" s="1" t="s">
        <v>29</v>
      </c>
      <c r="F645" s="1" t="s">
        <v>19</v>
      </c>
      <c r="G645" s="1" t="s">
        <v>20</v>
      </c>
      <c r="H645" s="1" t="s">
        <v>2151</v>
      </c>
      <c r="I645" s="1" t="s">
        <v>2152</v>
      </c>
      <c r="J645" s="1" t="s">
        <v>2152</v>
      </c>
      <c r="K645" s="2"/>
      <c r="L645" s="1">
        <v>6.0</v>
      </c>
      <c r="M645" s="1"/>
      <c r="N645" s="1">
        <v>21.090866666666667</v>
      </c>
      <c r="O645" s="1" t="s">
        <v>23</v>
      </c>
      <c r="P645" s="1" t="s">
        <v>2153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58</v>
      </c>
      <c r="B646" s="1" t="s">
        <v>17</v>
      </c>
      <c r="C646" s="3">
        <v>528.0</v>
      </c>
      <c r="D646" s="1">
        <v>0.0</v>
      </c>
      <c r="E646" s="2"/>
      <c r="F646" s="1" t="s">
        <v>19</v>
      </c>
      <c r="G646" s="1" t="s">
        <v>20</v>
      </c>
      <c r="H646" s="1" t="s">
        <v>2154</v>
      </c>
      <c r="I646" s="1" t="s">
        <v>2155</v>
      </c>
      <c r="J646" s="1" t="s">
        <v>2155</v>
      </c>
      <c r="K646" s="2"/>
      <c r="L646" s="1">
        <v>6.0</v>
      </c>
      <c r="M646" s="1"/>
      <c r="N646" s="1">
        <v>19.31625</v>
      </c>
      <c r="O646" s="1" t="s">
        <v>23</v>
      </c>
      <c r="P646" s="1" t="s">
        <v>2156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36</v>
      </c>
      <c r="B647" s="1" t="s">
        <v>17</v>
      </c>
      <c r="C647" s="1">
        <v>497.0</v>
      </c>
      <c r="D647" s="1">
        <v>100.0</v>
      </c>
      <c r="E647" s="2"/>
      <c r="F647" s="1" t="s">
        <v>67</v>
      </c>
      <c r="G647" s="1" t="s">
        <v>20</v>
      </c>
      <c r="H647" s="1" t="s">
        <v>2157</v>
      </c>
      <c r="I647" s="1" t="s">
        <v>2158</v>
      </c>
      <c r="J647" s="1" t="s">
        <v>2158</v>
      </c>
      <c r="K647" s="2"/>
      <c r="L647" s="1">
        <v>2.0</v>
      </c>
      <c r="M647" s="1"/>
      <c r="N647" s="1">
        <v>21.0505</v>
      </c>
      <c r="O647" s="1" t="s">
        <v>43</v>
      </c>
      <c r="P647" s="1" t="s">
        <v>2159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28</v>
      </c>
      <c r="B648" s="1" t="s">
        <v>17</v>
      </c>
      <c r="C648" s="1">
        <v>388.0</v>
      </c>
      <c r="D648" s="1">
        <v>0.0</v>
      </c>
      <c r="E648" s="1" t="s">
        <v>29</v>
      </c>
      <c r="F648" s="1" t="s">
        <v>19</v>
      </c>
      <c r="G648" s="1" t="s">
        <v>20</v>
      </c>
      <c r="H648" s="1" t="s">
        <v>2160</v>
      </c>
      <c r="I648" s="1" t="s">
        <v>2161</v>
      </c>
      <c r="J648" s="1" t="s">
        <v>2161</v>
      </c>
      <c r="K648" s="2"/>
      <c r="L648" s="1">
        <v>4.0</v>
      </c>
      <c r="M648" s="1"/>
      <c r="N648" s="1">
        <v>19.1023</v>
      </c>
      <c r="O648" s="1" t="s">
        <v>23</v>
      </c>
      <c r="P648" s="1" t="s">
        <v>2162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36</v>
      </c>
      <c r="B649" s="1" t="s">
        <v>17</v>
      </c>
      <c r="C649" s="1">
        <v>487.0</v>
      </c>
      <c r="D649" s="1">
        <v>100.0</v>
      </c>
      <c r="E649" s="2"/>
      <c r="F649" s="1" t="s">
        <v>67</v>
      </c>
      <c r="G649" s="1" t="s">
        <v>93</v>
      </c>
      <c r="H649" s="1" t="s">
        <v>2163</v>
      </c>
      <c r="I649" s="1" t="s">
        <v>2164</v>
      </c>
      <c r="J649" s="1" t="s">
        <v>2164</v>
      </c>
      <c r="K649" s="2"/>
      <c r="L649" s="1">
        <v>1.0</v>
      </c>
      <c r="M649" s="1"/>
      <c r="N649" s="1">
        <v>20.322166666666668</v>
      </c>
      <c r="O649" s="1" t="s">
        <v>43</v>
      </c>
      <c r="P649" s="1" t="s">
        <v>2165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28</v>
      </c>
      <c r="B650" s="1" t="s">
        <v>17</v>
      </c>
      <c r="C650" s="1">
        <v>214.2</v>
      </c>
      <c r="D650" s="1">
        <v>0.0</v>
      </c>
      <c r="E650" s="1" t="s">
        <v>29</v>
      </c>
      <c r="F650" s="1" t="s">
        <v>19</v>
      </c>
      <c r="G650" s="1" t="s">
        <v>20</v>
      </c>
      <c r="H650" s="1" t="s">
        <v>2166</v>
      </c>
      <c r="I650" s="1" t="s">
        <v>2167</v>
      </c>
      <c r="J650" s="1" t="s">
        <v>2167</v>
      </c>
      <c r="K650" s="2"/>
      <c r="L650" s="1">
        <v>6.0</v>
      </c>
      <c r="M650" s="1"/>
      <c r="N650" s="1">
        <v>21.0694</v>
      </c>
      <c r="O650" s="1" t="s">
        <v>23</v>
      </c>
      <c r="P650" s="1" t="s">
        <v>1027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28</v>
      </c>
      <c r="B651" s="1" t="s">
        <v>17</v>
      </c>
      <c r="C651" s="1">
        <v>772.2</v>
      </c>
      <c r="D651" s="1">
        <v>0.0</v>
      </c>
      <c r="E651" s="1" t="s">
        <v>29</v>
      </c>
      <c r="F651" s="1" t="s">
        <v>19</v>
      </c>
      <c r="G651" s="1" t="s">
        <v>20</v>
      </c>
      <c r="H651" s="1" t="s">
        <v>2168</v>
      </c>
      <c r="I651" s="1" t="s">
        <v>2169</v>
      </c>
      <c r="J651" s="1" t="s">
        <v>2169</v>
      </c>
      <c r="K651" s="2"/>
      <c r="L651" s="1">
        <v>7.0</v>
      </c>
      <c r="M651" s="1"/>
      <c r="N651" s="1">
        <v>22.308516666666666</v>
      </c>
      <c r="O651" s="1" t="s">
        <v>23</v>
      </c>
      <c r="P651" s="1" t="s">
        <v>2170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58</v>
      </c>
      <c r="B652" s="1" t="s">
        <v>485</v>
      </c>
      <c r="C652" s="1">
        <v>394.0</v>
      </c>
      <c r="D652" s="1">
        <v>0.0</v>
      </c>
      <c r="E652" s="2"/>
      <c r="F652" s="1" t="s">
        <v>19</v>
      </c>
      <c r="G652" s="1" t="s">
        <v>20</v>
      </c>
      <c r="H652" s="1" t="s">
        <v>2171</v>
      </c>
      <c r="I652" s="1" t="s">
        <v>2172</v>
      </c>
      <c r="J652" s="1" t="s">
        <v>2172</v>
      </c>
      <c r="K652" s="2"/>
      <c r="L652" s="1">
        <v>1.0</v>
      </c>
      <c r="M652" s="1"/>
      <c r="N652" s="1">
        <v>16.555483333333335</v>
      </c>
      <c r="O652" s="1" t="s">
        <v>23</v>
      </c>
      <c r="P652" s="1" t="s">
        <v>2173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36</v>
      </c>
      <c r="B653" s="1" t="s">
        <v>17</v>
      </c>
      <c r="C653" s="3">
        <v>199.0</v>
      </c>
      <c r="D653" s="1">
        <v>50.0</v>
      </c>
      <c r="E653" s="2"/>
      <c r="F653" s="1" t="s">
        <v>67</v>
      </c>
      <c r="G653" s="1" t="s">
        <v>93</v>
      </c>
      <c r="H653" s="1" t="s">
        <v>2174</v>
      </c>
      <c r="I653" s="1" t="s">
        <v>2175</v>
      </c>
      <c r="J653" s="1" t="s">
        <v>2175</v>
      </c>
      <c r="K653" s="2"/>
      <c r="L653" s="1">
        <v>-34.0</v>
      </c>
      <c r="M653" s="1"/>
      <c r="N653" s="1">
        <v>15.3851</v>
      </c>
      <c r="O653" s="1" t="s">
        <v>43</v>
      </c>
      <c r="P653" s="1" t="s">
        <v>1605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28</v>
      </c>
      <c r="B654" s="1" t="s">
        <v>17</v>
      </c>
      <c r="C654" s="1">
        <v>271.2</v>
      </c>
      <c r="D654" s="1">
        <v>0.0</v>
      </c>
      <c r="E654" s="1" t="s">
        <v>29</v>
      </c>
      <c r="F654" s="1" t="s">
        <v>19</v>
      </c>
      <c r="G654" s="1" t="s">
        <v>20</v>
      </c>
      <c r="H654" s="1" t="s">
        <v>2176</v>
      </c>
      <c r="I654" s="1" t="s">
        <v>2177</v>
      </c>
      <c r="J654" s="1" t="s">
        <v>2177</v>
      </c>
      <c r="K654" s="2"/>
      <c r="L654" s="1">
        <v>0.0</v>
      </c>
      <c r="M654" s="1"/>
      <c r="N654" s="1">
        <v>14.8448</v>
      </c>
      <c r="O654" s="1" t="s">
        <v>23</v>
      </c>
      <c r="P654" s="1" t="s">
        <v>2178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16</v>
      </c>
      <c r="B655" s="1" t="s">
        <v>485</v>
      </c>
      <c r="C655" s="3">
        <v>388.0</v>
      </c>
      <c r="D655" s="1">
        <v>0.0</v>
      </c>
      <c r="E655" s="1" t="s">
        <v>2179</v>
      </c>
      <c r="F655" s="1" t="s">
        <v>19</v>
      </c>
      <c r="G655" s="1" t="s">
        <v>20</v>
      </c>
      <c r="H655" s="1" t="s">
        <v>2180</v>
      </c>
      <c r="I655" s="1" t="s">
        <v>2181</v>
      </c>
      <c r="J655" s="1" t="s">
        <v>2181</v>
      </c>
      <c r="K655" s="2"/>
      <c r="L655" s="1">
        <v>0.0</v>
      </c>
      <c r="M655" s="1"/>
      <c r="N655" s="1">
        <v>15.292616666666667</v>
      </c>
      <c r="O655" s="1" t="s">
        <v>23</v>
      </c>
      <c r="P655" s="1" t="s">
        <v>2182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58</v>
      </c>
      <c r="B656" s="1" t="s">
        <v>17</v>
      </c>
      <c r="C656" s="1">
        <v>324.0</v>
      </c>
      <c r="D656" s="1">
        <v>0.0</v>
      </c>
      <c r="E656" s="2"/>
      <c r="F656" s="1" t="s">
        <v>19</v>
      </c>
      <c r="G656" s="1" t="s">
        <v>20</v>
      </c>
      <c r="H656" s="1" t="s">
        <v>2183</v>
      </c>
      <c r="I656" s="1" t="s">
        <v>2184</v>
      </c>
      <c r="J656" s="1" t="s">
        <v>2184</v>
      </c>
      <c r="K656" s="2"/>
      <c r="L656" s="1">
        <v>4.0</v>
      </c>
      <c r="M656" s="1"/>
      <c r="N656" s="1">
        <v>19.917316666666668</v>
      </c>
      <c r="O656" s="1" t="s">
        <v>23</v>
      </c>
      <c r="P656" s="1" t="s">
        <v>2185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36</v>
      </c>
      <c r="B657" s="1" t="s">
        <v>17</v>
      </c>
      <c r="C657" s="1">
        <v>265.0</v>
      </c>
      <c r="D657" s="1">
        <v>61.0</v>
      </c>
      <c r="E657" s="2"/>
      <c r="F657" s="1" t="s">
        <v>67</v>
      </c>
      <c r="G657" s="1" t="s">
        <v>68</v>
      </c>
      <c r="H657" s="1" t="s">
        <v>2186</v>
      </c>
      <c r="I657" s="1" t="s">
        <v>2187</v>
      </c>
      <c r="J657" s="1" t="s">
        <v>2187</v>
      </c>
      <c r="K657" s="2"/>
      <c r="L657" s="1">
        <v>1.0</v>
      </c>
      <c r="M657" s="1"/>
      <c r="N657" s="1">
        <v>20.9994</v>
      </c>
      <c r="O657" s="1" t="s">
        <v>43</v>
      </c>
      <c r="P657" s="1" t="s">
        <v>2188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28</v>
      </c>
      <c r="B658" s="1" t="s">
        <v>17</v>
      </c>
      <c r="C658" s="3">
        <v>241.2</v>
      </c>
      <c r="D658" s="1">
        <v>0.0</v>
      </c>
      <c r="E658" s="1" t="s">
        <v>29</v>
      </c>
      <c r="F658" s="1" t="s">
        <v>19</v>
      </c>
      <c r="G658" s="1" t="s">
        <v>20</v>
      </c>
      <c r="H658" s="1" t="s">
        <v>2189</v>
      </c>
      <c r="I658" s="1" t="s">
        <v>2190</v>
      </c>
      <c r="J658" s="1" t="s">
        <v>2190</v>
      </c>
      <c r="K658" s="2"/>
      <c r="L658" s="1">
        <v>0.0</v>
      </c>
      <c r="M658" s="1"/>
      <c r="N658" s="1">
        <v>14.974283333333334</v>
      </c>
      <c r="O658" s="1" t="s">
        <v>23</v>
      </c>
      <c r="P658" s="1" t="s">
        <v>2191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28</v>
      </c>
      <c r="B659" s="1" t="s">
        <v>17</v>
      </c>
      <c r="C659" s="1">
        <v>182.2</v>
      </c>
      <c r="D659" s="1">
        <v>0.0</v>
      </c>
      <c r="E659" s="1" t="s">
        <v>29</v>
      </c>
      <c r="F659" s="1" t="s">
        <v>19</v>
      </c>
      <c r="G659" s="1" t="s">
        <v>20</v>
      </c>
      <c r="H659" s="1" t="s">
        <v>2192</v>
      </c>
      <c r="I659" s="1" t="s">
        <v>2193</v>
      </c>
      <c r="J659" s="1" t="s">
        <v>2193</v>
      </c>
      <c r="K659" s="2"/>
      <c r="L659" s="1">
        <v>6.0</v>
      </c>
      <c r="M659" s="1"/>
      <c r="N659" s="1">
        <v>21.3373</v>
      </c>
      <c r="O659" s="1" t="s">
        <v>23</v>
      </c>
      <c r="P659" s="1" t="s">
        <v>334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36</v>
      </c>
      <c r="B660" s="1" t="s">
        <v>17</v>
      </c>
      <c r="C660" s="1">
        <v>558.0</v>
      </c>
      <c r="D660" s="1">
        <v>0.0</v>
      </c>
      <c r="E660" s="1" t="s">
        <v>37</v>
      </c>
      <c r="F660" s="1" t="s">
        <v>38</v>
      </c>
      <c r="G660" s="1" t="s">
        <v>20</v>
      </c>
      <c r="H660" s="1" t="s">
        <v>2194</v>
      </c>
      <c r="I660" s="1" t="s">
        <v>2195</v>
      </c>
      <c r="J660" s="1" t="s">
        <v>2196</v>
      </c>
      <c r="K660" s="1" t="s">
        <v>2197</v>
      </c>
      <c r="L660" s="1">
        <v>4.0</v>
      </c>
      <c r="M660" s="1">
        <v>0.14273333333333332</v>
      </c>
      <c r="N660" s="1">
        <v>26.673683333333333</v>
      </c>
      <c r="O660" s="1" t="s">
        <v>43</v>
      </c>
      <c r="P660" s="1" t="s">
        <v>2198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28</v>
      </c>
      <c r="B661" s="1" t="s">
        <v>17</v>
      </c>
      <c r="C661" s="1">
        <v>837.4</v>
      </c>
      <c r="D661" s="1">
        <v>0.0</v>
      </c>
      <c r="E661" s="1" t="s">
        <v>29</v>
      </c>
      <c r="F661" s="1" t="s">
        <v>19</v>
      </c>
      <c r="G661" s="1" t="s">
        <v>20</v>
      </c>
      <c r="H661" s="1" t="s">
        <v>2199</v>
      </c>
      <c r="I661" s="1" t="s">
        <v>2200</v>
      </c>
      <c r="J661" s="1" t="s">
        <v>2200</v>
      </c>
      <c r="K661" s="2"/>
      <c r="L661" s="1">
        <v>15.0</v>
      </c>
      <c r="M661" s="1"/>
      <c r="N661" s="1">
        <v>30.09335</v>
      </c>
      <c r="O661" s="1" t="s">
        <v>23</v>
      </c>
      <c r="P661" s="1" t="s">
        <v>2201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179</v>
      </c>
      <c r="B662" s="1" t="s">
        <v>17</v>
      </c>
      <c r="C662" s="1">
        <v>309.0</v>
      </c>
      <c r="D662" s="1">
        <v>0.0</v>
      </c>
      <c r="E662" s="2"/>
      <c r="F662" s="1" t="s">
        <v>67</v>
      </c>
      <c r="G662" s="1" t="s">
        <v>93</v>
      </c>
      <c r="H662" s="1" t="s">
        <v>2202</v>
      </c>
      <c r="I662" s="1" t="s">
        <v>2203</v>
      </c>
      <c r="J662" s="1" t="s">
        <v>2203</v>
      </c>
      <c r="K662" s="2"/>
      <c r="L662" s="1">
        <v>18.0</v>
      </c>
      <c r="M662" s="1"/>
      <c r="N662" s="1">
        <v>23.7493</v>
      </c>
      <c r="O662" s="1" t="s">
        <v>182</v>
      </c>
      <c r="P662" s="1" t="s">
        <v>2204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36</v>
      </c>
      <c r="B663" s="1" t="s">
        <v>17</v>
      </c>
      <c r="C663" s="1">
        <v>219.0</v>
      </c>
      <c r="D663" s="1">
        <v>55.0</v>
      </c>
      <c r="E663" s="2"/>
      <c r="F663" s="1" t="s">
        <v>67</v>
      </c>
      <c r="G663" s="1" t="s">
        <v>93</v>
      </c>
      <c r="H663" s="1" t="s">
        <v>2205</v>
      </c>
      <c r="I663" s="1" t="s">
        <v>2206</v>
      </c>
      <c r="J663" s="1" t="s">
        <v>2206</v>
      </c>
      <c r="K663" s="2"/>
      <c r="L663" s="1">
        <v>4.0</v>
      </c>
      <c r="M663" s="1"/>
      <c r="N663" s="1">
        <v>24.11345</v>
      </c>
      <c r="O663" s="1" t="s">
        <v>43</v>
      </c>
      <c r="P663" s="1" t="s">
        <v>472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36</v>
      </c>
      <c r="B664" s="1" t="s">
        <v>17</v>
      </c>
      <c r="C664" s="1">
        <v>269.0</v>
      </c>
      <c r="D664" s="1">
        <v>0.0</v>
      </c>
      <c r="E664" s="1" t="s">
        <v>2100</v>
      </c>
      <c r="F664" s="1" t="s">
        <v>38</v>
      </c>
      <c r="G664" s="1" t="s">
        <v>20</v>
      </c>
      <c r="H664" s="1" t="s">
        <v>2207</v>
      </c>
      <c r="I664" s="1" t="s">
        <v>2208</v>
      </c>
      <c r="J664" s="1" t="s">
        <v>2209</v>
      </c>
      <c r="K664" s="1" t="s">
        <v>2210</v>
      </c>
      <c r="L664" s="1">
        <v>4.0</v>
      </c>
      <c r="M664" s="1">
        <v>0.01035</v>
      </c>
      <c r="N664" s="1">
        <v>21.002133333333333</v>
      </c>
      <c r="O664" s="1" t="s">
        <v>43</v>
      </c>
      <c r="P664" s="1" t="s">
        <v>1510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58</v>
      </c>
      <c r="B665" s="1" t="s">
        <v>17</v>
      </c>
      <c r="C665" s="1">
        <v>1993.0</v>
      </c>
      <c r="D665" s="1">
        <v>0.0</v>
      </c>
      <c r="E665" s="2"/>
      <c r="F665" s="1" t="s">
        <v>19</v>
      </c>
      <c r="G665" s="1" t="s">
        <v>20</v>
      </c>
      <c r="H665" s="1" t="s">
        <v>2211</v>
      </c>
      <c r="I665" s="1" t="s">
        <v>2212</v>
      </c>
      <c r="J665" s="1" t="s">
        <v>2212</v>
      </c>
      <c r="K665" s="2"/>
      <c r="L665" s="1">
        <v>10.0</v>
      </c>
      <c r="M665" s="1"/>
      <c r="N665" s="1">
        <v>34.351283333333335</v>
      </c>
      <c r="O665" s="1" t="s">
        <v>23</v>
      </c>
      <c r="P665" s="1" t="s">
        <v>2213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58</v>
      </c>
      <c r="B666" s="1" t="s">
        <v>17</v>
      </c>
      <c r="C666" s="1">
        <v>781.0</v>
      </c>
      <c r="D666" s="1">
        <v>0.0</v>
      </c>
      <c r="E666" s="2"/>
      <c r="F666" s="1" t="s">
        <v>19</v>
      </c>
      <c r="G666" s="1" t="s">
        <v>20</v>
      </c>
      <c r="H666" s="1" t="s">
        <v>2214</v>
      </c>
      <c r="I666" s="1" t="s">
        <v>2215</v>
      </c>
      <c r="J666" s="1" t="s">
        <v>2215</v>
      </c>
      <c r="K666" s="2"/>
      <c r="L666" s="1">
        <v>-1.0</v>
      </c>
      <c r="M666" s="1"/>
      <c r="N666" s="1">
        <v>13.811783333333333</v>
      </c>
      <c r="O666" s="1" t="s">
        <v>23</v>
      </c>
      <c r="P666" s="1" t="s">
        <v>2216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36</v>
      </c>
      <c r="B667" s="1" t="s">
        <v>17</v>
      </c>
      <c r="C667" s="3">
        <v>1122.0</v>
      </c>
      <c r="D667" s="1">
        <v>0.0</v>
      </c>
      <c r="E667" s="1" t="s">
        <v>2100</v>
      </c>
      <c r="F667" s="1" t="s">
        <v>38</v>
      </c>
      <c r="G667" s="1" t="s">
        <v>93</v>
      </c>
      <c r="H667" s="1" t="s">
        <v>2217</v>
      </c>
      <c r="I667" s="1" t="s">
        <v>2218</v>
      </c>
      <c r="J667" s="1" t="s">
        <v>2219</v>
      </c>
      <c r="K667" s="1" t="s">
        <v>2220</v>
      </c>
      <c r="L667" s="1">
        <v>15.0</v>
      </c>
      <c r="M667" s="1">
        <v>0.017116666666666665</v>
      </c>
      <c r="N667" s="1">
        <v>27.314783333333335</v>
      </c>
      <c r="O667" s="1" t="s">
        <v>43</v>
      </c>
      <c r="P667" s="1" t="s">
        <v>2221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179</v>
      </c>
      <c r="B668" s="1" t="s">
        <v>17</v>
      </c>
      <c r="C668" s="1">
        <v>249.0</v>
      </c>
      <c r="D668" s="1">
        <v>0.0</v>
      </c>
      <c r="E668" s="2"/>
      <c r="F668" s="1" t="s">
        <v>67</v>
      </c>
      <c r="G668" s="1" t="s">
        <v>93</v>
      </c>
      <c r="H668" s="1" t="s">
        <v>2222</v>
      </c>
      <c r="I668" s="1" t="s">
        <v>2223</v>
      </c>
      <c r="J668" s="1" t="s">
        <v>2223</v>
      </c>
      <c r="K668" s="2"/>
      <c r="L668" s="1">
        <v>4.0</v>
      </c>
      <c r="M668" s="1"/>
      <c r="N668" s="1">
        <v>9.9659</v>
      </c>
      <c r="O668" s="1" t="s">
        <v>182</v>
      </c>
      <c r="P668" s="1" t="s">
        <v>2224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28</v>
      </c>
      <c r="B669" s="1" t="s">
        <v>17</v>
      </c>
      <c r="C669" s="1">
        <v>428.4</v>
      </c>
      <c r="D669" s="1">
        <v>0.0</v>
      </c>
      <c r="E669" s="1" t="s">
        <v>29</v>
      </c>
      <c r="F669" s="1" t="s">
        <v>19</v>
      </c>
      <c r="G669" s="1" t="s">
        <v>20</v>
      </c>
      <c r="H669" s="1" t="s">
        <v>2225</v>
      </c>
      <c r="I669" s="1" t="s">
        <v>2226</v>
      </c>
      <c r="J669" s="1" t="s">
        <v>2226</v>
      </c>
      <c r="K669" s="2"/>
      <c r="L669" s="1">
        <v>1.0</v>
      </c>
      <c r="M669" s="1"/>
      <c r="N669" s="1">
        <v>16.86675</v>
      </c>
      <c r="O669" s="1" t="s">
        <v>23</v>
      </c>
      <c r="P669" s="1" t="s">
        <v>2227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28</v>
      </c>
      <c r="B670" s="1" t="s">
        <v>17</v>
      </c>
      <c r="C670" s="1">
        <v>436.0</v>
      </c>
      <c r="D670" s="1">
        <v>0.0</v>
      </c>
      <c r="E670" s="1" t="s">
        <v>29</v>
      </c>
      <c r="F670" s="1" t="s">
        <v>19</v>
      </c>
      <c r="G670" s="1" t="s">
        <v>20</v>
      </c>
      <c r="H670" s="1" t="s">
        <v>2228</v>
      </c>
      <c r="I670" s="1" t="s">
        <v>2229</v>
      </c>
      <c r="J670" s="1" t="s">
        <v>2229</v>
      </c>
      <c r="K670" s="2"/>
      <c r="L670" s="1">
        <v>0.0</v>
      </c>
      <c r="M670" s="1"/>
      <c r="N670" s="1">
        <v>14.64805</v>
      </c>
      <c r="O670" s="1" t="s">
        <v>23</v>
      </c>
      <c r="P670" s="1" t="s">
        <v>2230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36</v>
      </c>
      <c r="B671" s="1" t="s">
        <v>17</v>
      </c>
      <c r="C671" s="1">
        <v>429.0</v>
      </c>
      <c r="D671" s="1">
        <v>66.0</v>
      </c>
      <c r="E671" s="2"/>
      <c r="F671" s="1" t="s">
        <v>67</v>
      </c>
      <c r="G671" s="1" t="s">
        <v>20</v>
      </c>
      <c r="H671" s="1" t="s">
        <v>2231</v>
      </c>
      <c r="I671" s="1" t="s">
        <v>2232</v>
      </c>
      <c r="J671" s="1" t="s">
        <v>2232</v>
      </c>
      <c r="K671" s="2"/>
      <c r="L671" s="1">
        <v>-2.0</v>
      </c>
      <c r="M671" s="1"/>
      <c r="N671" s="1">
        <v>15.586616666666666</v>
      </c>
      <c r="O671" s="1" t="s">
        <v>43</v>
      </c>
      <c r="P671" s="1" t="s">
        <v>2233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28</v>
      </c>
      <c r="B672" s="1" t="s">
        <v>17</v>
      </c>
      <c r="C672" s="1">
        <v>396.4</v>
      </c>
      <c r="D672" s="1">
        <v>0.0</v>
      </c>
      <c r="E672" s="1" t="s">
        <v>29</v>
      </c>
      <c r="F672" s="1" t="s">
        <v>19</v>
      </c>
      <c r="G672" s="1" t="s">
        <v>20</v>
      </c>
      <c r="H672" s="1" t="s">
        <v>2234</v>
      </c>
      <c r="I672" s="1" t="s">
        <v>2235</v>
      </c>
      <c r="J672" s="1" t="s">
        <v>2235</v>
      </c>
      <c r="K672" s="2"/>
      <c r="L672" s="1">
        <v>4.0</v>
      </c>
      <c r="M672" s="1"/>
      <c r="N672" s="1">
        <v>19.56448333333333</v>
      </c>
      <c r="O672" s="1" t="s">
        <v>23</v>
      </c>
      <c r="P672" s="1" t="s">
        <v>2236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28</v>
      </c>
      <c r="B673" s="1" t="s">
        <v>17</v>
      </c>
      <c r="C673" s="1">
        <v>446.4</v>
      </c>
      <c r="D673" s="1">
        <v>0.0</v>
      </c>
      <c r="E673" s="1" t="s">
        <v>29</v>
      </c>
      <c r="F673" s="1" t="s">
        <v>19</v>
      </c>
      <c r="G673" s="1" t="s">
        <v>20</v>
      </c>
      <c r="H673" s="1" t="s">
        <v>2237</v>
      </c>
      <c r="I673" s="1" t="s">
        <v>2238</v>
      </c>
      <c r="J673" s="1" t="s">
        <v>2238</v>
      </c>
      <c r="K673" s="2"/>
      <c r="L673" s="1">
        <v>0.0</v>
      </c>
      <c r="M673" s="1"/>
      <c r="N673" s="1">
        <v>14.320533333333334</v>
      </c>
      <c r="O673" s="1" t="s">
        <v>23</v>
      </c>
      <c r="P673" s="1" t="s">
        <v>2239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179</v>
      </c>
      <c r="B674" s="1" t="s">
        <v>17</v>
      </c>
      <c r="C674" s="1">
        <v>20.0</v>
      </c>
      <c r="D674" s="1">
        <v>35.0</v>
      </c>
      <c r="E674" s="2"/>
      <c r="F674" s="1" t="s">
        <v>67</v>
      </c>
      <c r="G674" s="1" t="s">
        <v>93</v>
      </c>
      <c r="H674" s="1" t="s">
        <v>2240</v>
      </c>
      <c r="I674" s="1" t="s">
        <v>2241</v>
      </c>
      <c r="J674" s="1" t="s">
        <v>2241</v>
      </c>
      <c r="K674" s="2"/>
      <c r="L674" s="1">
        <v>-3.0</v>
      </c>
      <c r="M674" s="1"/>
      <c r="N674" s="1">
        <v>1.3676333333333333</v>
      </c>
      <c r="O674" s="1" t="s">
        <v>182</v>
      </c>
      <c r="P674" s="1" t="s">
        <v>2242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28</v>
      </c>
      <c r="B675" s="1" t="s">
        <v>17</v>
      </c>
      <c r="C675" s="3">
        <v>428.4</v>
      </c>
      <c r="D675" s="1">
        <v>0.0</v>
      </c>
      <c r="E675" s="1" t="s">
        <v>29</v>
      </c>
      <c r="F675" s="1" t="s">
        <v>19</v>
      </c>
      <c r="G675" s="1" t="s">
        <v>20</v>
      </c>
      <c r="H675" s="1" t="s">
        <v>2243</v>
      </c>
      <c r="I675" s="1" t="s">
        <v>2244</v>
      </c>
      <c r="J675" s="1" t="s">
        <v>2244</v>
      </c>
      <c r="K675" s="2"/>
      <c r="L675" s="1">
        <v>1.0</v>
      </c>
      <c r="M675" s="1"/>
      <c r="N675" s="1">
        <v>16.201483333333332</v>
      </c>
      <c r="O675" s="1" t="s">
        <v>23</v>
      </c>
      <c r="P675" s="1" t="s">
        <v>2245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36</v>
      </c>
      <c r="B676" s="1" t="s">
        <v>17</v>
      </c>
      <c r="C676" s="1">
        <v>265.0</v>
      </c>
      <c r="D676" s="1">
        <v>61.0</v>
      </c>
      <c r="E676" s="2"/>
      <c r="F676" s="1" t="s">
        <v>67</v>
      </c>
      <c r="G676" s="1" t="s">
        <v>20</v>
      </c>
      <c r="H676" s="1" t="s">
        <v>2246</v>
      </c>
      <c r="I676" s="1" t="s">
        <v>2247</v>
      </c>
      <c r="J676" s="1" t="s">
        <v>2247</v>
      </c>
      <c r="K676" s="2"/>
      <c r="L676" s="1">
        <v>-9.0</v>
      </c>
      <c r="M676" s="1"/>
      <c r="N676" s="1">
        <v>24.71003333333333</v>
      </c>
      <c r="O676" s="1" t="s">
        <v>43</v>
      </c>
      <c r="P676" s="1" t="s">
        <v>2248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36</v>
      </c>
      <c r="B677" s="1" t="s">
        <v>17</v>
      </c>
      <c r="C677" s="1">
        <v>631.0</v>
      </c>
      <c r="D677" s="1">
        <v>158.0</v>
      </c>
      <c r="E677" s="2"/>
      <c r="F677" s="1" t="s">
        <v>67</v>
      </c>
      <c r="G677" s="1" t="s">
        <v>68</v>
      </c>
      <c r="H677" s="1" t="s">
        <v>2249</v>
      </c>
      <c r="I677" s="1" t="s">
        <v>2250</v>
      </c>
      <c r="J677" s="1" t="s">
        <v>2250</v>
      </c>
      <c r="K677" s="2"/>
      <c r="L677" s="1">
        <v>-7.0</v>
      </c>
      <c r="M677" s="1"/>
      <c r="N677" s="1">
        <v>12.450466666666667</v>
      </c>
      <c r="O677" s="1" t="s">
        <v>43</v>
      </c>
      <c r="P677" s="1" t="s">
        <v>2251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36</v>
      </c>
      <c r="B678" s="1" t="s">
        <v>17</v>
      </c>
      <c r="C678" s="1">
        <v>299.0</v>
      </c>
      <c r="D678" s="1">
        <v>75.0</v>
      </c>
      <c r="E678" s="2"/>
      <c r="F678" s="1" t="s">
        <v>67</v>
      </c>
      <c r="G678" s="1" t="s">
        <v>68</v>
      </c>
      <c r="H678" s="1" t="s">
        <v>2252</v>
      </c>
      <c r="I678" s="1" t="s">
        <v>2253</v>
      </c>
      <c r="J678" s="1" t="s">
        <v>2253</v>
      </c>
      <c r="K678" s="2"/>
      <c r="L678" s="1">
        <v>-8.0</v>
      </c>
      <c r="M678" s="1"/>
      <c r="N678" s="1">
        <v>10.926483333333334</v>
      </c>
      <c r="O678" s="1" t="s">
        <v>43</v>
      </c>
      <c r="P678" s="1" t="s">
        <v>2254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28</v>
      </c>
      <c r="B679" s="1" t="s">
        <v>17</v>
      </c>
      <c r="C679" s="1">
        <v>214.2</v>
      </c>
      <c r="D679" s="1">
        <v>0.0</v>
      </c>
      <c r="E679" s="1" t="s">
        <v>29</v>
      </c>
      <c r="F679" s="1" t="s">
        <v>19</v>
      </c>
      <c r="G679" s="1" t="s">
        <v>20</v>
      </c>
      <c r="H679" s="1" t="s">
        <v>2255</v>
      </c>
      <c r="I679" s="1" t="s">
        <v>2256</v>
      </c>
      <c r="J679" s="1" t="s">
        <v>2256</v>
      </c>
      <c r="K679" s="2"/>
      <c r="L679" s="1">
        <v>-6.0</v>
      </c>
      <c r="M679" s="1"/>
      <c r="N679" s="1">
        <v>8.258683333333334</v>
      </c>
      <c r="O679" s="1" t="s">
        <v>23</v>
      </c>
      <c r="P679" s="1" t="s">
        <v>162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28</v>
      </c>
      <c r="B680" s="1" t="s">
        <v>17</v>
      </c>
      <c r="C680" s="1">
        <v>388.0</v>
      </c>
      <c r="D680" s="1">
        <v>0.0</v>
      </c>
      <c r="E680" s="1" t="s">
        <v>29</v>
      </c>
      <c r="F680" s="1" t="s">
        <v>19</v>
      </c>
      <c r="G680" s="1" t="s">
        <v>20</v>
      </c>
      <c r="H680" s="1" t="s">
        <v>2257</v>
      </c>
      <c r="I680" s="1" t="s">
        <v>2258</v>
      </c>
      <c r="J680" s="1" t="s">
        <v>2258</v>
      </c>
      <c r="K680" s="2"/>
      <c r="L680" s="1">
        <v>-5.0</v>
      </c>
      <c r="M680" s="1"/>
      <c r="N680" s="1">
        <v>9.730433333333334</v>
      </c>
      <c r="O680" s="1" t="s">
        <v>23</v>
      </c>
      <c r="P680" s="1" t="s">
        <v>2259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36</v>
      </c>
      <c r="B681" s="1" t="s">
        <v>17</v>
      </c>
      <c r="C681" s="1">
        <v>338.0</v>
      </c>
      <c r="D681" s="1">
        <v>0.0</v>
      </c>
      <c r="E681" s="1" t="s">
        <v>37</v>
      </c>
      <c r="F681" s="1" t="s">
        <v>38</v>
      </c>
      <c r="G681" s="1" t="s">
        <v>20</v>
      </c>
      <c r="H681" s="1" t="s">
        <v>2260</v>
      </c>
      <c r="I681" s="1" t="s">
        <v>2261</v>
      </c>
      <c r="J681" s="1" t="s">
        <v>2262</v>
      </c>
      <c r="K681" s="1" t="s">
        <v>2263</v>
      </c>
      <c r="L681" s="1">
        <v>-16.0</v>
      </c>
      <c r="M681" s="1">
        <v>0.012733333333333333</v>
      </c>
      <c r="N681" s="1">
        <v>7.67115</v>
      </c>
      <c r="O681" s="1" t="s">
        <v>43</v>
      </c>
      <c r="P681" s="1" t="s">
        <v>2264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16</v>
      </c>
      <c r="B682" s="1" t="s">
        <v>485</v>
      </c>
      <c r="C682" s="1">
        <v>528.0</v>
      </c>
      <c r="D682" s="1">
        <v>0.0</v>
      </c>
      <c r="E682" s="1" t="s">
        <v>868</v>
      </c>
      <c r="F682" s="1" t="s">
        <v>19</v>
      </c>
      <c r="G682" s="1" t="s">
        <v>20</v>
      </c>
      <c r="H682" s="1" t="s">
        <v>2265</v>
      </c>
      <c r="I682" s="1" t="s">
        <v>2266</v>
      </c>
      <c r="J682" s="1" t="s">
        <v>2266</v>
      </c>
      <c r="K682" s="2"/>
      <c r="L682" s="1">
        <v>-6.0</v>
      </c>
      <c r="M682" s="1"/>
      <c r="N682" s="1">
        <v>8.759833333333333</v>
      </c>
      <c r="O682" s="1" t="s">
        <v>23</v>
      </c>
      <c r="P682" s="1" t="s">
        <v>2267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58</v>
      </c>
      <c r="B683" s="1" t="s">
        <v>485</v>
      </c>
      <c r="C683" s="1">
        <v>434.0</v>
      </c>
      <c r="D683" s="1">
        <v>0.0</v>
      </c>
      <c r="E683" s="2"/>
      <c r="F683" s="1" t="s">
        <v>19</v>
      </c>
      <c r="G683" s="1" t="s">
        <v>20</v>
      </c>
      <c r="H683" s="1" t="s">
        <v>2268</v>
      </c>
      <c r="I683" s="1" t="s">
        <v>2269</v>
      </c>
      <c r="J683" s="1" t="s">
        <v>2269</v>
      </c>
      <c r="K683" s="2"/>
      <c r="L683" s="1">
        <v>1.0</v>
      </c>
      <c r="M683" s="1"/>
      <c r="N683" s="1">
        <v>16.0494</v>
      </c>
      <c r="O683" s="1" t="s">
        <v>23</v>
      </c>
      <c r="P683" s="1" t="s">
        <v>2270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28</v>
      </c>
      <c r="B684" s="1" t="s">
        <v>17</v>
      </c>
      <c r="C684" s="3">
        <v>792.0</v>
      </c>
      <c r="D684" s="1">
        <v>0.0</v>
      </c>
      <c r="E684" s="1" t="s">
        <v>29</v>
      </c>
      <c r="F684" s="1" t="s">
        <v>19</v>
      </c>
      <c r="G684" s="1" t="s">
        <v>20</v>
      </c>
      <c r="H684" s="1" t="s">
        <v>2271</v>
      </c>
      <c r="I684" s="1" t="s">
        <v>2272</v>
      </c>
      <c r="J684" s="1" t="s">
        <v>2272</v>
      </c>
      <c r="K684" s="2"/>
      <c r="L684" s="1">
        <v>0.0</v>
      </c>
      <c r="M684" s="1"/>
      <c r="N684" s="1">
        <v>15.222783333333334</v>
      </c>
      <c r="O684" s="1" t="s">
        <v>23</v>
      </c>
      <c r="P684" s="1" t="s">
        <v>2273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28</v>
      </c>
      <c r="B685" s="1" t="s">
        <v>17</v>
      </c>
      <c r="C685" s="3">
        <v>693.0</v>
      </c>
      <c r="D685" s="1">
        <v>0.0</v>
      </c>
      <c r="E685" s="1" t="s">
        <v>29</v>
      </c>
      <c r="F685" s="1" t="s">
        <v>19</v>
      </c>
      <c r="G685" s="1" t="s">
        <v>20</v>
      </c>
      <c r="H685" s="1" t="s">
        <v>2274</v>
      </c>
      <c r="I685" s="1" t="s">
        <v>2275</v>
      </c>
      <c r="J685" s="1" t="s">
        <v>2275</v>
      </c>
      <c r="K685" s="2"/>
      <c r="L685" s="1">
        <v>-3.0</v>
      </c>
      <c r="M685" s="1"/>
      <c r="N685" s="1">
        <v>11.292883333333334</v>
      </c>
      <c r="O685" s="1" t="s">
        <v>23</v>
      </c>
      <c r="P685" s="1" t="s">
        <v>2276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28</v>
      </c>
      <c r="B686" s="1" t="s">
        <v>17</v>
      </c>
      <c r="C686" s="1">
        <v>359.4</v>
      </c>
      <c r="D686" s="1">
        <v>0.0</v>
      </c>
      <c r="E686" s="1" t="s">
        <v>29</v>
      </c>
      <c r="F686" s="1" t="s">
        <v>19</v>
      </c>
      <c r="G686" s="1" t="s">
        <v>20</v>
      </c>
      <c r="H686" s="1" t="s">
        <v>2277</v>
      </c>
      <c r="I686" s="1" t="s">
        <v>2278</v>
      </c>
      <c r="J686" s="1" t="s">
        <v>2278</v>
      </c>
      <c r="K686" s="2"/>
      <c r="L686" s="1">
        <v>-1.0</v>
      </c>
      <c r="M686" s="1"/>
      <c r="N686" s="1">
        <v>13.328416666666667</v>
      </c>
      <c r="O686" s="1" t="s">
        <v>23</v>
      </c>
      <c r="P686" s="1" t="s">
        <v>2279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28</v>
      </c>
      <c r="B687" s="1" t="s">
        <v>17</v>
      </c>
      <c r="C687" s="1">
        <v>658.0</v>
      </c>
      <c r="D687" s="1">
        <v>0.0</v>
      </c>
      <c r="E687" s="1" t="s">
        <v>29</v>
      </c>
      <c r="F687" s="1" t="s">
        <v>19</v>
      </c>
      <c r="G687" s="1" t="s">
        <v>20</v>
      </c>
      <c r="H687" s="1" t="s">
        <v>2280</v>
      </c>
      <c r="I687" s="1" t="s">
        <v>2281</v>
      </c>
      <c r="J687" s="1" t="s">
        <v>2281</v>
      </c>
      <c r="K687" s="2"/>
      <c r="L687" s="1">
        <v>-8.0</v>
      </c>
      <c r="M687" s="1"/>
      <c r="N687" s="1">
        <v>46.23148333333334</v>
      </c>
      <c r="O687" s="1" t="s">
        <v>23</v>
      </c>
      <c r="P687" s="1" t="s">
        <v>2282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36</v>
      </c>
      <c r="B688" s="1" t="s">
        <v>17</v>
      </c>
      <c r="C688" s="1">
        <v>688.0</v>
      </c>
      <c r="D688" s="1">
        <v>0.0</v>
      </c>
      <c r="E688" s="1" t="s">
        <v>2100</v>
      </c>
      <c r="F688" s="1" t="s">
        <v>38</v>
      </c>
      <c r="G688" s="1" t="s">
        <v>20</v>
      </c>
      <c r="H688" s="1" t="s">
        <v>2283</v>
      </c>
      <c r="I688" s="1" t="s">
        <v>2284</v>
      </c>
      <c r="J688" s="1" t="s">
        <v>2285</v>
      </c>
      <c r="K688" s="1" t="s">
        <v>2286</v>
      </c>
      <c r="L688" s="1">
        <v>-7.0</v>
      </c>
      <c r="M688" s="1">
        <v>0.03423333333333333</v>
      </c>
      <c r="N688" s="1">
        <v>14.051733333333333</v>
      </c>
      <c r="O688" s="1" t="s">
        <v>43</v>
      </c>
      <c r="P688" s="1" t="s">
        <v>2287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58</v>
      </c>
      <c r="B689" s="1" t="s">
        <v>485</v>
      </c>
      <c r="C689" s="1">
        <v>329.0</v>
      </c>
      <c r="D689" s="1">
        <v>0.0</v>
      </c>
      <c r="E689" s="2"/>
      <c r="F689" s="1" t="s">
        <v>19</v>
      </c>
      <c r="G689" s="1" t="s">
        <v>20</v>
      </c>
      <c r="H689" s="1" t="s">
        <v>2288</v>
      </c>
      <c r="I689" s="1" t="s">
        <v>2289</v>
      </c>
      <c r="J689" s="1" t="s">
        <v>2289</v>
      </c>
      <c r="K689" s="2"/>
      <c r="L689" s="1">
        <v>-2.0</v>
      </c>
      <c r="M689" s="1"/>
      <c r="N689" s="1">
        <v>12.0328</v>
      </c>
      <c r="O689" s="1" t="s">
        <v>23</v>
      </c>
      <c r="P689" s="1" t="s">
        <v>2290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58</v>
      </c>
      <c r="B690" s="1" t="s">
        <v>485</v>
      </c>
      <c r="C690" s="3">
        <v>752.0</v>
      </c>
      <c r="D690" s="1">
        <v>0.0</v>
      </c>
      <c r="E690" s="2"/>
      <c r="F690" s="1" t="s">
        <v>19</v>
      </c>
      <c r="G690" s="1" t="s">
        <v>93</v>
      </c>
      <c r="H690" s="1" t="s">
        <v>2291</v>
      </c>
      <c r="I690" s="1" t="s">
        <v>2292</v>
      </c>
      <c r="J690" s="1" t="s">
        <v>2292</v>
      </c>
      <c r="K690" s="2"/>
      <c r="L690" s="1">
        <v>0.0</v>
      </c>
      <c r="M690" s="1"/>
      <c r="N690" s="1">
        <v>15.636816666666666</v>
      </c>
      <c r="O690" s="1" t="s">
        <v>23</v>
      </c>
      <c r="P690" s="1" t="s">
        <v>2293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16</v>
      </c>
      <c r="B691" s="1" t="s">
        <v>485</v>
      </c>
      <c r="C691" s="3">
        <v>329.0</v>
      </c>
      <c r="D691" s="1">
        <v>0.0</v>
      </c>
      <c r="E691" s="1" t="s">
        <v>255</v>
      </c>
      <c r="F691" s="1" t="s">
        <v>19</v>
      </c>
      <c r="G691" s="1" t="s">
        <v>20</v>
      </c>
      <c r="H691" s="1" t="s">
        <v>2294</v>
      </c>
      <c r="I691" s="1" t="s">
        <v>2295</v>
      </c>
      <c r="J691" s="1" t="s">
        <v>2295</v>
      </c>
      <c r="K691" s="2"/>
      <c r="L691" s="1">
        <v>-6.0</v>
      </c>
      <c r="M691" s="1"/>
      <c r="N691" s="1">
        <v>8.64295</v>
      </c>
      <c r="O691" s="1" t="s">
        <v>23</v>
      </c>
      <c r="P691" s="1" t="s">
        <v>2296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36</v>
      </c>
      <c r="B692" s="1" t="s">
        <v>17</v>
      </c>
      <c r="C692" s="3">
        <v>255.0</v>
      </c>
      <c r="D692" s="1">
        <v>54.0</v>
      </c>
      <c r="E692" s="2"/>
      <c r="F692" s="1" t="s">
        <v>67</v>
      </c>
      <c r="G692" s="1" t="s">
        <v>68</v>
      </c>
      <c r="H692" s="1" t="s">
        <v>2297</v>
      </c>
      <c r="I692" s="1" t="s">
        <v>2298</v>
      </c>
      <c r="J692" s="1" t="s">
        <v>2298</v>
      </c>
      <c r="K692" s="2"/>
      <c r="L692" s="1">
        <v>-10.0</v>
      </c>
      <c r="M692" s="1"/>
      <c r="N692" s="1">
        <v>9.198216666666667</v>
      </c>
      <c r="O692" s="1" t="s">
        <v>43</v>
      </c>
      <c r="P692" s="1" t="s">
        <v>2299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36</v>
      </c>
      <c r="B693" s="1" t="s">
        <v>17</v>
      </c>
      <c r="C693" s="3">
        <v>255.0</v>
      </c>
      <c r="D693" s="1">
        <v>74.0</v>
      </c>
      <c r="E693" s="2"/>
      <c r="F693" s="1" t="s">
        <v>67</v>
      </c>
      <c r="G693" s="1" t="s">
        <v>68</v>
      </c>
      <c r="H693" s="1" t="s">
        <v>2300</v>
      </c>
      <c r="I693" s="1" t="s">
        <v>2301</v>
      </c>
      <c r="J693" s="1" t="s">
        <v>2301</v>
      </c>
      <c r="K693" s="2"/>
      <c r="L693" s="1">
        <v>-12.0</v>
      </c>
      <c r="M693" s="1"/>
      <c r="N693" s="1">
        <v>7.294016666666667</v>
      </c>
      <c r="O693" s="1" t="s">
        <v>43</v>
      </c>
      <c r="P693" s="1" t="s">
        <v>1515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36</v>
      </c>
      <c r="B694" s="1" t="s">
        <v>17</v>
      </c>
      <c r="C694" s="1">
        <v>981.0</v>
      </c>
      <c r="D694" s="1">
        <v>0.0</v>
      </c>
      <c r="E694" s="1" t="s">
        <v>37</v>
      </c>
      <c r="F694" s="1" t="s">
        <v>38</v>
      </c>
      <c r="G694" s="1" t="s">
        <v>20</v>
      </c>
      <c r="H694" s="1" t="s">
        <v>2302</v>
      </c>
      <c r="I694" s="1" t="s">
        <v>2303</v>
      </c>
      <c r="J694" s="1" t="s">
        <v>2304</v>
      </c>
      <c r="K694" s="1" t="s">
        <v>2305</v>
      </c>
      <c r="L694" s="1">
        <v>-6.0</v>
      </c>
      <c r="M694" s="1">
        <v>0.0313</v>
      </c>
      <c r="N694" s="1">
        <v>12.68165</v>
      </c>
      <c r="O694" s="1" t="s">
        <v>43</v>
      </c>
      <c r="P694" s="1" t="s">
        <v>2306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179</v>
      </c>
      <c r="B695" s="1" t="s">
        <v>17</v>
      </c>
      <c r="C695" s="1">
        <v>139.5</v>
      </c>
      <c r="D695" s="1">
        <v>139.5</v>
      </c>
      <c r="E695" s="2"/>
      <c r="F695" s="1" t="s">
        <v>67</v>
      </c>
      <c r="G695" s="1" t="s">
        <v>93</v>
      </c>
      <c r="H695" s="1" t="s">
        <v>2307</v>
      </c>
      <c r="I695" s="1" t="s">
        <v>2308</v>
      </c>
      <c r="J695" s="1" t="s">
        <v>2308</v>
      </c>
      <c r="K695" s="2"/>
      <c r="L695" s="1">
        <v>5.0</v>
      </c>
      <c r="M695" s="1"/>
      <c r="N695" s="1">
        <v>10.754866666666667</v>
      </c>
      <c r="O695" s="1" t="s">
        <v>182</v>
      </c>
      <c r="P695" s="1" t="s">
        <v>2309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58</v>
      </c>
      <c r="B696" s="1" t="s">
        <v>17</v>
      </c>
      <c r="C696" s="1">
        <v>1091.0</v>
      </c>
      <c r="D696" s="1">
        <v>0.0</v>
      </c>
      <c r="E696" s="2"/>
      <c r="F696" s="1" t="s">
        <v>19</v>
      </c>
      <c r="G696" s="1" t="s">
        <v>20</v>
      </c>
      <c r="H696" s="1" t="s">
        <v>2310</v>
      </c>
      <c r="I696" s="1" t="s">
        <v>2311</v>
      </c>
      <c r="J696" s="1" t="s">
        <v>2311</v>
      </c>
      <c r="K696" s="2"/>
      <c r="L696" s="1">
        <v>1.0</v>
      </c>
      <c r="M696" s="1"/>
      <c r="N696" s="1">
        <v>16.7124</v>
      </c>
      <c r="O696" s="1" t="s">
        <v>23</v>
      </c>
      <c r="P696" s="1" t="s">
        <v>2312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16</v>
      </c>
      <c r="B697" s="1" t="s">
        <v>17</v>
      </c>
      <c r="C697" s="1">
        <v>329.0</v>
      </c>
      <c r="D697" s="1">
        <v>0.0</v>
      </c>
      <c r="E697" s="1" t="s">
        <v>2313</v>
      </c>
      <c r="F697" s="1" t="s">
        <v>19</v>
      </c>
      <c r="G697" s="1" t="s">
        <v>20</v>
      </c>
      <c r="H697" s="1" t="s">
        <v>2314</v>
      </c>
      <c r="I697" s="1" t="s">
        <v>2315</v>
      </c>
      <c r="J697" s="1" t="s">
        <v>2315</v>
      </c>
      <c r="K697" s="2"/>
      <c r="L697" s="1">
        <v>-4.0</v>
      </c>
      <c r="M697" s="1"/>
      <c r="N697" s="1">
        <v>10.45575</v>
      </c>
      <c r="O697" s="1" t="s">
        <v>23</v>
      </c>
      <c r="P697" s="1" t="s">
        <v>2316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28</v>
      </c>
      <c r="B698" s="1" t="s">
        <v>17</v>
      </c>
      <c r="C698" s="3">
        <v>324.4</v>
      </c>
      <c r="D698" s="1">
        <v>0.0</v>
      </c>
      <c r="E698" s="1" t="s">
        <v>29</v>
      </c>
      <c r="F698" s="1" t="s">
        <v>19</v>
      </c>
      <c r="G698" s="1" t="s">
        <v>20</v>
      </c>
      <c r="H698" s="1" t="s">
        <v>2317</v>
      </c>
      <c r="I698" s="1" t="s">
        <v>2318</v>
      </c>
      <c r="J698" s="1" t="s">
        <v>2318</v>
      </c>
      <c r="K698" s="2"/>
      <c r="L698" s="1">
        <v>-7.0</v>
      </c>
      <c r="M698" s="1"/>
      <c r="N698" s="1">
        <v>7.550083333333333</v>
      </c>
      <c r="O698" s="1" t="s">
        <v>23</v>
      </c>
      <c r="P698" s="1" t="s">
        <v>2319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36</v>
      </c>
      <c r="B699" s="1" t="s">
        <v>17</v>
      </c>
      <c r="C699" s="1">
        <v>433.0</v>
      </c>
      <c r="D699" s="1">
        <v>0.0</v>
      </c>
      <c r="E699" s="1" t="s">
        <v>1839</v>
      </c>
      <c r="F699" s="1" t="s">
        <v>38</v>
      </c>
      <c r="G699" s="1" t="s">
        <v>20</v>
      </c>
      <c r="H699" s="1" t="s">
        <v>2320</v>
      </c>
      <c r="I699" s="1" t="s">
        <v>2321</v>
      </c>
      <c r="J699" s="1" t="s">
        <v>2322</v>
      </c>
      <c r="K699" s="1" t="s">
        <v>2323</v>
      </c>
      <c r="L699" s="1">
        <v>-9.0</v>
      </c>
      <c r="M699" s="1">
        <v>0.03133333333333333</v>
      </c>
      <c r="N699" s="1">
        <v>9.824916666666667</v>
      </c>
      <c r="O699" s="1" t="s">
        <v>43</v>
      </c>
      <c r="P699" s="1" t="s">
        <v>2324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36</v>
      </c>
      <c r="B700" s="1" t="s">
        <v>17</v>
      </c>
      <c r="C700" s="1">
        <v>414.0</v>
      </c>
      <c r="D700" s="1">
        <v>0.0</v>
      </c>
      <c r="E700" s="1" t="s">
        <v>1839</v>
      </c>
      <c r="F700" s="1" t="s">
        <v>38</v>
      </c>
      <c r="G700" s="1" t="s">
        <v>20</v>
      </c>
      <c r="H700" s="1" t="s">
        <v>2325</v>
      </c>
      <c r="I700" s="1" t="s">
        <v>2326</v>
      </c>
      <c r="J700" s="1" t="s">
        <v>2327</v>
      </c>
      <c r="K700" s="1" t="s">
        <v>2328</v>
      </c>
      <c r="L700" s="1">
        <v>-10.0</v>
      </c>
      <c r="M700" s="1">
        <v>0.0196</v>
      </c>
      <c r="N700" s="1">
        <v>9.82655</v>
      </c>
      <c r="O700" s="1" t="s">
        <v>43</v>
      </c>
      <c r="P700" s="1" t="s">
        <v>2329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58</v>
      </c>
      <c r="B701" s="1" t="s">
        <v>17</v>
      </c>
      <c r="C701" s="1">
        <v>394.0</v>
      </c>
      <c r="D701" s="1">
        <v>0.0</v>
      </c>
      <c r="E701" s="2"/>
      <c r="F701" s="1" t="s">
        <v>19</v>
      </c>
      <c r="G701" s="1" t="s">
        <v>20</v>
      </c>
      <c r="H701" s="1" t="s">
        <v>2330</v>
      </c>
      <c r="I701" s="1" t="s">
        <v>2331</v>
      </c>
      <c r="J701" s="1" t="s">
        <v>2331</v>
      </c>
      <c r="K701" s="2"/>
      <c r="L701" s="1">
        <v>-1.0</v>
      </c>
      <c r="M701" s="1"/>
      <c r="N701" s="1">
        <v>13.458633333333333</v>
      </c>
      <c r="O701" s="1" t="s">
        <v>23</v>
      </c>
      <c r="P701" s="1" t="s">
        <v>2332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28</v>
      </c>
      <c r="B702" s="1" t="s">
        <v>17</v>
      </c>
      <c r="C702" s="1">
        <v>214.2</v>
      </c>
      <c r="D702" s="1">
        <v>0.0</v>
      </c>
      <c r="E702" s="1" t="s">
        <v>29</v>
      </c>
      <c r="F702" s="1" t="s">
        <v>19</v>
      </c>
      <c r="G702" s="1" t="s">
        <v>20</v>
      </c>
      <c r="H702" s="1" t="s">
        <v>2333</v>
      </c>
      <c r="I702" s="1" t="s">
        <v>2334</v>
      </c>
      <c r="J702" s="1" t="s">
        <v>2334</v>
      </c>
      <c r="K702" s="2"/>
      <c r="L702" s="1">
        <v>-5.0</v>
      </c>
      <c r="M702" s="1"/>
      <c r="N702" s="1">
        <v>9.556533333333334</v>
      </c>
      <c r="O702" s="1" t="s">
        <v>23</v>
      </c>
      <c r="P702" s="1" t="s">
        <v>175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36</v>
      </c>
      <c r="B703" s="1" t="s">
        <v>17</v>
      </c>
      <c r="C703" s="3">
        <v>299.0</v>
      </c>
      <c r="D703" s="1">
        <v>0.0</v>
      </c>
      <c r="E703" s="1" t="s">
        <v>29</v>
      </c>
      <c r="F703" s="1" t="s">
        <v>38</v>
      </c>
      <c r="G703" s="1" t="s">
        <v>20</v>
      </c>
      <c r="H703" s="1" t="s">
        <v>2335</v>
      </c>
      <c r="I703" s="1" t="s">
        <v>2336</v>
      </c>
      <c r="J703" s="1" t="s">
        <v>2337</v>
      </c>
      <c r="K703" s="1" t="s">
        <v>2338</v>
      </c>
      <c r="L703" s="1">
        <v>-10.0</v>
      </c>
      <c r="M703" s="1">
        <v>1.1314166666666667</v>
      </c>
      <c r="N703" s="1">
        <v>8.26885</v>
      </c>
      <c r="O703" s="1" t="s">
        <v>43</v>
      </c>
      <c r="P703" s="1" t="s">
        <v>2339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36</v>
      </c>
      <c r="B704" s="1" t="s">
        <v>17</v>
      </c>
      <c r="C704" s="1">
        <v>398.0</v>
      </c>
      <c r="D704" s="1">
        <v>100.0</v>
      </c>
      <c r="E704" s="2"/>
      <c r="F704" s="1" t="s">
        <v>67</v>
      </c>
      <c r="G704" s="1" t="s">
        <v>68</v>
      </c>
      <c r="H704" s="1" t="s">
        <v>2340</v>
      </c>
      <c r="I704" s="1" t="s">
        <v>2341</v>
      </c>
      <c r="J704" s="1" t="s">
        <v>2341</v>
      </c>
      <c r="K704" s="2"/>
      <c r="L704" s="1">
        <v>-3.0</v>
      </c>
      <c r="M704" s="1"/>
      <c r="N704" s="1">
        <v>117.6219</v>
      </c>
      <c r="O704" s="1" t="s">
        <v>43</v>
      </c>
      <c r="P704" s="1" t="s">
        <v>2342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36</v>
      </c>
      <c r="B705" s="3" t="s">
        <v>17</v>
      </c>
      <c r="C705" s="1">
        <v>378.0</v>
      </c>
      <c r="D705" s="1">
        <v>0.0</v>
      </c>
      <c r="E705" s="1" t="s">
        <v>1839</v>
      </c>
      <c r="F705" s="1" t="s">
        <v>38</v>
      </c>
      <c r="G705" s="1" t="s">
        <v>20</v>
      </c>
      <c r="H705" s="1" t="s">
        <v>2343</v>
      </c>
      <c r="I705" s="1" t="s">
        <v>2344</v>
      </c>
      <c r="J705" s="1" t="s">
        <v>2345</v>
      </c>
      <c r="K705" s="1" t="s">
        <v>2346</v>
      </c>
      <c r="L705" s="1">
        <v>-7.0</v>
      </c>
      <c r="M705" s="1">
        <v>0.017116666666666665</v>
      </c>
      <c r="N705" s="1">
        <v>15.44675</v>
      </c>
      <c r="O705" s="1" t="s">
        <v>43</v>
      </c>
      <c r="P705" s="1" t="s">
        <v>2347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28</v>
      </c>
      <c r="B706" s="1" t="s">
        <v>17</v>
      </c>
      <c r="C706" s="1">
        <v>388.0</v>
      </c>
      <c r="D706" s="1">
        <v>0.0</v>
      </c>
      <c r="E706" s="1" t="s">
        <v>29</v>
      </c>
      <c r="F706" s="1" t="s">
        <v>19</v>
      </c>
      <c r="G706" s="1" t="s">
        <v>20</v>
      </c>
      <c r="H706" s="1" t="s">
        <v>2348</v>
      </c>
      <c r="I706" s="1" t="s">
        <v>2349</v>
      </c>
      <c r="J706" s="1" t="s">
        <v>2349</v>
      </c>
      <c r="K706" s="2"/>
      <c r="L706" s="1">
        <v>-7.0</v>
      </c>
      <c r="M706" s="1"/>
      <c r="N706" s="1">
        <v>7.036033333333333</v>
      </c>
      <c r="O706" s="1" t="s">
        <v>23</v>
      </c>
      <c r="P706" s="1" t="s">
        <v>2350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28</v>
      </c>
      <c r="B707" s="1" t="s">
        <v>17</v>
      </c>
      <c r="C707" s="1">
        <v>428.4</v>
      </c>
      <c r="D707" s="1">
        <v>0.0</v>
      </c>
      <c r="E707" s="1" t="s">
        <v>29</v>
      </c>
      <c r="F707" s="1" t="s">
        <v>19</v>
      </c>
      <c r="G707" s="1" t="s">
        <v>20</v>
      </c>
      <c r="H707" s="1" t="s">
        <v>2351</v>
      </c>
      <c r="I707" s="1" t="s">
        <v>2352</v>
      </c>
      <c r="J707" s="1" t="s">
        <v>2352</v>
      </c>
      <c r="K707" s="2"/>
      <c r="L707" s="1">
        <v>-5.0</v>
      </c>
      <c r="M707" s="1"/>
      <c r="N707" s="1">
        <v>9.323616666666666</v>
      </c>
      <c r="O707" s="1" t="s">
        <v>23</v>
      </c>
      <c r="P707" s="1" t="s">
        <v>2353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36</v>
      </c>
      <c r="B708" s="1" t="s">
        <v>17</v>
      </c>
      <c r="C708" s="3">
        <v>250.0</v>
      </c>
      <c r="D708" s="1">
        <v>0.0</v>
      </c>
      <c r="E708" s="1" t="s">
        <v>1839</v>
      </c>
      <c r="F708" s="1" t="s">
        <v>38</v>
      </c>
      <c r="G708" s="1" t="s">
        <v>20</v>
      </c>
      <c r="H708" s="1" t="s">
        <v>2354</v>
      </c>
      <c r="I708" s="1" t="s">
        <v>2355</v>
      </c>
      <c r="J708" s="1" t="s">
        <v>2356</v>
      </c>
      <c r="K708" s="1" t="s">
        <v>2357</v>
      </c>
      <c r="L708" s="1">
        <v>-7.0</v>
      </c>
      <c r="M708" s="1">
        <v>0.03285</v>
      </c>
      <c r="N708" s="1">
        <v>14.6703</v>
      </c>
      <c r="O708" s="1" t="s">
        <v>43</v>
      </c>
      <c r="P708" s="1" t="s">
        <v>2358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58</v>
      </c>
      <c r="B709" s="1" t="s">
        <v>17</v>
      </c>
      <c r="C709" s="1">
        <v>448.0</v>
      </c>
      <c r="D709" s="1">
        <v>0.0</v>
      </c>
      <c r="E709" s="2"/>
      <c r="F709" s="1" t="s">
        <v>19</v>
      </c>
      <c r="G709" s="1" t="s">
        <v>20</v>
      </c>
      <c r="H709" s="1" t="s">
        <v>2359</v>
      </c>
      <c r="I709" s="1" t="s">
        <v>2360</v>
      </c>
      <c r="J709" s="1" t="s">
        <v>2360</v>
      </c>
      <c r="K709" s="2"/>
      <c r="L709" s="1">
        <v>-7.0</v>
      </c>
      <c r="M709" s="1"/>
      <c r="N709" s="1">
        <v>7.9134166666666665</v>
      </c>
      <c r="O709" s="1" t="s">
        <v>23</v>
      </c>
      <c r="P709" s="1" t="s">
        <v>2361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28</v>
      </c>
      <c r="B710" s="1" t="s">
        <v>17</v>
      </c>
      <c r="C710" s="1">
        <v>271.2</v>
      </c>
      <c r="D710" s="1">
        <v>0.0</v>
      </c>
      <c r="E710" s="1" t="s">
        <v>29</v>
      </c>
      <c r="F710" s="1" t="s">
        <v>19</v>
      </c>
      <c r="G710" s="1" t="s">
        <v>20</v>
      </c>
      <c r="H710" s="1" t="s">
        <v>2362</v>
      </c>
      <c r="I710" s="1" t="s">
        <v>2363</v>
      </c>
      <c r="J710" s="1" t="s">
        <v>2363</v>
      </c>
      <c r="K710" s="2"/>
      <c r="L710" s="1">
        <v>-7.0</v>
      </c>
      <c r="M710" s="1"/>
      <c r="N710" s="1">
        <v>7.6286</v>
      </c>
      <c r="O710" s="1" t="s">
        <v>23</v>
      </c>
      <c r="P710" s="1" t="s">
        <v>2364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179</v>
      </c>
      <c r="B711" s="1" t="s">
        <v>17</v>
      </c>
      <c r="C711" s="1">
        <v>124.5</v>
      </c>
      <c r="D711" s="1">
        <v>124.5</v>
      </c>
      <c r="E711" s="2"/>
      <c r="F711" s="1" t="s">
        <v>67</v>
      </c>
      <c r="G711" s="1" t="s">
        <v>93</v>
      </c>
      <c r="H711" s="1" t="s">
        <v>2365</v>
      </c>
      <c r="I711" s="1" t="s">
        <v>2366</v>
      </c>
      <c r="J711" s="1" t="s">
        <v>2366</v>
      </c>
      <c r="K711" s="2"/>
      <c r="L711" s="1">
        <v>2.0</v>
      </c>
      <c r="M711" s="1"/>
      <c r="N711" s="1">
        <v>7.6417166666666665</v>
      </c>
      <c r="O711" s="1" t="s">
        <v>182</v>
      </c>
      <c r="P711" s="1" t="s">
        <v>2367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179</v>
      </c>
      <c r="B712" s="1" t="s">
        <v>17</v>
      </c>
      <c r="C712" s="1">
        <v>124.5</v>
      </c>
      <c r="D712" s="1">
        <v>124.5</v>
      </c>
      <c r="E712" s="2"/>
      <c r="F712" s="1" t="s">
        <v>67</v>
      </c>
      <c r="G712" s="1" t="s">
        <v>93</v>
      </c>
      <c r="H712" s="1" t="s">
        <v>2368</v>
      </c>
      <c r="I712" s="1" t="s">
        <v>2369</v>
      </c>
      <c r="J712" s="1" t="s">
        <v>2369</v>
      </c>
      <c r="K712" s="2"/>
      <c r="L712" s="1">
        <v>-1.0</v>
      </c>
      <c r="M712" s="1"/>
      <c r="N712" s="1">
        <v>3.1123166666666666</v>
      </c>
      <c r="O712" s="1" t="s">
        <v>182</v>
      </c>
      <c r="P712" s="1" t="s">
        <v>2370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179</v>
      </c>
      <c r="B713" s="1" t="s">
        <v>17</v>
      </c>
      <c r="C713" s="1">
        <v>124.5</v>
      </c>
      <c r="D713" s="1">
        <v>124.5</v>
      </c>
      <c r="E713" s="2"/>
      <c r="F713" s="1" t="s">
        <v>67</v>
      </c>
      <c r="G713" s="1" t="s">
        <v>93</v>
      </c>
      <c r="H713" s="1" t="s">
        <v>2371</v>
      </c>
      <c r="I713" s="1" t="s">
        <v>2372</v>
      </c>
      <c r="J713" s="1" t="s">
        <v>2372</v>
      </c>
      <c r="K713" s="2"/>
      <c r="L713" s="1">
        <v>5.0</v>
      </c>
      <c r="M713" s="1"/>
      <c r="N713" s="1">
        <v>10.653683333333333</v>
      </c>
      <c r="O713" s="1" t="s">
        <v>182</v>
      </c>
      <c r="P713" s="1" t="s">
        <v>2373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36</v>
      </c>
      <c r="B714" s="1" t="s">
        <v>17</v>
      </c>
      <c r="C714" s="1">
        <v>250.0</v>
      </c>
      <c r="D714" s="1">
        <v>0.0</v>
      </c>
      <c r="E714" s="1" t="s">
        <v>1839</v>
      </c>
      <c r="F714" s="1" t="s">
        <v>38</v>
      </c>
      <c r="G714" s="1" t="s">
        <v>20</v>
      </c>
      <c r="H714" s="1" t="s">
        <v>2374</v>
      </c>
      <c r="I714" s="1" t="s">
        <v>2375</v>
      </c>
      <c r="J714" s="1" t="s">
        <v>2376</v>
      </c>
      <c r="K714" s="1" t="s">
        <v>2377</v>
      </c>
      <c r="L714" s="1">
        <v>0.0</v>
      </c>
      <c r="M714" s="1">
        <v>0.018833333333333334</v>
      </c>
      <c r="N714" s="1">
        <v>16.25895</v>
      </c>
      <c r="O714" s="1" t="s">
        <v>43</v>
      </c>
      <c r="P714" s="1" t="s">
        <v>358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28</v>
      </c>
      <c r="B715" s="1" t="s">
        <v>17</v>
      </c>
      <c r="C715" s="1">
        <v>304.2</v>
      </c>
      <c r="D715" s="1">
        <v>0.0</v>
      </c>
      <c r="E715" s="1" t="s">
        <v>29</v>
      </c>
      <c r="F715" s="1" t="s">
        <v>19</v>
      </c>
      <c r="G715" s="1" t="s">
        <v>20</v>
      </c>
      <c r="H715" s="1" t="s">
        <v>2378</v>
      </c>
      <c r="I715" s="1" t="s">
        <v>2379</v>
      </c>
      <c r="J715" s="1" t="s">
        <v>2379</v>
      </c>
      <c r="K715" s="2"/>
      <c r="L715" s="1">
        <v>-4.0</v>
      </c>
      <c r="M715" s="1"/>
      <c r="N715" s="1">
        <v>10.013616666666667</v>
      </c>
      <c r="O715" s="1" t="s">
        <v>23</v>
      </c>
      <c r="P715" s="1" t="s">
        <v>2380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28</v>
      </c>
      <c r="B716" s="1" t="s">
        <v>17</v>
      </c>
      <c r="C716" s="1">
        <v>212.2</v>
      </c>
      <c r="D716" s="1">
        <v>0.0</v>
      </c>
      <c r="E716" s="1" t="s">
        <v>29</v>
      </c>
      <c r="F716" s="1" t="s">
        <v>19</v>
      </c>
      <c r="G716" s="1" t="s">
        <v>20</v>
      </c>
      <c r="H716" s="1" t="s">
        <v>2381</v>
      </c>
      <c r="I716" s="1" t="s">
        <v>2382</v>
      </c>
      <c r="J716" s="1" t="s">
        <v>2382</v>
      </c>
      <c r="K716" s="2"/>
      <c r="L716" s="1">
        <v>-4.0</v>
      </c>
      <c r="M716" s="1"/>
      <c r="N716" s="1">
        <v>10.357466666666667</v>
      </c>
      <c r="O716" s="1" t="s">
        <v>23</v>
      </c>
      <c r="P716" s="1" t="s">
        <v>2383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28</v>
      </c>
      <c r="B717" s="1" t="s">
        <v>17</v>
      </c>
      <c r="C717" s="1">
        <v>214.2</v>
      </c>
      <c r="D717" s="1">
        <v>0.0</v>
      </c>
      <c r="E717" s="1" t="s">
        <v>29</v>
      </c>
      <c r="F717" s="1" t="s">
        <v>19</v>
      </c>
      <c r="G717" s="1" t="s">
        <v>20</v>
      </c>
      <c r="H717" s="1" t="s">
        <v>2384</v>
      </c>
      <c r="I717" s="1" t="s">
        <v>2385</v>
      </c>
      <c r="J717" s="1" t="s">
        <v>2385</v>
      </c>
      <c r="K717" s="2"/>
      <c r="L717" s="1">
        <v>-2.0</v>
      </c>
      <c r="M717" s="1"/>
      <c r="N717" s="1">
        <v>12.720266666666667</v>
      </c>
      <c r="O717" s="1" t="s">
        <v>23</v>
      </c>
      <c r="P717" s="1" t="s">
        <v>162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58</v>
      </c>
      <c r="B718" s="1" t="s">
        <v>17</v>
      </c>
      <c r="C718" s="1">
        <v>528.0</v>
      </c>
      <c r="D718" s="1">
        <v>0.0</v>
      </c>
      <c r="E718" s="2"/>
      <c r="F718" s="1" t="s">
        <v>19</v>
      </c>
      <c r="G718" s="1" t="s">
        <v>93</v>
      </c>
      <c r="H718" s="1" t="s">
        <v>2386</v>
      </c>
      <c r="I718" s="1" t="s">
        <v>2387</v>
      </c>
      <c r="J718" s="1" t="s">
        <v>2387</v>
      </c>
      <c r="K718" s="2"/>
      <c r="L718" s="1">
        <v>0.0</v>
      </c>
      <c r="M718" s="1"/>
      <c r="N718" s="1">
        <v>15.21025</v>
      </c>
      <c r="O718" s="1" t="s">
        <v>23</v>
      </c>
      <c r="P718" s="1" t="s">
        <v>2156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179</v>
      </c>
      <c r="B719" s="1" t="s">
        <v>17</v>
      </c>
      <c r="C719" s="1">
        <v>124.5</v>
      </c>
      <c r="D719" s="1">
        <v>124.5</v>
      </c>
      <c r="E719" s="2"/>
      <c r="F719" s="1" t="s">
        <v>67</v>
      </c>
      <c r="G719" s="1" t="s">
        <v>93</v>
      </c>
      <c r="H719" s="1" t="s">
        <v>2388</v>
      </c>
      <c r="I719" s="1" t="s">
        <v>2389</v>
      </c>
      <c r="J719" s="1" t="s">
        <v>2389</v>
      </c>
      <c r="K719" s="2"/>
      <c r="L719" s="1">
        <v>7.0</v>
      </c>
      <c r="M719" s="1"/>
      <c r="N719" s="1">
        <v>12.302483333333333</v>
      </c>
      <c r="O719" s="1" t="s">
        <v>182</v>
      </c>
      <c r="P719" s="1" t="s">
        <v>2390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179</v>
      </c>
      <c r="B720" s="1" t="s">
        <v>17</v>
      </c>
      <c r="C720" s="1">
        <v>124.5</v>
      </c>
      <c r="D720" s="1">
        <v>124.5</v>
      </c>
      <c r="E720" s="2"/>
      <c r="F720" s="1" t="s">
        <v>67</v>
      </c>
      <c r="G720" s="1" t="s">
        <v>93</v>
      </c>
      <c r="H720" s="1" t="s">
        <v>2391</v>
      </c>
      <c r="I720" s="1" t="s">
        <v>2392</v>
      </c>
      <c r="J720" s="1" t="s">
        <v>2392</v>
      </c>
      <c r="K720" s="2"/>
      <c r="L720" s="1">
        <v>6.0</v>
      </c>
      <c r="M720" s="1"/>
      <c r="N720" s="1">
        <v>11.496866666666667</v>
      </c>
      <c r="O720" s="1" t="s">
        <v>182</v>
      </c>
      <c r="P720" s="1" t="s">
        <v>2393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16</v>
      </c>
      <c r="B721" s="1" t="s">
        <v>17</v>
      </c>
      <c r="C721" s="1">
        <v>329.0</v>
      </c>
      <c r="D721" s="1">
        <v>0.0</v>
      </c>
      <c r="E721" s="1" t="s">
        <v>2394</v>
      </c>
      <c r="F721" s="1" t="s">
        <v>19</v>
      </c>
      <c r="G721" s="1" t="s">
        <v>20</v>
      </c>
      <c r="H721" s="1" t="s">
        <v>2395</v>
      </c>
      <c r="I721" s="1" t="s">
        <v>2396</v>
      </c>
      <c r="J721" s="1" t="s">
        <v>2396</v>
      </c>
      <c r="K721" s="2"/>
      <c r="L721" s="1">
        <v>-3.0</v>
      </c>
      <c r="M721" s="1"/>
      <c r="N721" s="1">
        <v>11.874116666666668</v>
      </c>
      <c r="O721" s="1" t="s">
        <v>23</v>
      </c>
      <c r="P721" s="1" t="s">
        <v>741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28</v>
      </c>
      <c r="B722" s="1" t="s">
        <v>17</v>
      </c>
      <c r="C722" s="3">
        <v>545.4</v>
      </c>
      <c r="D722" s="1">
        <v>0.0</v>
      </c>
      <c r="E722" s="1" t="s">
        <v>29</v>
      </c>
      <c r="F722" s="1" t="s">
        <v>19</v>
      </c>
      <c r="G722" s="1" t="s">
        <v>20</v>
      </c>
      <c r="H722" s="1" t="s">
        <v>2397</v>
      </c>
      <c r="I722" s="1" t="s">
        <v>2398</v>
      </c>
      <c r="J722" s="1" t="s">
        <v>2398</v>
      </c>
      <c r="K722" s="2"/>
      <c r="L722" s="1">
        <v>1.0</v>
      </c>
      <c r="M722" s="1"/>
      <c r="N722" s="1">
        <v>16.9289</v>
      </c>
      <c r="O722" s="1" t="s">
        <v>23</v>
      </c>
      <c r="P722" s="1" t="s">
        <v>2399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36</v>
      </c>
      <c r="B723" s="1" t="s">
        <v>17</v>
      </c>
      <c r="C723" s="1">
        <v>199.0</v>
      </c>
      <c r="D723" s="1">
        <v>50.0</v>
      </c>
      <c r="E723" s="2"/>
      <c r="F723" s="1" t="s">
        <v>67</v>
      </c>
      <c r="G723" s="1" t="s">
        <v>68</v>
      </c>
      <c r="H723" s="1" t="s">
        <v>2400</v>
      </c>
      <c r="I723" s="1" t="s">
        <v>2401</v>
      </c>
      <c r="J723" s="1" t="s">
        <v>2401</v>
      </c>
      <c r="K723" s="2"/>
      <c r="L723" s="1">
        <v>-10.0</v>
      </c>
      <c r="M723" s="1"/>
      <c r="N723" s="1">
        <v>8.179066666666667</v>
      </c>
      <c r="O723" s="1" t="s">
        <v>43</v>
      </c>
      <c r="P723" s="1" t="s">
        <v>358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28</v>
      </c>
      <c r="B724" s="1" t="s">
        <v>17</v>
      </c>
      <c r="C724" s="3">
        <v>224.2</v>
      </c>
      <c r="D724" s="1">
        <v>0.0</v>
      </c>
      <c r="E724" s="1" t="s">
        <v>29</v>
      </c>
      <c r="F724" s="1" t="s">
        <v>19</v>
      </c>
      <c r="G724" s="1" t="s">
        <v>20</v>
      </c>
      <c r="H724" s="1" t="s">
        <v>2402</v>
      </c>
      <c r="I724" s="1" t="s">
        <v>2403</v>
      </c>
      <c r="J724" s="1" t="s">
        <v>2403</v>
      </c>
      <c r="K724" s="2"/>
      <c r="L724" s="1">
        <v>-4.0</v>
      </c>
      <c r="M724" s="1"/>
      <c r="N724" s="1">
        <v>10.758116666666666</v>
      </c>
      <c r="O724" s="1" t="s">
        <v>23</v>
      </c>
      <c r="P724" s="1" t="s">
        <v>1231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179</v>
      </c>
      <c r="B725" s="1" t="s">
        <v>17</v>
      </c>
      <c r="C725" s="3">
        <v>49.0</v>
      </c>
      <c r="D725" s="1">
        <v>0.0</v>
      </c>
      <c r="E725" s="2"/>
      <c r="F725" s="1" t="s">
        <v>67</v>
      </c>
      <c r="G725" s="1" t="s">
        <v>93</v>
      </c>
      <c r="H725" s="1" t="s">
        <v>2404</v>
      </c>
      <c r="I725" s="1" t="s">
        <v>2405</v>
      </c>
      <c r="J725" s="1" t="s">
        <v>2405</v>
      </c>
      <c r="K725" s="2"/>
      <c r="L725" s="1">
        <v>-4.0</v>
      </c>
      <c r="M725" s="1"/>
      <c r="N725" s="1">
        <v>0.6075</v>
      </c>
      <c r="O725" s="1" t="s">
        <v>182</v>
      </c>
      <c r="P725" s="1" t="s">
        <v>2406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58</v>
      </c>
      <c r="B726" s="1" t="s">
        <v>17</v>
      </c>
      <c r="C726" s="3">
        <v>541.0</v>
      </c>
      <c r="D726" s="1">
        <v>0.0</v>
      </c>
      <c r="E726" s="2"/>
      <c r="F726" s="1" t="s">
        <v>19</v>
      </c>
      <c r="G726" s="1" t="s">
        <v>20</v>
      </c>
      <c r="H726" s="1" t="s">
        <v>2407</v>
      </c>
      <c r="I726" s="1" t="s">
        <v>2408</v>
      </c>
      <c r="J726" s="1" t="s">
        <v>2408</v>
      </c>
      <c r="K726" s="2"/>
      <c r="L726" s="1">
        <v>-8.0</v>
      </c>
      <c r="M726" s="1"/>
      <c r="N726" s="1">
        <v>6.853466666666667</v>
      </c>
      <c r="O726" s="1" t="s">
        <v>23</v>
      </c>
      <c r="P726" s="1" t="s">
        <v>2409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36</v>
      </c>
      <c r="B727" s="1" t="s">
        <v>17</v>
      </c>
      <c r="C727" s="3">
        <v>845.0</v>
      </c>
      <c r="D727" s="1">
        <v>211.0</v>
      </c>
      <c r="E727" s="2"/>
      <c r="F727" s="1" t="s">
        <v>67</v>
      </c>
      <c r="G727" s="1" t="s">
        <v>93</v>
      </c>
      <c r="H727" s="1" t="s">
        <v>2410</v>
      </c>
      <c r="I727" s="1" t="s">
        <v>2411</v>
      </c>
      <c r="J727" s="1" t="s">
        <v>2411</v>
      </c>
      <c r="K727" s="2"/>
      <c r="L727" s="1">
        <v>-7.0</v>
      </c>
      <c r="M727" s="1"/>
      <c r="N727" s="1">
        <v>12.137666666666666</v>
      </c>
      <c r="O727" s="1" t="s">
        <v>43</v>
      </c>
      <c r="P727" s="1" t="s">
        <v>2412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179</v>
      </c>
      <c r="B728" s="1" t="s">
        <v>17</v>
      </c>
      <c r="C728" s="1">
        <v>309.0</v>
      </c>
      <c r="D728" s="1">
        <v>0.0</v>
      </c>
      <c r="E728" s="2"/>
      <c r="F728" s="1" t="s">
        <v>67</v>
      </c>
      <c r="G728" s="1" t="s">
        <v>93</v>
      </c>
      <c r="H728" s="1" t="s">
        <v>2413</v>
      </c>
      <c r="I728" s="1" t="s">
        <v>2414</v>
      </c>
      <c r="J728" s="1" t="s">
        <v>2414</v>
      </c>
      <c r="K728" s="2"/>
      <c r="L728" s="1">
        <v>2.0</v>
      </c>
      <c r="M728" s="1"/>
      <c r="N728" s="1">
        <v>7.746816666666667</v>
      </c>
      <c r="O728" s="1" t="s">
        <v>182</v>
      </c>
      <c r="P728" s="1" t="s">
        <v>2415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28</v>
      </c>
      <c r="B729" s="1" t="s">
        <v>17</v>
      </c>
      <c r="C729" s="1">
        <v>274.0</v>
      </c>
      <c r="D729" s="1">
        <v>0.0</v>
      </c>
      <c r="E729" s="1" t="s">
        <v>29</v>
      </c>
      <c r="F729" s="1" t="s">
        <v>19</v>
      </c>
      <c r="G729" s="1" t="s">
        <v>20</v>
      </c>
      <c r="H729" s="1" t="s">
        <v>2416</v>
      </c>
      <c r="I729" s="1" t="s">
        <v>2417</v>
      </c>
      <c r="J729" s="1" t="s">
        <v>2417</v>
      </c>
      <c r="K729" s="2"/>
      <c r="L729" s="1">
        <v>1.0</v>
      </c>
      <c r="M729" s="1"/>
      <c r="N729" s="1">
        <v>16.828683333333334</v>
      </c>
      <c r="O729" s="1" t="s">
        <v>23</v>
      </c>
      <c r="P729" s="1" t="s">
        <v>2418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28</v>
      </c>
      <c r="B730" s="1" t="s">
        <v>17</v>
      </c>
      <c r="C730" s="1">
        <v>1211.0</v>
      </c>
      <c r="D730" s="1">
        <v>0.0</v>
      </c>
      <c r="E730" s="1" t="s">
        <v>29</v>
      </c>
      <c r="F730" s="1" t="s">
        <v>19</v>
      </c>
      <c r="G730" s="1" t="s">
        <v>20</v>
      </c>
      <c r="H730" s="1" t="s">
        <v>2419</v>
      </c>
      <c r="I730" s="1" t="s">
        <v>2420</v>
      </c>
      <c r="J730" s="1" t="s">
        <v>2420</v>
      </c>
      <c r="K730" s="2"/>
      <c r="L730" s="1">
        <v>1.0</v>
      </c>
      <c r="M730" s="1"/>
      <c r="N730" s="1">
        <v>16.4248</v>
      </c>
      <c r="O730" s="1" t="s">
        <v>23</v>
      </c>
      <c r="P730" s="1" t="s">
        <v>2421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28</v>
      </c>
      <c r="B731" s="1" t="s">
        <v>17</v>
      </c>
      <c r="C731" s="3">
        <v>401.2</v>
      </c>
      <c r="D731" s="1">
        <v>0.0</v>
      </c>
      <c r="E731" s="1" t="s">
        <v>29</v>
      </c>
      <c r="F731" s="1" t="s">
        <v>19</v>
      </c>
      <c r="G731" s="1" t="s">
        <v>20</v>
      </c>
      <c r="H731" s="1" t="s">
        <v>2422</v>
      </c>
      <c r="I731" s="1" t="s">
        <v>2423</v>
      </c>
      <c r="J731" s="1" t="s">
        <v>2423</v>
      </c>
      <c r="K731" s="2"/>
      <c r="L731" s="1">
        <v>-3.0</v>
      </c>
      <c r="M731" s="1"/>
      <c r="N731" s="1">
        <v>11.679916666666667</v>
      </c>
      <c r="O731" s="1" t="s">
        <v>23</v>
      </c>
      <c r="P731" s="1" t="s">
        <v>2424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58</v>
      </c>
      <c r="B732" s="1" t="s">
        <v>17</v>
      </c>
      <c r="C732" s="1">
        <v>533.0</v>
      </c>
      <c r="D732" s="1">
        <v>0.0</v>
      </c>
      <c r="E732" s="2"/>
      <c r="F732" s="1" t="s">
        <v>19</v>
      </c>
      <c r="G732" s="1" t="s">
        <v>20</v>
      </c>
      <c r="H732" s="1" t="s">
        <v>2425</v>
      </c>
      <c r="I732" s="1" t="s">
        <v>2426</v>
      </c>
      <c r="J732" s="1" t="s">
        <v>2426</v>
      </c>
      <c r="K732" s="2"/>
      <c r="L732" s="1">
        <v>-2.0</v>
      </c>
      <c r="M732" s="1"/>
      <c r="N732" s="1">
        <v>12.992016666666666</v>
      </c>
      <c r="O732" s="1" t="s">
        <v>23</v>
      </c>
      <c r="P732" s="1" t="s">
        <v>2427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28</v>
      </c>
      <c r="B733" s="1" t="s">
        <v>17</v>
      </c>
      <c r="C733" s="1">
        <v>242.2</v>
      </c>
      <c r="D733" s="1">
        <v>0.0</v>
      </c>
      <c r="E733" s="1" t="s">
        <v>29</v>
      </c>
      <c r="F733" s="1" t="s">
        <v>19</v>
      </c>
      <c r="G733" s="1" t="s">
        <v>20</v>
      </c>
      <c r="H733" s="1" t="s">
        <v>2428</v>
      </c>
      <c r="I733" s="1" t="s">
        <v>2429</v>
      </c>
      <c r="J733" s="1" t="s">
        <v>2429</v>
      </c>
      <c r="K733" s="2"/>
      <c r="L733" s="1">
        <v>-2.0</v>
      </c>
      <c r="M733" s="1"/>
      <c r="N733" s="1">
        <v>12.887883333333333</v>
      </c>
      <c r="O733" s="1" t="s">
        <v>23</v>
      </c>
      <c r="P733" s="1" t="s">
        <v>1363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58</v>
      </c>
      <c r="B734" s="1" t="s">
        <v>17</v>
      </c>
      <c r="C734" s="1">
        <v>627.0</v>
      </c>
      <c r="D734" s="1">
        <v>0.0</v>
      </c>
      <c r="E734" s="2"/>
      <c r="F734" s="1" t="s">
        <v>19</v>
      </c>
      <c r="G734" s="1" t="s">
        <v>20</v>
      </c>
      <c r="H734" s="1" t="s">
        <v>2430</v>
      </c>
      <c r="I734" s="1" t="s">
        <v>2431</v>
      </c>
      <c r="J734" s="1" t="s">
        <v>2431</v>
      </c>
      <c r="K734" s="2"/>
      <c r="L734" s="1">
        <v>-2.0</v>
      </c>
      <c r="M734" s="1"/>
      <c r="N734" s="1">
        <v>12.873083333333334</v>
      </c>
      <c r="O734" s="1" t="s">
        <v>23</v>
      </c>
      <c r="P734" s="1" t="s">
        <v>2432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16</v>
      </c>
      <c r="B735" s="1" t="s">
        <v>17</v>
      </c>
      <c r="C735" s="1">
        <v>329.0</v>
      </c>
      <c r="D735" s="1">
        <v>0.0</v>
      </c>
      <c r="E735" s="1" t="s">
        <v>2433</v>
      </c>
      <c r="F735" s="1" t="s">
        <v>19</v>
      </c>
      <c r="G735" s="1" t="s">
        <v>20</v>
      </c>
      <c r="H735" s="1" t="s">
        <v>2434</v>
      </c>
      <c r="I735" s="1" t="s">
        <v>2435</v>
      </c>
      <c r="J735" s="1" t="s">
        <v>2435</v>
      </c>
      <c r="K735" s="2"/>
      <c r="L735" s="1">
        <v>-3.0</v>
      </c>
      <c r="M735" s="1"/>
      <c r="N735" s="1">
        <v>11.42245</v>
      </c>
      <c r="O735" s="1" t="s">
        <v>23</v>
      </c>
      <c r="P735" s="1" t="s">
        <v>1734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28</v>
      </c>
      <c r="B736" s="1" t="s">
        <v>17</v>
      </c>
      <c r="C736" s="3">
        <v>214.2</v>
      </c>
      <c r="D736" s="1">
        <v>0.0</v>
      </c>
      <c r="E736" s="1" t="s">
        <v>29</v>
      </c>
      <c r="F736" s="1" t="s">
        <v>19</v>
      </c>
      <c r="G736" s="1" t="s">
        <v>20</v>
      </c>
      <c r="H736" s="1" t="s">
        <v>2436</v>
      </c>
      <c r="I736" s="1" t="s">
        <v>2437</v>
      </c>
      <c r="J736" s="1" t="s">
        <v>2437</v>
      </c>
      <c r="K736" s="2"/>
      <c r="L736" s="1">
        <v>-8.0</v>
      </c>
      <c r="M736" s="1"/>
      <c r="N736" s="1">
        <v>6.7596</v>
      </c>
      <c r="O736" s="1" t="s">
        <v>23</v>
      </c>
      <c r="P736" s="1" t="s">
        <v>175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28</v>
      </c>
      <c r="B737" s="1" t="s">
        <v>17</v>
      </c>
      <c r="C737" s="1">
        <v>214.2</v>
      </c>
      <c r="D737" s="1">
        <v>0.0</v>
      </c>
      <c r="E737" s="1" t="s">
        <v>29</v>
      </c>
      <c r="F737" s="1" t="s">
        <v>19</v>
      </c>
      <c r="G737" s="1" t="s">
        <v>20</v>
      </c>
      <c r="H737" s="1" t="s">
        <v>2438</v>
      </c>
      <c r="I737" s="1" t="s">
        <v>2439</v>
      </c>
      <c r="J737" s="1" t="s">
        <v>2439</v>
      </c>
      <c r="K737" s="2"/>
      <c r="L737" s="1">
        <v>-6.0</v>
      </c>
      <c r="M737" s="1"/>
      <c r="N737" s="1">
        <v>8.906683333333334</v>
      </c>
      <c r="O737" s="1" t="s">
        <v>23</v>
      </c>
      <c r="P737" s="1" t="s">
        <v>175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58</v>
      </c>
      <c r="B738" s="1" t="s">
        <v>17</v>
      </c>
      <c r="C738" s="1">
        <v>394.0</v>
      </c>
      <c r="D738" s="1">
        <v>0.0</v>
      </c>
      <c r="E738" s="2"/>
      <c r="F738" s="1" t="s">
        <v>19</v>
      </c>
      <c r="G738" s="1" t="s">
        <v>20</v>
      </c>
      <c r="H738" s="1" t="s">
        <v>2440</v>
      </c>
      <c r="I738" s="1" t="s">
        <v>2441</v>
      </c>
      <c r="J738" s="1" t="s">
        <v>2441</v>
      </c>
      <c r="K738" s="2"/>
      <c r="L738" s="1">
        <v>-3.0</v>
      </c>
      <c r="M738" s="1"/>
      <c r="N738" s="1">
        <v>11.308983333333334</v>
      </c>
      <c r="O738" s="1" t="s">
        <v>23</v>
      </c>
      <c r="P738" s="1" t="s">
        <v>2173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16</v>
      </c>
      <c r="B739" s="1" t="s">
        <v>17</v>
      </c>
      <c r="C739" s="1">
        <v>433.0</v>
      </c>
      <c r="D739" s="1">
        <v>0.0</v>
      </c>
      <c r="E739" s="1" t="s">
        <v>1731</v>
      </c>
      <c r="F739" s="1" t="s">
        <v>19</v>
      </c>
      <c r="G739" s="1" t="s">
        <v>20</v>
      </c>
      <c r="H739" s="1" t="s">
        <v>2442</v>
      </c>
      <c r="I739" s="1" t="s">
        <v>2443</v>
      </c>
      <c r="J739" s="1" t="s">
        <v>2443</v>
      </c>
      <c r="K739" s="2"/>
      <c r="L739" s="1">
        <v>1.0</v>
      </c>
      <c r="M739" s="1"/>
      <c r="N739" s="1">
        <v>16.038116666666667</v>
      </c>
      <c r="O739" s="1" t="s">
        <v>23</v>
      </c>
      <c r="P739" s="1" t="s">
        <v>2444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36</v>
      </c>
      <c r="B740" s="1" t="s">
        <v>17</v>
      </c>
      <c r="C740" s="1">
        <v>224.0</v>
      </c>
      <c r="D740" s="1">
        <v>85.0</v>
      </c>
      <c r="E740" s="2"/>
      <c r="F740" s="1" t="s">
        <v>67</v>
      </c>
      <c r="G740" s="1" t="s">
        <v>68</v>
      </c>
      <c r="H740" s="1" t="s">
        <v>2445</v>
      </c>
      <c r="I740" s="1" t="s">
        <v>2446</v>
      </c>
      <c r="J740" s="1" t="s">
        <v>2446</v>
      </c>
      <c r="K740" s="2"/>
      <c r="L740" s="1">
        <v>-4.0</v>
      </c>
      <c r="M740" s="1"/>
      <c r="N740" s="1">
        <v>41.02876666666667</v>
      </c>
      <c r="O740" s="1" t="s">
        <v>43</v>
      </c>
      <c r="P740" s="1" t="s">
        <v>2447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36</v>
      </c>
      <c r="B741" s="1" t="s">
        <v>17</v>
      </c>
      <c r="C741" s="3">
        <v>280.0</v>
      </c>
      <c r="D741" s="1">
        <v>0.0</v>
      </c>
      <c r="E741" s="1" t="s">
        <v>773</v>
      </c>
      <c r="F741" s="1" t="s">
        <v>38</v>
      </c>
      <c r="G741" s="1" t="s">
        <v>20</v>
      </c>
      <c r="H741" s="1" t="s">
        <v>2448</v>
      </c>
      <c r="I741" s="1" t="s">
        <v>2449</v>
      </c>
      <c r="J741" s="1" t="s">
        <v>2450</v>
      </c>
      <c r="K741" s="1" t="s">
        <v>2451</v>
      </c>
      <c r="L741" s="1">
        <v>-11.0</v>
      </c>
      <c r="M741" s="1">
        <v>0.01665</v>
      </c>
      <c r="N741" s="1">
        <v>9.061216666666667</v>
      </c>
      <c r="O741" s="1" t="s">
        <v>43</v>
      </c>
      <c r="P741" s="1" t="s">
        <v>469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28</v>
      </c>
      <c r="B742" s="3" t="s">
        <v>17</v>
      </c>
      <c r="C742" s="1">
        <v>329.0</v>
      </c>
      <c r="D742" s="1">
        <v>0.0</v>
      </c>
      <c r="E742" s="1" t="s">
        <v>29</v>
      </c>
      <c r="F742" s="1" t="s">
        <v>19</v>
      </c>
      <c r="G742" s="1" t="s">
        <v>20</v>
      </c>
      <c r="H742" s="1" t="s">
        <v>2452</v>
      </c>
      <c r="I742" s="1" t="s">
        <v>2453</v>
      </c>
      <c r="J742" s="1" t="s">
        <v>2453</v>
      </c>
      <c r="K742" s="2"/>
      <c r="L742" s="1">
        <v>-4.0</v>
      </c>
      <c r="M742" s="1"/>
      <c r="N742" s="1">
        <v>10.689683333333333</v>
      </c>
      <c r="O742" s="1" t="s">
        <v>23</v>
      </c>
      <c r="P742" s="1" t="s">
        <v>1018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28</v>
      </c>
      <c r="B743" s="1" t="s">
        <v>17</v>
      </c>
      <c r="C743" s="1">
        <v>324.4</v>
      </c>
      <c r="D743" s="1">
        <v>0.0</v>
      </c>
      <c r="E743" s="1" t="s">
        <v>29</v>
      </c>
      <c r="F743" s="1" t="s">
        <v>19</v>
      </c>
      <c r="G743" s="1" t="s">
        <v>20</v>
      </c>
      <c r="H743" s="1" t="s">
        <v>2454</v>
      </c>
      <c r="I743" s="1" t="s">
        <v>2455</v>
      </c>
      <c r="J743" s="1" t="s">
        <v>2455</v>
      </c>
      <c r="K743" s="2"/>
      <c r="L743" s="1">
        <v>-8.0</v>
      </c>
      <c r="M743" s="1"/>
      <c r="N743" s="1">
        <v>6.3555166666666665</v>
      </c>
      <c r="O743" s="1" t="s">
        <v>23</v>
      </c>
      <c r="P743" s="1" t="s">
        <v>2319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36</v>
      </c>
      <c r="B744" s="1" t="s">
        <v>17</v>
      </c>
      <c r="C744" s="1">
        <v>299.0</v>
      </c>
      <c r="D744" s="1">
        <v>0.0</v>
      </c>
      <c r="E744" s="1" t="s">
        <v>773</v>
      </c>
      <c r="F744" s="1" t="s">
        <v>38</v>
      </c>
      <c r="G744" s="1" t="s">
        <v>93</v>
      </c>
      <c r="H744" s="1" t="s">
        <v>2456</v>
      </c>
      <c r="I744" s="1" t="s">
        <v>2457</v>
      </c>
      <c r="J744" s="1" t="s">
        <v>2458</v>
      </c>
      <c r="K744" s="1" t="s">
        <v>2459</v>
      </c>
      <c r="L744" s="1">
        <v>0.0</v>
      </c>
      <c r="M744" s="1">
        <v>0.00855</v>
      </c>
      <c r="N744" s="1">
        <v>8.634883333333333</v>
      </c>
      <c r="O744" s="1" t="s">
        <v>43</v>
      </c>
      <c r="P744" s="1" t="s">
        <v>2460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58</v>
      </c>
      <c r="B745" s="1" t="s">
        <v>17</v>
      </c>
      <c r="C745" s="1">
        <v>623.0</v>
      </c>
      <c r="D745" s="1">
        <v>0.0</v>
      </c>
      <c r="E745" s="2"/>
      <c r="F745" s="1" t="s">
        <v>19</v>
      </c>
      <c r="G745" s="1" t="s">
        <v>20</v>
      </c>
      <c r="H745" s="1" t="s">
        <v>2461</v>
      </c>
      <c r="I745" s="1" t="s">
        <v>2462</v>
      </c>
      <c r="J745" s="1" t="s">
        <v>2462</v>
      </c>
      <c r="K745" s="2"/>
      <c r="L745" s="1">
        <v>-2.0</v>
      </c>
      <c r="M745" s="1"/>
      <c r="N745" s="1">
        <v>12.693983333333334</v>
      </c>
      <c r="O745" s="1" t="s">
        <v>23</v>
      </c>
      <c r="P745" s="1" t="s">
        <v>2463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179</v>
      </c>
      <c r="B746" s="1" t="s">
        <v>17</v>
      </c>
      <c r="C746" s="3">
        <v>269.0</v>
      </c>
      <c r="D746" s="1">
        <v>0.0</v>
      </c>
      <c r="E746" s="2"/>
      <c r="F746" s="1" t="s">
        <v>67</v>
      </c>
      <c r="G746" s="1" t="s">
        <v>93</v>
      </c>
      <c r="H746" s="1" t="s">
        <v>2464</v>
      </c>
      <c r="I746" s="1" t="s">
        <v>2465</v>
      </c>
      <c r="J746" s="1" t="s">
        <v>2465</v>
      </c>
      <c r="K746" s="2"/>
      <c r="L746" s="1">
        <v>4.0</v>
      </c>
      <c r="M746" s="1"/>
      <c r="N746" s="1">
        <v>9.720133333333333</v>
      </c>
      <c r="O746" s="1" t="s">
        <v>182</v>
      </c>
      <c r="P746" s="1" t="s">
        <v>2466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28</v>
      </c>
      <c r="B747" s="1" t="s">
        <v>17</v>
      </c>
      <c r="C747" s="1">
        <v>331.2</v>
      </c>
      <c r="D747" s="1">
        <v>0.0</v>
      </c>
      <c r="E747" s="1" t="s">
        <v>29</v>
      </c>
      <c r="F747" s="1" t="s">
        <v>19</v>
      </c>
      <c r="G747" s="1" t="s">
        <v>20</v>
      </c>
      <c r="H747" s="1" t="s">
        <v>2467</v>
      </c>
      <c r="I747" s="1" t="s">
        <v>2468</v>
      </c>
      <c r="J747" s="1" t="s">
        <v>2468</v>
      </c>
      <c r="K747" s="2"/>
      <c r="L747" s="1">
        <v>-2.0</v>
      </c>
      <c r="M747" s="1"/>
      <c r="N747" s="1">
        <v>12.353116666666667</v>
      </c>
      <c r="O747" s="1" t="s">
        <v>23</v>
      </c>
      <c r="P747" s="1" t="s">
        <v>2469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58</v>
      </c>
      <c r="B748" s="1" t="s">
        <v>17</v>
      </c>
      <c r="C748" s="1">
        <v>593.0</v>
      </c>
      <c r="D748" s="1">
        <v>0.0</v>
      </c>
      <c r="E748" s="2"/>
      <c r="F748" s="1" t="s">
        <v>19</v>
      </c>
      <c r="G748" s="1" t="s">
        <v>20</v>
      </c>
      <c r="H748" s="1" t="s">
        <v>2470</v>
      </c>
      <c r="I748" s="1" t="s">
        <v>2471</v>
      </c>
      <c r="J748" s="1" t="s">
        <v>2471</v>
      </c>
      <c r="K748" s="2"/>
      <c r="L748" s="1">
        <v>-4.0</v>
      </c>
      <c r="M748" s="1"/>
      <c r="N748" s="1">
        <v>10.84145</v>
      </c>
      <c r="O748" s="1" t="s">
        <v>23</v>
      </c>
      <c r="P748" s="1" t="s">
        <v>2472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179</v>
      </c>
      <c r="B749" s="1" t="s">
        <v>17</v>
      </c>
      <c r="C749" s="3">
        <v>59.0</v>
      </c>
      <c r="D749" s="1">
        <v>0.0</v>
      </c>
      <c r="E749" s="2"/>
      <c r="F749" s="1" t="s">
        <v>67</v>
      </c>
      <c r="G749" s="1" t="s">
        <v>93</v>
      </c>
      <c r="H749" s="1" t="s">
        <v>2473</v>
      </c>
      <c r="I749" s="1" t="s">
        <v>2474</v>
      </c>
      <c r="J749" s="1" t="s">
        <v>2474</v>
      </c>
      <c r="K749" s="2"/>
      <c r="L749" s="1">
        <v>-1.0</v>
      </c>
      <c r="M749" s="1"/>
      <c r="N749" s="1">
        <v>3.121166666666667</v>
      </c>
      <c r="O749" s="1" t="s">
        <v>182</v>
      </c>
      <c r="P749" s="1" t="s">
        <v>2475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179</v>
      </c>
      <c r="B750" s="1" t="s">
        <v>17</v>
      </c>
      <c r="C750" s="1">
        <v>40.0</v>
      </c>
      <c r="D750" s="1">
        <v>70.0</v>
      </c>
      <c r="E750" s="2"/>
      <c r="F750" s="1" t="s">
        <v>67</v>
      </c>
      <c r="G750" s="1" t="s">
        <v>93</v>
      </c>
      <c r="H750" s="1" t="s">
        <v>2476</v>
      </c>
      <c r="I750" s="1" t="s">
        <v>2477</v>
      </c>
      <c r="J750" s="1" t="s">
        <v>2477</v>
      </c>
      <c r="K750" s="2"/>
      <c r="L750" s="1">
        <v>-1.0</v>
      </c>
      <c r="M750" s="1"/>
      <c r="N750" s="1">
        <v>3.23095</v>
      </c>
      <c r="O750" s="1" t="s">
        <v>182</v>
      </c>
      <c r="P750" s="1" t="s">
        <v>2478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28</v>
      </c>
      <c r="B751" s="1" t="s">
        <v>17</v>
      </c>
      <c r="C751" s="1">
        <v>455.4</v>
      </c>
      <c r="D751" s="1">
        <v>0.0</v>
      </c>
      <c r="E751" s="1" t="s">
        <v>29</v>
      </c>
      <c r="F751" s="1" t="s">
        <v>19</v>
      </c>
      <c r="G751" s="1" t="s">
        <v>20</v>
      </c>
      <c r="H751" s="1" t="s">
        <v>2479</v>
      </c>
      <c r="I751" s="1" t="s">
        <v>2480</v>
      </c>
      <c r="J751" s="1" t="s">
        <v>2480</v>
      </c>
      <c r="K751" s="2"/>
      <c r="L751" s="1">
        <v>-2.0</v>
      </c>
      <c r="M751" s="1"/>
      <c r="N751" s="1">
        <v>12.162833333333333</v>
      </c>
      <c r="O751" s="1" t="s">
        <v>23</v>
      </c>
      <c r="P751" s="1" t="s">
        <v>2481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179</v>
      </c>
      <c r="B752" s="1" t="s">
        <v>17</v>
      </c>
      <c r="C752" s="1">
        <v>309.0</v>
      </c>
      <c r="D752" s="1">
        <v>0.0</v>
      </c>
      <c r="E752" s="2"/>
      <c r="F752" s="1" t="s">
        <v>67</v>
      </c>
      <c r="G752" s="1" t="s">
        <v>93</v>
      </c>
      <c r="H752" s="1" t="s">
        <v>2482</v>
      </c>
      <c r="I752" s="1" t="s">
        <v>2483</v>
      </c>
      <c r="J752" s="1" t="s">
        <v>2483</v>
      </c>
      <c r="K752" s="2"/>
      <c r="L752" s="1">
        <v>4.0</v>
      </c>
      <c r="M752" s="1"/>
      <c r="N752" s="1">
        <v>9.6068</v>
      </c>
      <c r="O752" s="1" t="s">
        <v>182</v>
      </c>
      <c r="P752" s="1" t="s">
        <v>2484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36</v>
      </c>
      <c r="B753" s="1" t="s">
        <v>17</v>
      </c>
      <c r="C753" s="1">
        <v>426.0</v>
      </c>
      <c r="D753" s="1">
        <v>62.0</v>
      </c>
      <c r="E753" s="2"/>
      <c r="F753" s="1" t="s">
        <v>67</v>
      </c>
      <c r="G753" s="1" t="s">
        <v>20</v>
      </c>
      <c r="H753" s="1" t="s">
        <v>2485</v>
      </c>
      <c r="I753" s="1" t="s">
        <v>2486</v>
      </c>
      <c r="J753" s="1" t="s">
        <v>2486</v>
      </c>
      <c r="K753" s="2"/>
      <c r="L753" s="1">
        <v>-12.0</v>
      </c>
      <c r="M753" s="1"/>
      <c r="N753" s="1">
        <v>9.210516666666667</v>
      </c>
      <c r="O753" s="1" t="s">
        <v>43</v>
      </c>
      <c r="P753" s="1" t="s">
        <v>2487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28</v>
      </c>
      <c r="B754" s="1" t="s">
        <v>17</v>
      </c>
      <c r="C754" s="1">
        <v>439.2</v>
      </c>
      <c r="D754" s="1">
        <v>0.0</v>
      </c>
      <c r="E754" s="1" t="s">
        <v>29</v>
      </c>
      <c r="F754" s="1" t="s">
        <v>19</v>
      </c>
      <c r="G754" s="1" t="s">
        <v>20</v>
      </c>
      <c r="H754" s="1" t="s">
        <v>2488</v>
      </c>
      <c r="I754" s="1" t="s">
        <v>2489</v>
      </c>
      <c r="J754" s="1" t="s">
        <v>2489</v>
      </c>
      <c r="K754" s="2"/>
      <c r="L754" s="1">
        <v>-4.0</v>
      </c>
      <c r="M754" s="1"/>
      <c r="N754" s="1">
        <v>10.405683333333334</v>
      </c>
      <c r="O754" s="1" t="s">
        <v>23</v>
      </c>
      <c r="P754" s="1" t="s">
        <v>2490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28</v>
      </c>
      <c r="B755" s="1" t="s">
        <v>17</v>
      </c>
      <c r="C755" s="1">
        <v>329.0</v>
      </c>
      <c r="D755" s="1">
        <v>0.0</v>
      </c>
      <c r="E755" s="1" t="s">
        <v>29</v>
      </c>
      <c r="F755" s="1" t="s">
        <v>19</v>
      </c>
      <c r="G755" s="1" t="s">
        <v>20</v>
      </c>
      <c r="H755" s="1" t="s">
        <v>2491</v>
      </c>
      <c r="I755" s="1" t="s">
        <v>2492</v>
      </c>
      <c r="J755" s="1" t="s">
        <v>2492</v>
      </c>
      <c r="K755" s="2"/>
      <c r="L755" s="1">
        <v>-7.0</v>
      </c>
      <c r="M755" s="1"/>
      <c r="N755" s="1">
        <v>7.912616666666667</v>
      </c>
      <c r="O755" s="1" t="s">
        <v>23</v>
      </c>
      <c r="P755" s="1" t="s">
        <v>1780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28</v>
      </c>
      <c r="B756" s="1" t="s">
        <v>17</v>
      </c>
      <c r="C756" s="1">
        <v>271.2</v>
      </c>
      <c r="D756" s="1">
        <v>0.0</v>
      </c>
      <c r="E756" s="1" t="s">
        <v>29</v>
      </c>
      <c r="F756" s="1" t="s">
        <v>19</v>
      </c>
      <c r="G756" s="1" t="s">
        <v>20</v>
      </c>
      <c r="H756" s="1" t="s">
        <v>2493</v>
      </c>
      <c r="I756" s="1" t="s">
        <v>2494</v>
      </c>
      <c r="J756" s="1" t="s">
        <v>2494</v>
      </c>
      <c r="K756" s="2"/>
      <c r="L756" s="1">
        <v>-7.0</v>
      </c>
      <c r="M756" s="1"/>
      <c r="N756" s="1">
        <v>7.288033333333333</v>
      </c>
      <c r="O756" s="1" t="s">
        <v>23</v>
      </c>
      <c r="P756" s="1" t="s">
        <v>1773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28</v>
      </c>
      <c r="B757" s="1" t="s">
        <v>17</v>
      </c>
      <c r="C757" s="1">
        <v>329.0</v>
      </c>
      <c r="D757" s="1">
        <v>0.0</v>
      </c>
      <c r="E757" s="1" t="s">
        <v>29</v>
      </c>
      <c r="F757" s="1" t="s">
        <v>19</v>
      </c>
      <c r="G757" s="1" t="s">
        <v>20</v>
      </c>
      <c r="H757" s="1" t="s">
        <v>2495</v>
      </c>
      <c r="I757" s="1" t="s">
        <v>2496</v>
      </c>
      <c r="J757" s="1" t="s">
        <v>2496</v>
      </c>
      <c r="K757" s="2"/>
      <c r="L757" s="1">
        <v>-6.0</v>
      </c>
      <c r="M757" s="1"/>
      <c r="N757" s="1">
        <v>8.9846</v>
      </c>
      <c r="O757" s="1" t="s">
        <v>23</v>
      </c>
      <c r="P757" s="1" t="s">
        <v>2044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28</v>
      </c>
      <c r="B758" s="1" t="s">
        <v>17</v>
      </c>
      <c r="C758" s="1">
        <v>214.2</v>
      </c>
      <c r="D758" s="1">
        <v>0.0</v>
      </c>
      <c r="E758" s="1" t="s">
        <v>29</v>
      </c>
      <c r="F758" s="1" t="s">
        <v>19</v>
      </c>
      <c r="G758" s="1" t="s">
        <v>20</v>
      </c>
      <c r="H758" s="1" t="s">
        <v>2497</v>
      </c>
      <c r="I758" s="1" t="s">
        <v>2498</v>
      </c>
      <c r="J758" s="1" t="s">
        <v>2498</v>
      </c>
      <c r="K758" s="2"/>
      <c r="L758" s="1">
        <v>-1.0</v>
      </c>
      <c r="M758" s="1"/>
      <c r="N758" s="1">
        <v>13.4018</v>
      </c>
      <c r="O758" s="1" t="s">
        <v>23</v>
      </c>
      <c r="P758" s="1" t="s">
        <v>162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36</v>
      </c>
      <c r="B759" s="1" t="s">
        <v>17</v>
      </c>
      <c r="C759" s="3">
        <v>199.0</v>
      </c>
      <c r="D759" s="1">
        <v>50.0</v>
      </c>
      <c r="E759" s="2"/>
      <c r="F759" s="1" t="s">
        <v>67</v>
      </c>
      <c r="G759" s="1" t="s">
        <v>93</v>
      </c>
      <c r="H759" s="1" t="s">
        <v>2499</v>
      </c>
      <c r="I759" s="1" t="s">
        <v>2500</v>
      </c>
      <c r="J759" s="1" t="s">
        <v>2500</v>
      </c>
      <c r="K759" s="2"/>
      <c r="L759" s="1">
        <v>-7.0</v>
      </c>
      <c r="M759" s="1"/>
      <c r="N759" s="1">
        <v>12.8794</v>
      </c>
      <c r="O759" s="1" t="s">
        <v>43</v>
      </c>
      <c r="P759" s="1" t="s">
        <v>2501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28</v>
      </c>
      <c r="B760" s="1" t="s">
        <v>17</v>
      </c>
      <c r="C760" s="1">
        <v>478.2</v>
      </c>
      <c r="D760" s="1">
        <v>0.0</v>
      </c>
      <c r="E760" s="1" t="s">
        <v>29</v>
      </c>
      <c r="F760" s="1" t="s">
        <v>19</v>
      </c>
      <c r="G760" s="1" t="s">
        <v>20</v>
      </c>
      <c r="H760" s="1" t="s">
        <v>2502</v>
      </c>
      <c r="I760" s="1" t="s">
        <v>2503</v>
      </c>
      <c r="J760" s="1" t="s">
        <v>2503</v>
      </c>
      <c r="K760" s="2"/>
      <c r="L760" s="1">
        <v>-2.0</v>
      </c>
      <c r="M760" s="1"/>
      <c r="N760" s="1">
        <v>12.71995</v>
      </c>
      <c r="O760" s="1" t="s">
        <v>23</v>
      </c>
      <c r="P760" s="1" t="s">
        <v>2504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58</v>
      </c>
      <c r="B761" s="1" t="s">
        <v>17</v>
      </c>
      <c r="C761" s="1">
        <v>388.0</v>
      </c>
      <c r="D761" s="1">
        <v>0.0</v>
      </c>
      <c r="E761" s="2"/>
      <c r="F761" s="1" t="s">
        <v>19</v>
      </c>
      <c r="G761" s="1" t="s">
        <v>93</v>
      </c>
      <c r="H761" s="1" t="s">
        <v>2505</v>
      </c>
      <c r="I761" s="1" t="s">
        <v>2506</v>
      </c>
      <c r="J761" s="1" t="s">
        <v>2506</v>
      </c>
      <c r="K761" s="2"/>
      <c r="L761" s="1">
        <v>-4.0</v>
      </c>
      <c r="M761" s="1"/>
      <c r="N761" s="1">
        <v>10.030633333333334</v>
      </c>
      <c r="O761" s="1" t="s">
        <v>23</v>
      </c>
      <c r="P761" s="1" t="s">
        <v>2507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58</v>
      </c>
      <c r="B762" s="1" t="s">
        <v>17</v>
      </c>
      <c r="C762" s="3">
        <v>364.0</v>
      </c>
      <c r="D762" s="1">
        <v>0.0</v>
      </c>
      <c r="E762" s="2"/>
      <c r="F762" s="1" t="s">
        <v>19</v>
      </c>
      <c r="G762" s="1" t="s">
        <v>20</v>
      </c>
      <c r="H762" s="1" t="s">
        <v>2508</v>
      </c>
      <c r="I762" s="1" t="s">
        <v>2509</v>
      </c>
      <c r="J762" s="1" t="s">
        <v>2509</v>
      </c>
      <c r="K762" s="2"/>
      <c r="L762" s="1">
        <v>-3.0</v>
      </c>
      <c r="M762" s="1"/>
      <c r="N762" s="1">
        <v>11.34365</v>
      </c>
      <c r="O762" s="1" t="s">
        <v>23</v>
      </c>
      <c r="P762" s="1" t="s">
        <v>1318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36</v>
      </c>
      <c r="B763" s="1" t="s">
        <v>17</v>
      </c>
      <c r="C763" s="3">
        <v>275.0</v>
      </c>
      <c r="D763" s="1">
        <v>69.0</v>
      </c>
      <c r="E763" s="2"/>
      <c r="F763" s="1" t="s">
        <v>67</v>
      </c>
      <c r="G763" s="1" t="s">
        <v>93</v>
      </c>
      <c r="H763" s="1" t="s">
        <v>2510</v>
      </c>
      <c r="I763" s="1" t="s">
        <v>2511</v>
      </c>
      <c r="J763" s="1" t="s">
        <v>2511</v>
      </c>
      <c r="K763" s="2"/>
      <c r="L763" s="1">
        <v>-9.0</v>
      </c>
      <c r="M763" s="1"/>
      <c r="N763" s="1">
        <v>9.706916666666666</v>
      </c>
      <c r="O763" s="1" t="s">
        <v>43</v>
      </c>
      <c r="P763" s="1" t="s">
        <v>2512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28</v>
      </c>
      <c r="B764" s="1" t="s">
        <v>17</v>
      </c>
      <c r="C764" s="1">
        <v>266.2</v>
      </c>
      <c r="D764" s="1">
        <v>0.0</v>
      </c>
      <c r="E764" s="1" t="s">
        <v>29</v>
      </c>
      <c r="F764" s="1" t="s">
        <v>19</v>
      </c>
      <c r="G764" s="1" t="s">
        <v>20</v>
      </c>
      <c r="H764" s="1" t="s">
        <v>2513</v>
      </c>
      <c r="I764" s="1" t="s">
        <v>2514</v>
      </c>
      <c r="J764" s="1" t="s">
        <v>2514</v>
      </c>
      <c r="K764" s="2"/>
      <c r="L764" s="1">
        <v>-4.0</v>
      </c>
      <c r="M764" s="1"/>
      <c r="N764" s="1">
        <v>10.327883333333334</v>
      </c>
      <c r="O764" s="1" t="s">
        <v>23</v>
      </c>
      <c r="P764" s="1" t="s">
        <v>2515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28</v>
      </c>
      <c r="B765" s="1" t="s">
        <v>17</v>
      </c>
      <c r="C765" s="1">
        <v>324.4</v>
      </c>
      <c r="D765" s="1">
        <v>0.0</v>
      </c>
      <c r="E765" s="1" t="s">
        <v>29</v>
      </c>
      <c r="F765" s="1" t="s">
        <v>19</v>
      </c>
      <c r="G765" s="1" t="s">
        <v>20</v>
      </c>
      <c r="H765" s="1" t="s">
        <v>2516</v>
      </c>
      <c r="I765" s="1" t="s">
        <v>2517</v>
      </c>
      <c r="J765" s="1" t="s">
        <v>2517</v>
      </c>
      <c r="K765" s="2"/>
      <c r="L765" s="1">
        <v>-5.0</v>
      </c>
      <c r="M765" s="1"/>
      <c r="N765" s="1">
        <v>9.93925</v>
      </c>
      <c r="O765" s="1" t="s">
        <v>23</v>
      </c>
      <c r="P765" s="1" t="s">
        <v>2319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28</v>
      </c>
      <c r="B766" s="1" t="s">
        <v>17</v>
      </c>
      <c r="C766" s="1">
        <v>214.2</v>
      </c>
      <c r="D766" s="1">
        <v>0.0</v>
      </c>
      <c r="E766" s="1" t="s">
        <v>29</v>
      </c>
      <c r="F766" s="1" t="s">
        <v>19</v>
      </c>
      <c r="G766" s="1" t="s">
        <v>20</v>
      </c>
      <c r="H766" s="1" t="s">
        <v>2518</v>
      </c>
      <c r="I766" s="1" t="s">
        <v>2519</v>
      </c>
      <c r="J766" s="1" t="s">
        <v>2519</v>
      </c>
      <c r="K766" s="2"/>
      <c r="L766" s="1">
        <v>-8.0</v>
      </c>
      <c r="M766" s="1"/>
      <c r="N766" s="1">
        <v>6.099433333333334</v>
      </c>
      <c r="O766" s="1" t="s">
        <v>23</v>
      </c>
      <c r="P766" s="1" t="s">
        <v>175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28</v>
      </c>
      <c r="B767" s="1" t="s">
        <v>17</v>
      </c>
      <c r="C767" s="1">
        <v>214.2</v>
      </c>
      <c r="D767" s="1">
        <v>0.0</v>
      </c>
      <c r="E767" s="1" t="s">
        <v>29</v>
      </c>
      <c r="F767" s="1" t="s">
        <v>19</v>
      </c>
      <c r="G767" s="1" t="s">
        <v>20</v>
      </c>
      <c r="H767" s="1" t="s">
        <v>2520</v>
      </c>
      <c r="I767" s="1" t="s">
        <v>2521</v>
      </c>
      <c r="J767" s="1" t="s">
        <v>2521</v>
      </c>
      <c r="K767" s="2"/>
      <c r="L767" s="1">
        <v>-7.0</v>
      </c>
      <c r="M767" s="1"/>
      <c r="N767" s="1">
        <v>7.124266666666666</v>
      </c>
      <c r="O767" s="1" t="s">
        <v>23</v>
      </c>
      <c r="P767" s="1" t="s">
        <v>175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36</v>
      </c>
      <c r="B768" s="1" t="s">
        <v>17</v>
      </c>
      <c r="C768" s="1">
        <v>339.0</v>
      </c>
      <c r="D768" s="1">
        <v>0.0</v>
      </c>
      <c r="E768" s="1" t="s">
        <v>1549</v>
      </c>
      <c r="F768" s="1" t="s">
        <v>38</v>
      </c>
      <c r="G768" s="1" t="s">
        <v>20</v>
      </c>
      <c r="H768" s="1" t="s">
        <v>2522</v>
      </c>
      <c r="I768" s="1" t="s">
        <v>2523</v>
      </c>
      <c r="J768" s="1" t="s">
        <v>2524</v>
      </c>
      <c r="K768" s="1" t="s">
        <v>2525</v>
      </c>
      <c r="L768" s="1">
        <v>-15.0</v>
      </c>
      <c r="M768" s="1">
        <v>0.00805</v>
      </c>
      <c r="N768" s="1">
        <v>7.346216666666667</v>
      </c>
      <c r="O768" s="1" t="s">
        <v>43</v>
      </c>
      <c r="P768" s="1" t="s">
        <v>2526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36</v>
      </c>
      <c r="B769" s="1" t="s">
        <v>17</v>
      </c>
      <c r="C769" s="3">
        <v>378.0</v>
      </c>
      <c r="D769" s="1">
        <v>0.0</v>
      </c>
      <c r="E769" s="1" t="s">
        <v>773</v>
      </c>
      <c r="F769" s="1" t="s">
        <v>38</v>
      </c>
      <c r="G769" s="1" t="s">
        <v>20</v>
      </c>
      <c r="H769" s="1" t="s">
        <v>2527</v>
      </c>
      <c r="I769" s="1" t="s">
        <v>2528</v>
      </c>
      <c r="J769" s="1" t="s">
        <v>2529</v>
      </c>
      <c r="K769" s="1" t="s">
        <v>2530</v>
      </c>
      <c r="L769" s="1">
        <v>-6.0</v>
      </c>
      <c r="M769" s="1">
        <v>0.009683333333333334</v>
      </c>
      <c r="N769" s="1">
        <v>52.21605</v>
      </c>
      <c r="O769" s="1" t="s">
        <v>43</v>
      </c>
      <c r="P769" s="1" t="s">
        <v>2531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58</v>
      </c>
      <c r="B770" s="1" t="s">
        <v>17</v>
      </c>
      <c r="C770" s="3">
        <v>264.0</v>
      </c>
      <c r="D770" s="1">
        <v>0.0</v>
      </c>
      <c r="E770" s="2"/>
      <c r="F770" s="1" t="s">
        <v>19</v>
      </c>
      <c r="G770" s="1" t="s">
        <v>20</v>
      </c>
      <c r="H770" s="1" t="s">
        <v>2532</v>
      </c>
      <c r="I770" s="1" t="s">
        <v>2533</v>
      </c>
      <c r="J770" s="1" t="s">
        <v>2533</v>
      </c>
      <c r="K770" s="2"/>
      <c r="L770" s="1">
        <v>-6.0</v>
      </c>
      <c r="M770" s="1"/>
      <c r="N770" s="1">
        <v>8.332183333333333</v>
      </c>
      <c r="O770" s="1" t="s">
        <v>23</v>
      </c>
      <c r="P770" s="1" t="s">
        <v>2534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28</v>
      </c>
      <c r="B771" s="1" t="s">
        <v>17</v>
      </c>
      <c r="C771" s="1">
        <v>528.2</v>
      </c>
      <c r="D771" s="1">
        <v>0.0</v>
      </c>
      <c r="E771" s="1" t="s">
        <v>29</v>
      </c>
      <c r="F771" s="1" t="s">
        <v>19</v>
      </c>
      <c r="G771" s="1" t="s">
        <v>20</v>
      </c>
      <c r="H771" s="1" t="s">
        <v>2535</v>
      </c>
      <c r="I771" s="1" t="s">
        <v>2536</v>
      </c>
      <c r="J771" s="1" t="s">
        <v>2536</v>
      </c>
      <c r="K771" s="2"/>
      <c r="L771" s="1">
        <v>-5.0</v>
      </c>
      <c r="M771" s="1"/>
      <c r="N771" s="1">
        <v>9.42845</v>
      </c>
      <c r="O771" s="1" t="s">
        <v>23</v>
      </c>
      <c r="P771" s="1" t="s">
        <v>2537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36</v>
      </c>
      <c r="B772" s="1" t="s">
        <v>17</v>
      </c>
      <c r="C772" s="1">
        <v>199.0</v>
      </c>
      <c r="D772" s="1">
        <v>50.0</v>
      </c>
      <c r="E772" s="2"/>
      <c r="F772" s="1" t="s">
        <v>67</v>
      </c>
      <c r="G772" s="1" t="s">
        <v>68</v>
      </c>
      <c r="H772" s="1" t="s">
        <v>2538</v>
      </c>
      <c r="I772" s="1" t="s">
        <v>2539</v>
      </c>
      <c r="J772" s="1" t="s">
        <v>2539</v>
      </c>
      <c r="K772" s="2"/>
      <c r="L772" s="1">
        <v>-10.0</v>
      </c>
      <c r="M772" s="1"/>
      <c r="N772" s="1">
        <v>8.873966666666666</v>
      </c>
      <c r="O772" s="1" t="s">
        <v>43</v>
      </c>
      <c r="P772" s="1" t="s">
        <v>415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28</v>
      </c>
      <c r="B773" s="1" t="s">
        <v>17</v>
      </c>
      <c r="C773" s="1">
        <v>329.0</v>
      </c>
      <c r="D773" s="1">
        <v>0.0</v>
      </c>
      <c r="E773" s="1" t="s">
        <v>29</v>
      </c>
      <c r="F773" s="1" t="s">
        <v>19</v>
      </c>
      <c r="G773" s="1" t="s">
        <v>20</v>
      </c>
      <c r="H773" s="1" t="s">
        <v>2540</v>
      </c>
      <c r="I773" s="1" t="s">
        <v>2541</v>
      </c>
      <c r="J773" s="1" t="s">
        <v>2541</v>
      </c>
      <c r="K773" s="2"/>
      <c r="L773" s="1">
        <v>-2.0</v>
      </c>
      <c r="M773" s="1"/>
      <c r="N773" s="1">
        <v>12.457166666666666</v>
      </c>
      <c r="O773" s="1" t="s">
        <v>23</v>
      </c>
      <c r="P773" s="1" t="s">
        <v>804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58</v>
      </c>
      <c r="B774" s="1" t="s">
        <v>17</v>
      </c>
      <c r="C774" s="1">
        <v>394.0</v>
      </c>
      <c r="D774" s="1">
        <v>0.0</v>
      </c>
      <c r="E774" s="2"/>
      <c r="F774" s="1" t="s">
        <v>19</v>
      </c>
      <c r="G774" s="1" t="s">
        <v>20</v>
      </c>
      <c r="H774" s="1" t="s">
        <v>2542</v>
      </c>
      <c r="I774" s="1" t="s">
        <v>2543</v>
      </c>
      <c r="J774" s="1" t="s">
        <v>2543</v>
      </c>
      <c r="K774" s="2"/>
      <c r="L774" s="1">
        <v>3.0</v>
      </c>
      <c r="M774" s="1"/>
      <c r="N774" s="1">
        <v>18.220816666666668</v>
      </c>
      <c r="O774" s="1" t="s">
        <v>23</v>
      </c>
      <c r="P774" s="1" t="s">
        <v>2544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58</v>
      </c>
      <c r="B775" s="1" t="s">
        <v>17</v>
      </c>
      <c r="C775" s="1">
        <v>380.0</v>
      </c>
      <c r="D775" s="1">
        <v>0.0</v>
      </c>
      <c r="E775" s="2"/>
      <c r="F775" s="1" t="s">
        <v>19</v>
      </c>
      <c r="G775" s="1" t="s">
        <v>20</v>
      </c>
      <c r="H775" s="1" t="s">
        <v>2545</v>
      </c>
      <c r="I775" s="1" t="s">
        <v>2546</v>
      </c>
      <c r="J775" s="1" t="s">
        <v>2546</v>
      </c>
      <c r="K775" s="2"/>
      <c r="L775" s="1">
        <v>0.0</v>
      </c>
      <c r="M775" s="1"/>
      <c r="N775" s="1">
        <v>14.95305</v>
      </c>
      <c r="O775" s="1" t="s">
        <v>23</v>
      </c>
      <c r="P775" s="1" t="s">
        <v>2547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28</v>
      </c>
      <c r="B776" s="1" t="s">
        <v>17</v>
      </c>
      <c r="C776" s="1">
        <v>182.2</v>
      </c>
      <c r="D776" s="1">
        <v>0.0</v>
      </c>
      <c r="E776" s="1" t="s">
        <v>29</v>
      </c>
      <c r="F776" s="1" t="s">
        <v>19</v>
      </c>
      <c r="G776" s="1" t="s">
        <v>20</v>
      </c>
      <c r="H776" s="1" t="s">
        <v>2548</v>
      </c>
      <c r="I776" s="1" t="s">
        <v>2549</v>
      </c>
      <c r="J776" s="1" t="s">
        <v>2549</v>
      </c>
      <c r="K776" s="2"/>
      <c r="L776" s="1">
        <v>-4.0</v>
      </c>
      <c r="M776" s="1"/>
      <c r="N776" s="1">
        <v>10.554166666666667</v>
      </c>
      <c r="O776" s="1" t="s">
        <v>23</v>
      </c>
      <c r="P776" s="1" t="s">
        <v>334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28</v>
      </c>
      <c r="B777" s="1" t="s">
        <v>17</v>
      </c>
      <c r="C777" s="1">
        <v>214.2</v>
      </c>
      <c r="D777" s="1">
        <v>0.0</v>
      </c>
      <c r="E777" s="1" t="s">
        <v>29</v>
      </c>
      <c r="F777" s="1" t="s">
        <v>19</v>
      </c>
      <c r="G777" s="1" t="s">
        <v>20</v>
      </c>
      <c r="H777" s="1" t="s">
        <v>2550</v>
      </c>
      <c r="I777" s="1" t="s">
        <v>2551</v>
      </c>
      <c r="J777" s="1" t="s">
        <v>2551</v>
      </c>
      <c r="K777" s="2"/>
      <c r="L777" s="1">
        <v>-2.0</v>
      </c>
      <c r="M777" s="1"/>
      <c r="N777" s="1">
        <v>12.041566666666666</v>
      </c>
      <c r="O777" s="1" t="s">
        <v>23</v>
      </c>
      <c r="P777" s="1" t="s">
        <v>559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28</v>
      </c>
      <c r="B778" s="1" t="s">
        <v>17</v>
      </c>
      <c r="C778" s="3">
        <v>182.2</v>
      </c>
      <c r="D778" s="1">
        <v>0.0</v>
      </c>
      <c r="E778" s="1" t="s">
        <v>29</v>
      </c>
      <c r="F778" s="1" t="s">
        <v>19</v>
      </c>
      <c r="G778" s="1" t="s">
        <v>20</v>
      </c>
      <c r="H778" s="1" t="s">
        <v>2552</v>
      </c>
      <c r="I778" s="1" t="s">
        <v>2553</v>
      </c>
      <c r="J778" s="1" t="s">
        <v>2553</v>
      </c>
      <c r="K778" s="2"/>
      <c r="L778" s="1">
        <v>-6.0</v>
      </c>
      <c r="M778" s="1"/>
      <c r="N778" s="1">
        <v>8.35215</v>
      </c>
      <c r="O778" s="1" t="s">
        <v>23</v>
      </c>
      <c r="P778" s="1" t="s">
        <v>334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28</v>
      </c>
      <c r="B779" s="1" t="s">
        <v>17</v>
      </c>
      <c r="C779" s="1">
        <v>214.2</v>
      </c>
      <c r="D779" s="1">
        <v>0.0</v>
      </c>
      <c r="E779" s="1" t="s">
        <v>29</v>
      </c>
      <c r="F779" s="1" t="s">
        <v>19</v>
      </c>
      <c r="G779" s="1" t="s">
        <v>20</v>
      </c>
      <c r="H779" s="1" t="s">
        <v>2554</v>
      </c>
      <c r="I779" s="1" t="s">
        <v>2555</v>
      </c>
      <c r="J779" s="1" t="s">
        <v>2555</v>
      </c>
      <c r="K779" s="2"/>
      <c r="L779" s="1">
        <v>-5.0</v>
      </c>
      <c r="M779" s="1"/>
      <c r="N779" s="1">
        <v>9.454</v>
      </c>
      <c r="O779" s="1" t="s">
        <v>23</v>
      </c>
      <c r="P779" s="1" t="s">
        <v>86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28</v>
      </c>
      <c r="B780" s="1" t="s">
        <v>17</v>
      </c>
      <c r="C780" s="1">
        <v>182.2</v>
      </c>
      <c r="D780" s="1">
        <v>0.0</v>
      </c>
      <c r="E780" s="1" t="s">
        <v>29</v>
      </c>
      <c r="F780" s="1" t="s">
        <v>19</v>
      </c>
      <c r="G780" s="1" t="s">
        <v>20</v>
      </c>
      <c r="H780" s="1" t="s">
        <v>2556</v>
      </c>
      <c r="I780" s="1" t="s">
        <v>2557</v>
      </c>
      <c r="J780" s="1" t="s">
        <v>2557</v>
      </c>
      <c r="K780" s="2"/>
      <c r="L780" s="1">
        <v>-4.0</v>
      </c>
      <c r="M780" s="1"/>
      <c r="N780" s="1">
        <v>10.077966666666667</v>
      </c>
      <c r="O780" s="1" t="s">
        <v>23</v>
      </c>
      <c r="P780" s="1" t="s">
        <v>334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28</v>
      </c>
      <c r="B781" s="1" t="s">
        <v>17</v>
      </c>
      <c r="C781" s="1">
        <v>438.0</v>
      </c>
      <c r="D781" s="1">
        <v>0.0</v>
      </c>
      <c r="E781" s="1" t="s">
        <v>29</v>
      </c>
      <c r="F781" s="1" t="s">
        <v>19</v>
      </c>
      <c r="G781" s="1" t="s">
        <v>20</v>
      </c>
      <c r="H781" s="1" t="s">
        <v>2558</v>
      </c>
      <c r="I781" s="1" t="s">
        <v>2559</v>
      </c>
      <c r="J781" s="1" t="s">
        <v>2559</v>
      </c>
      <c r="K781" s="2"/>
      <c r="L781" s="1">
        <v>-8.0</v>
      </c>
      <c r="M781" s="1"/>
      <c r="N781" s="1">
        <v>6.97905</v>
      </c>
      <c r="O781" s="1" t="s">
        <v>23</v>
      </c>
      <c r="P781" s="1" t="s">
        <v>2560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36</v>
      </c>
      <c r="B782" s="1" t="s">
        <v>17</v>
      </c>
      <c r="C782" s="1">
        <v>368.0</v>
      </c>
      <c r="D782" s="1">
        <v>0.0</v>
      </c>
      <c r="E782" s="1" t="s">
        <v>773</v>
      </c>
      <c r="F782" s="1" t="s">
        <v>38</v>
      </c>
      <c r="G782" s="1" t="s">
        <v>20</v>
      </c>
      <c r="H782" s="1" t="s">
        <v>2561</v>
      </c>
      <c r="I782" s="1" t="s">
        <v>2562</v>
      </c>
      <c r="J782" s="1" t="s">
        <v>2563</v>
      </c>
      <c r="K782" s="1" t="s">
        <v>2564</v>
      </c>
      <c r="L782" s="1">
        <v>-13.0</v>
      </c>
      <c r="M782" s="1">
        <v>0.0423</v>
      </c>
      <c r="N782" s="1">
        <v>6.906183333333333</v>
      </c>
      <c r="O782" s="1" t="s">
        <v>43</v>
      </c>
      <c r="P782" s="1" t="s">
        <v>398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28</v>
      </c>
      <c r="B783" s="1" t="s">
        <v>17</v>
      </c>
      <c r="C783" s="1">
        <v>447.0</v>
      </c>
      <c r="D783" s="1">
        <v>0.0</v>
      </c>
      <c r="E783" s="1" t="s">
        <v>29</v>
      </c>
      <c r="F783" s="1" t="s">
        <v>19</v>
      </c>
      <c r="G783" s="1" t="s">
        <v>20</v>
      </c>
      <c r="H783" s="1" t="s">
        <v>2565</v>
      </c>
      <c r="I783" s="1" t="s">
        <v>2566</v>
      </c>
      <c r="J783" s="1" t="s">
        <v>2566</v>
      </c>
      <c r="K783" s="2"/>
      <c r="L783" s="1">
        <v>-7.0</v>
      </c>
      <c r="M783" s="1"/>
      <c r="N783" s="1">
        <v>7.213333333333333</v>
      </c>
      <c r="O783" s="1" t="s">
        <v>23</v>
      </c>
      <c r="P783" s="1" t="s">
        <v>2567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16</v>
      </c>
      <c r="B784" s="1" t="s">
        <v>17</v>
      </c>
      <c r="C784" s="1">
        <v>264.0</v>
      </c>
      <c r="D784" s="1">
        <v>0.0</v>
      </c>
      <c r="E784" s="2"/>
      <c r="F784" s="1" t="s">
        <v>67</v>
      </c>
      <c r="G784" s="1" t="s">
        <v>20</v>
      </c>
      <c r="H784" s="1" t="s">
        <v>2568</v>
      </c>
      <c r="I784" s="1" t="s">
        <v>2569</v>
      </c>
      <c r="J784" s="1" t="s">
        <v>2569</v>
      </c>
      <c r="K784" s="2"/>
      <c r="L784" s="1">
        <v>-8.0</v>
      </c>
      <c r="M784" s="1"/>
      <c r="N784" s="1">
        <v>6.558066666666667</v>
      </c>
      <c r="O784" s="1" t="s">
        <v>23</v>
      </c>
      <c r="P784" s="1" t="s">
        <v>2570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36</v>
      </c>
      <c r="B785" s="1" t="s">
        <v>17</v>
      </c>
      <c r="C785" s="3">
        <v>358.0</v>
      </c>
      <c r="D785" s="1">
        <v>0.0</v>
      </c>
      <c r="E785" s="1" t="s">
        <v>1549</v>
      </c>
      <c r="F785" s="1" t="s">
        <v>38</v>
      </c>
      <c r="G785" s="1" t="s">
        <v>93</v>
      </c>
      <c r="H785" s="1" t="s">
        <v>2571</v>
      </c>
      <c r="I785" s="1" t="s">
        <v>2572</v>
      </c>
      <c r="J785" s="1" t="s">
        <v>2573</v>
      </c>
      <c r="K785" s="1" t="s">
        <v>2574</v>
      </c>
      <c r="L785" s="1">
        <v>-17.0</v>
      </c>
      <c r="M785" s="1">
        <v>0.01065</v>
      </c>
      <c r="N785" s="1">
        <v>0.010716666666666666</v>
      </c>
      <c r="O785" s="1" t="s">
        <v>43</v>
      </c>
      <c r="P785" s="1" t="s">
        <v>2575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28</v>
      </c>
      <c r="B786" s="1" t="s">
        <v>17</v>
      </c>
      <c r="C786" s="1">
        <v>264.0</v>
      </c>
      <c r="D786" s="1">
        <v>0.0</v>
      </c>
      <c r="E786" s="1" t="s">
        <v>29</v>
      </c>
      <c r="F786" s="1" t="s">
        <v>19</v>
      </c>
      <c r="G786" s="1" t="s">
        <v>20</v>
      </c>
      <c r="H786" s="1" t="s">
        <v>2576</v>
      </c>
      <c r="I786" s="1" t="s">
        <v>2577</v>
      </c>
      <c r="J786" s="1" t="s">
        <v>2577</v>
      </c>
      <c r="K786" s="2"/>
      <c r="L786" s="1">
        <v>0.0</v>
      </c>
      <c r="M786" s="1"/>
      <c r="N786" s="1">
        <v>15.47</v>
      </c>
      <c r="O786" s="1" t="s">
        <v>23</v>
      </c>
      <c r="P786" s="1" t="s">
        <v>814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36</v>
      </c>
      <c r="B787" s="1" t="s">
        <v>17</v>
      </c>
      <c r="C787" s="3">
        <v>247.0</v>
      </c>
      <c r="D787" s="1">
        <v>62.0</v>
      </c>
      <c r="E787" s="2"/>
      <c r="F787" s="1" t="s">
        <v>67</v>
      </c>
      <c r="G787" s="1" t="s">
        <v>68</v>
      </c>
      <c r="H787" s="1" t="s">
        <v>2578</v>
      </c>
      <c r="I787" s="1" t="s">
        <v>2579</v>
      </c>
      <c r="J787" s="1" t="s">
        <v>2579</v>
      </c>
      <c r="K787" s="2"/>
      <c r="L787" s="1">
        <v>-11.0</v>
      </c>
      <c r="M787" s="1"/>
      <c r="N787" s="1">
        <v>7.090483333333333</v>
      </c>
      <c r="O787" s="1" t="s">
        <v>43</v>
      </c>
      <c r="P787" s="1" t="s">
        <v>965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28</v>
      </c>
      <c r="B788" s="1" t="s">
        <v>17</v>
      </c>
      <c r="C788" s="1">
        <v>281.2</v>
      </c>
      <c r="D788" s="1">
        <v>0.0</v>
      </c>
      <c r="E788" s="1" t="s">
        <v>29</v>
      </c>
      <c r="F788" s="1" t="s">
        <v>19</v>
      </c>
      <c r="G788" s="1" t="s">
        <v>20</v>
      </c>
      <c r="H788" s="1" t="s">
        <v>2580</v>
      </c>
      <c r="I788" s="1" t="s">
        <v>2581</v>
      </c>
      <c r="J788" s="1" t="s">
        <v>2581</v>
      </c>
      <c r="K788" s="2"/>
      <c r="L788" s="1">
        <v>5.0</v>
      </c>
      <c r="M788" s="1"/>
      <c r="N788" s="1">
        <v>20.08405</v>
      </c>
      <c r="O788" s="1" t="s">
        <v>23</v>
      </c>
      <c r="P788" s="1" t="s">
        <v>2582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28</v>
      </c>
      <c r="B789" s="1" t="s">
        <v>17</v>
      </c>
      <c r="C789" s="1">
        <v>214.2</v>
      </c>
      <c r="D789" s="1">
        <v>0.0</v>
      </c>
      <c r="E789" s="1" t="s">
        <v>29</v>
      </c>
      <c r="F789" s="1" t="s">
        <v>19</v>
      </c>
      <c r="G789" s="1" t="s">
        <v>20</v>
      </c>
      <c r="H789" s="1" t="s">
        <v>2583</v>
      </c>
      <c r="I789" s="1" t="s">
        <v>2584</v>
      </c>
      <c r="J789" s="1" t="s">
        <v>2584</v>
      </c>
      <c r="K789" s="2"/>
      <c r="L789" s="1">
        <v>4.0</v>
      </c>
      <c r="M789" s="1"/>
      <c r="N789" s="1">
        <v>19.899</v>
      </c>
      <c r="O789" s="1" t="s">
        <v>23</v>
      </c>
      <c r="P789" s="1" t="s">
        <v>175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28</v>
      </c>
      <c r="B790" s="1" t="s">
        <v>180</v>
      </c>
      <c r="C790" s="1">
        <v>281.2</v>
      </c>
      <c r="D790" s="1">
        <v>0.0</v>
      </c>
      <c r="E790" s="2"/>
      <c r="F790" s="1" t="s">
        <v>19</v>
      </c>
      <c r="G790" s="1" t="s">
        <v>20</v>
      </c>
      <c r="H790" s="1" t="s">
        <v>2585</v>
      </c>
      <c r="I790" s="2"/>
      <c r="J790" s="2"/>
      <c r="K790" s="2"/>
      <c r="L790" s="1">
        <v>0.0</v>
      </c>
      <c r="M790" s="1"/>
      <c r="N790" s="2"/>
      <c r="O790" s="1" t="s">
        <v>23</v>
      </c>
      <c r="P790" s="1" t="s">
        <v>2582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28</v>
      </c>
      <c r="B791" s="1" t="s">
        <v>17</v>
      </c>
      <c r="C791" s="1">
        <v>608.0</v>
      </c>
      <c r="D791" s="1">
        <v>0.0</v>
      </c>
      <c r="E791" s="1" t="s">
        <v>29</v>
      </c>
      <c r="F791" s="1" t="s">
        <v>19</v>
      </c>
      <c r="G791" s="1" t="s">
        <v>20</v>
      </c>
      <c r="H791" s="1" t="s">
        <v>2586</v>
      </c>
      <c r="I791" s="1" t="s">
        <v>2587</v>
      </c>
      <c r="J791" s="1" t="s">
        <v>2587</v>
      </c>
      <c r="K791" s="2"/>
      <c r="L791" s="1">
        <v>7.0</v>
      </c>
      <c r="M791" s="1"/>
      <c r="N791" s="1">
        <v>22.118383333333334</v>
      </c>
      <c r="O791" s="1" t="s">
        <v>23</v>
      </c>
      <c r="P791" s="1" t="s">
        <v>2588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179</v>
      </c>
      <c r="B792" s="1" t="s">
        <v>17</v>
      </c>
      <c r="C792" s="1">
        <v>358.0</v>
      </c>
      <c r="D792" s="1">
        <v>0.0</v>
      </c>
      <c r="E792" s="2"/>
      <c r="F792" s="1" t="s">
        <v>67</v>
      </c>
      <c r="G792" s="1" t="s">
        <v>93</v>
      </c>
      <c r="H792" s="1" t="s">
        <v>2589</v>
      </c>
      <c r="I792" s="1" t="s">
        <v>2590</v>
      </c>
      <c r="J792" s="1" t="s">
        <v>2590</v>
      </c>
      <c r="K792" s="2"/>
      <c r="L792" s="1">
        <v>1.0</v>
      </c>
      <c r="M792" s="1"/>
      <c r="N792" s="1">
        <v>6.6237</v>
      </c>
      <c r="O792" s="1" t="s">
        <v>182</v>
      </c>
      <c r="P792" s="1" t="s">
        <v>2591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36</v>
      </c>
      <c r="B793" s="1" t="s">
        <v>17</v>
      </c>
      <c r="C793" s="1">
        <v>628.0</v>
      </c>
      <c r="D793" s="1">
        <v>0.0</v>
      </c>
      <c r="E793" s="1" t="s">
        <v>773</v>
      </c>
      <c r="F793" s="1" t="s">
        <v>38</v>
      </c>
      <c r="G793" s="1" t="s">
        <v>20</v>
      </c>
      <c r="H793" s="1" t="s">
        <v>2592</v>
      </c>
      <c r="I793" s="1" t="s">
        <v>2593</v>
      </c>
      <c r="J793" s="1" t="s">
        <v>2594</v>
      </c>
      <c r="K793" s="1" t="s">
        <v>2595</v>
      </c>
      <c r="L793" s="1">
        <v>8.0</v>
      </c>
      <c r="M793" s="1">
        <v>0.017066666666666667</v>
      </c>
      <c r="N793" s="1">
        <v>12.4406</v>
      </c>
      <c r="O793" s="1" t="s">
        <v>43</v>
      </c>
      <c r="P793" s="1" t="s">
        <v>2596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28</v>
      </c>
      <c r="B794" s="1" t="s">
        <v>180</v>
      </c>
      <c r="C794" s="3">
        <v>423.0</v>
      </c>
      <c r="D794" s="1">
        <v>0.0</v>
      </c>
      <c r="E794" s="2"/>
      <c r="F794" s="1" t="s">
        <v>19</v>
      </c>
      <c r="G794" s="1" t="s">
        <v>20</v>
      </c>
      <c r="H794" s="1" t="s">
        <v>2597</v>
      </c>
      <c r="I794" s="2"/>
      <c r="J794" s="2"/>
      <c r="K794" s="2"/>
      <c r="L794" s="1">
        <v>0.0</v>
      </c>
      <c r="M794" s="1"/>
      <c r="N794" s="2"/>
      <c r="O794" s="1" t="s">
        <v>23</v>
      </c>
      <c r="P794" s="1" t="s">
        <v>2598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36</v>
      </c>
      <c r="B795" s="1" t="s">
        <v>17</v>
      </c>
      <c r="C795" s="3">
        <v>418.0</v>
      </c>
      <c r="D795" s="1">
        <v>100.0</v>
      </c>
      <c r="E795" s="2"/>
      <c r="F795" s="1" t="s">
        <v>67</v>
      </c>
      <c r="G795" s="1" t="s">
        <v>68</v>
      </c>
      <c r="H795" s="1" t="s">
        <v>2599</v>
      </c>
      <c r="I795" s="1" t="s">
        <v>2600</v>
      </c>
      <c r="J795" s="1" t="s">
        <v>2600</v>
      </c>
      <c r="K795" s="2"/>
      <c r="L795" s="1">
        <v>-11.0</v>
      </c>
      <c r="M795" s="1"/>
      <c r="N795" s="1">
        <v>7.40545</v>
      </c>
      <c r="O795" s="1" t="s">
        <v>43</v>
      </c>
      <c r="P795" s="1" t="s">
        <v>2601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28</v>
      </c>
      <c r="B796" s="1" t="s">
        <v>180</v>
      </c>
      <c r="C796" s="1">
        <v>402.2</v>
      </c>
      <c r="D796" s="1">
        <v>0.0</v>
      </c>
      <c r="E796" s="2"/>
      <c r="F796" s="1" t="s">
        <v>19</v>
      </c>
      <c r="G796" s="1" t="s">
        <v>20</v>
      </c>
      <c r="H796" s="1" t="s">
        <v>2602</v>
      </c>
      <c r="I796" s="2"/>
      <c r="J796" s="2"/>
      <c r="K796" s="2"/>
      <c r="L796" s="1">
        <v>0.0</v>
      </c>
      <c r="M796" s="1"/>
      <c r="N796" s="2"/>
      <c r="O796" s="1" t="s">
        <v>23</v>
      </c>
      <c r="P796" s="1" t="s">
        <v>2603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179</v>
      </c>
      <c r="B797" s="1" t="s">
        <v>17</v>
      </c>
      <c r="C797" s="3">
        <v>20.0</v>
      </c>
      <c r="D797" s="1">
        <v>35.0</v>
      </c>
      <c r="E797" s="2"/>
      <c r="F797" s="1" t="s">
        <v>67</v>
      </c>
      <c r="G797" s="1" t="s">
        <v>93</v>
      </c>
      <c r="H797" s="1" t="s">
        <v>2604</v>
      </c>
      <c r="I797" s="1" t="s">
        <v>2605</v>
      </c>
      <c r="J797" s="1" t="s">
        <v>2605</v>
      </c>
      <c r="K797" s="2"/>
      <c r="L797" s="1">
        <v>-3.0</v>
      </c>
      <c r="M797" s="1"/>
      <c r="N797" s="1">
        <v>1.6774333333333333</v>
      </c>
      <c r="O797" s="1" t="s">
        <v>182</v>
      </c>
      <c r="P797" s="1" t="s">
        <v>2606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28</v>
      </c>
      <c r="B798" s="1" t="s">
        <v>180</v>
      </c>
      <c r="C798" s="1">
        <v>214.2</v>
      </c>
      <c r="D798" s="1">
        <v>0.0</v>
      </c>
      <c r="E798" s="2"/>
      <c r="F798" s="1" t="s">
        <v>19</v>
      </c>
      <c r="G798" s="1" t="s">
        <v>20</v>
      </c>
      <c r="H798" s="1" t="s">
        <v>2607</v>
      </c>
      <c r="I798" s="2"/>
      <c r="J798" s="2"/>
      <c r="K798" s="2"/>
      <c r="L798" s="1">
        <v>0.0</v>
      </c>
      <c r="M798" s="1"/>
      <c r="N798" s="2"/>
      <c r="O798" s="1" t="s">
        <v>23</v>
      </c>
      <c r="P798" s="1" t="s">
        <v>2608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28</v>
      </c>
      <c r="B799" s="1" t="s">
        <v>180</v>
      </c>
      <c r="C799" s="1">
        <v>281.2</v>
      </c>
      <c r="D799" s="1">
        <v>0.0</v>
      </c>
      <c r="E799" s="2"/>
      <c r="F799" s="1" t="s">
        <v>19</v>
      </c>
      <c r="G799" s="1" t="s">
        <v>20</v>
      </c>
      <c r="H799" s="1" t="s">
        <v>2609</v>
      </c>
      <c r="I799" s="2"/>
      <c r="J799" s="2"/>
      <c r="K799" s="2"/>
      <c r="L799" s="1">
        <v>0.0</v>
      </c>
      <c r="M799" s="1"/>
      <c r="N799" s="2"/>
      <c r="O799" s="1" t="s">
        <v>23</v>
      </c>
      <c r="P799" s="1" t="s">
        <v>2582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28</v>
      </c>
      <c r="B800" s="1" t="s">
        <v>180</v>
      </c>
      <c r="C800" s="1">
        <v>608.0</v>
      </c>
      <c r="D800" s="1">
        <v>0.0</v>
      </c>
      <c r="E800" s="2"/>
      <c r="F800" s="1" t="s">
        <v>19</v>
      </c>
      <c r="G800" s="1" t="s">
        <v>20</v>
      </c>
      <c r="H800" s="1" t="s">
        <v>2610</v>
      </c>
      <c r="I800" s="2"/>
      <c r="J800" s="2"/>
      <c r="K800" s="2"/>
      <c r="L800" s="1">
        <v>0.0</v>
      </c>
      <c r="M800" s="1"/>
      <c r="N800" s="2"/>
      <c r="O800" s="1" t="s">
        <v>23</v>
      </c>
      <c r="P800" s="1" t="s">
        <v>2588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28</v>
      </c>
      <c r="B801" s="1" t="s">
        <v>180</v>
      </c>
      <c r="C801" s="1">
        <v>706.2</v>
      </c>
      <c r="D801" s="1">
        <v>0.0</v>
      </c>
      <c r="E801" s="2"/>
      <c r="F801" s="1" t="s">
        <v>19</v>
      </c>
      <c r="G801" s="1" t="s">
        <v>20</v>
      </c>
      <c r="H801" s="1" t="s">
        <v>2611</v>
      </c>
      <c r="I801" s="2"/>
      <c r="J801" s="2"/>
      <c r="K801" s="2"/>
      <c r="L801" s="1">
        <v>0.0</v>
      </c>
      <c r="M801" s="1"/>
      <c r="N801" s="1"/>
      <c r="O801" s="1" t="s">
        <v>23</v>
      </c>
      <c r="P801" s="1" t="s">
        <v>2612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28</v>
      </c>
      <c r="B802" s="1" t="s">
        <v>180</v>
      </c>
      <c r="C802" s="1">
        <v>485.4</v>
      </c>
      <c r="D802" s="1">
        <v>0.0</v>
      </c>
      <c r="E802" s="2"/>
      <c r="F802" s="1" t="s">
        <v>19</v>
      </c>
      <c r="G802" s="1" t="s">
        <v>20</v>
      </c>
      <c r="H802" s="1" t="s">
        <v>2613</v>
      </c>
      <c r="I802" s="2"/>
      <c r="J802" s="2"/>
      <c r="K802" s="2"/>
      <c r="L802" s="1">
        <v>0.0</v>
      </c>
      <c r="M802" s="1"/>
      <c r="N802" s="2"/>
      <c r="O802" s="1" t="s">
        <v>23</v>
      </c>
      <c r="P802" s="1" t="s">
        <v>2614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28</v>
      </c>
      <c r="B803" s="1" t="s">
        <v>180</v>
      </c>
      <c r="C803" s="1">
        <v>323.0</v>
      </c>
      <c r="D803" s="1">
        <v>0.0</v>
      </c>
      <c r="E803" s="2"/>
      <c r="F803" s="1" t="s">
        <v>19</v>
      </c>
      <c r="G803" s="1" t="s">
        <v>20</v>
      </c>
      <c r="H803" s="1" t="s">
        <v>2615</v>
      </c>
      <c r="I803" s="2"/>
      <c r="J803" s="2"/>
      <c r="K803" s="2"/>
      <c r="L803" s="1">
        <v>0.0</v>
      </c>
      <c r="M803" s="1"/>
      <c r="N803" s="2"/>
      <c r="O803" s="1" t="s">
        <v>23</v>
      </c>
      <c r="P803" s="1" t="s">
        <v>2616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28</v>
      </c>
      <c r="B804" s="1" t="s">
        <v>180</v>
      </c>
      <c r="C804" s="3">
        <v>281.2</v>
      </c>
      <c r="D804" s="1">
        <v>0.0</v>
      </c>
      <c r="E804" s="2"/>
      <c r="F804" s="1" t="s">
        <v>19</v>
      </c>
      <c r="G804" s="1" t="s">
        <v>20</v>
      </c>
      <c r="H804" s="1" t="s">
        <v>2617</v>
      </c>
      <c r="I804" s="2"/>
      <c r="J804" s="2"/>
      <c r="K804" s="2"/>
      <c r="L804" s="1">
        <v>0.0</v>
      </c>
      <c r="M804" s="1"/>
      <c r="N804" s="2"/>
      <c r="O804" s="1" t="s">
        <v>23</v>
      </c>
      <c r="P804" s="1" t="s">
        <v>2582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28</v>
      </c>
      <c r="B805" s="1" t="s">
        <v>180</v>
      </c>
      <c r="C805" s="1">
        <v>485.4</v>
      </c>
      <c r="D805" s="1">
        <v>0.0</v>
      </c>
      <c r="E805" s="2"/>
      <c r="F805" s="1" t="s">
        <v>19</v>
      </c>
      <c r="G805" s="1" t="s">
        <v>20</v>
      </c>
      <c r="H805" s="1" t="s">
        <v>2618</v>
      </c>
      <c r="I805" s="2"/>
      <c r="J805" s="2"/>
      <c r="K805" s="2"/>
      <c r="L805" s="1">
        <v>0.0</v>
      </c>
      <c r="M805" s="1"/>
      <c r="N805" s="2"/>
      <c r="O805" s="1" t="s">
        <v>23</v>
      </c>
      <c r="P805" s="1" t="s">
        <v>2614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36</v>
      </c>
      <c r="B806" s="1" t="s">
        <v>17</v>
      </c>
      <c r="C806" s="1">
        <v>418.0</v>
      </c>
      <c r="D806" s="1">
        <v>100.0</v>
      </c>
      <c r="E806" s="2"/>
      <c r="F806" s="1" t="s">
        <v>67</v>
      </c>
      <c r="G806" s="1" t="s">
        <v>93</v>
      </c>
      <c r="H806" s="1" t="s">
        <v>2619</v>
      </c>
      <c r="I806" s="1" t="s">
        <v>2620</v>
      </c>
      <c r="J806" s="1" t="s">
        <v>2620</v>
      </c>
      <c r="K806" s="2"/>
      <c r="L806" s="1">
        <v>-10.0</v>
      </c>
      <c r="M806" s="1"/>
      <c r="N806" s="1">
        <v>8.785033333333333</v>
      </c>
      <c r="O806" s="1" t="s">
        <v>43</v>
      </c>
      <c r="P806" s="1" t="s">
        <v>2621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28</v>
      </c>
      <c r="B807" s="1" t="s">
        <v>180</v>
      </c>
      <c r="C807" s="1">
        <v>214.2</v>
      </c>
      <c r="D807" s="1">
        <v>0.0</v>
      </c>
      <c r="E807" s="2"/>
      <c r="F807" s="1" t="s">
        <v>19</v>
      </c>
      <c r="G807" s="1" t="s">
        <v>20</v>
      </c>
      <c r="H807" s="1" t="s">
        <v>2622</v>
      </c>
      <c r="I807" s="2"/>
      <c r="J807" s="2"/>
      <c r="K807" s="2"/>
      <c r="L807" s="1">
        <v>0.0</v>
      </c>
      <c r="M807" s="1"/>
      <c r="N807" s="2"/>
      <c r="O807" s="1" t="s">
        <v>23</v>
      </c>
      <c r="P807" s="1" t="s">
        <v>175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36</v>
      </c>
      <c r="B808" s="1" t="s">
        <v>17</v>
      </c>
      <c r="C808" s="1">
        <v>379.0</v>
      </c>
      <c r="D808" s="1">
        <v>75.0</v>
      </c>
      <c r="E808" s="2"/>
      <c r="F808" s="1" t="s">
        <v>67</v>
      </c>
      <c r="G808" s="1" t="s">
        <v>93</v>
      </c>
      <c r="H808" s="1" t="s">
        <v>2623</v>
      </c>
      <c r="I808" s="1" t="s">
        <v>2624</v>
      </c>
      <c r="J808" s="1" t="s">
        <v>2624</v>
      </c>
      <c r="K808" s="2"/>
      <c r="L808" s="1">
        <v>-8.0</v>
      </c>
      <c r="M808" s="1"/>
      <c r="N808" s="1">
        <v>11.50745</v>
      </c>
      <c r="O808" s="1" t="s">
        <v>43</v>
      </c>
      <c r="P808" s="1" t="s">
        <v>2625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36</v>
      </c>
      <c r="B809" s="1" t="s">
        <v>17</v>
      </c>
      <c r="C809" s="3">
        <v>368.0</v>
      </c>
      <c r="D809" s="1">
        <v>0.0</v>
      </c>
      <c r="E809" s="1" t="s">
        <v>773</v>
      </c>
      <c r="F809" s="1" t="s">
        <v>38</v>
      </c>
      <c r="G809" s="1" t="s">
        <v>93</v>
      </c>
      <c r="H809" s="1" t="s">
        <v>2626</v>
      </c>
      <c r="I809" s="1" t="s">
        <v>2627</v>
      </c>
      <c r="J809" s="1" t="s">
        <v>2628</v>
      </c>
      <c r="K809" s="1" t="s">
        <v>2629</v>
      </c>
      <c r="L809" s="1">
        <v>0.0</v>
      </c>
      <c r="M809" s="1">
        <v>0.01505</v>
      </c>
      <c r="N809" s="1">
        <v>21.054383333333334</v>
      </c>
      <c r="O809" s="1" t="s">
        <v>43</v>
      </c>
      <c r="P809" s="1" t="s">
        <v>2630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58</v>
      </c>
      <c r="B810" s="1" t="s">
        <v>17</v>
      </c>
      <c r="C810" s="1">
        <v>323.0</v>
      </c>
      <c r="D810" s="1">
        <v>0.0</v>
      </c>
      <c r="E810" s="2"/>
      <c r="F810" s="1" t="s">
        <v>19</v>
      </c>
      <c r="G810" s="1" t="s">
        <v>20</v>
      </c>
      <c r="H810" s="1" t="s">
        <v>2631</v>
      </c>
      <c r="I810" s="1" t="s">
        <v>2632</v>
      </c>
      <c r="J810" s="1" t="s">
        <v>2632</v>
      </c>
      <c r="K810" s="2"/>
      <c r="L810" s="1">
        <v>-1.0</v>
      </c>
      <c r="M810" s="1"/>
      <c r="N810" s="1">
        <v>13.311883333333334</v>
      </c>
      <c r="O810" s="1" t="s">
        <v>23</v>
      </c>
      <c r="P810" s="1" t="s">
        <v>2633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58</v>
      </c>
      <c r="B811" s="1" t="s">
        <v>17</v>
      </c>
      <c r="C811" s="3">
        <v>538.0</v>
      </c>
      <c r="D811" s="1">
        <v>0.0</v>
      </c>
      <c r="E811" s="2"/>
      <c r="F811" s="1" t="s">
        <v>19</v>
      </c>
      <c r="G811" s="1" t="s">
        <v>20</v>
      </c>
      <c r="H811" s="1" t="s">
        <v>2634</v>
      </c>
      <c r="I811" s="1" t="s">
        <v>2635</v>
      </c>
      <c r="J811" s="1" t="s">
        <v>2635</v>
      </c>
      <c r="K811" s="2"/>
      <c r="L811" s="1">
        <v>-5.0</v>
      </c>
      <c r="M811" s="1"/>
      <c r="N811" s="1">
        <v>9.951583333333334</v>
      </c>
      <c r="O811" s="1" t="s">
        <v>23</v>
      </c>
      <c r="P811" s="1" t="s">
        <v>2636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36</v>
      </c>
      <c r="B812" s="1" t="s">
        <v>17</v>
      </c>
      <c r="C812" s="1">
        <v>761.0</v>
      </c>
      <c r="D812" s="1">
        <v>0.0</v>
      </c>
      <c r="E812" s="1" t="s">
        <v>1549</v>
      </c>
      <c r="F812" s="1" t="s">
        <v>38</v>
      </c>
      <c r="G812" s="1" t="s">
        <v>20</v>
      </c>
      <c r="H812" s="1" t="s">
        <v>2637</v>
      </c>
      <c r="I812" s="1" t="s">
        <v>2638</v>
      </c>
      <c r="J812" s="1" t="s">
        <v>2639</v>
      </c>
      <c r="K812" s="1" t="s">
        <v>2640</v>
      </c>
      <c r="L812" s="1">
        <v>-1.0</v>
      </c>
      <c r="M812" s="1">
        <v>0.015683333333333334</v>
      </c>
      <c r="N812" s="1">
        <v>11.893716666666666</v>
      </c>
      <c r="O812" s="1" t="s">
        <v>43</v>
      </c>
      <c r="P812" s="1" t="s">
        <v>2641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36</v>
      </c>
      <c r="B813" s="1" t="s">
        <v>17</v>
      </c>
      <c r="C813" s="3">
        <v>245.0</v>
      </c>
      <c r="D813" s="1">
        <v>61.0</v>
      </c>
      <c r="E813" s="2"/>
      <c r="F813" s="1" t="s">
        <v>67</v>
      </c>
      <c r="G813" s="1" t="s">
        <v>68</v>
      </c>
      <c r="H813" s="1" t="s">
        <v>2642</v>
      </c>
      <c r="I813" s="1" t="s">
        <v>2643</v>
      </c>
      <c r="J813" s="1" t="s">
        <v>2643</v>
      </c>
      <c r="K813" s="2"/>
      <c r="L813" s="1">
        <v>-16.0</v>
      </c>
      <c r="M813" s="1"/>
      <c r="N813" s="1">
        <v>37.37838333333333</v>
      </c>
      <c r="O813" s="1" t="s">
        <v>43</v>
      </c>
      <c r="P813" s="1" t="s">
        <v>2644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36</v>
      </c>
      <c r="B814" s="1" t="s">
        <v>17</v>
      </c>
      <c r="C814" s="1">
        <v>354.0</v>
      </c>
      <c r="D814" s="1">
        <v>0.0</v>
      </c>
      <c r="E814" s="1" t="s">
        <v>1549</v>
      </c>
      <c r="F814" s="1" t="s">
        <v>38</v>
      </c>
      <c r="G814" s="1" t="s">
        <v>20</v>
      </c>
      <c r="H814" s="1" t="s">
        <v>2645</v>
      </c>
      <c r="I814" s="1" t="s">
        <v>2646</v>
      </c>
      <c r="J814" s="1" t="s">
        <v>2647</v>
      </c>
      <c r="K814" s="1" t="s">
        <v>2648</v>
      </c>
      <c r="L814" s="1">
        <v>-3.0</v>
      </c>
      <c r="M814" s="1">
        <v>0.017766666666666667</v>
      </c>
      <c r="N814" s="1">
        <v>10.200783333333334</v>
      </c>
      <c r="O814" s="1" t="s">
        <v>43</v>
      </c>
      <c r="P814" s="1" t="s">
        <v>2649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36</v>
      </c>
      <c r="B815" s="1" t="s">
        <v>17</v>
      </c>
      <c r="C815" s="1">
        <v>329.0</v>
      </c>
      <c r="D815" s="1">
        <v>0.0</v>
      </c>
      <c r="E815" s="1" t="s">
        <v>773</v>
      </c>
      <c r="F815" s="1" t="s">
        <v>38</v>
      </c>
      <c r="G815" s="1" t="s">
        <v>20</v>
      </c>
      <c r="H815" s="1" t="s">
        <v>2650</v>
      </c>
      <c r="I815" s="1" t="s">
        <v>2651</v>
      </c>
      <c r="J815" s="1" t="s">
        <v>2652</v>
      </c>
      <c r="K815" s="1" t="s">
        <v>2653</v>
      </c>
      <c r="L815" s="1">
        <v>3.0</v>
      </c>
      <c r="M815" s="1">
        <v>0.05993333333333333</v>
      </c>
      <c r="N815" s="1">
        <v>16.993183333333334</v>
      </c>
      <c r="O815" s="1" t="s">
        <v>43</v>
      </c>
      <c r="P815" s="1" t="s">
        <v>2654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58</v>
      </c>
      <c r="B816" s="1" t="s">
        <v>17</v>
      </c>
      <c r="C816" s="1">
        <v>224.0</v>
      </c>
      <c r="D816" s="1">
        <v>0.0</v>
      </c>
      <c r="E816" s="2"/>
      <c r="F816" s="1" t="s">
        <v>19</v>
      </c>
      <c r="G816" s="1" t="s">
        <v>20</v>
      </c>
      <c r="H816" s="1" t="s">
        <v>2655</v>
      </c>
      <c r="I816" s="1" t="s">
        <v>2656</v>
      </c>
      <c r="J816" s="1" t="s">
        <v>2656</v>
      </c>
      <c r="K816" s="2"/>
      <c r="L816" s="1">
        <v>6.0</v>
      </c>
      <c r="M816" s="1"/>
      <c r="N816" s="1">
        <v>21.1956</v>
      </c>
      <c r="O816" s="1" t="s">
        <v>23</v>
      </c>
      <c r="P816" s="1" t="s">
        <v>227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58</v>
      </c>
      <c r="B817" s="1" t="s">
        <v>17</v>
      </c>
      <c r="C817" s="1">
        <v>528.0</v>
      </c>
      <c r="D817" s="1">
        <v>0.0</v>
      </c>
      <c r="E817" s="2"/>
      <c r="F817" s="1" t="s">
        <v>19</v>
      </c>
      <c r="G817" s="1" t="s">
        <v>20</v>
      </c>
      <c r="H817" s="1" t="s">
        <v>2657</v>
      </c>
      <c r="I817" s="1" t="s">
        <v>2658</v>
      </c>
      <c r="J817" s="1" t="s">
        <v>2658</v>
      </c>
      <c r="K817" s="2"/>
      <c r="L817" s="1">
        <v>4.0</v>
      </c>
      <c r="M817" s="1"/>
      <c r="N817" s="1">
        <v>19.601133333333333</v>
      </c>
      <c r="O817" s="1" t="s">
        <v>23</v>
      </c>
      <c r="P817" s="1" t="s">
        <v>2659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58</v>
      </c>
      <c r="B818" s="1" t="s">
        <v>17</v>
      </c>
      <c r="C818" s="1">
        <v>797.0</v>
      </c>
      <c r="D818" s="1">
        <v>0.0</v>
      </c>
      <c r="E818" s="2"/>
      <c r="F818" s="1" t="s">
        <v>19</v>
      </c>
      <c r="G818" s="1" t="s">
        <v>20</v>
      </c>
      <c r="H818" s="1" t="s">
        <v>2660</v>
      </c>
      <c r="I818" s="1" t="s">
        <v>2661</v>
      </c>
      <c r="J818" s="1" t="s">
        <v>2661</v>
      </c>
      <c r="K818" s="2"/>
      <c r="L818" s="1">
        <v>5.0</v>
      </c>
      <c r="M818" s="1"/>
      <c r="N818" s="1">
        <v>20.52645</v>
      </c>
      <c r="O818" s="1" t="s">
        <v>23</v>
      </c>
      <c r="P818" s="1" t="s">
        <v>2662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36</v>
      </c>
      <c r="B819" s="1" t="s">
        <v>17</v>
      </c>
      <c r="C819" s="1">
        <v>250.0</v>
      </c>
      <c r="D819" s="1">
        <v>56.0</v>
      </c>
      <c r="E819" s="1" t="s">
        <v>773</v>
      </c>
      <c r="F819" s="1" t="s">
        <v>38</v>
      </c>
      <c r="G819" s="1" t="s">
        <v>20</v>
      </c>
      <c r="H819" s="1" t="s">
        <v>2663</v>
      </c>
      <c r="I819" s="1" t="s">
        <v>2664</v>
      </c>
      <c r="J819" s="1" t="s">
        <v>2665</v>
      </c>
      <c r="K819" s="1" t="s">
        <v>2666</v>
      </c>
      <c r="L819" s="1">
        <v>0.0</v>
      </c>
      <c r="M819" s="1">
        <v>0.013333333333333334</v>
      </c>
      <c r="N819" s="1">
        <v>17.6578</v>
      </c>
      <c r="O819" s="1" t="s">
        <v>43</v>
      </c>
      <c r="P819" s="1" t="s">
        <v>2667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58</v>
      </c>
      <c r="B820" s="1" t="s">
        <v>17</v>
      </c>
      <c r="C820" s="1">
        <v>528.0</v>
      </c>
      <c r="D820" s="1">
        <v>0.0</v>
      </c>
      <c r="E820" s="2"/>
      <c r="F820" s="1" t="s">
        <v>19</v>
      </c>
      <c r="G820" s="1" t="s">
        <v>20</v>
      </c>
      <c r="H820" s="1" t="s">
        <v>2668</v>
      </c>
      <c r="I820" s="1" t="s">
        <v>2669</v>
      </c>
      <c r="J820" s="1" t="s">
        <v>2669</v>
      </c>
      <c r="K820" s="2"/>
      <c r="L820" s="1">
        <v>6.0</v>
      </c>
      <c r="M820" s="1"/>
      <c r="N820" s="1">
        <v>21.393483333333332</v>
      </c>
      <c r="O820" s="1" t="s">
        <v>23</v>
      </c>
      <c r="P820" s="1" t="s">
        <v>2670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58</v>
      </c>
      <c r="B821" s="1" t="s">
        <v>17</v>
      </c>
      <c r="C821" s="1">
        <v>289.0</v>
      </c>
      <c r="D821" s="1">
        <v>0.0</v>
      </c>
      <c r="E821" s="2"/>
      <c r="F821" s="1" t="s">
        <v>19</v>
      </c>
      <c r="G821" s="1" t="s">
        <v>20</v>
      </c>
      <c r="H821" s="1" t="s">
        <v>2671</v>
      </c>
      <c r="I821" s="1" t="s">
        <v>2672</v>
      </c>
      <c r="J821" s="1" t="s">
        <v>2672</v>
      </c>
      <c r="K821" s="2"/>
      <c r="L821" s="1">
        <v>7.0</v>
      </c>
      <c r="M821" s="1"/>
      <c r="N821" s="1">
        <v>22.990866666666665</v>
      </c>
      <c r="O821" s="1" t="s">
        <v>23</v>
      </c>
      <c r="P821" s="1" t="s">
        <v>2673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179</v>
      </c>
      <c r="B822" s="1" t="s">
        <v>17</v>
      </c>
      <c r="C822" s="1">
        <v>622.5</v>
      </c>
      <c r="D822" s="1">
        <v>622.5</v>
      </c>
      <c r="E822" s="2"/>
      <c r="F822" s="1" t="s">
        <v>67</v>
      </c>
      <c r="G822" s="1" t="s">
        <v>93</v>
      </c>
      <c r="H822" s="1" t="s">
        <v>2674</v>
      </c>
      <c r="I822" s="1" t="s">
        <v>2675</v>
      </c>
      <c r="J822" s="1" t="s">
        <v>2675</v>
      </c>
      <c r="K822" s="2"/>
      <c r="L822" s="1">
        <v>21.0</v>
      </c>
      <c r="M822" s="1"/>
      <c r="N822" s="1">
        <v>26.706733333333332</v>
      </c>
      <c r="O822" s="1" t="s">
        <v>182</v>
      </c>
      <c r="P822" s="1" t="s">
        <v>2676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36</v>
      </c>
      <c r="B823" s="1" t="s">
        <v>17</v>
      </c>
      <c r="C823" s="1">
        <v>435.0</v>
      </c>
      <c r="D823" s="1">
        <v>0.0</v>
      </c>
      <c r="E823" s="1" t="s">
        <v>773</v>
      </c>
      <c r="F823" s="1" t="s">
        <v>38</v>
      </c>
      <c r="G823" s="1" t="s">
        <v>20</v>
      </c>
      <c r="H823" s="1" t="s">
        <v>2677</v>
      </c>
      <c r="I823" s="1" t="s">
        <v>2678</v>
      </c>
      <c r="J823" s="1" t="s">
        <v>2679</v>
      </c>
      <c r="K823" s="1" t="s">
        <v>2680</v>
      </c>
      <c r="L823" s="1">
        <v>2.0</v>
      </c>
      <c r="M823" s="1">
        <v>0.012016666666666667</v>
      </c>
      <c r="N823" s="1">
        <v>20.776183333333332</v>
      </c>
      <c r="O823" s="1" t="s">
        <v>43</v>
      </c>
      <c r="P823" s="1" t="s">
        <v>2681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36</v>
      </c>
      <c r="B824" s="1" t="s">
        <v>17</v>
      </c>
      <c r="C824" s="1">
        <v>199.0</v>
      </c>
      <c r="D824" s="1">
        <v>50.0</v>
      </c>
      <c r="E824" s="2"/>
      <c r="F824" s="1" t="s">
        <v>67</v>
      </c>
      <c r="G824" s="1" t="s">
        <v>93</v>
      </c>
      <c r="H824" s="1" t="s">
        <v>2682</v>
      </c>
      <c r="I824" s="1" t="s">
        <v>2683</v>
      </c>
      <c r="J824" s="1" t="s">
        <v>2683</v>
      </c>
      <c r="K824" s="2"/>
      <c r="L824" s="1">
        <v>-4.0</v>
      </c>
      <c r="M824" s="1"/>
      <c r="N824" s="1">
        <v>14.69425</v>
      </c>
      <c r="O824" s="1" t="s">
        <v>43</v>
      </c>
      <c r="P824" s="1" t="s">
        <v>2684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58</v>
      </c>
      <c r="B825" s="1" t="s">
        <v>17</v>
      </c>
      <c r="C825" s="1">
        <v>436.0</v>
      </c>
      <c r="D825" s="1">
        <v>0.0</v>
      </c>
      <c r="E825" s="2"/>
      <c r="F825" s="1" t="s">
        <v>19</v>
      </c>
      <c r="G825" s="1" t="s">
        <v>20</v>
      </c>
      <c r="H825" s="1" t="s">
        <v>2685</v>
      </c>
      <c r="I825" s="1" t="s">
        <v>2686</v>
      </c>
      <c r="J825" s="1" t="s">
        <v>2686</v>
      </c>
      <c r="K825" s="2"/>
      <c r="L825" s="1">
        <v>-2.0</v>
      </c>
      <c r="M825" s="1"/>
      <c r="N825" s="1">
        <v>12.206733333333334</v>
      </c>
      <c r="O825" s="1" t="s">
        <v>23</v>
      </c>
      <c r="P825" s="1" t="s">
        <v>2687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36</v>
      </c>
      <c r="B826" s="1" t="s">
        <v>17</v>
      </c>
      <c r="C826" s="1">
        <v>638.0</v>
      </c>
      <c r="D826" s="1">
        <v>0.0</v>
      </c>
      <c r="E826" s="1" t="s">
        <v>1549</v>
      </c>
      <c r="F826" s="1" t="s">
        <v>38</v>
      </c>
      <c r="G826" s="1" t="s">
        <v>20</v>
      </c>
      <c r="H826" s="1" t="s">
        <v>2688</v>
      </c>
      <c r="I826" s="1" t="s">
        <v>2689</v>
      </c>
      <c r="J826" s="1" t="s">
        <v>2690</v>
      </c>
      <c r="K826" s="1" t="s">
        <v>2691</v>
      </c>
      <c r="L826" s="1">
        <v>0.0</v>
      </c>
      <c r="M826" s="1">
        <v>0.018683333333333333</v>
      </c>
      <c r="N826" s="1">
        <v>14.9648</v>
      </c>
      <c r="O826" s="1" t="s">
        <v>43</v>
      </c>
      <c r="P826" s="1" t="s">
        <v>2692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36</v>
      </c>
      <c r="B827" s="1" t="s">
        <v>17</v>
      </c>
      <c r="C827" s="1">
        <v>374.0</v>
      </c>
      <c r="D827" s="1">
        <v>0.0</v>
      </c>
      <c r="E827" s="1" t="s">
        <v>773</v>
      </c>
      <c r="F827" s="1" t="s">
        <v>38</v>
      </c>
      <c r="G827" s="1" t="s">
        <v>20</v>
      </c>
      <c r="H827" s="1" t="s">
        <v>2693</v>
      </c>
      <c r="I827" s="1" t="s">
        <v>2694</v>
      </c>
      <c r="J827" s="1" t="s">
        <v>2695</v>
      </c>
      <c r="K827" s="1" t="s">
        <v>2696</v>
      </c>
      <c r="L827" s="1">
        <v>0.0</v>
      </c>
      <c r="M827" s="1">
        <v>0.009383333333333334</v>
      </c>
      <c r="N827" s="1">
        <v>13.53795</v>
      </c>
      <c r="O827" s="1" t="s">
        <v>43</v>
      </c>
      <c r="P827" s="1" t="s">
        <v>2697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36</v>
      </c>
      <c r="B828" s="1" t="s">
        <v>17</v>
      </c>
      <c r="C828" s="1">
        <v>119.0</v>
      </c>
      <c r="D828" s="1">
        <v>0.0</v>
      </c>
      <c r="E828" s="2"/>
      <c r="F828" s="1" t="s">
        <v>67</v>
      </c>
      <c r="G828" s="1" t="s">
        <v>68</v>
      </c>
      <c r="H828" s="1" t="s">
        <v>2698</v>
      </c>
      <c r="I828" s="1" t="s">
        <v>2699</v>
      </c>
      <c r="J828" s="1" t="s">
        <v>2699</v>
      </c>
      <c r="K828" s="2"/>
      <c r="L828" s="1">
        <v>-15.0</v>
      </c>
      <c r="M828" s="1"/>
      <c r="N828" s="1">
        <v>15.2126</v>
      </c>
      <c r="O828" s="1" t="s">
        <v>43</v>
      </c>
      <c r="P828" s="1" t="s">
        <v>2700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36</v>
      </c>
      <c r="B829" s="1" t="s">
        <v>17</v>
      </c>
      <c r="C829" s="1">
        <v>390.0</v>
      </c>
      <c r="D829" s="1">
        <v>98.0</v>
      </c>
      <c r="E829" s="2"/>
      <c r="F829" s="1" t="s">
        <v>67</v>
      </c>
      <c r="G829" s="1" t="s">
        <v>20</v>
      </c>
      <c r="H829" s="1" t="s">
        <v>2701</v>
      </c>
      <c r="I829" s="1" t="s">
        <v>2702</v>
      </c>
      <c r="J829" s="1" t="s">
        <v>2702</v>
      </c>
      <c r="K829" s="2"/>
      <c r="L829" s="1">
        <v>-5.0</v>
      </c>
      <c r="M829" s="1"/>
      <c r="N829" s="1">
        <v>13.786433333333333</v>
      </c>
      <c r="O829" s="1" t="s">
        <v>43</v>
      </c>
      <c r="P829" s="1" t="s">
        <v>2703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36</v>
      </c>
      <c r="B830" s="1" t="s">
        <v>17</v>
      </c>
      <c r="C830" s="3">
        <v>326.0</v>
      </c>
      <c r="D830" s="1">
        <v>62.0</v>
      </c>
      <c r="E830" s="2"/>
      <c r="F830" s="1" t="s">
        <v>67</v>
      </c>
      <c r="G830" s="1" t="s">
        <v>93</v>
      </c>
      <c r="H830" s="1" t="s">
        <v>2704</v>
      </c>
      <c r="I830" s="1" t="s">
        <v>2705</v>
      </c>
      <c r="J830" s="1" t="s">
        <v>2705</v>
      </c>
      <c r="K830" s="2"/>
      <c r="L830" s="1">
        <v>-3.0</v>
      </c>
      <c r="M830" s="1"/>
      <c r="N830" s="1">
        <v>16.546416666666666</v>
      </c>
      <c r="O830" s="1" t="s">
        <v>43</v>
      </c>
      <c r="P830" s="1" t="s">
        <v>2706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36</v>
      </c>
      <c r="B831" s="1" t="s">
        <v>17</v>
      </c>
      <c r="C831" s="3">
        <v>355.0</v>
      </c>
      <c r="D831" s="1">
        <v>0.0</v>
      </c>
      <c r="E831" s="1" t="s">
        <v>1549</v>
      </c>
      <c r="F831" s="1" t="s">
        <v>38</v>
      </c>
      <c r="G831" s="1" t="s">
        <v>93</v>
      </c>
      <c r="H831" s="1" t="s">
        <v>2707</v>
      </c>
      <c r="I831" s="1" t="s">
        <v>2708</v>
      </c>
      <c r="J831" s="1" t="s">
        <v>2709</v>
      </c>
      <c r="K831" s="1" t="s">
        <v>2710</v>
      </c>
      <c r="L831" s="1">
        <v>-3.0</v>
      </c>
      <c r="M831" s="1">
        <v>0.010116666666666666</v>
      </c>
      <c r="N831" s="1">
        <v>18.03415</v>
      </c>
      <c r="O831" s="1" t="s">
        <v>43</v>
      </c>
      <c r="P831" s="1" t="s">
        <v>2711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36</v>
      </c>
      <c r="B832" s="1" t="s">
        <v>17</v>
      </c>
      <c r="C832" s="1">
        <v>369.0</v>
      </c>
      <c r="D832" s="1">
        <v>0.0</v>
      </c>
      <c r="E832" s="1" t="s">
        <v>773</v>
      </c>
      <c r="F832" s="1" t="s">
        <v>38</v>
      </c>
      <c r="G832" s="1" t="s">
        <v>20</v>
      </c>
      <c r="H832" s="1" t="s">
        <v>2712</v>
      </c>
      <c r="I832" s="1" t="s">
        <v>2713</v>
      </c>
      <c r="J832" s="1" t="s">
        <v>2714</v>
      </c>
      <c r="K832" s="1" t="s">
        <v>2715</v>
      </c>
      <c r="L832" s="1">
        <v>0.0</v>
      </c>
      <c r="M832" s="1">
        <v>0.025316666666666668</v>
      </c>
      <c r="N832" s="1">
        <v>18.550466666666665</v>
      </c>
      <c r="O832" s="1" t="s">
        <v>43</v>
      </c>
      <c r="P832" s="1" t="s">
        <v>2716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28</v>
      </c>
      <c r="B833" s="1" t="s">
        <v>17</v>
      </c>
      <c r="C833" s="3">
        <v>627.2</v>
      </c>
      <c r="D833" s="1">
        <v>0.0</v>
      </c>
      <c r="E833" s="1" t="s">
        <v>29</v>
      </c>
      <c r="F833" s="1" t="s">
        <v>19</v>
      </c>
      <c r="G833" s="1" t="s">
        <v>20</v>
      </c>
      <c r="H833" s="1" t="s">
        <v>2717</v>
      </c>
      <c r="I833" s="1" t="s">
        <v>2718</v>
      </c>
      <c r="J833" s="1" t="s">
        <v>2718</v>
      </c>
      <c r="K833" s="2"/>
      <c r="L833" s="1">
        <v>55.0</v>
      </c>
      <c r="M833" s="1"/>
      <c r="N833" s="1">
        <v>70.42238333333333</v>
      </c>
      <c r="O833" s="1" t="s">
        <v>23</v>
      </c>
      <c r="P833" s="1" t="s">
        <v>2719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16</v>
      </c>
      <c r="B834" s="1" t="s">
        <v>17</v>
      </c>
      <c r="C834" s="1">
        <v>364.0</v>
      </c>
      <c r="D834" s="1">
        <v>0.0</v>
      </c>
      <c r="E834" s="1" t="s">
        <v>2720</v>
      </c>
      <c r="F834" s="1" t="s">
        <v>19</v>
      </c>
      <c r="G834" s="1" t="s">
        <v>20</v>
      </c>
      <c r="H834" s="1" t="s">
        <v>2721</v>
      </c>
      <c r="I834" s="1" t="s">
        <v>2722</v>
      </c>
      <c r="J834" s="1" t="s">
        <v>2722</v>
      </c>
      <c r="K834" s="2"/>
      <c r="L834" s="1">
        <v>0.0</v>
      </c>
      <c r="M834" s="1"/>
      <c r="N834" s="1">
        <v>15.1248</v>
      </c>
      <c r="O834" s="1" t="s">
        <v>23</v>
      </c>
      <c r="P834" s="1" t="s">
        <v>2723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28</v>
      </c>
      <c r="B835" s="1" t="s">
        <v>17</v>
      </c>
      <c r="C835" s="3">
        <v>542.4</v>
      </c>
      <c r="D835" s="1">
        <v>0.0</v>
      </c>
      <c r="E835" s="1" t="s">
        <v>29</v>
      </c>
      <c r="F835" s="1" t="s">
        <v>19</v>
      </c>
      <c r="G835" s="1" t="s">
        <v>20</v>
      </c>
      <c r="H835" s="1" t="s">
        <v>2724</v>
      </c>
      <c r="I835" s="1" t="s">
        <v>2725</v>
      </c>
      <c r="J835" s="1" t="s">
        <v>2725</v>
      </c>
      <c r="K835" s="2"/>
      <c r="L835" s="1">
        <v>1.0</v>
      </c>
      <c r="M835" s="1"/>
      <c r="N835" s="1">
        <v>16.088216666666668</v>
      </c>
      <c r="O835" s="1" t="s">
        <v>23</v>
      </c>
      <c r="P835" s="1" t="s">
        <v>2726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179</v>
      </c>
      <c r="B836" s="1" t="s">
        <v>17</v>
      </c>
      <c r="C836" s="1">
        <v>139.0</v>
      </c>
      <c r="D836" s="1">
        <v>0.0</v>
      </c>
      <c r="E836" s="2"/>
      <c r="F836" s="1" t="s">
        <v>67</v>
      </c>
      <c r="G836" s="1" t="s">
        <v>93</v>
      </c>
      <c r="H836" s="1" t="s">
        <v>2727</v>
      </c>
      <c r="I836" s="1" t="s">
        <v>2728</v>
      </c>
      <c r="J836" s="1" t="s">
        <v>2728</v>
      </c>
      <c r="K836" s="2"/>
      <c r="L836" s="1">
        <v>7.0</v>
      </c>
      <c r="M836" s="1"/>
      <c r="N836" s="1">
        <v>12.6265</v>
      </c>
      <c r="O836" s="1" t="s">
        <v>182</v>
      </c>
      <c r="P836" s="1" t="s">
        <v>2729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16</v>
      </c>
      <c r="B837" s="1" t="s">
        <v>485</v>
      </c>
      <c r="C837" s="1">
        <v>582.0</v>
      </c>
      <c r="D837" s="1">
        <v>0.0</v>
      </c>
      <c r="E837" s="1" t="s">
        <v>2720</v>
      </c>
      <c r="F837" s="1" t="s">
        <v>19</v>
      </c>
      <c r="G837" s="1" t="s">
        <v>20</v>
      </c>
      <c r="H837" s="1" t="s">
        <v>2730</v>
      </c>
      <c r="I837" s="1" t="s">
        <v>2731</v>
      </c>
      <c r="J837" s="1" t="s">
        <v>2731</v>
      </c>
      <c r="K837" s="2"/>
      <c r="L837" s="1">
        <v>4.0</v>
      </c>
      <c r="M837" s="1"/>
      <c r="N837" s="1">
        <v>19.52995</v>
      </c>
      <c r="O837" s="1" t="s">
        <v>23</v>
      </c>
      <c r="P837" s="1" t="s">
        <v>2732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36</v>
      </c>
      <c r="B838" s="1" t="s">
        <v>17</v>
      </c>
      <c r="C838" s="3">
        <v>270.0</v>
      </c>
      <c r="D838" s="1">
        <v>0.0</v>
      </c>
      <c r="E838" s="1" t="s">
        <v>1549</v>
      </c>
      <c r="F838" s="1" t="s">
        <v>38</v>
      </c>
      <c r="G838" s="1" t="s">
        <v>20</v>
      </c>
      <c r="H838" s="1" t="s">
        <v>2733</v>
      </c>
      <c r="I838" s="1" t="s">
        <v>2734</v>
      </c>
      <c r="J838" s="1" t="s">
        <v>2735</v>
      </c>
      <c r="K838" s="1" t="s">
        <v>2736</v>
      </c>
      <c r="L838" s="1">
        <v>0.0</v>
      </c>
      <c r="M838" s="1">
        <v>0.013233333333333333</v>
      </c>
      <c r="N838" s="1">
        <v>20.68805</v>
      </c>
      <c r="O838" s="1" t="s">
        <v>43</v>
      </c>
      <c r="P838" s="1" t="s">
        <v>469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179</v>
      </c>
      <c r="B839" s="1" t="s">
        <v>17</v>
      </c>
      <c r="C839" s="1">
        <v>274.0</v>
      </c>
      <c r="D839" s="1">
        <v>0.0</v>
      </c>
      <c r="E839" s="2"/>
      <c r="F839" s="1" t="s">
        <v>67</v>
      </c>
      <c r="G839" s="1" t="s">
        <v>93</v>
      </c>
      <c r="H839" s="1" t="s">
        <v>2737</v>
      </c>
      <c r="I839" s="1" t="s">
        <v>2738</v>
      </c>
      <c r="J839" s="1" t="s">
        <v>2738</v>
      </c>
      <c r="K839" s="2"/>
      <c r="L839" s="1">
        <v>13.0</v>
      </c>
      <c r="M839" s="1"/>
      <c r="N839" s="1">
        <v>18.8763</v>
      </c>
      <c r="O839" s="1" t="s">
        <v>182</v>
      </c>
      <c r="P839" s="1" t="s">
        <v>2739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36</v>
      </c>
      <c r="B840" s="1" t="s">
        <v>17</v>
      </c>
      <c r="C840" s="1">
        <v>444.0</v>
      </c>
      <c r="D840" s="1">
        <v>111.0</v>
      </c>
      <c r="E840" s="2"/>
      <c r="F840" s="1" t="s">
        <v>67</v>
      </c>
      <c r="G840" s="1" t="s">
        <v>20</v>
      </c>
      <c r="H840" s="1" t="s">
        <v>2740</v>
      </c>
      <c r="I840" s="1" t="s">
        <v>2741</v>
      </c>
      <c r="J840" s="1" t="s">
        <v>2741</v>
      </c>
      <c r="K840" s="2"/>
      <c r="L840" s="1">
        <v>0.0</v>
      </c>
      <c r="M840" s="1"/>
      <c r="N840" s="1">
        <v>19.01895</v>
      </c>
      <c r="O840" s="1" t="s">
        <v>43</v>
      </c>
      <c r="P840" s="1" t="s">
        <v>2742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28</v>
      </c>
      <c r="B841" s="1" t="s">
        <v>17</v>
      </c>
      <c r="C841" s="1">
        <v>375.2</v>
      </c>
      <c r="D841" s="1">
        <v>0.0</v>
      </c>
      <c r="E841" s="1" t="s">
        <v>29</v>
      </c>
      <c r="F841" s="1" t="s">
        <v>19</v>
      </c>
      <c r="G841" s="1" t="s">
        <v>20</v>
      </c>
      <c r="H841" s="1" t="s">
        <v>2743</v>
      </c>
      <c r="I841" s="1" t="s">
        <v>2744</v>
      </c>
      <c r="J841" s="1" t="s">
        <v>2744</v>
      </c>
      <c r="K841" s="2"/>
      <c r="L841" s="1">
        <v>3.0</v>
      </c>
      <c r="M841" s="1"/>
      <c r="N841" s="1">
        <v>18.098316666666665</v>
      </c>
      <c r="O841" s="1" t="s">
        <v>23</v>
      </c>
      <c r="P841" s="1" t="s">
        <v>2745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36</v>
      </c>
      <c r="B842" s="1" t="s">
        <v>17</v>
      </c>
      <c r="C842" s="1">
        <v>523.0</v>
      </c>
      <c r="D842" s="1">
        <v>0.0</v>
      </c>
      <c r="E842" s="1" t="s">
        <v>773</v>
      </c>
      <c r="F842" s="1" t="s">
        <v>38</v>
      </c>
      <c r="G842" s="1" t="s">
        <v>20</v>
      </c>
      <c r="H842" s="1" t="s">
        <v>2746</v>
      </c>
      <c r="I842" s="1" t="s">
        <v>2747</v>
      </c>
      <c r="J842" s="1" t="s">
        <v>2748</v>
      </c>
      <c r="K842" s="1" t="s">
        <v>2749</v>
      </c>
      <c r="L842" s="1">
        <v>1.0</v>
      </c>
      <c r="M842" s="1">
        <v>0.019966666666666667</v>
      </c>
      <c r="N842" s="1">
        <v>16.617783333333332</v>
      </c>
      <c r="O842" s="1" t="s">
        <v>43</v>
      </c>
      <c r="P842" s="1" t="s">
        <v>2750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36</v>
      </c>
      <c r="B843" s="1" t="s">
        <v>17</v>
      </c>
      <c r="C843" s="1">
        <v>628.0</v>
      </c>
      <c r="D843" s="1">
        <v>0.0</v>
      </c>
      <c r="E843" s="1" t="s">
        <v>29</v>
      </c>
      <c r="F843" s="1" t="s">
        <v>38</v>
      </c>
      <c r="G843" s="1" t="s">
        <v>20</v>
      </c>
      <c r="H843" s="1" t="s">
        <v>2751</v>
      </c>
      <c r="I843" s="1" t="s">
        <v>2752</v>
      </c>
      <c r="J843" s="1" t="s">
        <v>2753</v>
      </c>
      <c r="K843" s="1" t="s">
        <v>2754</v>
      </c>
      <c r="L843" s="1">
        <v>7.0</v>
      </c>
      <c r="M843" s="1">
        <v>2.8864</v>
      </c>
      <c r="N843" s="1">
        <v>14.59945</v>
      </c>
      <c r="O843" s="1" t="s">
        <v>43</v>
      </c>
      <c r="P843" s="1" t="s">
        <v>2755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179</v>
      </c>
      <c r="B844" s="1" t="s">
        <v>17</v>
      </c>
      <c r="C844" s="1">
        <v>498.0</v>
      </c>
      <c r="D844" s="1">
        <v>0.0</v>
      </c>
      <c r="E844" s="2"/>
      <c r="F844" s="1" t="s">
        <v>67</v>
      </c>
      <c r="G844" s="1" t="s">
        <v>93</v>
      </c>
      <c r="H844" s="1" t="s">
        <v>2756</v>
      </c>
      <c r="I844" s="1" t="s">
        <v>2757</v>
      </c>
      <c r="J844" s="1" t="s">
        <v>2757</v>
      </c>
      <c r="K844" s="2"/>
      <c r="L844" s="1">
        <v>7.0</v>
      </c>
      <c r="M844" s="1"/>
      <c r="N844" s="1">
        <v>12.92265</v>
      </c>
      <c r="O844" s="1" t="s">
        <v>182</v>
      </c>
      <c r="P844" s="1" t="s">
        <v>2758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36</v>
      </c>
      <c r="B845" s="1" t="s">
        <v>17</v>
      </c>
      <c r="C845" s="3">
        <v>309.0</v>
      </c>
      <c r="D845" s="1">
        <v>0.0</v>
      </c>
      <c r="E845" s="1" t="s">
        <v>773</v>
      </c>
      <c r="F845" s="1" t="s">
        <v>38</v>
      </c>
      <c r="G845" s="1" t="s">
        <v>93</v>
      </c>
      <c r="H845" s="1" t="s">
        <v>2759</v>
      </c>
      <c r="I845" s="1" t="s">
        <v>2760</v>
      </c>
      <c r="J845" s="1" t="s">
        <v>2761</v>
      </c>
      <c r="K845" s="1" t="s">
        <v>2762</v>
      </c>
      <c r="L845" s="1">
        <v>-1.0</v>
      </c>
      <c r="M845" s="1">
        <v>0.015533333333333333</v>
      </c>
      <c r="N845" s="1">
        <v>13.886833333333334</v>
      </c>
      <c r="O845" s="1" t="s">
        <v>43</v>
      </c>
      <c r="P845" s="1" t="s">
        <v>987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179</v>
      </c>
      <c r="B846" s="1" t="s">
        <v>17</v>
      </c>
      <c r="C846" s="1">
        <v>249.0</v>
      </c>
      <c r="D846" s="1">
        <v>0.0</v>
      </c>
      <c r="E846" s="2"/>
      <c r="F846" s="1" t="s">
        <v>67</v>
      </c>
      <c r="G846" s="1" t="s">
        <v>93</v>
      </c>
      <c r="H846" s="1" t="s">
        <v>2763</v>
      </c>
      <c r="I846" s="1" t="s">
        <v>2764</v>
      </c>
      <c r="J846" s="1" t="s">
        <v>2764</v>
      </c>
      <c r="K846" s="2"/>
      <c r="L846" s="1">
        <v>6.0</v>
      </c>
      <c r="M846" s="1"/>
      <c r="N846" s="1">
        <v>11.685883333333333</v>
      </c>
      <c r="O846" s="1" t="s">
        <v>182</v>
      </c>
      <c r="P846" s="1" t="s">
        <v>2765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28</v>
      </c>
      <c r="B847" s="1" t="s">
        <v>17</v>
      </c>
      <c r="C847" s="1">
        <v>289.0</v>
      </c>
      <c r="D847" s="1">
        <v>0.0</v>
      </c>
      <c r="E847" s="1" t="s">
        <v>29</v>
      </c>
      <c r="F847" s="1" t="s">
        <v>19</v>
      </c>
      <c r="G847" s="1" t="s">
        <v>20</v>
      </c>
      <c r="H847" s="1" t="s">
        <v>2766</v>
      </c>
      <c r="I847" s="1" t="s">
        <v>2767</v>
      </c>
      <c r="J847" s="1" t="s">
        <v>2767</v>
      </c>
      <c r="K847" s="2"/>
      <c r="L847" s="1">
        <v>2.0</v>
      </c>
      <c r="M847" s="1"/>
      <c r="N847" s="1">
        <v>17.43755</v>
      </c>
      <c r="O847" s="1" t="s">
        <v>23</v>
      </c>
      <c r="P847" s="1" t="s">
        <v>2768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36</v>
      </c>
      <c r="B848" s="1" t="s">
        <v>17</v>
      </c>
      <c r="C848" s="1">
        <v>368.0</v>
      </c>
      <c r="D848" s="1">
        <v>0.0</v>
      </c>
      <c r="E848" s="1" t="s">
        <v>1549</v>
      </c>
      <c r="F848" s="1" t="s">
        <v>38</v>
      </c>
      <c r="G848" s="1" t="s">
        <v>20</v>
      </c>
      <c r="H848" s="1" t="s">
        <v>2769</v>
      </c>
      <c r="I848" s="1" t="s">
        <v>2770</v>
      </c>
      <c r="J848" s="1" t="s">
        <v>2771</v>
      </c>
      <c r="K848" s="1" t="s">
        <v>2772</v>
      </c>
      <c r="L848" s="1">
        <v>1.0</v>
      </c>
      <c r="M848" s="1">
        <v>0.015966666666666667</v>
      </c>
      <c r="N848" s="1">
        <v>16.745383333333333</v>
      </c>
      <c r="O848" s="1" t="s">
        <v>43</v>
      </c>
      <c r="P848" s="1" t="s">
        <v>2773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28</v>
      </c>
      <c r="B849" s="1" t="s">
        <v>17</v>
      </c>
      <c r="C849" s="1">
        <v>273.2</v>
      </c>
      <c r="D849" s="1">
        <v>0.0</v>
      </c>
      <c r="E849" s="1" t="s">
        <v>29</v>
      </c>
      <c r="F849" s="1" t="s">
        <v>19</v>
      </c>
      <c r="G849" s="1" t="s">
        <v>20</v>
      </c>
      <c r="H849" s="1" t="s">
        <v>2774</v>
      </c>
      <c r="I849" s="1" t="s">
        <v>2775</v>
      </c>
      <c r="J849" s="1" t="s">
        <v>2775</v>
      </c>
      <c r="K849" s="2"/>
      <c r="L849" s="1">
        <v>-6.0</v>
      </c>
      <c r="M849" s="1"/>
      <c r="N849" s="1">
        <v>8.924166666666666</v>
      </c>
      <c r="O849" s="1" t="s">
        <v>23</v>
      </c>
      <c r="P849" s="1" t="s">
        <v>2776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179</v>
      </c>
      <c r="B850" s="1" t="s">
        <v>17</v>
      </c>
      <c r="C850" s="1">
        <v>476.0</v>
      </c>
      <c r="D850" s="1">
        <v>0.0</v>
      </c>
      <c r="E850" s="2"/>
      <c r="F850" s="1" t="s">
        <v>67</v>
      </c>
      <c r="G850" s="1" t="s">
        <v>93</v>
      </c>
      <c r="H850" s="1" t="s">
        <v>2777</v>
      </c>
      <c r="I850" s="1" t="s">
        <v>2778</v>
      </c>
      <c r="J850" s="1" t="s">
        <v>2778</v>
      </c>
      <c r="K850" s="2"/>
      <c r="L850" s="1">
        <v>14.0</v>
      </c>
      <c r="M850" s="1"/>
      <c r="N850" s="1">
        <v>19.325516666666665</v>
      </c>
      <c r="O850" s="1" t="s">
        <v>182</v>
      </c>
      <c r="P850" s="1" t="s">
        <v>2779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36</v>
      </c>
      <c r="B851" s="1" t="s">
        <v>17</v>
      </c>
      <c r="C851" s="3">
        <v>638.0</v>
      </c>
      <c r="D851" s="1">
        <v>150.0</v>
      </c>
      <c r="E851" s="2"/>
      <c r="F851" s="1" t="s">
        <v>67</v>
      </c>
      <c r="G851" s="1" t="s">
        <v>68</v>
      </c>
      <c r="H851" s="1" t="s">
        <v>2780</v>
      </c>
      <c r="I851" s="1" t="s">
        <v>2781</v>
      </c>
      <c r="J851" s="1" t="s">
        <v>2781</v>
      </c>
      <c r="K851" s="2"/>
      <c r="L851" s="1">
        <v>-6.0</v>
      </c>
      <c r="M851" s="1"/>
      <c r="N851" s="1">
        <v>13.262816666666666</v>
      </c>
      <c r="O851" s="1" t="s">
        <v>43</v>
      </c>
      <c r="P851" s="1" t="s">
        <v>2782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16</v>
      </c>
      <c r="B852" s="1" t="s">
        <v>485</v>
      </c>
      <c r="C852" s="1">
        <v>289.0</v>
      </c>
      <c r="D852" s="1">
        <v>0.0</v>
      </c>
      <c r="E852" s="1" t="s">
        <v>2783</v>
      </c>
      <c r="F852" s="1" t="s">
        <v>19</v>
      </c>
      <c r="G852" s="1" t="s">
        <v>20</v>
      </c>
      <c r="H852" s="1" t="s">
        <v>2784</v>
      </c>
      <c r="I852" s="1" t="s">
        <v>2785</v>
      </c>
      <c r="J852" s="1" t="s">
        <v>2785</v>
      </c>
      <c r="K852" s="2"/>
      <c r="L852" s="1">
        <v>-6.0</v>
      </c>
      <c r="M852" s="1"/>
      <c r="N852" s="1">
        <v>8.8621</v>
      </c>
      <c r="O852" s="1" t="s">
        <v>23</v>
      </c>
      <c r="P852" s="1" t="s">
        <v>2786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36</v>
      </c>
      <c r="B853" s="1" t="s">
        <v>17</v>
      </c>
      <c r="C853" s="1">
        <v>260.0</v>
      </c>
      <c r="D853" s="1">
        <v>0.0</v>
      </c>
      <c r="E853" s="1" t="s">
        <v>1549</v>
      </c>
      <c r="F853" s="1" t="s">
        <v>38</v>
      </c>
      <c r="G853" s="1" t="s">
        <v>20</v>
      </c>
      <c r="H853" s="1" t="s">
        <v>2787</v>
      </c>
      <c r="I853" s="1" t="s">
        <v>2788</v>
      </c>
      <c r="J853" s="1" t="s">
        <v>2789</v>
      </c>
      <c r="K853" s="1" t="s">
        <v>2790</v>
      </c>
      <c r="L853" s="1">
        <v>0.0</v>
      </c>
      <c r="M853" s="1">
        <v>0.017133333333333334</v>
      </c>
      <c r="N853" s="1">
        <v>28.016183333333334</v>
      </c>
      <c r="O853" s="1" t="s">
        <v>43</v>
      </c>
      <c r="P853" s="1" t="s">
        <v>1399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36</v>
      </c>
      <c r="B854" s="1" t="s">
        <v>17</v>
      </c>
      <c r="C854" s="3">
        <v>422.0</v>
      </c>
      <c r="D854" s="1">
        <v>106.0</v>
      </c>
      <c r="E854" s="2"/>
      <c r="F854" s="1" t="s">
        <v>67</v>
      </c>
      <c r="G854" s="1" t="s">
        <v>68</v>
      </c>
      <c r="H854" s="1" t="s">
        <v>2791</v>
      </c>
      <c r="I854" s="1" t="s">
        <v>2792</v>
      </c>
      <c r="J854" s="1" t="s">
        <v>2792</v>
      </c>
      <c r="K854" s="2"/>
      <c r="L854" s="1">
        <v>0.0</v>
      </c>
      <c r="M854" s="1"/>
      <c r="N854" s="1">
        <v>18.459816666666665</v>
      </c>
      <c r="O854" s="1" t="s">
        <v>43</v>
      </c>
      <c r="P854" s="1" t="s">
        <v>2793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28</v>
      </c>
      <c r="B855" s="1" t="s">
        <v>17</v>
      </c>
      <c r="C855" s="1">
        <v>439.2</v>
      </c>
      <c r="D855" s="1">
        <v>0.0</v>
      </c>
      <c r="E855" s="1" t="s">
        <v>29</v>
      </c>
      <c r="F855" s="1" t="s">
        <v>19</v>
      </c>
      <c r="G855" s="1" t="s">
        <v>20</v>
      </c>
      <c r="H855" s="1" t="s">
        <v>2794</v>
      </c>
      <c r="I855" s="1" t="s">
        <v>2795</v>
      </c>
      <c r="J855" s="1" t="s">
        <v>2795</v>
      </c>
      <c r="K855" s="2"/>
      <c r="L855" s="1">
        <v>-2.0</v>
      </c>
      <c r="M855" s="1"/>
      <c r="N855" s="1">
        <v>12.776833333333334</v>
      </c>
      <c r="O855" s="1" t="s">
        <v>23</v>
      </c>
      <c r="P855" s="1" t="s">
        <v>2796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28</v>
      </c>
      <c r="B856" s="1" t="s">
        <v>17</v>
      </c>
      <c r="C856" s="1">
        <v>579.2</v>
      </c>
      <c r="D856" s="1">
        <v>0.0</v>
      </c>
      <c r="E856" s="1" t="s">
        <v>29</v>
      </c>
      <c r="F856" s="1" t="s">
        <v>19</v>
      </c>
      <c r="G856" s="1" t="s">
        <v>20</v>
      </c>
      <c r="H856" s="1" t="s">
        <v>2797</v>
      </c>
      <c r="I856" s="1" t="s">
        <v>2798</v>
      </c>
      <c r="J856" s="1" t="s">
        <v>2798</v>
      </c>
      <c r="K856" s="2"/>
      <c r="L856" s="1">
        <v>1.0</v>
      </c>
      <c r="M856" s="1"/>
      <c r="N856" s="1">
        <v>16.072783333333334</v>
      </c>
      <c r="O856" s="1" t="s">
        <v>23</v>
      </c>
      <c r="P856" s="1" t="s">
        <v>2799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58</v>
      </c>
      <c r="B857" s="1" t="s">
        <v>485</v>
      </c>
      <c r="C857" s="1">
        <v>658.0</v>
      </c>
      <c r="D857" s="1">
        <v>0.0</v>
      </c>
      <c r="E857" s="2"/>
      <c r="F857" s="1" t="s">
        <v>19</v>
      </c>
      <c r="G857" s="1" t="s">
        <v>20</v>
      </c>
      <c r="H857" s="1" t="s">
        <v>2800</v>
      </c>
      <c r="I857" s="1" t="s">
        <v>2801</v>
      </c>
      <c r="J857" s="1" t="s">
        <v>2801</v>
      </c>
      <c r="K857" s="2"/>
      <c r="L857" s="1">
        <v>-3.0</v>
      </c>
      <c r="M857" s="1"/>
      <c r="N857" s="1">
        <v>11.380416666666667</v>
      </c>
      <c r="O857" s="1" t="s">
        <v>23</v>
      </c>
      <c r="P857" s="1" t="s">
        <v>2802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28</v>
      </c>
      <c r="B858" s="1" t="s">
        <v>17</v>
      </c>
      <c r="C858" s="1">
        <v>214.2</v>
      </c>
      <c r="D858" s="1">
        <v>0.0</v>
      </c>
      <c r="E858" s="1" t="s">
        <v>29</v>
      </c>
      <c r="F858" s="1" t="s">
        <v>19</v>
      </c>
      <c r="G858" s="1" t="s">
        <v>20</v>
      </c>
      <c r="H858" s="1" t="s">
        <v>2803</v>
      </c>
      <c r="I858" s="1" t="s">
        <v>2804</v>
      </c>
      <c r="J858" s="1" t="s">
        <v>2804</v>
      </c>
      <c r="K858" s="2"/>
      <c r="L858" s="1">
        <v>-7.0</v>
      </c>
      <c r="M858" s="1"/>
      <c r="N858" s="1">
        <v>7.0316833333333335</v>
      </c>
      <c r="O858" s="1" t="s">
        <v>23</v>
      </c>
      <c r="P858" s="1" t="s">
        <v>162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36</v>
      </c>
      <c r="B859" s="1" t="s">
        <v>17</v>
      </c>
      <c r="C859" s="1">
        <v>269.0</v>
      </c>
      <c r="D859" s="1">
        <v>0.0</v>
      </c>
      <c r="E859" s="1" t="s">
        <v>1549</v>
      </c>
      <c r="F859" s="1" t="s">
        <v>38</v>
      </c>
      <c r="G859" s="1" t="s">
        <v>20</v>
      </c>
      <c r="H859" s="1" t="s">
        <v>2805</v>
      </c>
      <c r="I859" s="1" t="s">
        <v>2806</v>
      </c>
      <c r="J859" s="1" t="s">
        <v>2807</v>
      </c>
      <c r="K859" s="1" t="s">
        <v>2808</v>
      </c>
      <c r="L859" s="1">
        <v>-7.0</v>
      </c>
      <c r="M859" s="1">
        <v>0.0183</v>
      </c>
      <c r="N859" s="1">
        <v>5.8639</v>
      </c>
      <c r="O859" s="1" t="s">
        <v>43</v>
      </c>
      <c r="P859" s="1" t="s">
        <v>2809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36</v>
      </c>
      <c r="B860" s="1" t="s">
        <v>17</v>
      </c>
      <c r="C860" s="1">
        <v>697.0</v>
      </c>
      <c r="D860" s="1">
        <v>0.0</v>
      </c>
      <c r="E860" s="1" t="s">
        <v>1549</v>
      </c>
      <c r="F860" s="1" t="s">
        <v>38</v>
      </c>
      <c r="G860" s="1" t="s">
        <v>20</v>
      </c>
      <c r="H860" s="1" t="s">
        <v>2810</v>
      </c>
      <c r="I860" s="1" t="s">
        <v>2811</v>
      </c>
      <c r="J860" s="1" t="s">
        <v>2812</v>
      </c>
      <c r="K860" s="1" t="s">
        <v>2813</v>
      </c>
      <c r="L860" s="1">
        <v>-8.0</v>
      </c>
      <c r="M860" s="1">
        <v>0.009866666666666666</v>
      </c>
      <c r="N860" s="1">
        <v>10.5437</v>
      </c>
      <c r="O860" s="1" t="s">
        <v>43</v>
      </c>
      <c r="P860" s="1" t="s">
        <v>2814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179</v>
      </c>
      <c r="B861" s="1" t="s">
        <v>17</v>
      </c>
      <c r="C861" s="1">
        <v>249.0</v>
      </c>
      <c r="D861" s="1">
        <v>0.0</v>
      </c>
      <c r="E861" s="2"/>
      <c r="F861" s="1" t="s">
        <v>67</v>
      </c>
      <c r="G861" s="1" t="s">
        <v>93</v>
      </c>
      <c r="H861" s="1" t="s">
        <v>2815</v>
      </c>
      <c r="I861" s="1" t="s">
        <v>2816</v>
      </c>
      <c r="J861" s="1" t="s">
        <v>2816</v>
      </c>
      <c r="K861" s="2"/>
      <c r="L861" s="1">
        <v>0.0</v>
      </c>
      <c r="M861" s="1"/>
      <c r="N861" s="1">
        <v>5.674066666666667</v>
      </c>
      <c r="O861" s="1" t="s">
        <v>182</v>
      </c>
      <c r="P861" s="1" t="s">
        <v>2817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36</v>
      </c>
      <c r="B862" s="1" t="s">
        <v>17</v>
      </c>
      <c r="C862" s="1">
        <v>374.0</v>
      </c>
      <c r="D862" s="1">
        <v>0.0</v>
      </c>
      <c r="E862" s="1" t="s">
        <v>1549</v>
      </c>
      <c r="F862" s="1" t="s">
        <v>38</v>
      </c>
      <c r="G862" s="1" t="s">
        <v>20</v>
      </c>
      <c r="H862" s="1" t="s">
        <v>2818</v>
      </c>
      <c r="I862" s="1" t="s">
        <v>2819</v>
      </c>
      <c r="J862" s="1" t="s">
        <v>2820</v>
      </c>
      <c r="K862" s="1" t="s">
        <v>2821</v>
      </c>
      <c r="L862" s="1">
        <v>-10.0</v>
      </c>
      <c r="M862" s="1">
        <v>0.012083333333333333</v>
      </c>
      <c r="N862" s="1">
        <v>9.232683333333334</v>
      </c>
      <c r="O862" s="1" t="s">
        <v>43</v>
      </c>
      <c r="P862" s="1" t="s">
        <v>2822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58</v>
      </c>
      <c r="B863" s="1" t="s">
        <v>17</v>
      </c>
      <c r="C863" s="3">
        <v>728.0</v>
      </c>
      <c r="D863" s="1">
        <v>0.0</v>
      </c>
      <c r="E863" s="2"/>
      <c r="F863" s="1" t="s">
        <v>19</v>
      </c>
      <c r="G863" s="1" t="s">
        <v>20</v>
      </c>
      <c r="H863" s="1" t="s">
        <v>2823</v>
      </c>
      <c r="I863" s="1" t="s">
        <v>2824</v>
      </c>
      <c r="J863" s="1" t="s">
        <v>2824</v>
      </c>
      <c r="K863" s="2"/>
      <c r="L863" s="1">
        <v>-5.0</v>
      </c>
      <c r="M863" s="1"/>
      <c r="N863" s="1">
        <v>9.810433333333334</v>
      </c>
      <c r="O863" s="1" t="s">
        <v>23</v>
      </c>
      <c r="P863" s="1" t="s">
        <v>2825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16</v>
      </c>
      <c r="B864" s="1" t="s">
        <v>17</v>
      </c>
      <c r="C864" s="1">
        <v>364.0</v>
      </c>
      <c r="D864" s="1">
        <v>0.0</v>
      </c>
      <c r="E864" s="1" t="s">
        <v>2826</v>
      </c>
      <c r="F864" s="1" t="s">
        <v>19</v>
      </c>
      <c r="G864" s="1" t="s">
        <v>20</v>
      </c>
      <c r="H864" s="1" t="s">
        <v>2827</v>
      </c>
      <c r="I864" s="1" t="s">
        <v>2828</v>
      </c>
      <c r="J864" s="1" t="s">
        <v>2828</v>
      </c>
      <c r="K864" s="2"/>
      <c r="L864" s="1">
        <v>-7.0</v>
      </c>
      <c r="M864" s="1"/>
      <c r="N864" s="1">
        <v>7.28025</v>
      </c>
      <c r="O864" s="1" t="s">
        <v>23</v>
      </c>
      <c r="P864" s="1" t="s">
        <v>2829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58</v>
      </c>
      <c r="B865" s="1" t="s">
        <v>17</v>
      </c>
      <c r="C865" s="3">
        <v>698.0</v>
      </c>
      <c r="D865" s="1">
        <v>0.0</v>
      </c>
      <c r="E865" s="2"/>
      <c r="F865" s="1" t="s">
        <v>19</v>
      </c>
      <c r="G865" s="1" t="s">
        <v>20</v>
      </c>
      <c r="H865" s="1" t="s">
        <v>2830</v>
      </c>
      <c r="I865" s="1" t="s">
        <v>2831</v>
      </c>
      <c r="J865" s="1" t="s">
        <v>2831</v>
      </c>
      <c r="K865" s="2"/>
      <c r="L865" s="1">
        <v>-2.0</v>
      </c>
      <c r="M865" s="1"/>
      <c r="N865" s="1">
        <v>12.864783333333333</v>
      </c>
      <c r="O865" s="1" t="s">
        <v>23</v>
      </c>
      <c r="P865" s="1" t="s">
        <v>2832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179</v>
      </c>
      <c r="B866" s="1" t="s">
        <v>17</v>
      </c>
      <c r="C866" s="3">
        <v>249.0</v>
      </c>
      <c r="D866" s="1">
        <v>0.0</v>
      </c>
      <c r="E866" s="2"/>
      <c r="F866" s="1" t="s">
        <v>67</v>
      </c>
      <c r="G866" s="1" t="s">
        <v>93</v>
      </c>
      <c r="H866" s="1" t="s">
        <v>2833</v>
      </c>
      <c r="I866" s="1" t="s">
        <v>2834</v>
      </c>
      <c r="J866" s="1" t="s">
        <v>2834</v>
      </c>
      <c r="K866" s="2"/>
      <c r="L866" s="1">
        <v>1.0</v>
      </c>
      <c r="M866" s="1"/>
      <c r="N866" s="1">
        <v>6.091583333333333</v>
      </c>
      <c r="O866" s="1" t="s">
        <v>182</v>
      </c>
      <c r="P866" s="1" t="s">
        <v>2835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36</v>
      </c>
      <c r="B867" s="1" t="s">
        <v>17</v>
      </c>
      <c r="C867" s="3">
        <v>271.0</v>
      </c>
      <c r="D867" s="1">
        <v>18.0</v>
      </c>
      <c r="E867" s="1" t="s">
        <v>1549</v>
      </c>
      <c r="F867" s="1" t="s">
        <v>38</v>
      </c>
      <c r="G867" s="1" t="s">
        <v>20</v>
      </c>
      <c r="H867" s="1" t="s">
        <v>2836</v>
      </c>
      <c r="I867" s="1" t="s">
        <v>2837</v>
      </c>
      <c r="J867" s="1" t="s">
        <v>2838</v>
      </c>
      <c r="K867" s="1" t="s">
        <v>2839</v>
      </c>
      <c r="L867" s="1">
        <v>-1.0</v>
      </c>
      <c r="M867" s="1">
        <v>0.0105</v>
      </c>
      <c r="N867" s="1">
        <v>11.966633333333334</v>
      </c>
      <c r="O867" s="1" t="s">
        <v>43</v>
      </c>
      <c r="P867" s="1" t="s">
        <v>2840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36</v>
      </c>
      <c r="B868" s="1" t="s">
        <v>17</v>
      </c>
      <c r="C868" s="1">
        <v>404.0</v>
      </c>
      <c r="D868" s="1">
        <v>0.0</v>
      </c>
      <c r="E868" s="1" t="s">
        <v>1549</v>
      </c>
      <c r="F868" s="1" t="s">
        <v>38</v>
      </c>
      <c r="G868" s="1" t="s">
        <v>20</v>
      </c>
      <c r="H868" s="1" t="s">
        <v>2841</v>
      </c>
      <c r="I868" s="1" t="s">
        <v>2842</v>
      </c>
      <c r="J868" s="1" t="s">
        <v>2843</v>
      </c>
      <c r="K868" s="1" t="s">
        <v>2844</v>
      </c>
      <c r="L868" s="1">
        <v>0.0</v>
      </c>
      <c r="M868" s="1">
        <v>0.0092</v>
      </c>
      <c r="N868" s="1">
        <v>9.467733333333333</v>
      </c>
      <c r="O868" s="1" t="s">
        <v>43</v>
      </c>
      <c r="P868" s="1" t="s">
        <v>2845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36</v>
      </c>
      <c r="B869" s="1" t="s">
        <v>17</v>
      </c>
      <c r="C869" s="1">
        <v>269.0</v>
      </c>
      <c r="D869" s="1">
        <v>0.0</v>
      </c>
      <c r="E869" s="1" t="s">
        <v>1549</v>
      </c>
      <c r="F869" s="1" t="s">
        <v>38</v>
      </c>
      <c r="G869" s="1" t="s">
        <v>20</v>
      </c>
      <c r="H869" s="1" t="s">
        <v>2846</v>
      </c>
      <c r="I869" s="1" t="s">
        <v>2847</v>
      </c>
      <c r="J869" s="1" t="s">
        <v>2848</v>
      </c>
      <c r="K869" s="1" t="s">
        <v>2849</v>
      </c>
      <c r="L869" s="1">
        <v>-2.0</v>
      </c>
      <c r="M869" s="1">
        <v>0.007683333333333334</v>
      </c>
      <c r="N869" s="1">
        <v>13.486883333333333</v>
      </c>
      <c r="O869" s="1" t="s">
        <v>43</v>
      </c>
      <c r="P869" s="1" t="s">
        <v>546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28</v>
      </c>
      <c r="B870" s="1" t="s">
        <v>17</v>
      </c>
      <c r="C870" s="3">
        <v>662.2</v>
      </c>
      <c r="D870" s="1">
        <v>0.0</v>
      </c>
      <c r="E870" s="1" t="s">
        <v>29</v>
      </c>
      <c r="F870" s="1" t="s">
        <v>19</v>
      </c>
      <c r="G870" s="1" t="s">
        <v>20</v>
      </c>
      <c r="H870" s="1" t="s">
        <v>2850</v>
      </c>
      <c r="I870" s="1" t="s">
        <v>2851</v>
      </c>
      <c r="J870" s="1" t="s">
        <v>2851</v>
      </c>
      <c r="K870" s="2"/>
      <c r="L870" s="1">
        <v>4.0</v>
      </c>
      <c r="M870" s="1"/>
      <c r="N870" s="1">
        <v>19.0203</v>
      </c>
      <c r="O870" s="1" t="s">
        <v>23</v>
      </c>
      <c r="P870" s="1" t="s">
        <v>2852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58</v>
      </c>
      <c r="B871" s="1" t="s">
        <v>17</v>
      </c>
      <c r="C871" s="1">
        <v>463.0</v>
      </c>
      <c r="D871" s="1">
        <v>0.0</v>
      </c>
      <c r="E871" s="2"/>
      <c r="F871" s="1" t="s">
        <v>19</v>
      </c>
      <c r="G871" s="1" t="s">
        <v>20</v>
      </c>
      <c r="H871" s="1" t="s">
        <v>2853</v>
      </c>
      <c r="I871" s="1" t="s">
        <v>2854</v>
      </c>
      <c r="J871" s="1" t="s">
        <v>2854</v>
      </c>
      <c r="K871" s="2"/>
      <c r="L871" s="1">
        <v>1.0</v>
      </c>
      <c r="M871" s="1"/>
      <c r="N871" s="1">
        <v>16.16605</v>
      </c>
      <c r="O871" s="1" t="s">
        <v>23</v>
      </c>
      <c r="P871" s="1" t="s">
        <v>2855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28</v>
      </c>
      <c r="B872" s="1" t="s">
        <v>17</v>
      </c>
      <c r="C872" s="1">
        <v>423.0</v>
      </c>
      <c r="D872" s="1">
        <v>0.0</v>
      </c>
      <c r="E872" s="1" t="s">
        <v>29</v>
      </c>
      <c r="F872" s="1" t="s">
        <v>19</v>
      </c>
      <c r="G872" s="1" t="s">
        <v>20</v>
      </c>
      <c r="H872" s="1" t="s">
        <v>2856</v>
      </c>
      <c r="I872" s="1" t="s">
        <v>2857</v>
      </c>
      <c r="J872" s="1" t="s">
        <v>2857</v>
      </c>
      <c r="K872" s="2"/>
      <c r="L872" s="1">
        <v>-5.0</v>
      </c>
      <c r="M872" s="1"/>
      <c r="N872" s="1">
        <v>9.421433333333333</v>
      </c>
      <c r="O872" s="1" t="s">
        <v>23</v>
      </c>
      <c r="P872" s="1" t="s">
        <v>2858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179</v>
      </c>
      <c r="B873" s="1" t="s">
        <v>17</v>
      </c>
      <c r="C873" s="1">
        <v>249.0</v>
      </c>
      <c r="D873" s="1">
        <v>0.0</v>
      </c>
      <c r="E873" s="2"/>
      <c r="F873" s="1" t="s">
        <v>67</v>
      </c>
      <c r="G873" s="1" t="s">
        <v>93</v>
      </c>
      <c r="H873" s="1" t="s">
        <v>2859</v>
      </c>
      <c r="I873" s="1" t="s">
        <v>2860</v>
      </c>
      <c r="J873" s="1" t="s">
        <v>2860</v>
      </c>
      <c r="K873" s="2"/>
      <c r="L873" s="1">
        <v>4.0</v>
      </c>
      <c r="M873" s="1"/>
      <c r="N873" s="1">
        <v>9.1239</v>
      </c>
      <c r="O873" s="1" t="s">
        <v>182</v>
      </c>
      <c r="P873" s="1" t="s">
        <v>2861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36</v>
      </c>
      <c r="B874" s="1" t="s">
        <v>17</v>
      </c>
      <c r="C874" s="1">
        <v>638.0</v>
      </c>
      <c r="D874" s="1">
        <v>0.0</v>
      </c>
      <c r="E874" s="1" t="s">
        <v>1549</v>
      </c>
      <c r="F874" s="1" t="s">
        <v>38</v>
      </c>
      <c r="G874" s="1" t="s">
        <v>20</v>
      </c>
      <c r="H874" s="1" t="s">
        <v>2862</v>
      </c>
      <c r="I874" s="1" t="s">
        <v>2863</v>
      </c>
      <c r="J874" s="1" t="s">
        <v>2864</v>
      </c>
      <c r="K874" s="1" t="s">
        <v>2865</v>
      </c>
      <c r="L874" s="1">
        <v>-7.0</v>
      </c>
      <c r="M874" s="1">
        <v>0.017816666666666668</v>
      </c>
      <c r="N874" s="1">
        <v>10.692183333333332</v>
      </c>
      <c r="O874" s="1" t="s">
        <v>43</v>
      </c>
      <c r="P874" s="1" t="s">
        <v>2866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36</v>
      </c>
      <c r="B875" s="1" t="s">
        <v>17</v>
      </c>
      <c r="C875" s="1">
        <v>658.0</v>
      </c>
      <c r="D875" s="1">
        <v>0.0</v>
      </c>
      <c r="E875" s="1" t="s">
        <v>1839</v>
      </c>
      <c r="F875" s="1" t="s">
        <v>38</v>
      </c>
      <c r="G875" s="1" t="s">
        <v>20</v>
      </c>
      <c r="H875" s="1" t="s">
        <v>2867</v>
      </c>
      <c r="I875" s="1" t="s">
        <v>2868</v>
      </c>
      <c r="J875" s="1" t="s">
        <v>2869</v>
      </c>
      <c r="K875" s="1" t="s">
        <v>2870</v>
      </c>
      <c r="L875" s="1">
        <v>-11.0</v>
      </c>
      <c r="M875" s="1">
        <v>0.010383333333333333</v>
      </c>
      <c r="N875" s="1">
        <v>10.825833333333334</v>
      </c>
      <c r="O875" s="1" t="s">
        <v>43</v>
      </c>
      <c r="P875" s="1" t="s">
        <v>2871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58</v>
      </c>
      <c r="B876" s="1" t="s">
        <v>17</v>
      </c>
      <c r="C876" s="1">
        <v>752.0</v>
      </c>
      <c r="D876" s="1">
        <v>0.0</v>
      </c>
      <c r="E876" s="2"/>
      <c r="F876" s="1" t="s">
        <v>19</v>
      </c>
      <c r="G876" s="1" t="s">
        <v>20</v>
      </c>
      <c r="H876" s="1" t="s">
        <v>2872</v>
      </c>
      <c r="I876" s="1" t="s">
        <v>2873</v>
      </c>
      <c r="J876" s="1" t="s">
        <v>2873</v>
      </c>
      <c r="K876" s="2"/>
      <c r="L876" s="1">
        <v>-1.0</v>
      </c>
      <c r="M876" s="1"/>
      <c r="N876" s="1">
        <v>13.44235</v>
      </c>
      <c r="O876" s="1" t="s">
        <v>23</v>
      </c>
      <c r="P876" s="1" t="s">
        <v>2874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179</v>
      </c>
      <c r="B877" s="1" t="s">
        <v>17</v>
      </c>
      <c r="C877" s="1">
        <v>188.0</v>
      </c>
      <c r="D877" s="1">
        <v>0.0</v>
      </c>
      <c r="E877" s="2"/>
      <c r="F877" s="1" t="s">
        <v>67</v>
      </c>
      <c r="G877" s="1" t="s">
        <v>93</v>
      </c>
      <c r="H877" s="1" t="s">
        <v>2875</v>
      </c>
      <c r="I877" s="1" t="s">
        <v>2876</v>
      </c>
      <c r="J877" s="1" t="s">
        <v>2876</v>
      </c>
      <c r="K877" s="2"/>
      <c r="L877" s="1">
        <v>3.0</v>
      </c>
      <c r="M877" s="1"/>
      <c r="N877" s="1">
        <v>8.785366666666667</v>
      </c>
      <c r="O877" s="1" t="s">
        <v>182</v>
      </c>
      <c r="P877" s="1" t="s">
        <v>2877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58</v>
      </c>
      <c r="B878" s="1" t="s">
        <v>17</v>
      </c>
      <c r="C878" s="1">
        <v>415.0</v>
      </c>
      <c r="D878" s="1">
        <v>0.0</v>
      </c>
      <c r="E878" s="2"/>
      <c r="F878" s="1" t="s">
        <v>19</v>
      </c>
      <c r="G878" s="1" t="s">
        <v>20</v>
      </c>
      <c r="H878" s="1" t="s">
        <v>2878</v>
      </c>
      <c r="I878" s="1" t="s">
        <v>2879</v>
      </c>
      <c r="J878" s="1" t="s">
        <v>2879</v>
      </c>
      <c r="K878" s="2"/>
      <c r="L878" s="1">
        <v>-6.0</v>
      </c>
      <c r="M878" s="1"/>
      <c r="N878" s="1">
        <v>8.737366666666667</v>
      </c>
      <c r="O878" s="1" t="s">
        <v>23</v>
      </c>
      <c r="P878" s="1" t="s">
        <v>2880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28</v>
      </c>
      <c r="B879" s="1" t="s">
        <v>17</v>
      </c>
      <c r="C879" s="1">
        <v>214.2</v>
      </c>
      <c r="D879" s="1">
        <v>0.0</v>
      </c>
      <c r="E879" s="1" t="s">
        <v>29</v>
      </c>
      <c r="F879" s="1" t="s">
        <v>19</v>
      </c>
      <c r="G879" s="1" t="s">
        <v>20</v>
      </c>
      <c r="H879" s="1" t="s">
        <v>2881</v>
      </c>
      <c r="I879" s="1" t="s">
        <v>2882</v>
      </c>
      <c r="J879" s="1" t="s">
        <v>2882</v>
      </c>
      <c r="K879" s="2"/>
      <c r="L879" s="1">
        <v>-9.0</v>
      </c>
      <c r="M879" s="1"/>
      <c r="N879" s="1">
        <v>5.677133333333333</v>
      </c>
      <c r="O879" s="1" t="s">
        <v>23</v>
      </c>
      <c r="P879" s="1" t="s">
        <v>175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58</v>
      </c>
      <c r="B880" s="1" t="s">
        <v>17</v>
      </c>
      <c r="C880" s="3">
        <v>264.0</v>
      </c>
      <c r="D880" s="1">
        <v>0.0</v>
      </c>
      <c r="E880" s="2"/>
      <c r="F880" s="1" t="s">
        <v>19</v>
      </c>
      <c r="G880" s="1" t="s">
        <v>93</v>
      </c>
      <c r="H880" s="1" t="s">
        <v>2883</v>
      </c>
      <c r="I880" s="1" t="s">
        <v>2884</v>
      </c>
      <c r="J880" s="1" t="s">
        <v>2884</v>
      </c>
      <c r="K880" s="2"/>
      <c r="L880" s="1">
        <v>-7.0</v>
      </c>
      <c r="M880" s="1"/>
      <c r="N880" s="1">
        <v>7.9663</v>
      </c>
      <c r="O880" s="1" t="s">
        <v>23</v>
      </c>
      <c r="P880" s="1" t="s">
        <v>593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36</v>
      </c>
      <c r="B881" s="1" t="s">
        <v>17</v>
      </c>
      <c r="C881" s="1">
        <v>167.0</v>
      </c>
      <c r="D881" s="1">
        <v>42.0</v>
      </c>
      <c r="E881" s="2"/>
      <c r="F881" s="1" t="s">
        <v>67</v>
      </c>
      <c r="G881" s="1" t="s">
        <v>20</v>
      </c>
      <c r="H881" s="1" t="s">
        <v>2885</v>
      </c>
      <c r="I881" s="1" t="s">
        <v>2886</v>
      </c>
      <c r="J881" s="1" t="s">
        <v>2886</v>
      </c>
      <c r="K881" s="2"/>
      <c r="L881" s="1">
        <v>-12.0</v>
      </c>
      <c r="M881" s="1"/>
      <c r="N881" s="1">
        <v>7.3167333333333335</v>
      </c>
      <c r="O881" s="1" t="s">
        <v>43</v>
      </c>
      <c r="P881" s="1" t="s">
        <v>2887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36</v>
      </c>
      <c r="B882" s="1" t="s">
        <v>17</v>
      </c>
      <c r="C882" s="1">
        <v>247.0</v>
      </c>
      <c r="D882" s="1">
        <v>62.0</v>
      </c>
      <c r="E882" s="2"/>
      <c r="F882" s="1" t="s">
        <v>67</v>
      </c>
      <c r="G882" s="1" t="s">
        <v>68</v>
      </c>
      <c r="H882" s="1" t="s">
        <v>2888</v>
      </c>
      <c r="I882" s="1" t="s">
        <v>2889</v>
      </c>
      <c r="J882" s="1" t="s">
        <v>2889</v>
      </c>
      <c r="K882" s="2"/>
      <c r="L882" s="1">
        <v>-12.0</v>
      </c>
      <c r="M882" s="1"/>
      <c r="N882" s="1">
        <v>7.51535</v>
      </c>
      <c r="O882" s="1" t="s">
        <v>43</v>
      </c>
      <c r="P882" s="1" t="s">
        <v>1697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28</v>
      </c>
      <c r="B883" s="1" t="s">
        <v>17</v>
      </c>
      <c r="C883" s="1">
        <v>428.4</v>
      </c>
      <c r="D883" s="1">
        <v>0.0</v>
      </c>
      <c r="E883" s="1" t="s">
        <v>29</v>
      </c>
      <c r="F883" s="1" t="s">
        <v>19</v>
      </c>
      <c r="G883" s="1" t="s">
        <v>20</v>
      </c>
      <c r="H883" s="1" t="s">
        <v>2890</v>
      </c>
      <c r="I883" s="1" t="s">
        <v>2891</v>
      </c>
      <c r="J883" s="1" t="s">
        <v>2891</v>
      </c>
      <c r="K883" s="2"/>
      <c r="L883" s="1">
        <v>-5.0</v>
      </c>
      <c r="M883" s="1"/>
      <c r="N883" s="1">
        <v>9.105066666666668</v>
      </c>
      <c r="O883" s="1" t="s">
        <v>23</v>
      </c>
      <c r="P883" s="1" t="s">
        <v>2892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36</v>
      </c>
      <c r="B884" s="1" t="s">
        <v>17</v>
      </c>
      <c r="C884" s="1">
        <v>329.0</v>
      </c>
      <c r="D884" s="1">
        <v>0.0</v>
      </c>
      <c r="E884" s="1" t="s">
        <v>1839</v>
      </c>
      <c r="F884" s="1" t="s">
        <v>38</v>
      </c>
      <c r="G884" s="1" t="s">
        <v>20</v>
      </c>
      <c r="H884" s="1" t="s">
        <v>2893</v>
      </c>
      <c r="I884" s="1" t="s">
        <v>2894</v>
      </c>
      <c r="J884" s="1" t="s">
        <v>2895</v>
      </c>
      <c r="K884" s="1" t="s">
        <v>2896</v>
      </c>
      <c r="L884" s="1">
        <v>-7.0</v>
      </c>
      <c r="M884" s="1">
        <v>0.012166666666666666</v>
      </c>
      <c r="N884" s="1">
        <v>12.062766666666667</v>
      </c>
      <c r="O884" s="1" t="s">
        <v>43</v>
      </c>
      <c r="P884" s="1" t="s">
        <v>2526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179</v>
      </c>
      <c r="B885" s="1" t="s">
        <v>17</v>
      </c>
      <c r="C885" s="3">
        <v>249.0</v>
      </c>
      <c r="D885" s="1">
        <v>0.0</v>
      </c>
      <c r="E885" s="2"/>
      <c r="F885" s="1" t="s">
        <v>67</v>
      </c>
      <c r="G885" s="1" t="s">
        <v>93</v>
      </c>
      <c r="H885" s="1" t="s">
        <v>2897</v>
      </c>
      <c r="I885" s="1" t="s">
        <v>2898</v>
      </c>
      <c r="J885" s="1" t="s">
        <v>2898</v>
      </c>
      <c r="K885" s="2"/>
      <c r="L885" s="1">
        <v>0.0</v>
      </c>
      <c r="M885" s="1"/>
      <c r="N885" s="1">
        <v>5.479966666666667</v>
      </c>
      <c r="O885" s="1" t="s">
        <v>182</v>
      </c>
      <c r="P885" s="1" t="s">
        <v>2899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28</v>
      </c>
      <c r="B886" s="1" t="s">
        <v>17</v>
      </c>
      <c r="C886" s="1">
        <v>214.2</v>
      </c>
      <c r="D886" s="1">
        <v>0.0</v>
      </c>
      <c r="E886" s="1" t="s">
        <v>29</v>
      </c>
      <c r="F886" s="1" t="s">
        <v>19</v>
      </c>
      <c r="G886" s="1" t="s">
        <v>20</v>
      </c>
      <c r="H886" s="1" t="s">
        <v>2900</v>
      </c>
      <c r="I886" s="1" t="s">
        <v>2901</v>
      </c>
      <c r="J886" s="1" t="s">
        <v>2901</v>
      </c>
      <c r="K886" s="2"/>
      <c r="L886" s="1">
        <v>-8.0</v>
      </c>
      <c r="M886" s="1"/>
      <c r="N886" s="1">
        <v>6.784</v>
      </c>
      <c r="O886" s="1" t="s">
        <v>23</v>
      </c>
      <c r="P886" s="1" t="s">
        <v>162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179</v>
      </c>
      <c r="B887" s="1" t="s">
        <v>17</v>
      </c>
      <c r="C887" s="1">
        <v>249.0</v>
      </c>
      <c r="D887" s="1">
        <v>0.0</v>
      </c>
      <c r="E887" s="2"/>
      <c r="F887" s="1" t="s">
        <v>67</v>
      </c>
      <c r="G887" s="1" t="s">
        <v>93</v>
      </c>
      <c r="H887" s="1" t="s">
        <v>2902</v>
      </c>
      <c r="I887" s="1" t="s">
        <v>2903</v>
      </c>
      <c r="J887" s="1" t="s">
        <v>2903</v>
      </c>
      <c r="K887" s="2"/>
      <c r="L887" s="1">
        <v>0.0</v>
      </c>
      <c r="M887" s="1"/>
      <c r="N887" s="1">
        <v>5.97855</v>
      </c>
      <c r="O887" s="1" t="s">
        <v>182</v>
      </c>
      <c r="P887" s="1" t="s">
        <v>2904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58</v>
      </c>
      <c r="B888" s="1" t="s">
        <v>17</v>
      </c>
      <c r="C888" s="1">
        <v>264.0</v>
      </c>
      <c r="D888" s="1">
        <v>0.0</v>
      </c>
      <c r="E888" s="2"/>
      <c r="F888" s="1" t="s">
        <v>19</v>
      </c>
      <c r="G888" s="1" t="s">
        <v>20</v>
      </c>
      <c r="H888" s="1" t="s">
        <v>2905</v>
      </c>
      <c r="I888" s="1" t="s">
        <v>2906</v>
      </c>
      <c r="J888" s="1" t="s">
        <v>2906</v>
      </c>
      <c r="K888" s="2"/>
      <c r="L888" s="1">
        <v>-6.0</v>
      </c>
      <c r="M888" s="1"/>
      <c r="N888" s="1">
        <v>8.329966666666667</v>
      </c>
      <c r="O888" s="1" t="s">
        <v>23</v>
      </c>
      <c r="P888" s="1" t="s">
        <v>80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28</v>
      </c>
      <c r="B889" s="1" t="s">
        <v>17</v>
      </c>
      <c r="C889" s="1">
        <v>533.2</v>
      </c>
      <c r="D889" s="1">
        <v>0.0</v>
      </c>
      <c r="E889" s="1" t="s">
        <v>29</v>
      </c>
      <c r="F889" s="1" t="s">
        <v>19</v>
      </c>
      <c r="G889" s="1" t="s">
        <v>20</v>
      </c>
      <c r="H889" s="1" t="s">
        <v>2907</v>
      </c>
      <c r="I889" s="1" t="s">
        <v>2908</v>
      </c>
      <c r="J889" s="1" t="s">
        <v>2908</v>
      </c>
      <c r="K889" s="2"/>
      <c r="L889" s="1">
        <v>-7.0</v>
      </c>
      <c r="M889" s="1"/>
      <c r="N889" s="1">
        <v>7.635966666666667</v>
      </c>
      <c r="O889" s="1" t="s">
        <v>23</v>
      </c>
      <c r="P889" s="1" t="s">
        <v>2909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179</v>
      </c>
      <c r="B890" s="1" t="s">
        <v>17</v>
      </c>
      <c r="C890" s="1">
        <v>124.5</v>
      </c>
      <c r="D890" s="1">
        <v>124.5</v>
      </c>
      <c r="E890" s="2"/>
      <c r="F890" s="1" t="s">
        <v>67</v>
      </c>
      <c r="G890" s="1" t="s">
        <v>93</v>
      </c>
      <c r="H890" s="1" t="s">
        <v>2910</v>
      </c>
      <c r="I890" s="1" t="s">
        <v>2911</v>
      </c>
      <c r="J890" s="1" t="s">
        <v>2911</v>
      </c>
      <c r="K890" s="2"/>
      <c r="L890" s="1">
        <v>3.0</v>
      </c>
      <c r="M890" s="1"/>
      <c r="N890" s="1">
        <v>8.543216666666666</v>
      </c>
      <c r="O890" s="1" t="s">
        <v>182</v>
      </c>
      <c r="P890" s="1" t="s">
        <v>2912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28</v>
      </c>
      <c r="B891" s="1" t="s">
        <v>17</v>
      </c>
      <c r="C891" s="1">
        <v>394.0</v>
      </c>
      <c r="D891" s="1">
        <v>0.0</v>
      </c>
      <c r="E891" s="1" t="s">
        <v>29</v>
      </c>
      <c r="F891" s="1" t="s">
        <v>19</v>
      </c>
      <c r="G891" s="1" t="s">
        <v>20</v>
      </c>
      <c r="H891" s="1" t="s">
        <v>2913</v>
      </c>
      <c r="I891" s="1" t="s">
        <v>2914</v>
      </c>
      <c r="J891" s="1" t="s">
        <v>2914</v>
      </c>
      <c r="K891" s="2"/>
      <c r="L891" s="1">
        <v>-2.0</v>
      </c>
      <c r="M891" s="1"/>
      <c r="N891" s="1">
        <v>12.020966666666666</v>
      </c>
      <c r="O891" s="1" t="s">
        <v>23</v>
      </c>
      <c r="P891" s="1" t="s">
        <v>2915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58</v>
      </c>
      <c r="B892" s="1" t="s">
        <v>17</v>
      </c>
      <c r="C892" s="1">
        <v>329.0</v>
      </c>
      <c r="D892" s="1">
        <v>0.0</v>
      </c>
      <c r="E892" s="2"/>
      <c r="F892" s="1" t="s">
        <v>19</v>
      </c>
      <c r="G892" s="1" t="s">
        <v>20</v>
      </c>
      <c r="H892" s="1" t="s">
        <v>2916</v>
      </c>
      <c r="I892" s="1" t="s">
        <v>2917</v>
      </c>
      <c r="J892" s="1" t="s">
        <v>2917</v>
      </c>
      <c r="K892" s="2"/>
      <c r="L892" s="1">
        <v>-3.0</v>
      </c>
      <c r="M892" s="1"/>
      <c r="N892" s="1">
        <v>11.61785</v>
      </c>
      <c r="O892" s="1" t="s">
        <v>23</v>
      </c>
      <c r="P892" s="1" t="s">
        <v>346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36</v>
      </c>
      <c r="B893" s="1" t="s">
        <v>17</v>
      </c>
      <c r="C893" s="1">
        <v>247.0</v>
      </c>
      <c r="D893" s="1">
        <v>62.0</v>
      </c>
      <c r="E893" s="2"/>
      <c r="F893" s="1" t="s">
        <v>67</v>
      </c>
      <c r="G893" s="1" t="s">
        <v>93</v>
      </c>
      <c r="H893" s="1" t="s">
        <v>2918</v>
      </c>
      <c r="I893" s="1" t="s">
        <v>2919</v>
      </c>
      <c r="J893" s="1" t="s">
        <v>2919</v>
      </c>
      <c r="K893" s="2"/>
      <c r="L893" s="1">
        <v>-5.0</v>
      </c>
      <c r="M893" s="1"/>
      <c r="N893" s="1">
        <v>13.715</v>
      </c>
      <c r="O893" s="1" t="s">
        <v>43</v>
      </c>
      <c r="P893" s="1" t="s">
        <v>987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28</v>
      </c>
      <c r="B894" s="1" t="s">
        <v>17</v>
      </c>
      <c r="C894" s="1">
        <v>389.4</v>
      </c>
      <c r="D894" s="1">
        <v>0.0</v>
      </c>
      <c r="E894" s="1" t="s">
        <v>29</v>
      </c>
      <c r="F894" s="1" t="s">
        <v>19</v>
      </c>
      <c r="G894" s="1" t="s">
        <v>20</v>
      </c>
      <c r="H894" s="1" t="s">
        <v>2920</v>
      </c>
      <c r="I894" s="1" t="s">
        <v>2921</v>
      </c>
      <c r="J894" s="1" t="s">
        <v>2921</v>
      </c>
      <c r="K894" s="2"/>
      <c r="L894" s="1">
        <v>-2.0</v>
      </c>
      <c r="M894" s="1"/>
      <c r="N894" s="1">
        <v>12.9816</v>
      </c>
      <c r="O894" s="1" t="s">
        <v>23</v>
      </c>
      <c r="P894" s="1" t="s">
        <v>2922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58</v>
      </c>
      <c r="B895" s="1" t="s">
        <v>17</v>
      </c>
      <c r="C895" s="3">
        <v>593.0</v>
      </c>
      <c r="D895" s="1">
        <v>0.0</v>
      </c>
      <c r="E895" s="2"/>
      <c r="F895" s="1" t="s">
        <v>19</v>
      </c>
      <c r="G895" s="1" t="s">
        <v>20</v>
      </c>
      <c r="H895" s="1" t="s">
        <v>2923</v>
      </c>
      <c r="I895" s="1" t="s">
        <v>2924</v>
      </c>
      <c r="J895" s="1" t="s">
        <v>2924</v>
      </c>
      <c r="K895" s="2"/>
      <c r="L895" s="1">
        <v>-3.0</v>
      </c>
      <c r="M895" s="1"/>
      <c r="N895" s="1">
        <v>11.485016666666667</v>
      </c>
      <c r="O895" s="1" t="s">
        <v>23</v>
      </c>
      <c r="P895" s="1" t="s">
        <v>2925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36</v>
      </c>
      <c r="B896" s="1" t="s">
        <v>17</v>
      </c>
      <c r="C896" s="1">
        <v>314.0</v>
      </c>
      <c r="D896" s="1">
        <v>0.0</v>
      </c>
      <c r="E896" s="1" t="s">
        <v>1839</v>
      </c>
      <c r="F896" s="1" t="s">
        <v>38</v>
      </c>
      <c r="G896" s="1" t="s">
        <v>20</v>
      </c>
      <c r="H896" s="1" t="s">
        <v>2926</v>
      </c>
      <c r="I896" s="1" t="s">
        <v>2927</v>
      </c>
      <c r="J896" s="1" t="s">
        <v>2928</v>
      </c>
      <c r="K896" s="1" t="s">
        <v>2929</v>
      </c>
      <c r="L896" s="1">
        <v>-7.0</v>
      </c>
      <c r="M896" s="1">
        <v>0.023616666666666668</v>
      </c>
      <c r="N896" s="1">
        <v>18.51385</v>
      </c>
      <c r="O896" s="1" t="s">
        <v>43</v>
      </c>
      <c r="P896" s="1" t="s">
        <v>2930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36</v>
      </c>
      <c r="B897" s="1" t="s">
        <v>17</v>
      </c>
      <c r="C897" s="3">
        <v>398.0</v>
      </c>
      <c r="D897" s="1">
        <v>0.0</v>
      </c>
      <c r="E897" s="1" t="s">
        <v>29</v>
      </c>
      <c r="F897" s="1" t="s">
        <v>38</v>
      </c>
      <c r="G897" s="1" t="s">
        <v>20</v>
      </c>
      <c r="H897" s="1" t="s">
        <v>2931</v>
      </c>
      <c r="I897" s="1" t="s">
        <v>2932</v>
      </c>
      <c r="J897" s="1" t="s">
        <v>2933</v>
      </c>
      <c r="K897" s="1" t="s">
        <v>2934</v>
      </c>
      <c r="L897" s="1">
        <v>1.0</v>
      </c>
      <c r="M897" s="1">
        <v>13.561933333333334</v>
      </c>
      <c r="N897" s="1">
        <v>10.692883333333333</v>
      </c>
      <c r="O897" s="1" t="s">
        <v>43</v>
      </c>
      <c r="P897" s="1" t="s">
        <v>2526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58</v>
      </c>
      <c r="B898" s="1" t="s">
        <v>17</v>
      </c>
      <c r="C898" s="1">
        <v>331.0</v>
      </c>
      <c r="D898" s="1">
        <v>0.0</v>
      </c>
      <c r="E898" s="2"/>
      <c r="F898" s="1" t="s">
        <v>19</v>
      </c>
      <c r="G898" s="1" t="s">
        <v>20</v>
      </c>
      <c r="H898" s="1" t="s">
        <v>2935</v>
      </c>
      <c r="I898" s="1" t="s">
        <v>2936</v>
      </c>
      <c r="J898" s="1" t="s">
        <v>2936</v>
      </c>
      <c r="K898" s="2"/>
      <c r="L898" s="1">
        <v>1.0</v>
      </c>
      <c r="M898" s="1"/>
      <c r="N898" s="1">
        <v>16.41075</v>
      </c>
      <c r="O898" s="1" t="s">
        <v>23</v>
      </c>
      <c r="P898" s="1" t="s">
        <v>2937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16</v>
      </c>
      <c r="B899" s="1" t="s">
        <v>17</v>
      </c>
      <c r="C899" s="3">
        <v>264.0</v>
      </c>
      <c r="D899" s="1">
        <v>0.0</v>
      </c>
      <c r="E899" s="1" t="s">
        <v>1222</v>
      </c>
      <c r="F899" s="1" t="s">
        <v>19</v>
      </c>
      <c r="G899" s="1" t="s">
        <v>20</v>
      </c>
      <c r="H899" s="1" t="s">
        <v>2938</v>
      </c>
      <c r="I899" s="1" t="s">
        <v>2939</v>
      </c>
      <c r="J899" s="1" t="s">
        <v>2939</v>
      </c>
      <c r="K899" s="2"/>
      <c r="L899" s="1">
        <v>-4.0</v>
      </c>
      <c r="M899" s="1"/>
      <c r="N899" s="1">
        <v>10.959033333333334</v>
      </c>
      <c r="O899" s="1" t="s">
        <v>23</v>
      </c>
      <c r="P899" s="1" t="s">
        <v>2940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16</v>
      </c>
      <c r="B900" s="1" t="s">
        <v>17</v>
      </c>
      <c r="C900" s="1">
        <v>353.0</v>
      </c>
      <c r="D900" s="1">
        <v>0.0</v>
      </c>
      <c r="E900" s="1" t="s">
        <v>2941</v>
      </c>
      <c r="F900" s="1" t="s">
        <v>19</v>
      </c>
      <c r="G900" s="1" t="s">
        <v>20</v>
      </c>
      <c r="H900" s="1" t="s">
        <v>2942</v>
      </c>
      <c r="I900" s="1" t="s">
        <v>2943</v>
      </c>
      <c r="J900" s="1" t="s">
        <v>2943</v>
      </c>
      <c r="K900" s="2"/>
      <c r="L900" s="1">
        <v>-6.0</v>
      </c>
      <c r="M900" s="1"/>
      <c r="N900" s="1">
        <v>8.281433333333334</v>
      </c>
      <c r="O900" s="1" t="s">
        <v>23</v>
      </c>
      <c r="P900" s="1" t="s">
        <v>2944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36</v>
      </c>
      <c r="B901" s="1" t="s">
        <v>17</v>
      </c>
      <c r="C901" s="1">
        <v>342.0</v>
      </c>
      <c r="D901" s="1">
        <v>16.0</v>
      </c>
      <c r="E901" s="1" t="s">
        <v>1839</v>
      </c>
      <c r="F901" s="1" t="s">
        <v>38</v>
      </c>
      <c r="G901" s="1" t="s">
        <v>20</v>
      </c>
      <c r="H901" s="1" t="s">
        <v>2945</v>
      </c>
      <c r="I901" s="1" t="s">
        <v>2946</v>
      </c>
      <c r="J901" s="1" t="s">
        <v>2947</v>
      </c>
      <c r="K901" s="1" t="s">
        <v>2948</v>
      </c>
      <c r="L901" s="1">
        <v>0.0</v>
      </c>
      <c r="M901" s="1">
        <v>0.033883333333333335</v>
      </c>
      <c r="N901" s="1">
        <v>20.32415</v>
      </c>
      <c r="O901" s="1" t="s">
        <v>43</v>
      </c>
      <c r="P901" s="1" t="s">
        <v>987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36</v>
      </c>
      <c r="B902" s="1" t="s">
        <v>17</v>
      </c>
      <c r="C902" s="1">
        <v>497.0</v>
      </c>
      <c r="D902" s="1">
        <v>78.0</v>
      </c>
      <c r="E902" s="1" t="s">
        <v>1839</v>
      </c>
      <c r="F902" s="1" t="s">
        <v>38</v>
      </c>
      <c r="G902" s="1" t="s">
        <v>20</v>
      </c>
      <c r="H902" s="1" t="s">
        <v>2949</v>
      </c>
      <c r="I902" s="1" t="s">
        <v>2950</v>
      </c>
      <c r="J902" s="1" t="s">
        <v>2951</v>
      </c>
      <c r="K902" s="1" t="s">
        <v>2952</v>
      </c>
      <c r="L902" s="1">
        <v>-1.0</v>
      </c>
      <c r="M902" s="1">
        <v>0.0334</v>
      </c>
      <c r="N902" s="1">
        <v>17.843916666666665</v>
      </c>
      <c r="O902" s="1" t="s">
        <v>43</v>
      </c>
      <c r="P902" s="1" t="s">
        <v>2953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58</v>
      </c>
      <c r="B903" s="1" t="s">
        <v>17</v>
      </c>
      <c r="C903" s="1">
        <v>264.0</v>
      </c>
      <c r="D903" s="1">
        <v>0.0</v>
      </c>
      <c r="E903" s="2"/>
      <c r="F903" s="1" t="s">
        <v>19</v>
      </c>
      <c r="G903" s="1" t="s">
        <v>20</v>
      </c>
      <c r="H903" s="1" t="s">
        <v>2954</v>
      </c>
      <c r="I903" s="1" t="s">
        <v>2955</v>
      </c>
      <c r="J903" s="1" t="s">
        <v>2955</v>
      </c>
      <c r="K903" s="2"/>
      <c r="L903" s="1">
        <v>-9.0</v>
      </c>
      <c r="M903" s="1"/>
      <c r="N903" s="1">
        <v>5.664233333333334</v>
      </c>
      <c r="O903" s="1" t="s">
        <v>23</v>
      </c>
      <c r="P903" s="1" t="s">
        <v>2534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58</v>
      </c>
      <c r="B904" s="1" t="s">
        <v>17</v>
      </c>
      <c r="C904" s="1">
        <v>376.0</v>
      </c>
      <c r="D904" s="1">
        <v>0.0</v>
      </c>
      <c r="E904" s="2"/>
      <c r="F904" s="1" t="s">
        <v>19</v>
      </c>
      <c r="G904" s="1" t="s">
        <v>20</v>
      </c>
      <c r="H904" s="1" t="s">
        <v>2956</v>
      </c>
      <c r="I904" s="1" t="s">
        <v>2957</v>
      </c>
      <c r="J904" s="1" t="s">
        <v>2957</v>
      </c>
      <c r="K904" s="2"/>
      <c r="L904" s="1">
        <v>-3.0</v>
      </c>
      <c r="M904" s="1"/>
      <c r="N904" s="1">
        <v>11.603566666666667</v>
      </c>
      <c r="O904" s="1" t="s">
        <v>23</v>
      </c>
      <c r="P904" s="1" t="s">
        <v>2958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58</v>
      </c>
      <c r="B905" s="1" t="s">
        <v>17</v>
      </c>
      <c r="C905" s="1">
        <v>658.0</v>
      </c>
      <c r="D905" s="1">
        <v>0.0</v>
      </c>
      <c r="E905" s="2"/>
      <c r="F905" s="1" t="s">
        <v>19</v>
      </c>
      <c r="G905" s="1" t="s">
        <v>20</v>
      </c>
      <c r="H905" s="1" t="s">
        <v>2959</v>
      </c>
      <c r="I905" s="1" t="s">
        <v>2960</v>
      </c>
      <c r="J905" s="1" t="s">
        <v>2960</v>
      </c>
      <c r="K905" s="2"/>
      <c r="L905" s="1">
        <v>-1.0</v>
      </c>
      <c r="M905" s="1"/>
      <c r="N905" s="1">
        <v>13.356283333333334</v>
      </c>
      <c r="O905" s="1" t="s">
        <v>23</v>
      </c>
      <c r="P905" s="1" t="s">
        <v>2961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36</v>
      </c>
      <c r="B906" s="1" t="s">
        <v>17</v>
      </c>
      <c r="C906" s="1">
        <v>250.0</v>
      </c>
      <c r="D906" s="1">
        <v>0.0</v>
      </c>
      <c r="E906" s="1" t="s">
        <v>1839</v>
      </c>
      <c r="F906" s="1" t="s">
        <v>38</v>
      </c>
      <c r="G906" s="1" t="s">
        <v>20</v>
      </c>
      <c r="H906" s="1" t="s">
        <v>2962</v>
      </c>
      <c r="I906" s="1" t="s">
        <v>2963</v>
      </c>
      <c r="J906" s="1" t="s">
        <v>2964</v>
      </c>
      <c r="K906" s="1" t="s">
        <v>2965</v>
      </c>
      <c r="L906" s="1">
        <v>-6.0</v>
      </c>
      <c r="M906" s="1">
        <v>0.021716666666666665</v>
      </c>
      <c r="N906" s="1">
        <v>27.47575</v>
      </c>
      <c r="O906" s="1" t="s">
        <v>43</v>
      </c>
      <c r="P906" s="1" t="s">
        <v>2358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28</v>
      </c>
      <c r="B907" s="1" t="s">
        <v>17</v>
      </c>
      <c r="C907" s="1">
        <v>692.4</v>
      </c>
      <c r="D907" s="1">
        <v>0.0</v>
      </c>
      <c r="E907" s="1" t="s">
        <v>29</v>
      </c>
      <c r="F907" s="1" t="s">
        <v>19</v>
      </c>
      <c r="G907" s="1" t="s">
        <v>20</v>
      </c>
      <c r="H907" s="1" t="s">
        <v>2966</v>
      </c>
      <c r="I907" s="1" t="s">
        <v>2967</v>
      </c>
      <c r="J907" s="1" t="s">
        <v>2967</v>
      </c>
      <c r="K907" s="2"/>
      <c r="L907" s="1">
        <v>3.0</v>
      </c>
      <c r="M907" s="1"/>
      <c r="N907" s="1">
        <v>18.792483333333333</v>
      </c>
      <c r="O907" s="1" t="s">
        <v>23</v>
      </c>
      <c r="P907" s="1" t="s">
        <v>2968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179</v>
      </c>
      <c r="B908" s="1" t="s">
        <v>17</v>
      </c>
      <c r="C908" s="1">
        <v>40.0</v>
      </c>
      <c r="D908" s="1">
        <v>70.0</v>
      </c>
      <c r="E908" s="2"/>
      <c r="F908" s="1" t="s">
        <v>67</v>
      </c>
      <c r="G908" s="1" t="s">
        <v>93</v>
      </c>
      <c r="H908" s="1" t="s">
        <v>2969</v>
      </c>
      <c r="I908" s="1" t="s">
        <v>2970</v>
      </c>
      <c r="J908" s="1" t="s">
        <v>2970</v>
      </c>
      <c r="K908" s="2"/>
      <c r="L908" s="1">
        <v>0.0</v>
      </c>
      <c r="M908" s="1"/>
      <c r="N908" s="1">
        <v>5.988366666666667</v>
      </c>
      <c r="O908" s="1" t="s">
        <v>182</v>
      </c>
      <c r="P908" s="1" t="s">
        <v>2971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36</v>
      </c>
      <c r="B909" s="1" t="s">
        <v>17</v>
      </c>
      <c r="C909" s="1">
        <v>349.0</v>
      </c>
      <c r="D909" s="1">
        <v>0.0</v>
      </c>
      <c r="E909" s="1" t="s">
        <v>106</v>
      </c>
      <c r="F909" s="1" t="s">
        <v>38</v>
      </c>
      <c r="G909" s="1" t="s">
        <v>93</v>
      </c>
      <c r="H909" s="1" t="s">
        <v>2972</v>
      </c>
      <c r="I909" s="1" t="s">
        <v>2973</v>
      </c>
      <c r="J909" s="1" t="s">
        <v>2974</v>
      </c>
      <c r="K909" s="1" t="s">
        <v>2975</v>
      </c>
      <c r="L909" s="1">
        <v>-7.0</v>
      </c>
      <c r="M909" s="1">
        <v>0.01275</v>
      </c>
      <c r="N909" s="1">
        <v>10.890733333333333</v>
      </c>
      <c r="O909" s="1" t="s">
        <v>43</v>
      </c>
      <c r="P909" s="1" t="s">
        <v>2976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28</v>
      </c>
      <c r="B910" s="1" t="s">
        <v>17</v>
      </c>
      <c r="C910" s="1">
        <v>356.0</v>
      </c>
      <c r="D910" s="1">
        <v>0.0</v>
      </c>
      <c r="E910" s="1" t="s">
        <v>29</v>
      </c>
      <c r="F910" s="1" t="s">
        <v>19</v>
      </c>
      <c r="G910" s="1" t="s">
        <v>20</v>
      </c>
      <c r="H910" s="1" t="s">
        <v>2977</v>
      </c>
      <c r="I910" s="1" t="s">
        <v>2978</v>
      </c>
      <c r="J910" s="1" t="s">
        <v>2978</v>
      </c>
      <c r="K910" s="2"/>
      <c r="L910" s="1">
        <v>-4.0</v>
      </c>
      <c r="M910" s="1"/>
      <c r="N910" s="1">
        <v>10.802266666666666</v>
      </c>
      <c r="O910" s="1" t="s">
        <v>23</v>
      </c>
      <c r="P910" s="1" t="s">
        <v>2979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58</v>
      </c>
      <c r="B911" s="1" t="s">
        <v>17</v>
      </c>
      <c r="C911" s="1">
        <v>394.0</v>
      </c>
      <c r="D911" s="1">
        <v>0.0</v>
      </c>
      <c r="E911" s="2"/>
      <c r="F911" s="1" t="s">
        <v>19</v>
      </c>
      <c r="G911" s="1" t="s">
        <v>20</v>
      </c>
      <c r="H911" s="1" t="s">
        <v>2980</v>
      </c>
      <c r="I911" s="1" t="s">
        <v>2981</v>
      </c>
      <c r="J911" s="1" t="s">
        <v>2981</v>
      </c>
      <c r="K911" s="2"/>
      <c r="L911" s="1">
        <v>-3.0</v>
      </c>
      <c r="M911" s="1"/>
      <c r="N911" s="1">
        <v>11.36905</v>
      </c>
      <c r="O911" s="1" t="s">
        <v>23</v>
      </c>
      <c r="P911" s="1" t="s">
        <v>2982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28</v>
      </c>
      <c r="B912" s="1" t="s">
        <v>17</v>
      </c>
      <c r="C912" s="1">
        <v>318.2</v>
      </c>
      <c r="D912" s="1">
        <v>0.0</v>
      </c>
      <c r="E912" s="1" t="s">
        <v>29</v>
      </c>
      <c r="F912" s="1" t="s">
        <v>19</v>
      </c>
      <c r="G912" s="1" t="s">
        <v>20</v>
      </c>
      <c r="H912" s="1" t="s">
        <v>2983</v>
      </c>
      <c r="I912" s="1" t="s">
        <v>2984</v>
      </c>
      <c r="J912" s="1" t="s">
        <v>2984</v>
      </c>
      <c r="K912" s="2"/>
      <c r="L912" s="1">
        <v>-5.0</v>
      </c>
      <c r="M912" s="1"/>
      <c r="N912" s="1">
        <v>9.097316666666666</v>
      </c>
      <c r="O912" s="1" t="s">
        <v>23</v>
      </c>
      <c r="P912" s="1" t="s">
        <v>2985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28</v>
      </c>
      <c r="B913" s="1" t="s">
        <v>17</v>
      </c>
      <c r="C913" s="1">
        <v>182.2</v>
      </c>
      <c r="D913" s="1">
        <v>0.0</v>
      </c>
      <c r="E913" s="1" t="s">
        <v>29</v>
      </c>
      <c r="F913" s="1" t="s">
        <v>19</v>
      </c>
      <c r="G913" s="1" t="s">
        <v>20</v>
      </c>
      <c r="H913" s="1" t="s">
        <v>2986</v>
      </c>
      <c r="I913" s="1" t="s">
        <v>2987</v>
      </c>
      <c r="J913" s="1" t="s">
        <v>2987</v>
      </c>
      <c r="K913" s="2"/>
      <c r="L913" s="1">
        <v>-8.0</v>
      </c>
      <c r="M913" s="1"/>
      <c r="N913" s="1">
        <v>6.281083333333333</v>
      </c>
      <c r="O913" s="1" t="s">
        <v>23</v>
      </c>
      <c r="P913" s="1" t="s">
        <v>334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28</v>
      </c>
      <c r="B914" s="1" t="s">
        <v>17</v>
      </c>
      <c r="C914" s="1">
        <v>271.2</v>
      </c>
      <c r="D914" s="1">
        <v>0.0</v>
      </c>
      <c r="E914" s="1" t="s">
        <v>29</v>
      </c>
      <c r="F914" s="1" t="s">
        <v>19</v>
      </c>
      <c r="G914" s="1" t="s">
        <v>20</v>
      </c>
      <c r="H914" s="1" t="s">
        <v>2988</v>
      </c>
      <c r="I914" s="1" t="s">
        <v>2989</v>
      </c>
      <c r="J914" s="1" t="s">
        <v>2989</v>
      </c>
      <c r="K914" s="2"/>
      <c r="L914" s="1">
        <v>-4.0</v>
      </c>
      <c r="M914" s="1"/>
      <c r="N914" s="1">
        <v>10.926733333333333</v>
      </c>
      <c r="O914" s="1" t="s">
        <v>23</v>
      </c>
      <c r="P914" s="1" t="s">
        <v>1981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28</v>
      </c>
      <c r="B915" s="1" t="s">
        <v>17</v>
      </c>
      <c r="C915" s="1">
        <v>204.2</v>
      </c>
      <c r="D915" s="1">
        <v>0.0</v>
      </c>
      <c r="E915" s="1" t="s">
        <v>29</v>
      </c>
      <c r="F915" s="1" t="s">
        <v>19</v>
      </c>
      <c r="G915" s="1" t="s">
        <v>20</v>
      </c>
      <c r="H915" s="1" t="s">
        <v>2990</v>
      </c>
      <c r="I915" s="1" t="s">
        <v>2991</v>
      </c>
      <c r="J915" s="1" t="s">
        <v>2991</v>
      </c>
      <c r="K915" s="2"/>
      <c r="L915" s="1">
        <v>-6.0</v>
      </c>
      <c r="M915" s="1"/>
      <c r="N915" s="1">
        <v>8.568466666666666</v>
      </c>
      <c r="O915" s="1" t="s">
        <v>23</v>
      </c>
      <c r="P915" s="1" t="s">
        <v>2992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36</v>
      </c>
      <c r="B916" s="1" t="s">
        <v>17</v>
      </c>
      <c r="C916" s="1">
        <v>289.0</v>
      </c>
      <c r="D916" s="1">
        <v>0.0</v>
      </c>
      <c r="E916" s="1" t="s">
        <v>106</v>
      </c>
      <c r="F916" s="1" t="s">
        <v>38</v>
      </c>
      <c r="G916" s="1" t="s">
        <v>20</v>
      </c>
      <c r="H916" s="1" t="s">
        <v>2993</v>
      </c>
      <c r="I916" s="1" t="s">
        <v>2994</v>
      </c>
      <c r="J916" s="1" t="s">
        <v>2995</v>
      </c>
      <c r="K916" s="1" t="s">
        <v>2996</v>
      </c>
      <c r="L916" s="1">
        <v>-11.0</v>
      </c>
      <c r="M916" s="1">
        <v>0.013333333333333334</v>
      </c>
      <c r="N916" s="1">
        <v>7.484566666666667</v>
      </c>
      <c r="O916" s="1" t="s">
        <v>43</v>
      </c>
      <c r="P916" s="1" t="s">
        <v>2997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36</v>
      </c>
      <c r="B917" s="1" t="s">
        <v>17</v>
      </c>
      <c r="C917" s="1">
        <v>277.0</v>
      </c>
      <c r="D917" s="1">
        <v>32.0</v>
      </c>
      <c r="E917" s="1" t="s">
        <v>106</v>
      </c>
      <c r="F917" s="1" t="s">
        <v>38</v>
      </c>
      <c r="G917" s="1" t="s">
        <v>20</v>
      </c>
      <c r="H917" s="1" t="s">
        <v>2998</v>
      </c>
      <c r="I917" s="1" t="s">
        <v>2999</v>
      </c>
      <c r="J917" s="1" t="s">
        <v>3000</v>
      </c>
      <c r="K917" s="1" t="s">
        <v>3001</v>
      </c>
      <c r="L917" s="1">
        <v>-9.0</v>
      </c>
      <c r="M917" s="1">
        <v>0.014566666666666667</v>
      </c>
      <c r="N917" s="1">
        <v>8.780366666666668</v>
      </c>
      <c r="O917" s="1" t="s">
        <v>43</v>
      </c>
      <c r="P917" s="1" t="s">
        <v>3002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36</v>
      </c>
      <c r="B918" s="1" t="s">
        <v>17</v>
      </c>
      <c r="C918" s="1">
        <v>250.0</v>
      </c>
      <c r="D918" s="1">
        <v>0.0</v>
      </c>
      <c r="E918" s="1" t="s">
        <v>106</v>
      </c>
      <c r="F918" s="1" t="s">
        <v>38</v>
      </c>
      <c r="G918" s="1" t="s">
        <v>20</v>
      </c>
      <c r="H918" s="1" t="s">
        <v>3003</v>
      </c>
      <c r="I918" s="1" t="s">
        <v>3004</v>
      </c>
      <c r="J918" s="1" t="s">
        <v>3005</v>
      </c>
      <c r="K918" s="1" t="s">
        <v>3006</v>
      </c>
      <c r="L918" s="1">
        <v>-7.0</v>
      </c>
      <c r="M918" s="1">
        <v>0.01485</v>
      </c>
      <c r="N918" s="1">
        <v>7.504333333333333</v>
      </c>
      <c r="O918" s="1" t="s">
        <v>43</v>
      </c>
      <c r="P918" s="1" t="s">
        <v>3007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28</v>
      </c>
      <c r="B919" s="1" t="s">
        <v>17</v>
      </c>
      <c r="C919" s="1">
        <v>281.2</v>
      </c>
      <c r="D919" s="1">
        <v>0.0</v>
      </c>
      <c r="E919" s="1" t="s">
        <v>29</v>
      </c>
      <c r="F919" s="1" t="s">
        <v>19</v>
      </c>
      <c r="G919" s="1" t="s">
        <v>20</v>
      </c>
      <c r="H919" s="1" t="s">
        <v>3008</v>
      </c>
      <c r="I919" s="1" t="s">
        <v>3009</v>
      </c>
      <c r="J919" s="1" t="s">
        <v>3009</v>
      </c>
      <c r="K919" s="2"/>
      <c r="L919" s="1">
        <v>-7.0</v>
      </c>
      <c r="M919" s="1"/>
      <c r="N919" s="1">
        <v>7.255833333333333</v>
      </c>
      <c r="O919" s="1" t="s">
        <v>23</v>
      </c>
      <c r="P919" s="1" t="s">
        <v>3010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28</v>
      </c>
      <c r="B920" s="1" t="s">
        <v>17</v>
      </c>
      <c r="C920" s="3">
        <v>214.2</v>
      </c>
      <c r="D920" s="1">
        <v>0.0</v>
      </c>
      <c r="E920" s="1" t="s">
        <v>29</v>
      </c>
      <c r="F920" s="1" t="s">
        <v>19</v>
      </c>
      <c r="G920" s="1" t="s">
        <v>20</v>
      </c>
      <c r="H920" s="1" t="s">
        <v>3011</v>
      </c>
      <c r="I920" s="1" t="s">
        <v>3012</v>
      </c>
      <c r="J920" s="1" t="s">
        <v>3012</v>
      </c>
      <c r="K920" s="2"/>
      <c r="L920" s="1">
        <v>-5.0</v>
      </c>
      <c r="M920" s="1"/>
      <c r="N920" s="1">
        <v>9.057183333333333</v>
      </c>
      <c r="O920" s="1" t="s">
        <v>23</v>
      </c>
      <c r="P920" s="1" t="s">
        <v>175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28</v>
      </c>
      <c r="B921" s="1" t="s">
        <v>17</v>
      </c>
      <c r="C921" s="1">
        <v>394.0</v>
      </c>
      <c r="D921" s="1">
        <v>0.0</v>
      </c>
      <c r="E921" s="1" t="s">
        <v>29</v>
      </c>
      <c r="F921" s="1" t="s">
        <v>19</v>
      </c>
      <c r="G921" s="1" t="s">
        <v>20</v>
      </c>
      <c r="H921" s="1" t="s">
        <v>3013</v>
      </c>
      <c r="I921" s="1" t="s">
        <v>3014</v>
      </c>
      <c r="J921" s="1" t="s">
        <v>3014</v>
      </c>
      <c r="K921" s="2"/>
      <c r="L921" s="1">
        <v>0.0</v>
      </c>
      <c r="M921" s="1"/>
      <c r="N921" s="1">
        <v>14.727533333333334</v>
      </c>
      <c r="O921" s="1" t="s">
        <v>23</v>
      </c>
      <c r="P921" s="1" t="s">
        <v>1050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58</v>
      </c>
      <c r="B922" s="1" t="s">
        <v>17</v>
      </c>
      <c r="C922" s="1">
        <v>323.0</v>
      </c>
      <c r="D922" s="1">
        <v>0.0</v>
      </c>
      <c r="E922" s="2"/>
      <c r="F922" s="1" t="s">
        <v>19</v>
      </c>
      <c r="G922" s="1" t="s">
        <v>20</v>
      </c>
      <c r="H922" s="1" t="s">
        <v>3015</v>
      </c>
      <c r="I922" s="1" t="s">
        <v>3016</v>
      </c>
      <c r="J922" s="1" t="s">
        <v>3016</v>
      </c>
      <c r="K922" s="2"/>
      <c r="L922" s="1">
        <v>0.0</v>
      </c>
      <c r="M922" s="1"/>
      <c r="N922" s="1">
        <v>14.95375</v>
      </c>
      <c r="O922" s="1" t="s">
        <v>23</v>
      </c>
      <c r="P922" s="1" t="s">
        <v>3017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16</v>
      </c>
      <c r="B923" s="1" t="s">
        <v>17</v>
      </c>
      <c r="C923" s="1">
        <v>663.0</v>
      </c>
      <c r="D923" s="1">
        <v>0.0</v>
      </c>
      <c r="E923" s="1" t="s">
        <v>3018</v>
      </c>
      <c r="F923" s="1" t="s">
        <v>19</v>
      </c>
      <c r="G923" s="1" t="s">
        <v>20</v>
      </c>
      <c r="H923" s="1" t="s">
        <v>3019</v>
      </c>
      <c r="I923" s="1" t="s">
        <v>3020</v>
      </c>
      <c r="J923" s="1" t="s">
        <v>3020</v>
      </c>
      <c r="K923" s="2"/>
      <c r="L923" s="1">
        <v>-6.0</v>
      </c>
      <c r="M923" s="1"/>
      <c r="N923" s="1">
        <v>8.579216666666667</v>
      </c>
      <c r="O923" s="1" t="s">
        <v>23</v>
      </c>
      <c r="P923" s="1" t="s">
        <v>3021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58</v>
      </c>
      <c r="B924" s="1" t="s">
        <v>17</v>
      </c>
      <c r="C924" s="1">
        <v>289.0</v>
      </c>
      <c r="D924" s="1">
        <v>0.0</v>
      </c>
      <c r="E924" s="2"/>
      <c r="F924" s="1" t="s">
        <v>19</v>
      </c>
      <c r="G924" s="1" t="s">
        <v>20</v>
      </c>
      <c r="H924" s="1" t="s">
        <v>3022</v>
      </c>
      <c r="I924" s="1" t="s">
        <v>3023</v>
      </c>
      <c r="J924" s="1" t="s">
        <v>3023</v>
      </c>
      <c r="K924" s="2"/>
      <c r="L924" s="1">
        <v>-6.0</v>
      </c>
      <c r="M924" s="1"/>
      <c r="N924" s="1">
        <v>8.0478</v>
      </c>
      <c r="O924" s="1" t="s">
        <v>23</v>
      </c>
      <c r="P924" s="1" t="s">
        <v>3024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36</v>
      </c>
      <c r="B925" s="1" t="s">
        <v>17</v>
      </c>
      <c r="C925" s="1">
        <v>199.0</v>
      </c>
      <c r="D925" s="1">
        <v>50.0</v>
      </c>
      <c r="E925" s="2"/>
      <c r="F925" s="1" t="s">
        <v>67</v>
      </c>
      <c r="G925" s="1" t="s">
        <v>68</v>
      </c>
      <c r="H925" s="1" t="s">
        <v>3025</v>
      </c>
      <c r="I925" s="1" t="s">
        <v>3026</v>
      </c>
      <c r="J925" s="1" t="s">
        <v>3026</v>
      </c>
      <c r="K925" s="2"/>
      <c r="L925" s="1">
        <v>-15.0</v>
      </c>
      <c r="M925" s="1"/>
      <c r="N925" s="1">
        <v>9.8143</v>
      </c>
      <c r="O925" s="1" t="s">
        <v>43</v>
      </c>
      <c r="P925" s="1" t="s">
        <v>2460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28</v>
      </c>
      <c r="B926" s="1" t="s">
        <v>17</v>
      </c>
      <c r="C926" s="1">
        <v>214.2</v>
      </c>
      <c r="D926" s="1">
        <v>0.0</v>
      </c>
      <c r="E926" s="1" t="s">
        <v>29</v>
      </c>
      <c r="F926" s="1" t="s">
        <v>19</v>
      </c>
      <c r="G926" s="1" t="s">
        <v>20</v>
      </c>
      <c r="H926" s="1" t="s">
        <v>3027</v>
      </c>
      <c r="I926" s="1" t="s">
        <v>3028</v>
      </c>
      <c r="J926" s="1" t="s">
        <v>3028</v>
      </c>
      <c r="K926" s="2"/>
      <c r="L926" s="1">
        <v>-7.0</v>
      </c>
      <c r="M926" s="1"/>
      <c r="N926" s="1">
        <v>7.774066666666666</v>
      </c>
      <c r="O926" s="1" t="s">
        <v>23</v>
      </c>
      <c r="P926" s="1" t="s">
        <v>86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28</v>
      </c>
      <c r="B927" s="1" t="s">
        <v>17</v>
      </c>
      <c r="C927" s="3">
        <v>298.2</v>
      </c>
      <c r="D927" s="1">
        <v>0.0</v>
      </c>
      <c r="E927" s="1" t="s">
        <v>29</v>
      </c>
      <c r="F927" s="1" t="s">
        <v>19</v>
      </c>
      <c r="G927" s="1" t="s">
        <v>20</v>
      </c>
      <c r="H927" s="1" t="s">
        <v>3029</v>
      </c>
      <c r="I927" s="1" t="s">
        <v>3030</v>
      </c>
      <c r="J927" s="1" t="s">
        <v>3030</v>
      </c>
      <c r="K927" s="2"/>
      <c r="L927" s="1">
        <v>-4.0</v>
      </c>
      <c r="M927" s="1"/>
      <c r="N927" s="1">
        <v>10.065133333333334</v>
      </c>
      <c r="O927" s="1" t="s">
        <v>23</v>
      </c>
      <c r="P927" s="1" t="s">
        <v>3031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36</v>
      </c>
      <c r="B928" s="1" t="s">
        <v>17</v>
      </c>
      <c r="C928" s="1">
        <v>245.0</v>
      </c>
      <c r="D928" s="1">
        <v>61.0</v>
      </c>
      <c r="E928" s="2"/>
      <c r="F928" s="1" t="s">
        <v>67</v>
      </c>
      <c r="G928" s="1" t="s">
        <v>68</v>
      </c>
      <c r="H928" s="1" t="s">
        <v>3032</v>
      </c>
      <c r="I928" s="1" t="s">
        <v>3033</v>
      </c>
      <c r="J928" s="1" t="s">
        <v>3033</v>
      </c>
      <c r="K928" s="2"/>
      <c r="L928" s="1">
        <v>-10.0</v>
      </c>
      <c r="M928" s="1"/>
      <c r="N928" s="1">
        <v>9.34155</v>
      </c>
      <c r="O928" s="1" t="s">
        <v>43</v>
      </c>
      <c r="P928" s="1" t="s">
        <v>3034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28</v>
      </c>
      <c r="B929" s="1" t="s">
        <v>17</v>
      </c>
      <c r="C929" s="1">
        <v>388.2</v>
      </c>
      <c r="D929" s="1">
        <v>0.0</v>
      </c>
      <c r="E929" s="1" t="s">
        <v>29</v>
      </c>
      <c r="F929" s="1" t="s">
        <v>19</v>
      </c>
      <c r="G929" s="1" t="s">
        <v>20</v>
      </c>
      <c r="H929" s="1" t="s">
        <v>3035</v>
      </c>
      <c r="I929" s="1" t="s">
        <v>3036</v>
      </c>
      <c r="J929" s="1" t="s">
        <v>3036</v>
      </c>
      <c r="K929" s="2"/>
      <c r="L929" s="1">
        <v>-4.0</v>
      </c>
      <c r="M929" s="1"/>
      <c r="N929" s="1">
        <v>10.562733333333334</v>
      </c>
      <c r="O929" s="1" t="s">
        <v>23</v>
      </c>
      <c r="P929" s="1" t="s">
        <v>3037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28</v>
      </c>
      <c r="B930" s="1" t="s">
        <v>17</v>
      </c>
      <c r="C930" s="1">
        <v>264.0</v>
      </c>
      <c r="D930" s="1">
        <v>0.0</v>
      </c>
      <c r="E930" s="1" t="s">
        <v>29</v>
      </c>
      <c r="F930" s="1" t="s">
        <v>19</v>
      </c>
      <c r="G930" s="1" t="s">
        <v>20</v>
      </c>
      <c r="H930" s="1" t="s">
        <v>3038</v>
      </c>
      <c r="I930" s="1" t="s">
        <v>3039</v>
      </c>
      <c r="J930" s="1" t="s">
        <v>3039</v>
      </c>
      <c r="K930" s="2"/>
      <c r="L930" s="1">
        <v>-4.0</v>
      </c>
      <c r="M930" s="1"/>
      <c r="N930" s="1">
        <v>10.99005</v>
      </c>
      <c r="O930" s="1" t="s">
        <v>23</v>
      </c>
      <c r="P930" s="1" t="s">
        <v>3040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58</v>
      </c>
      <c r="B931" s="1" t="s">
        <v>17</v>
      </c>
      <c r="C931" s="1">
        <v>457.0</v>
      </c>
      <c r="D931" s="1">
        <v>0.0</v>
      </c>
      <c r="E931" s="2"/>
      <c r="F931" s="1" t="s">
        <v>19</v>
      </c>
      <c r="G931" s="1" t="s">
        <v>20</v>
      </c>
      <c r="H931" s="1" t="s">
        <v>3041</v>
      </c>
      <c r="I931" s="1" t="s">
        <v>3042</v>
      </c>
      <c r="J931" s="1" t="s">
        <v>3042</v>
      </c>
      <c r="K931" s="2"/>
      <c r="L931" s="1">
        <v>-5.0</v>
      </c>
      <c r="M931" s="1"/>
      <c r="N931" s="1">
        <v>9.577116666666667</v>
      </c>
      <c r="O931" s="1" t="s">
        <v>23</v>
      </c>
      <c r="P931" s="1" t="s">
        <v>3043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28</v>
      </c>
      <c r="B932" s="1" t="s">
        <v>17</v>
      </c>
      <c r="C932" s="3">
        <v>214.2</v>
      </c>
      <c r="D932" s="1">
        <v>0.0</v>
      </c>
      <c r="E932" s="1" t="s">
        <v>29</v>
      </c>
      <c r="F932" s="1" t="s">
        <v>19</v>
      </c>
      <c r="G932" s="1" t="s">
        <v>20</v>
      </c>
      <c r="H932" s="1" t="s">
        <v>3044</v>
      </c>
      <c r="I932" s="1" t="s">
        <v>3045</v>
      </c>
      <c r="J932" s="1" t="s">
        <v>3045</v>
      </c>
      <c r="K932" s="2"/>
      <c r="L932" s="1">
        <v>-4.0</v>
      </c>
      <c r="M932" s="1"/>
      <c r="N932" s="1">
        <v>10.455233333333334</v>
      </c>
      <c r="O932" s="1" t="s">
        <v>23</v>
      </c>
      <c r="P932" s="1" t="s">
        <v>162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36</v>
      </c>
      <c r="B933" s="1" t="s">
        <v>17</v>
      </c>
      <c r="C933" s="3">
        <v>247.0</v>
      </c>
      <c r="D933" s="1">
        <v>62.0</v>
      </c>
      <c r="E933" s="2"/>
      <c r="F933" s="1" t="s">
        <v>67</v>
      </c>
      <c r="G933" s="1" t="s">
        <v>68</v>
      </c>
      <c r="H933" s="1" t="s">
        <v>3046</v>
      </c>
      <c r="I933" s="1" t="s">
        <v>3047</v>
      </c>
      <c r="J933" s="1" t="s">
        <v>3047</v>
      </c>
      <c r="K933" s="2"/>
      <c r="L933" s="1">
        <v>-8.0</v>
      </c>
      <c r="M933" s="1"/>
      <c r="N933" s="1">
        <v>10.341133333333334</v>
      </c>
      <c r="O933" s="1" t="s">
        <v>43</v>
      </c>
      <c r="P933" s="1" t="s">
        <v>3048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28</v>
      </c>
      <c r="B934" s="1" t="s">
        <v>17</v>
      </c>
      <c r="C934" s="1">
        <v>207.2</v>
      </c>
      <c r="D934" s="1">
        <v>0.0</v>
      </c>
      <c r="E934" s="1" t="s">
        <v>29</v>
      </c>
      <c r="F934" s="1" t="s">
        <v>19</v>
      </c>
      <c r="G934" s="1" t="s">
        <v>20</v>
      </c>
      <c r="H934" s="1" t="s">
        <v>3049</v>
      </c>
      <c r="I934" s="1" t="s">
        <v>3050</v>
      </c>
      <c r="J934" s="1" t="s">
        <v>3050</v>
      </c>
      <c r="K934" s="2"/>
      <c r="L934" s="1">
        <v>-2.0</v>
      </c>
      <c r="M934" s="1"/>
      <c r="N934" s="1">
        <v>12.842916666666667</v>
      </c>
      <c r="O934" s="1" t="s">
        <v>23</v>
      </c>
      <c r="P934" s="1" t="s">
        <v>291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36</v>
      </c>
      <c r="B935" s="1" t="s">
        <v>17</v>
      </c>
      <c r="C935" s="1">
        <v>199.0</v>
      </c>
      <c r="D935" s="1">
        <v>50.0</v>
      </c>
      <c r="E935" s="2"/>
      <c r="F935" s="1" t="s">
        <v>67</v>
      </c>
      <c r="G935" s="1" t="s">
        <v>68</v>
      </c>
      <c r="H935" s="1" t="s">
        <v>3051</v>
      </c>
      <c r="I935" s="1" t="s">
        <v>3052</v>
      </c>
      <c r="J935" s="1" t="s">
        <v>3052</v>
      </c>
      <c r="K935" s="2"/>
      <c r="L935" s="1">
        <v>-7.0</v>
      </c>
      <c r="M935" s="1"/>
      <c r="N935" s="1">
        <v>12.483066666666666</v>
      </c>
      <c r="O935" s="1" t="s">
        <v>43</v>
      </c>
      <c r="P935" s="1" t="s">
        <v>469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28</v>
      </c>
      <c r="B936" s="1" t="s">
        <v>17</v>
      </c>
      <c r="C936" s="1">
        <v>222.2</v>
      </c>
      <c r="D936" s="1">
        <v>0.0</v>
      </c>
      <c r="E936" s="1" t="s">
        <v>29</v>
      </c>
      <c r="F936" s="1" t="s">
        <v>19</v>
      </c>
      <c r="G936" s="1" t="s">
        <v>20</v>
      </c>
      <c r="H936" s="1" t="s">
        <v>3053</v>
      </c>
      <c r="I936" s="1" t="s">
        <v>3054</v>
      </c>
      <c r="J936" s="1" t="s">
        <v>3054</v>
      </c>
      <c r="K936" s="2"/>
      <c r="L936" s="1">
        <v>-7.0</v>
      </c>
      <c r="M936" s="1"/>
      <c r="N936" s="1">
        <v>7.021433333333333</v>
      </c>
      <c r="O936" s="1" t="s">
        <v>23</v>
      </c>
      <c r="P936" s="1" t="s">
        <v>3055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36</v>
      </c>
      <c r="B937" s="1" t="s">
        <v>17</v>
      </c>
      <c r="C937" s="1">
        <v>309.0</v>
      </c>
      <c r="D937" s="1">
        <v>0.0</v>
      </c>
      <c r="E937" s="1" t="s">
        <v>37</v>
      </c>
      <c r="F937" s="1" t="s">
        <v>38</v>
      </c>
      <c r="G937" s="1" t="s">
        <v>20</v>
      </c>
      <c r="H937" s="1" t="s">
        <v>3056</v>
      </c>
      <c r="I937" s="1" t="s">
        <v>3057</v>
      </c>
      <c r="J937" s="1" t="s">
        <v>3058</v>
      </c>
      <c r="K937" s="1" t="s">
        <v>3059</v>
      </c>
      <c r="L937" s="1">
        <v>-8.0</v>
      </c>
      <c r="M937" s="1">
        <v>0.010233333333333334</v>
      </c>
      <c r="N937" s="1">
        <v>8.9734</v>
      </c>
      <c r="O937" s="1" t="s">
        <v>43</v>
      </c>
      <c r="P937" s="1" t="s">
        <v>987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36</v>
      </c>
      <c r="B938" s="1" t="s">
        <v>17</v>
      </c>
      <c r="C938" s="1">
        <v>175.0</v>
      </c>
      <c r="D938" s="1">
        <v>74.0</v>
      </c>
      <c r="E938" s="2"/>
      <c r="F938" s="1" t="s">
        <v>67</v>
      </c>
      <c r="G938" s="1" t="s">
        <v>68</v>
      </c>
      <c r="H938" s="1" t="s">
        <v>3060</v>
      </c>
      <c r="I938" s="1" t="s">
        <v>3061</v>
      </c>
      <c r="J938" s="1" t="s">
        <v>3061</v>
      </c>
      <c r="K938" s="2"/>
      <c r="L938" s="1">
        <v>-11.0</v>
      </c>
      <c r="M938" s="1"/>
      <c r="N938" s="1">
        <v>7.634766666666667</v>
      </c>
      <c r="O938" s="1" t="s">
        <v>43</v>
      </c>
      <c r="P938" s="1" t="s">
        <v>469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28</v>
      </c>
      <c r="B939" s="1" t="s">
        <v>17</v>
      </c>
      <c r="C939" s="1">
        <v>301.2</v>
      </c>
      <c r="D939" s="1">
        <v>0.0</v>
      </c>
      <c r="E939" s="1" t="s">
        <v>29</v>
      </c>
      <c r="F939" s="1" t="s">
        <v>19</v>
      </c>
      <c r="G939" s="1" t="s">
        <v>20</v>
      </c>
      <c r="H939" s="1" t="s">
        <v>3062</v>
      </c>
      <c r="I939" s="1" t="s">
        <v>3063</v>
      </c>
      <c r="J939" s="1" t="s">
        <v>3063</v>
      </c>
      <c r="K939" s="2"/>
      <c r="L939" s="1">
        <v>-5.0</v>
      </c>
      <c r="M939" s="1"/>
      <c r="N939" s="1">
        <v>9.151466666666666</v>
      </c>
      <c r="O939" s="1" t="s">
        <v>23</v>
      </c>
      <c r="P939" s="1" t="s">
        <v>3064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58</v>
      </c>
      <c r="B940" s="1" t="s">
        <v>485</v>
      </c>
      <c r="C940" s="1">
        <v>294.0</v>
      </c>
      <c r="D940" s="1">
        <v>0.0</v>
      </c>
      <c r="E940" s="2"/>
      <c r="F940" s="1" t="s">
        <v>19</v>
      </c>
      <c r="G940" s="1" t="s">
        <v>20</v>
      </c>
      <c r="H940" s="1" t="s">
        <v>3065</v>
      </c>
      <c r="I940" s="1" t="s">
        <v>3066</v>
      </c>
      <c r="J940" s="1" t="s">
        <v>3066</v>
      </c>
      <c r="K940" s="2"/>
      <c r="L940" s="1">
        <v>-6.0</v>
      </c>
      <c r="M940" s="1"/>
      <c r="N940" s="1">
        <v>8.088616666666667</v>
      </c>
      <c r="O940" s="1" t="s">
        <v>23</v>
      </c>
      <c r="P940" s="1" t="s">
        <v>3067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28</v>
      </c>
      <c r="B941" s="1" t="s">
        <v>17</v>
      </c>
      <c r="C941" s="1">
        <v>289.0</v>
      </c>
      <c r="D941" s="1">
        <v>0.0</v>
      </c>
      <c r="E941" s="1" t="s">
        <v>29</v>
      </c>
      <c r="F941" s="1" t="s">
        <v>19</v>
      </c>
      <c r="G941" s="1" t="s">
        <v>20</v>
      </c>
      <c r="H941" s="1" t="s">
        <v>3068</v>
      </c>
      <c r="I941" s="1" t="s">
        <v>3069</v>
      </c>
      <c r="J941" s="1" t="s">
        <v>3069</v>
      </c>
      <c r="K941" s="2"/>
      <c r="L941" s="1">
        <v>-6.0</v>
      </c>
      <c r="M941" s="1"/>
      <c r="N941" s="1">
        <v>8.994866666666667</v>
      </c>
      <c r="O941" s="1" t="s">
        <v>23</v>
      </c>
      <c r="P941" s="1" t="s">
        <v>3070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28</v>
      </c>
      <c r="B942" s="1" t="s">
        <v>180</v>
      </c>
      <c r="C942" s="1">
        <v>237.2</v>
      </c>
      <c r="D942" s="1">
        <v>0.0</v>
      </c>
      <c r="E942" s="1" t="s">
        <v>29</v>
      </c>
      <c r="F942" s="1" t="s">
        <v>19</v>
      </c>
      <c r="G942" s="1" t="s">
        <v>20</v>
      </c>
      <c r="H942" s="1" t="s">
        <v>3071</v>
      </c>
      <c r="I942" s="1" t="s">
        <v>3072</v>
      </c>
      <c r="J942" s="1" t="s">
        <v>3072</v>
      </c>
      <c r="K942" s="2"/>
      <c r="L942" s="1">
        <v>-5.0</v>
      </c>
      <c r="M942" s="1"/>
      <c r="N942" s="1">
        <v>9.499766666666666</v>
      </c>
      <c r="O942" s="1" t="s">
        <v>23</v>
      </c>
      <c r="P942" s="1" t="s">
        <v>3073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28</v>
      </c>
      <c r="B943" s="1" t="s">
        <v>17</v>
      </c>
      <c r="C943" s="1">
        <v>289.0</v>
      </c>
      <c r="D943" s="1">
        <v>0.0</v>
      </c>
      <c r="E943" s="1" t="s">
        <v>29</v>
      </c>
      <c r="F943" s="1" t="s">
        <v>19</v>
      </c>
      <c r="G943" s="1" t="s">
        <v>20</v>
      </c>
      <c r="H943" s="1" t="s">
        <v>3074</v>
      </c>
      <c r="I943" s="1" t="s">
        <v>3075</v>
      </c>
      <c r="J943" s="1" t="s">
        <v>3075</v>
      </c>
      <c r="K943" s="2"/>
      <c r="L943" s="1">
        <v>-3.0</v>
      </c>
      <c r="M943" s="1"/>
      <c r="N943" s="1">
        <v>11.088966666666666</v>
      </c>
      <c r="O943" s="1" t="s">
        <v>23</v>
      </c>
      <c r="P943" s="1" t="s">
        <v>3070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28</v>
      </c>
      <c r="B944" s="1" t="s">
        <v>17</v>
      </c>
      <c r="C944" s="1">
        <v>364.0</v>
      </c>
      <c r="D944" s="1">
        <v>0.0</v>
      </c>
      <c r="E944" s="1" t="s">
        <v>29</v>
      </c>
      <c r="F944" s="1" t="s">
        <v>19</v>
      </c>
      <c r="G944" s="1" t="s">
        <v>20</v>
      </c>
      <c r="H944" s="1" t="s">
        <v>3076</v>
      </c>
      <c r="I944" s="1" t="s">
        <v>3077</v>
      </c>
      <c r="J944" s="1" t="s">
        <v>3077</v>
      </c>
      <c r="K944" s="2"/>
      <c r="L944" s="1">
        <v>-2.0</v>
      </c>
      <c r="M944" s="1"/>
      <c r="N944" s="1">
        <v>12.367133333333333</v>
      </c>
      <c r="O944" s="1" t="s">
        <v>23</v>
      </c>
      <c r="P944" s="1" t="s">
        <v>3078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179</v>
      </c>
      <c r="B945" s="1" t="s">
        <v>17</v>
      </c>
      <c r="C945" s="1">
        <v>374.0</v>
      </c>
      <c r="D945" s="1">
        <v>0.0</v>
      </c>
      <c r="E945" s="2"/>
      <c r="F945" s="1" t="s">
        <v>67</v>
      </c>
      <c r="G945" s="1" t="s">
        <v>93</v>
      </c>
      <c r="H945" s="1" t="s">
        <v>3079</v>
      </c>
      <c r="I945" s="1" t="s">
        <v>3080</v>
      </c>
      <c r="J945" s="1" t="s">
        <v>3080</v>
      </c>
      <c r="K945" s="2"/>
      <c r="L945" s="1">
        <v>8.0</v>
      </c>
      <c r="M945" s="1"/>
      <c r="N945" s="1">
        <v>13.437366666666666</v>
      </c>
      <c r="O945" s="1" t="s">
        <v>182</v>
      </c>
      <c r="P945" s="1" t="s">
        <v>3081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28</v>
      </c>
      <c r="B946" s="1" t="s">
        <v>17</v>
      </c>
      <c r="C946" s="1">
        <v>214.2</v>
      </c>
      <c r="D946" s="1">
        <v>0.0</v>
      </c>
      <c r="E946" s="1" t="s">
        <v>29</v>
      </c>
      <c r="F946" s="1" t="s">
        <v>19</v>
      </c>
      <c r="G946" s="1" t="s">
        <v>20</v>
      </c>
      <c r="H946" s="1" t="s">
        <v>3082</v>
      </c>
      <c r="I946" s="1" t="s">
        <v>3083</v>
      </c>
      <c r="J946" s="1" t="s">
        <v>3083</v>
      </c>
      <c r="K946" s="2"/>
      <c r="L946" s="1">
        <v>-1.0</v>
      </c>
      <c r="M946" s="1"/>
      <c r="N946" s="1">
        <v>13.822166666666666</v>
      </c>
      <c r="O946" s="1" t="s">
        <v>23</v>
      </c>
      <c r="P946" s="1" t="s">
        <v>86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36</v>
      </c>
      <c r="B947" s="1" t="s">
        <v>17</v>
      </c>
      <c r="C947" s="1">
        <v>464.0</v>
      </c>
      <c r="D947" s="1">
        <v>111.0</v>
      </c>
      <c r="E947" s="2"/>
      <c r="F947" s="1" t="s">
        <v>67</v>
      </c>
      <c r="G947" s="1" t="s">
        <v>20</v>
      </c>
      <c r="H947" s="1" t="s">
        <v>3084</v>
      </c>
      <c r="I947" s="1" t="s">
        <v>3085</v>
      </c>
      <c r="J947" s="1" t="s">
        <v>3085</v>
      </c>
      <c r="K947" s="2"/>
      <c r="L947" s="1">
        <v>-10.0</v>
      </c>
      <c r="M947" s="1"/>
      <c r="N947" s="1">
        <v>7.825433333333334</v>
      </c>
      <c r="O947" s="1" t="s">
        <v>43</v>
      </c>
      <c r="P947" s="1" t="s">
        <v>3086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36</v>
      </c>
      <c r="B948" s="1" t="s">
        <v>17</v>
      </c>
      <c r="C948" s="1">
        <v>390.0</v>
      </c>
      <c r="D948" s="1">
        <v>32.0</v>
      </c>
      <c r="E948" s="1" t="s">
        <v>37</v>
      </c>
      <c r="F948" s="1" t="s">
        <v>38</v>
      </c>
      <c r="G948" s="1" t="s">
        <v>20</v>
      </c>
      <c r="H948" s="1" t="s">
        <v>3087</v>
      </c>
      <c r="I948" s="1" t="s">
        <v>3088</v>
      </c>
      <c r="J948" s="1" t="s">
        <v>3089</v>
      </c>
      <c r="K948" s="1" t="s">
        <v>3090</v>
      </c>
      <c r="L948" s="1">
        <v>-1.0</v>
      </c>
      <c r="M948" s="1">
        <v>0.017066666666666667</v>
      </c>
      <c r="N948" s="1">
        <v>13.418716666666667</v>
      </c>
      <c r="O948" s="1" t="s">
        <v>43</v>
      </c>
      <c r="P948" s="1" t="s">
        <v>3091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28</v>
      </c>
      <c r="B949" s="1" t="s">
        <v>17</v>
      </c>
      <c r="C949" s="1">
        <v>214.2</v>
      </c>
      <c r="D949" s="1">
        <v>0.0</v>
      </c>
      <c r="E949" s="1" t="s">
        <v>29</v>
      </c>
      <c r="F949" s="1" t="s">
        <v>19</v>
      </c>
      <c r="G949" s="1" t="s">
        <v>20</v>
      </c>
      <c r="H949" s="1" t="s">
        <v>3092</v>
      </c>
      <c r="I949" s="1" t="s">
        <v>3093</v>
      </c>
      <c r="J949" s="1" t="s">
        <v>3093</v>
      </c>
      <c r="K949" s="2"/>
      <c r="L949" s="1">
        <v>-3.0</v>
      </c>
      <c r="M949" s="1"/>
      <c r="N949" s="1">
        <v>11.96625</v>
      </c>
      <c r="O949" s="1" t="s">
        <v>23</v>
      </c>
      <c r="P949" s="1" t="s">
        <v>162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28</v>
      </c>
      <c r="B950" s="1" t="s">
        <v>17</v>
      </c>
      <c r="C950" s="1">
        <v>660.4</v>
      </c>
      <c r="D950" s="1">
        <v>0.0</v>
      </c>
      <c r="E950" s="1" t="s">
        <v>29</v>
      </c>
      <c r="F950" s="1" t="s">
        <v>19</v>
      </c>
      <c r="G950" s="1" t="s">
        <v>20</v>
      </c>
      <c r="H950" s="1" t="s">
        <v>3094</v>
      </c>
      <c r="I950" s="1" t="s">
        <v>3095</v>
      </c>
      <c r="J950" s="1" t="s">
        <v>3095</v>
      </c>
      <c r="K950" s="2"/>
      <c r="L950" s="1">
        <v>-4.0</v>
      </c>
      <c r="M950" s="1"/>
      <c r="N950" s="1">
        <v>10.249533333333334</v>
      </c>
      <c r="O950" s="1" t="s">
        <v>23</v>
      </c>
      <c r="P950" s="1" t="s">
        <v>3096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28</v>
      </c>
      <c r="B951" s="1" t="s">
        <v>17</v>
      </c>
      <c r="C951" s="1">
        <v>654.2</v>
      </c>
      <c r="D951" s="1">
        <v>0.0</v>
      </c>
      <c r="E951" s="1" t="s">
        <v>29</v>
      </c>
      <c r="F951" s="1" t="s">
        <v>19</v>
      </c>
      <c r="G951" s="1" t="s">
        <v>20</v>
      </c>
      <c r="H951" s="1" t="s">
        <v>3097</v>
      </c>
      <c r="I951" s="1" t="s">
        <v>3098</v>
      </c>
      <c r="J951" s="1" t="s">
        <v>3098</v>
      </c>
      <c r="K951" s="2"/>
      <c r="L951" s="1">
        <v>-6.0</v>
      </c>
      <c r="M951" s="1"/>
      <c r="N951" s="1">
        <v>8.523833333333334</v>
      </c>
      <c r="O951" s="1" t="s">
        <v>23</v>
      </c>
      <c r="P951" s="1" t="s">
        <v>3099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179</v>
      </c>
      <c r="B952" s="1" t="s">
        <v>17</v>
      </c>
      <c r="C952" s="1">
        <v>583.0</v>
      </c>
      <c r="D952" s="1">
        <v>0.0</v>
      </c>
      <c r="E952" s="2"/>
      <c r="F952" s="1" t="s">
        <v>67</v>
      </c>
      <c r="G952" s="1" t="s">
        <v>93</v>
      </c>
      <c r="H952" s="1" t="s">
        <v>3100</v>
      </c>
      <c r="I952" s="1" t="s">
        <v>3101</v>
      </c>
      <c r="J952" s="1" t="s">
        <v>3101</v>
      </c>
      <c r="K952" s="2"/>
      <c r="L952" s="1">
        <v>2.0</v>
      </c>
      <c r="M952" s="1"/>
      <c r="N952" s="1">
        <v>7.906983333333334</v>
      </c>
      <c r="O952" s="1" t="s">
        <v>182</v>
      </c>
      <c r="P952" s="1" t="s">
        <v>3102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36</v>
      </c>
      <c r="B953" s="1" t="s">
        <v>17</v>
      </c>
      <c r="C953" s="1">
        <v>245.0</v>
      </c>
      <c r="D953" s="1">
        <v>61.0</v>
      </c>
      <c r="E953" s="2"/>
      <c r="F953" s="1" t="s">
        <v>67</v>
      </c>
      <c r="G953" s="1" t="s">
        <v>68</v>
      </c>
      <c r="H953" s="1" t="s">
        <v>3103</v>
      </c>
      <c r="I953" s="1" t="s">
        <v>3104</v>
      </c>
      <c r="J953" s="1" t="s">
        <v>3104</v>
      </c>
      <c r="K953" s="2"/>
      <c r="L953" s="1">
        <v>-10.0</v>
      </c>
      <c r="M953" s="1"/>
      <c r="N953" s="1">
        <v>8.4912</v>
      </c>
      <c r="O953" s="1" t="s">
        <v>43</v>
      </c>
      <c r="P953" s="1" t="s">
        <v>3105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16</v>
      </c>
      <c r="B954" s="1" t="s">
        <v>485</v>
      </c>
      <c r="C954" s="1">
        <v>394.0</v>
      </c>
      <c r="D954" s="1">
        <v>0.0</v>
      </c>
      <c r="E954" s="1" t="s">
        <v>3106</v>
      </c>
      <c r="F954" s="1" t="s">
        <v>19</v>
      </c>
      <c r="G954" s="1" t="s">
        <v>20</v>
      </c>
      <c r="H954" s="1" t="s">
        <v>3107</v>
      </c>
      <c r="I954" s="1" t="s">
        <v>3108</v>
      </c>
      <c r="J954" s="1" t="s">
        <v>3108</v>
      </c>
      <c r="K954" s="2"/>
      <c r="L954" s="1">
        <v>-1.0</v>
      </c>
      <c r="M954" s="1"/>
      <c r="N954" s="1">
        <v>13.285983333333334</v>
      </c>
      <c r="O954" s="1" t="s">
        <v>23</v>
      </c>
      <c r="P954" s="1" t="s">
        <v>3109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36</v>
      </c>
      <c r="B955" s="1" t="s">
        <v>17</v>
      </c>
      <c r="C955" s="1">
        <v>269.0</v>
      </c>
      <c r="D955" s="1">
        <v>0.0</v>
      </c>
      <c r="E955" s="1" t="s">
        <v>37</v>
      </c>
      <c r="F955" s="1" t="s">
        <v>38</v>
      </c>
      <c r="G955" s="1" t="s">
        <v>20</v>
      </c>
      <c r="H955" s="1" t="s">
        <v>3110</v>
      </c>
      <c r="I955" s="1" t="s">
        <v>3111</v>
      </c>
      <c r="J955" s="1" t="s">
        <v>3112</v>
      </c>
      <c r="K955" s="1" t="s">
        <v>3113</v>
      </c>
      <c r="L955" s="1">
        <v>-5.0</v>
      </c>
      <c r="M955" s="1">
        <v>0.018116666666666666</v>
      </c>
      <c r="N955" s="1">
        <v>9.313683333333334</v>
      </c>
      <c r="O955" s="1" t="s">
        <v>43</v>
      </c>
      <c r="P955" s="1" t="s">
        <v>3114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28</v>
      </c>
      <c r="B956" s="1" t="s">
        <v>17</v>
      </c>
      <c r="C956" s="1">
        <v>434.0</v>
      </c>
      <c r="D956" s="1">
        <v>0.0</v>
      </c>
      <c r="E956" s="1" t="s">
        <v>29</v>
      </c>
      <c r="F956" s="1" t="s">
        <v>19</v>
      </c>
      <c r="G956" s="1" t="s">
        <v>20</v>
      </c>
      <c r="H956" s="1" t="s">
        <v>3115</v>
      </c>
      <c r="I956" s="1" t="s">
        <v>3116</v>
      </c>
      <c r="J956" s="1" t="s">
        <v>3116</v>
      </c>
      <c r="K956" s="2"/>
      <c r="L956" s="1">
        <v>-7.0</v>
      </c>
      <c r="M956" s="1"/>
      <c r="N956" s="1">
        <v>7.268383333333333</v>
      </c>
      <c r="O956" s="1" t="s">
        <v>23</v>
      </c>
      <c r="P956" s="1" t="s">
        <v>3117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58</v>
      </c>
      <c r="B957" s="1" t="s">
        <v>485</v>
      </c>
      <c r="C957" s="1">
        <v>379.0</v>
      </c>
      <c r="D957" s="1">
        <v>0.0</v>
      </c>
      <c r="E957" s="2"/>
      <c r="F957" s="1" t="s">
        <v>19</v>
      </c>
      <c r="G957" s="1" t="s">
        <v>20</v>
      </c>
      <c r="H957" s="1" t="s">
        <v>3118</v>
      </c>
      <c r="I957" s="1" t="s">
        <v>3119</v>
      </c>
      <c r="J957" s="1" t="s">
        <v>3119</v>
      </c>
      <c r="K957" s="2"/>
      <c r="L957" s="1">
        <v>-6.0</v>
      </c>
      <c r="M957" s="1"/>
      <c r="N957" s="1">
        <v>8.2346</v>
      </c>
      <c r="O957" s="1" t="s">
        <v>23</v>
      </c>
      <c r="P957" s="1" t="s">
        <v>3120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36</v>
      </c>
      <c r="B958" s="1" t="s">
        <v>17</v>
      </c>
      <c r="C958" s="1">
        <v>215.0</v>
      </c>
      <c r="D958" s="1">
        <v>54.0</v>
      </c>
      <c r="E958" s="2"/>
      <c r="F958" s="1" t="s">
        <v>67</v>
      </c>
      <c r="G958" s="1" t="s">
        <v>68</v>
      </c>
      <c r="H958" s="1" t="s">
        <v>3121</v>
      </c>
      <c r="I958" s="1" t="s">
        <v>3122</v>
      </c>
      <c r="J958" s="1" t="s">
        <v>3122</v>
      </c>
      <c r="K958" s="2"/>
      <c r="L958" s="1">
        <v>-2.0</v>
      </c>
      <c r="M958" s="1"/>
      <c r="N958" s="1">
        <v>17.1146</v>
      </c>
      <c r="O958" s="1" t="s">
        <v>43</v>
      </c>
      <c r="P958" s="1" t="s">
        <v>1510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36</v>
      </c>
      <c r="B959" s="1" t="s">
        <v>17</v>
      </c>
      <c r="C959" s="1">
        <v>398.0</v>
      </c>
      <c r="D959" s="1">
        <v>100.0</v>
      </c>
      <c r="E959" s="2"/>
      <c r="F959" s="1" t="s">
        <v>67</v>
      </c>
      <c r="G959" s="1" t="s">
        <v>68</v>
      </c>
      <c r="H959" s="1" t="s">
        <v>3123</v>
      </c>
      <c r="I959" s="1" t="s">
        <v>3124</v>
      </c>
      <c r="J959" s="1" t="s">
        <v>3124</v>
      </c>
      <c r="K959" s="2"/>
      <c r="L959" s="1">
        <v>-4.0</v>
      </c>
      <c r="M959" s="1"/>
      <c r="N959" s="1">
        <v>14.323416666666667</v>
      </c>
      <c r="O959" s="1" t="s">
        <v>43</v>
      </c>
      <c r="P959" s="1" t="s">
        <v>3125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28</v>
      </c>
      <c r="B960" s="1" t="s">
        <v>17</v>
      </c>
      <c r="C960" s="1">
        <v>693.2</v>
      </c>
      <c r="D960" s="1">
        <v>0.0</v>
      </c>
      <c r="E960" s="1" t="s">
        <v>29</v>
      </c>
      <c r="F960" s="1" t="s">
        <v>19</v>
      </c>
      <c r="G960" s="1" t="s">
        <v>20</v>
      </c>
      <c r="H960" s="1" t="s">
        <v>3126</v>
      </c>
      <c r="I960" s="1" t="s">
        <v>3127</v>
      </c>
      <c r="J960" s="1" t="s">
        <v>3127</v>
      </c>
      <c r="K960" s="2"/>
      <c r="L960" s="1">
        <v>0.0</v>
      </c>
      <c r="M960" s="1"/>
      <c r="N960" s="1">
        <v>15.219816666666667</v>
      </c>
      <c r="O960" s="1" t="s">
        <v>23</v>
      </c>
      <c r="P960" s="1" t="s">
        <v>3128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36</v>
      </c>
      <c r="B961" s="1" t="s">
        <v>17</v>
      </c>
      <c r="C961" s="1">
        <v>741.0</v>
      </c>
      <c r="D961" s="1">
        <v>0.0</v>
      </c>
      <c r="E961" s="1" t="s">
        <v>37</v>
      </c>
      <c r="F961" s="1" t="s">
        <v>38</v>
      </c>
      <c r="G961" s="1" t="s">
        <v>20</v>
      </c>
      <c r="H961" s="1" t="s">
        <v>3129</v>
      </c>
      <c r="I961" s="1" t="s">
        <v>3130</v>
      </c>
      <c r="J961" s="1" t="s">
        <v>3131</v>
      </c>
      <c r="K961" s="1" t="s">
        <v>3132</v>
      </c>
      <c r="L961" s="1">
        <v>0.0</v>
      </c>
      <c r="M961" s="1">
        <v>0.018733333333333334</v>
      </c>
      <c r="N961" s="1">
        <v>50.15881666666667</v>
      </c>
      <c r="O961" s="1" t="s">
        <v>43</v>
      </c>
      <c r="P961" s="1" t="s">
        <v>3133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36</v>
      </c>
      <c r="B962" s="1" t="s">
        <v>17</v>
      </c>
      <c r="C962" s="1">
        <v>878.0</v>
      </c>
      <c r="D962" s="1">
        <v>0.0</v>
      </c>
      <c r="E962" s="1" t="s">
        <v>106</v>
      </c>
      <c r="F962" s="1" t="s">
        <v>38</v>
      </c>
      <c r="G962" s="1" t="s">
        <v>20</v>
      </c>
      <c r="H962" s="1" t="s">
        <v>3134</v>
      </c>
      <c r="I962" s="1" t="s">
        <v>3135</v>
      </c>
      <c r="J962" s="1" t="s">
        <v>3136</v>
      </c>
      <c r="K962" s="1" t="s">
        <v>3137</v>
      </c>
      <c r="L962" s="1">
        <v>-8.0</v>
      </c>
      <c r="M962" s="1">
        <v>0.025033333333333335</v>
      </c>
      <c r="N962" s="1">
        <v>13.182233333333333</v>
      </c>
      <c r="O962" s="1" t="s">
        <v>43</v>
      </c>
      <c r="P962" s="1" t="s">
        <v>3138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36</v>
      </c>
      <c r="B963" s="1" t="s">
        <v>17</v>
      </c>
      <c r="C963" s="3">
        <v>275.0</v>
      </c>
      <c r="D963" s="1">
        <v>69.0</v>
      </c>
      <c r="E963" s="2"/>
      <c r="F963" s="1" t="s">
        <v>67</v>
      </c>
      <c r="G963" s="1" t="s">
        <v>93</v>
      </c>
      <c r="H963" s="1" t="s">
        <v>3139</v>
      </c>
      <c r="I963" s="1" t="s">
        <v>3140</v>
      </c>
      <c r="J963" s="1" t="s">
        <v>3140</v>
      </c>
      <c r="K963" s="2"/>
      <c r="L963" s="1">
        <v>-10.0</v>
      </c>
      <c r="M963" s="1"/>
      <c r="N963" s="1">
        <v>9.295666666666667</v>
      </c>
      <c r="O963" s="1" t="s">
        <v>43</v>
      </c>
      <c r="P963" s="1" t="s">
        <v>3141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28</v>
      </c>
      <c r="B964" s="3" t="s">
        <v>17</v>
      </c>
      <c r="C964" s="1">
        <v>364.0</v>
      </c>
      <c r="D964" s="1">
        <v>0.0</v>
      </c>
      <c r="E964" s="1" t="s">
        <v>29</v>
      </c>
      <c r="F964" s="1" t="s">
        <v>19</v>
      </c>
      <c r="G964" s="1" t="s">
        <v>20</v>
      </c>
      <c r="H964" s="1" t="s">
        <v>3142</v>
      </c>
      <c r="I964" s="1" t="s">
        <v>3143</v>
      </c>
      <c r="J964" s="1" t="s">
        <v>3143</v>
      </c>
      <c r="K964" s="2"/>
      <c r="L964" s="1">
        <v>-4.0</v>
      </c>
      <c r="M964" s="1"/>
      <c r="N964" s="1">
        <v>10.836183333333333</v>
      </c>
      <c r="O964" s="1" t="s">
        <v>23</v>
      </c>
      <c r="P964" s="1" t="s">
        <v>3144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179</v>
      </c>
      <c r="B965" s="1" t="s">
        <v>17</v>
      </c>
      <c r="C965" s="1">
        <v>249.0</v>
      </c>
      <c r="D965" s="1">
        <v>0.0</v>
      </c>
      <c r="E965" s="2"/>
      <c r="F965" s="1" t="s">
        <v>67</v>
      </c>
      <c r="G965" s="1" t="s">
        <v>93</v>
      </c>
      <c r="H965" s="1" t="s">
        <v>3145</v>
      </c>
      <c r="I965" s="1" t="s">
        <v>3146</v>
      </c>
      <c r="J965" s="1" t="s">
        <v>3146</v>
      </c>
      <c r="K965" s="2"/>
      <c r="L965" s="1">
        <v>3.0</v>
      </c>
      <c r="M965" s="1"/>
      <c r="N965" s="1">
        <v>8.134233333333333</v>
      </c>
      <c r="O965" s="1" t="s">
        <v>182</v>
      </c>
      <c r="P965" s="1" t="s">
        <v>3147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58</v>
      </c>
      <c r="B966" s="1" t="s">
        <v>485</v>
      </c>
      <c r="C966" s="1">
        <v>429.0</v>
      </c>
      <c r="D966" s="1">
        <v>0.0</v>
      </c>
      <c r="E966" s="2"/>
      <c r="F966" s="1" t="s">
        <v>19</v>
      </c>
      <c r="G966" s="1" t="s">
        <v>93</v>
      </c>
      <c r="H966" s="1" t="s">
        <v>3148</v>
      </c>
      <c r="I966" s="1" t="s">
        <v>3149</v>
      </c>
      <c r="J966" s="1" t="s">
        <v>3149</v>
      </c>
      <c r="K966" s="2"/>
      <c r="L966" s="1">
        <v>-1.0</v>
      </c>
      <c r="M966" s="1"/>
      <c r="N966" s="1">
        <v>13.221416666666666</v>
      </c>
      <c r="O966" s="1" t="s">
        <v>23</v>
      </c>
      <c r="P966" s="1" t="s">
        <v>3150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58</v>
      </c>
      <c r="B967" s="1" t="s">
        <v>485</v>
      </c>
      <c r="C967" s="1">
        <v>683.0</v>
      </c>
      <c r="D967" s="1">
        <v>0.0</v>
      </c>
      <c r="E967" s="2"/>
      <c r="F967" s="1" t="s">
        <v>19</v>
      </c>
      <c r="G967" s="1" t="s">
        <v>20</v>
      </c>
      <c r="H967" s="1" t="s">
        <v>3151</v>
      </c>
      <c r="I967" s="1" t="s">
        <v>3152</v>
      </c>
      <c r="J967" s="1" t="s">
        <v>3152</v>
      </c>
      <c r="K967" s="2"/>
      <c r="L967" s="1">
        <v>-3.0</v>
      </c>
      <c r="M967" s="1"/>
      <c r="N967" s="1">
        <v>11.513766666666667</v>
      </c>
      <c r="O967" s="1" t="s">
        <v>23</v>
      </c>
      <c r="P967" s="1" t="s">
        <v>3153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28</v>
      </c>
      <c r="B968" s="1" t="s">
        <v>17</v>
      </c>
      <c r="C968" s="1">
        <v>214.2</v>
      </c>
      <c r="D968" s="1">
        <v>0.0</v>
      </c>
      <c r="E968" s="1" t="s">
        <v>29</v>
      </c>
      <c r="F968" s="1" t="s">
        <v>19</v>
      </c>
      <c r="G968" s="1" t="s">
        <v>20</v>
      </c>
      <c r="H968" s="1" t="s">
        <v>3154</v>
      </c>
      <c r="I968" s="1" t="s">
        <v>3155</v>
      </c>
      <c r="J968" s="1" t="s">
        <v>3155</v>
      </c>
      <c r="K968" s="2"/>
      <c r="L968" s="1">
        <v>-6.0</v>
      </c>
      <c r="M968" s="1"/>
      <c r="N968" s="1">
        <v>8.506533333333334</v>
      </c>
      <c r="O968" s="1" t="s">
        <v>23</v>
      </c>
      <c r="P968" s="1" t="s">
        <v>175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58</v>
      </c>
      <c r="B969" s="1" t="s">
        <v>485</v>
      </c>
      <c r="C969" s="1">
        <v>553.0</v>
      </c>
      <c r="D969" s="1">
        <v>0.0</v>
      </c>
      <c r="E969" s="2"/>
      <c r="F969" s="1" t="s">
        <v>19</v>
      </c>
      <c r="G969" s="1" t="s">
        <v>20</v>
      </c>
      <c r="H969" s="1" t="s">
        <v>3156</v>
      </c>
      <c r="I969" s="1" t="s">
        <v>3157</v>
      </c>
      <c r="J969" s="1" t="s">
        <v>3157</v>
      </c>
      <c r="K969" s="2"/>
      <c r="L969" s="1">
        <v>-2.0</v>
      </c>
      <c r="M969" s="1"/>
      <c r="N969" s="1">
        <v>12.050266666666667</v>
      </c>
      <c r="O969" s="1" t="s">
        <v>23</v>
      </c>
      <c r="P969" s="1" t="s">
        <v>3158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58</v>
      </c>
      <c r="B970" s="1" t="s">
        <v>485</v>
      </c>
      <c r="C970" s="1">
        <v>264.0</v>
      </c>
      <c r="D970" s="1">
        <v>0.0</v>
      </c>
      <c r="E970" s="2"/>
      <c r="F970" s="1" t="s">
        <v>19</v>
      </c>
      <c r="G970" s="1" t="s">
        <v>93</v>
      </c>
      <c r="H970" s="1" t="s">
        <v>3159</v>
      </c>
      <c r="I970" s="1" t="s">
        <v>3160</v>
      </c>
      <c r="J970" s="1" t="s">
        <v>3160</v>
      </c>
      <c r="K970" s="2"/>
      <c r="L970" s="1">
        <v>-6.0</v>
      </c>
      <c r="M970" s="1"/>
      <c r="N970" s="1">
        <v>8.537466666666667</v>
      </c>
      <c r="O970" s="1" t="s">
        <v>23</v>
      </c>
      <c r="P970" s="1" t="s">
        <v>3161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28</v>
      </c>
      <c r="B971" s="1" t="s">
        <v>17</v>
      </c>
      <c r="C971" s="1">
        <v>249.2</v>
      </c>
      <c r="D971" s="1">
        <v>0.0</v>
      </c>
      <c r="E971" s="1" t="s">
        <v>29</v>
      </c>
      <c r="F971" s="1" t="s">
        <v>19</v>
      </c>
      <c r="G971" s="1" t="s">
        <v>20</v>
      </c>
      <c r="H971" s="1" t="s">
        <v>3162</v>
      </c>
      <c r="I971" s="1" t="s">
        <v>3163</v>
      </c>
      <c r="J971" s="1" t="s">
        <v>3163</v>
      </c>
      <c r="K971" s="2"/>
      <c r="L971" s="1">
        <v>-2.0</v>
      </c>
      <c r="M971" s="1"/>
      <c r="N971" s="1">
        <v>12.072466666666667</v>
      </c>
      <c r="O971" s="1" t="s">
        <v>23</v>
      </c>
      <c r="P971" s="1" t="s">
        <v>3164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36</v>
      </c>
      <c r="B972" s="1" t="s">
        <v>17</v>
      </c>
      <c r="C972" s="1">
        <v>504.0</v>
      </c>
      <c r="D972" s="1">
        <v>54.0</v>
      </c>
      <c r="E972" s="1" t="s">
        <v>106</v>
      </c>
      <c r="F972" s="1" t="s">
        <v>38</v>
      </c>
      <c r="G972" s="1" t="s">
        <v>20</v>
      </c>
      <c r="H972" s="1" t="s">
        <v>3165</v>
      </c>
      <c r="I972" s="1" t="s">
        <v>3166</v>
      </c>
      <c r="J972" s="1" t="s">
        <v>3167</v>
      </c>
      <c r="K972" s="1" t="s">
        <v>3168</v>
      </c>
      <c r="L972" s="1">
        <v>-11.0</v>
      </c>
      <c r="M972" s="1">
        <v>0.016733333333333333</v>
      </c>
      <c r="N972" s="1">
        <v>15.61465</v>
      </c>
      <c r="O972" s="1" t="s">
        <v>43</v>
      </c>
      <c r="P972" s="1" t="s">
        <v>3169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16</v>
      </c>
      <c r="B973" s="1" t="s">
        <v>485</v>
      </c>
      <c r="C973" s="1">
        <v>329.0</v>
      </c>
      <c r="D973" s="1">
        <v>0.0</v>
      </c>
      <c r="E973" s="1" t="s">
        <v>3170</v>
      </c>
      <c r="F973" s="1" t="s">
        <v>19</v>
      </c>
      <c r="G973" s="1" t="s">
        <v>20</v>
      </c>
      <c r="H973" s="1" t="s">
        <v>3171</v>
      </c>
      <c r="I973" s="1" t="s">
        <v>3172</v>
      </c>
      <c r="J973" s="1" t="s">
        <v>3172</v>
      </c>
      <c r="K973" s="2"/>
      <c r="L973" s="1">
        <v>0.0</v>
      </c>
      <c r="M973" s="1"/>
      <c r="N973" s="1">
        <v>14.6188</v>
      </c>
      <c r="O973" s="1" t="s">
        <v>23</v>
      </c>
      <c r="P973" s="1" t="s">
        <v>718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16</v>
      </c>
      <c r="B974" s="1" t="s">
        <v>485</v>
      </c>
      <c r="C974" s="1">
        <v>528.0</v>
      </c>
      <c r="D974" s="1">
        <v>0.0</v>
      </c>
      <c r="E974" s="1" t="s">
        <v>2077</v>
      </c>
      <c r="F974" s="1" t="s">
        <v>19</v>
      </c>
      <c r="G974" s="1" t="s">
        <v>20</v>
      </c>
      <c r="H974" s="1" t="s">
        <v>3173</v>
      </c>
      <c r="I974" s="1" t="s">
        <v>3174</v>
      </c>
      <c r="J974" s="1" t="s">
        <v>3174</v>
      </c>
      <c r="K974" s="2"/>
      <c r="L974" s="1">
        <v>-1.0</v>
      </c>
      <c r="M974" s="1"/>
      <c r="N974" s="1">
        <v>13.13375</v>
      </c>
      <c r="O974" s="1" t="s">
        <v>23</v>
      </c>
      <c r="P974" s="1" t="s">
        <v>3175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36</v>
      </c>
      <c r="B975" s="1" t="s">
        <v>17</v>
      </c>
      <c r="C975" s="1">
        <v>250.0</v>
      </c>
      <c r="D975" s="1">
        <v>0.0</v>
      </c>
      <c r="E975" s="1" t="s">
        <v>37</v>
      </c>
      <c r="F975" s="1" t="s">
        <v>38</v>
      </c>
      <c r="G975" s="1" t="s">
        <v>20</v>
      </c>
      <c r="H975" s="1" t="s">
        <v>3176</v>
      </c>
      <c r="I975" s="1" t="s">
        <v>3177</v>
      </c>
      <c r="J975" s="1" t="s">
        <v>3178</v>
      </c>
      <c r="K975" s="1" t="s">
        <v>3179</v>
      </c>
      <c r="L975" s="1">
        <v>-9.0</v>
      </c>
      <c r="M975" s="1">
        <v>0.02055</v>
      </c>
      <c r="N975" s="1">
        <v>7.9969166666666665</v>
      </c>
      <c r="O975" s="1" t="s">
        <v>43</v>
      </c>
      <c r="P975" s="1" t="s">
        <v>3180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58</v>
      </c>
      <c r="B976" s="1" t="s">
        <v>485</v>
      </c>
      <c r="C976" s="1">
        <v>329.0</v>
      </c>
      <c r="D976" s="1">
        <v>0.0</v>
      </c>
      <c r="E976" s="2"/>
      <c r="F976" s="1" t="s">
        <v>19</v>
      </c>
      <c r="G976" s="1" t="s">
        <v>20</v>
      </c>
      <c r="H976" s="1" t="s">
        <v>3181</v>
      </c>
      <c r="I976" s="1" t="s">
        <v>3182</v>
      </c>
      <c r="J976" s="1" t="s">
        <v>3182</v>
      </c>
      <c r="K976" s="2"/>
      <c r="L976" s="1">
        <v>-5.0</v>
      </c>
      <c r="M976" s="1"/>
      <c r="N976" s="1">
        <v>9.37905</v>
      </c>
      <c r="O976" s="1" t="s">
        <v>23</v>
      </c>
      <c r="P976" s="1" t="s">
        <v>230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36</v>
      </c>
      <c r="B977" s="1" t="s">
        <v>17</v>
      </c>
      <c r="C977" s="1">
        <v>247.0</v>
      </c>
      <c r="D977" s="1">
        <v>62.0</v>
      </c>
      <c r="E977" s="2"/>
      <c r="F977" s="1" t="s">
        <v>67</v>
      </c>
      <c r="G977" s="1" t="s">
        <v>20</v>
      </c>
      <c r="H977" s="1" t="s">
        <v>3183</v>
      </c>
      <c r="I977" s="1" t="s">
        <v>3184</v>
      </c>
      <c r="J977" s="1" t="s">
        <v>3184</v>
      </c>
      <c r="K977" s="2"/>
      <c r="L977" s="1">
        <v>-8.0</v>
      </c>
      <c r="M977" s="1"/>
      <c r="N977" s="1">
        <v>10.0485</v>
      </c>
      <c r="O977" s="1" t="s">
        <v>43</v>
      </c>
      <c r="P977" s="1" t="s">
        <v>3185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58</v>
      </c>
      <c r="B978" s="1" t="s">
        <v>485</v>
      </c>
      <c r="C978" s="1">
        <v>997.0</v>
      </c>
      <c r="D978" s="1">
        <v>0.0</v>
      </c>
      <c r="E978" s="2"/>
      <c r="F978" s="1" t="s">
        <v>19</v>
      </c>
      <c r="G978" s="1" t="s">
        <v>20</v>
      </c>
      <c r="H978" s="1" t="s">
        <v>3186</v>
      </c>
      <c r="I978" s="1" t="s">
        <v>3187</v>
      </c>
      <c r="J978" s="1" t="s">
        <v>3187</v>
      </c>
      <c r="K978" s="2"/>
      <c r="L978" s="1">
        <v>-1.0</v>
      </c>
      <c r="M978" s="1"/>
      <c r="N978" s="1">
        <v>13.624816666666666</v>
      </c>
      <c r="O978" s="1" t="s">
        <v>23</v>
      </c>
      <c r="P978" s="1" t="s">
        <v>3188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36</v>
      </c>
      <c r="B979" s="1" t="s">
        <v>17</v>
      </c>
      <c r="C979" s="1">
        <v>582.0</v>
      </c>
      <c r="D979" s="1">
        <v>0.0</v>
      </c>
      <c r="E979" s="1" t="s">
        <v>37</v>
      </c>
      <c r="F979" s="1" t="s">
        <v>38</v>
      </c>
      <c r="G979" s="1" t="s">
        <v>20</v>
      </c>
      <c r="H979" s="1" t="s">
        <v>3189</v>
      </c>
      <c r="I979" s="1" t="s">
        <v>3190</v>
      </c>
      <c r="J979" s="1" t="s">
        <v>3191</v>
      </c>
      <c r="K979" s="1" t="s">
        <v>3192</v>
      </c>
      <c r="L979" s="1">
        <v>0.0</v>
      </c>
      <c r="M979" s="1">
        <v>0.016583333333333332</v>
      </c>
      <c r="N979" s="1">
        <v>16.557116666666666</v>
      </c>
      <c r="O979" s="1" t="s">
        <v>43</v>
      </c>
      <c r="P979" s="1" t="s">
        <v>3193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179</v>
      </c>
      <c r="B980" s="1" t="s">
        <v>17</v>
      </c>
      <c r="C980" s="3">
        <v>249.0</v>
      </c>
      <c r="D980" s="1">
        <v>0.0</v>
      </c>
      <c r="E980" s="2"/>
      <c r="F980" s="1" t="s">
        <v>67</v>
      </c>
      <c r="G980" s="1" t="s">
        <v>93</v>
      </c>
      <c r="H980" s="1" t="s">
        <v>3194</v>
      </c>
      <c r="I980" s="1" t="s">
        <v>3195</v>
      </c>
      <c r="J980" s="1" t="s">
        <v>3195</v>
      </c>
      <c r="K980" s="2"/>
      <c r="L980" s="1">
        <v>5.0</v>
      </c>
      <c r="M980" s="1"/>
      <c r="N980" s="1">
        <v>10.645416666666666</v>
      </c>
      <c r="O980" s="1" t="s">
        <v>182</v>
      </c>
      <c r="P980" s="1" t="s">
        <v>3196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58</v>
      </c>
      <c r="B981" s="1" t="s">
        <v>485</v>
      </c>
      <c r="C981" s="1">
        <v>712.0</v>
      </c>
      <c r="D981" s="1">
        <v>0.0</v>
      </c>
      <c r="E981" s="2"/>
      <c r="F981" s="1" t="s">
        <v>19</v>
      </c>
      <c r="G981" s="1" t="s">
        <v>93</v>
      </c>
      <c r="H981" s="1" t="s">
        <v>3197</v>
      </c>
      <c r="I981" s="1" t="s">
        <v>3198</v>
      </c>
      <c r="J981" s="1" t="s">
        <v>3198</v>
      </c>
      <c r="K981" s="2"/>
      <c r="L981" s="1">
        <v>7.0</v>
      </c>
      <c r="M981" s="1"/>
      <c r="N981" s="1">
        <v>22.67005</v>
      </c>
      <c r="O981" s="1" t="s">
        <v>23</v>
      </c>
      <c r="P981" s="1" t="s">
        <v>3199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36</v>
      </c>
      <c r="B982" s="1" t="s">
        <v>17</v>
      </c>
      <c r="C982" s="1">
        <v>377.0</v>
      </c>
      <c r="D982" s="1">
        <v>0.0</v>
      </c>
      <c r="E982" s="1" t="s">
        <v>37</v>
      </c>
      <c r="F982" s="1" t="s">
        <v>38</v>
      </c>
      <c r="G982" s="1" t="s">
        <v>20</v>
      </c>
      <c r="H982" s="1" t="s">
        <v>3200</v>
      </c>
      <c r="I982" s="1" t="s">
        <v>3201</v>
      </c>
      <c r="J982" s="1" t="s">
        <v>3202</v>
      </c>
      <c r="K982" s="1" t="s">
        <v>3203</v>
      </c>
      <c r="L982" s="1">
        <v>0.0</v>
      </c>
      <c r="M982" s="1">
        <v>0.010633333333333333</v>
      </c>
      <c r="N982" s="1">
        <v>12.68875</v>
      </c>
      <c r="O982" s="1" t="s">
        <v>43</v>
      </c>
      <c r="P982" s="1" t="s">
        <v>3204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28</v>
      </c>
      <c r="B983" s="1" t="s">
        <v>17</v>
      </c>
      <c r="C983" s="1">
        <v>264.0</v>
      </c>
      <c r="D983" s="1">
        <v>0.0</v>
      </c>
      <c r="E983" s="1" t="s">
        <v>29</v>
      </c>
      <c r="F983" s="1" t="s">
        <v>19</v>
      </c>
      <c r="G983" s="1" t="s">
        <v>20</v>
      </c>
      <c r="H983" s="1" t="s">
        <v>3205</v>
      </c>
      <c r="I983" s="1" t="s">
        <v>3206</v>
      </c>
      <c r="J983" s="1" t="s">
        <v>3206</v>
      </c>
      <c r="K983" s="2"/>
      <c r="L983" s="1">
        <v>4.0</v>
      </c>
      <c r="M983" s="1"/>
      <c r="N983" s="1">
        <v>19.96015</v>
      </c>
      <c r="O983" s="1" t="s">
        <v>23</v>
      </c>
      <c r="P983" s="1" t="s">
        <v>3207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58</v>
      </c>
      <c r="B984" s="1" t="s">
        <v>485</v>
      </c>
      <c r="C984" s="1">
        <v>394.0</v>
      </c>
      <c r="D984" s="1">
        <v>0.0</v>
      </c>
      <c r="E984" s="2"/>
      <c r="F984" s="1" t="s">
        <v>19</v>
      </c>
      <c r="G984" s="1" t="s">
        <v>20</v>
      </c>
      <c r="H984" s="1" t="s">
        <v>3208</v>
      </c>
      <c r="I984" s="1" t="s">
        <v>3209</v>
      </c>
      <c r="J984" s="1" t="s">
        <v>3209</v>
      </c>
      <c r="K984" s="2"/>
      <c r="L984" s="1">
        <v>2.0</v>
      </c>
      <c r="M984" s="1"/>
      <c r="N984" s="1">
        <v>17.943683333333333</v>
      </c>
      <c r="O984" s="1" t="s">
        <v>23</v>
      </c>
      <c r="P984" s="1" t="s">
        <v>2173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28</v>
      </c>
      <c r="B985" s="1" t="s">
        <v>17</v>
      </c>
      <c r="C985" s="1">
        <v>182.2</v>
      </c>
      <c r="D985" s="1">
        <v>0.0</v>
      </c>
      <c r="E985" s="1" t="s">
        <v>29</v>
      </c>
      <c r="F985" s="1" t="s">
        <v>19</v>
      </c>
      <c r="G985" s="1" t="s">
        <v>20</v>
      </c>
      <c r="H985" s="1" t="s">
        <v>3210</v>
      </c>
      <c r="I985" s="1" t="s">
        <v>3211</v>
      </c>
      <c r="J985" s="1" t="s">
        <v>3211</v>
      </c>
      <c r="K985" s="2"/>
      <c r="L985" s="1">
        <v>0.0</v>
      </c>
      <c r="M985" s="1"/>
      <c r="N985" s="1">
        <v>15.34645</v>
      </c>
      <c r="O985" s="1" t="s">
        <v>23</v>
      </c>
      <c r="P985" s="1" t="s">
        <v>334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28</v>
      </c>
      <c r="B986" s="1" t="s">
        <v>17</v>
      </c>
      <c r="C986" s="1">
        <v>329.0</v>
      </c>
      <c r="D986" s="1">
        <v>0.0</v>
      </c>
      <c r="E986" s="1" t="s">
        <v>29</v>
      </c>
      <c r="F986" s="1" t="s">
        <v>19</v>
      </c>
      <c r="G986" s="1" t="s">
        <v>20</v>
      </c>
      <c r="H986" s="1" t="s">
        <v>3212</v>
      </c>
      <c r="I986" s="1" t="s">
        <v>3213</v>
      </c>
      <c r="J986" s="1" t="s">
        <v>3213</v>
      </c>
      <c r="K986" s="2"/>
      <c r="L986" s="1">
        <v>1.0</v>
      </c>
      <c r="M986" s="1"/>
      <c r="N986" s="1">
        <v>16.27125</v>
      </c>
      <c r="O986" s="1" t="s">
        <v>23</v>
      </c>
      <c r="P986" s="1" t="s">
        <v>3214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28</v>
      </c>
      <c r="B987" s="1" t="s">
        <v>180</v>
      </c>
      <c r="C987" s="1">
        <v>244.2</v>
      </c>
      <c r="D987" s="1">
        <v>0.0</v>
      </c>
      <c r="E987" s="1" t="s">
        <v>29</v>
      </c>
      <c r="F987" s="1" t="s">
        <v>19</v>
      </c>
      <c r="G987" s="1" t="s">
        <v>20</v>
      </c>
      <c r="H987" s="1" t="s">
        <v>3215</v>
      </c>
      <c r="I987" s="1" t="s">
        <v>3216</v>
      </c>
      <c r="J987" s="1" t="s">
        <v>3216</v>
      </c>
      <c r="K987" s="2"/>
      <c r="L987" s="1">
        <v>0.0</v>
      </c>
      <c r="M987" s="1"/>
      <c r="N987" s="1">
        <v>15.8539</v>
      </c>
      <c r="O987" s="1" t="s">
        <v>23</v>
      </c>
      <c r="P987" s="1" t="s">
        <v>3217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28</v>
      </c>
      <c r="B988" s="1" t="s">
        <v>17</v>
      </c>
      <c r="C988" s="1">
        <v>273.2</v>
      </c>
      <c r="D988" s="1">
        <v>0.0</v>
      </c>
      <c r="E988" s="1" t="s">
        <v>29</v>
      </c>
      <c r="F988" s="1" t="s">
        <v>19</v>
      </c>
      <c r="G988" s="1" t="s">
        <v>20</v>
      </c>
      <c r="H988" s="1" t="s">
        <v>3218</v>
      </c>
      <c r="I988" s="1" t="s">
        <v>3219</v>
      </c>
      <c r="J988" s="1" t="s">
        <v>3219</v>
      </c>
      <c r="K988" s="2"/>
      <c r="L988" s="1">
        <v>-6.0</v>
      </c>
      <c r="M988" s="1"/>
      <c r="N988" s="1">
        <v>8.627</v>
      </c>
      <c r="O988" s="1" t="s">
        <v>23</v>
      </c>
      <c r="P988" s="1" t="s">
        <v>3220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36</v>
      </c>
      <c r="B989" s="1" t="s">
        <v>17</v>
      </c>
      <c r="C989" s="1">
        <v>329.0</v>
      </c>
      <c r="D989" s="1">
        <v>0.0</v>
      </c>
      <c r="E989" s="1" t="s">
        <v>37</v>
      </c>
      <c r="F989" s="1" t="s">
        <v>38</v>
      </c>
      <c r="G989" s="1" t="s">
        <v>20</v>
      </c>
      <c r="H989" s="1" t="s">
        <v>3221</v>
      </c>
      <c r="I989" s="1" t="s">
        <v>3222</v>
      </c>
      <c r="J989" s="1" t="s">
        <v>3223</v>
      </c>
      <c r="K989" s="1" t="s">
        <v>3224</v>
      </c>
      <c r="L989" s="1">
        <v>-2.0</v>
      </c>
      <c r="M989" s="1">
        <v>0.015866666666666668</v>
      </c>
      <c r="N989" s="1">
        <v>5.440966666666666</v>
      </c>
      <c r="O989" s="1" t="s">
        <v>43</v>
      </c>
      <c r="P989" s="1" t="s">
        <v>3225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28</v>
      </c>
      <c r="B990" s="1" t="s">
        <v>17</v>
      </c>
      <c r="C990" s="1">
        <v>324.0</v>
      </c>
      <c r="D990" s="1">
        <v>0.0</v>
      </c>
      <c r="E990" s="1" t="s">
        <v>29</v>
      </c>
      <c r="F990" s="1" t="s">
        <v>19</v>
      </c>
      <c r="G990" s="1" t="s">
        <v>20</v>
      </c>
      <c r="H990" s="1" t="s">
        <v>3226</v>
      </c>
      <c r="I990" s="1" t="s">
        <v>3227</v>
      </c>
      <c r="J990" s="1" t="s">
        <v>3227</v>
      </c>
      <c r="K990" s="2"/>
      <c r="L990" s="1">
        <v>-8.0</v>
      </c>
      <c r="M990" s="1"/>
      <c r="N990" s="1">
        <v>6.394683333333333</v>
      </c>
      <c r="O990" s="1" t="s">
        <v>23</v>
      </c>
      <c r="P990" s="1" t="s">
        <v>3228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36</v>
      </c>
      <c r="B991" s="1" t="s">
        <v>17</v>
      </c>
      <c r="C991" s="1">
        <v>265.0</v>
      </c>
      <c r="D991" s="1">
        <v>61.0</v>
      </c>
      <c r="E991" s="2"/>
      <c r="F991" s="1" t="s">
        <v>67</v>
      </c>
      <c r="G991" s="1" t="s">
        <v>20</v>
      </c>
      <c r="H991" s="1" t="s">
        <v>3229</v>
      </c>
      <c r="I991" s="1" t="s">
        <v>3230</v>
      </c>
      <c r="J991" s="1" t="s">
        <v>3230</v>
      </c>
      <c r="K991" s="2"/>
      <c r="L991" s="1">
        <v>-10.0</v>
      </c>
      <c r="M991" s="1"/>
      <c r="N991" s="1">
        <v>9.068016666666667</v>
      </c>
      <c r="O991" s="1" t="s">
        <v>43</v>
      </c>
      <c r="P991" s="1" t="s">
        <v>3231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58</v>
      </c>
      <c r="B992" s="1" t="s">
        <v>485</v>
      </c>
      <c r="C992" s="1">
        <v>433.0</v>
      </c>
      <c r="D992" s="1">
        <v>0.0</v>
      </c>
      <c r="E992" s="2"/>
      <c r="F992" s="1" t="s">
        <v>19</v>
      </c>
      <c r="G992" s="1" t="s">
        <v>93</v>
      </c>
      <c r="H992" s="1" t="s">
        <v>3232</v>
      </c>
      <c r="I992" s="1" t="s">
        <v>3233</v>
      </c>
      <c r="J992" s="1" t="s">
        <v>3233</v>
      </c>
      <c r="K992" s="2"/>
      <c r="L992" s="1">
        <v>-7.0</v>
      </c>
      <c r="M992" s="1"/>
      <c r="N992" s="1">
        <v>7.074183333333333</v>
      </c>
      <c r="O992" s="1" t="s">
        <v>23</v>
      </c>
      <c r="P992" s="1" t="s">
        <v>3234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36</v>
      </c>
      <c r="B993" s="1" t="s">
        <v>17</v>
      </c>
      <c r="C993" s="1">
        <v>247.0</v>
      </c>
      <c r="D993" s="1">
        <v>62.0</v>
      </c>
      <c r="E993" s="2"/>
      <c r="F993" s="1" t="s">
        <v>67</v>
      </c>
      <c r="G993" s="1" t="s">
        <v>93</v>
      </c>
      <c r="H993" s="1" t="s">
        <v>3235</v>
      </c>
      <c r="I993" s="1" t="s">
        <v>3236</v>
      </c>
      <c r="J993" s="1" t="s">
        <v>3236</v>
      </c>
      <c r="K993" s="2"/>
      <c r="L993" s="1">
        <v>-12.0</v>
      </c>
      <c r="M993" s="1"/>
      <c r="N993" s="1">
        <v>7.195416666666667</v>
      </c>
      <c r="O993" s="1" t="s">
        <v>43</v>
      </c>
      <c r="P993" s="1" t="s">
        <v>3237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36</v>
      </c>
      <c r="B994" s="1" t="s">
        <v>17</v>
      </c>
      <c r="C994" s="1">
        <v>139.0</v>
      </c>
      <c r="D994" s="1">
        <v>0.0</v>
      </c>
      <c r="E994" s="2"/>
      <c r="F994" s="1" t="s">
        <v>67</v>
      </c>
      <c r="G994" s="1" t="s">
        <v>20</v>
      </c>
      <c r="H994" s="1" t="s">
        <v>3238</v>
      </c>
      <c r="I994" s="1" t="s">
        <v>3239</v>
      </c>
      <c r="J994" s="1" t="s">
        <v>3239</v>
      </c>
      <c r="K994" s="2"/>
      <c r="L994" s="1">
        <v>-8.0</v>
      </c>
      <c r="M994" s="1"/>
      <c r="N994" s="1">
        <v>10.427166666666666</v>
      </c>
      <c r="O994" s="1" t="s">
        <v>43</v>
      </c>
      <c r="P994" s="1" t="s">
        <v>3240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28</v>
      </c>
      <c r="B995" s="1" t="s">
        <v>17</v>
      </c>
      <c r="C995" s="1">
        <v>593.0</v>
      </c>
      <c r="D995" s="1">
        <v>0.0</v>
      </c>
      <c r="E995" s="1" t="s">
        <v>29</v>
      </c>
      <c r="F995" s="1" t="s">
        <v>19</v>
      </c>
      <c r="G995" s="1" t="s">
        <v>20</v>
      </c>
      <c r="H995" s="1" t="s">
        <v>3241</v>
      </c>
      <c r="I995" s="1" t="s">
        <v>3242</v>
      </c>
      <c r="J995" s="1" t="s">
        <v>3242</v>
      </c>
      <c r="K995" s="2"/>
      <c r="L995" s="1">
        <v>0.0</v>
      </c>
      <c r="M995" s="1"/>
      <c r="N995" s="1">
        <v>14.771416666666667</v>
      </c>
      <c r="O995" s="1" t="s">
        <v>23</v>
      </c>
      <c r="P995" s="1" t="s">
        <v>3243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28</v>
      </c>
      <c r="B996" s="1" t="s">
        <v>17</v>
      </c>
      <c r="C996" s="1">
        <v>643.2</v>
      </c>
      <c r="D996" s="1">
        <v>0.0</v>
      </c>
      <c r="E996" s="1" t="s">
        <v>29</v>
      </c>
      <c r="F996" s="1" t="s">
        <v>19</v>
      </c>
      <c r="G996" s="1" t="s">
        <v>20</v>
      </c>
      <c r="H996" s="1" t="s">
        <v>3244</v>
      </c>
      <c r="I996" s="1" t="s">
        <v>3245</v>
      </c>
      <c r="J996" s="1" t="s">
        <v>3245</v>
      </c>
      <c r="K996" s="2"/>
      <c r="L996" s="1">
        <v>-3.0</v>
      </c>
      <c r="M996" s="1"/>
      <c r="N996" s="1">
        <v>11.881433333333334</v>
      </c>
      <c r="O996" s="1" t="s">
        <v>23</v>
      </c>
      <c r="P996" s="1" t="s">
        <v>3246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36</v>
      </c>
      <c r="B997" s="1" t="s">
        <v>17</v>
      </c>
      <c r="C997" s="1">
        <v>925.0</v>
      </c>
      <c r="D997" s="1">
        <v>0.0</v>
      </c>
      <c r="E997" s="1" t="s">
        <v>37</v>
      </c>
      <c r="F997" s="1" t="s">
        <v>38</v>
      </c>
      <c r="G997" s="1" t="s">
        <v>20</v>
      </c>
      <c r="H997" s="1" t="s">
        <v>3247</v>
      </c>
      <c r="I997" s="1" t="s">
        <v>3248</v>
      </c>
      <c r="J997" s="1" t="s">
        <v>3249</v>
      </c>
      <c r="K997" s="1" t="s">
        <v>3250</v>
      </c>
      <c r="L997" s="1">
        <v>-1.0</v>
      </c>
      <c r="M997" s="1">
        <v>0.020266666666666665</v>
      </c>
      <c r="N997" s="1">
        <v>16.70575</v>
      </c>
      <c r="O997" s="1" t="s">
        <v>43</v>
      </c>
      <c r="P997" s="1" t="s">
        <v>3251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36</v>
      </c>
      <c r="B998" s="1" t="s">
        <v>17</v>
      </c>
      <c r="C998" s="1">
        <v>309.0</v>
      </c>
      <c r="D998" s="1">
        <v>0.0</v>
      </c>
      <c r="E998" s="1" t="s">
        <v>37</v>
      </c>
      <c r="F998" s="1" t="s">
        <v>38</v>
      </c>
      <c r="G998" s="1" t="s">
        <v>93</v>
      </c>
      <c r="H998" s="1" t="s">
        <v>3252</v>
      </c>
      <c r="I998" s="1" t="s">
        <v>3253</v>
      </c>
      <c r="J998" s="1" t="s">
        <v>3254</v>
      </c>
      <c r="K998" s="1" t="s">
        <v>3255</v>
      </c>
      <c r="L998" s="1">
        <v>-1.0</v>
      </c>
      <c r="M998" s="1">
        <v>0.008466666666666667</v>
      </c>
      <c r="N998" s="1">
        <v>13.155916666666666</v>
      </c>
      <c r="O998" s="1" t="s">
        <v>43</v>
      </c>
      <c r="P998" s="1" t="s">
        <v>965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36</v>
      </c>
      <c r="B999" s="1" t="s">
        <v>17</v>
      </c>
      <c r="C999" s="1">
        <v>368.0</v>
      </c>
      <c r="D999" s="1">
        <v>0.0</v>
      </c>
      <c r="E999" s="1" t="s">
        <v>37</v>
      </c>
      <c r="F999" s="1" t="s">
        <v>38</v>
      </c>
      <c r="G999" s="1" t="s">
        <v>20</v>
      </c>
      <c r="H999" s="1" t="s">
        <v>3256</v>
      </c>
      <c r="I999" s="1" t="s">
        <v>3257</v>
      </c>
      <c r="J999" s="1" t="s">
        <v>3258</v>
      </c>
      <c r="K999" s="1" t="s">
        <v>3259</v>
      </c>
      <c r="L999" s="1">
        <v>0.0</v>
      </c>
      <c r="M999" s="1">
        <v>0.012016666666666667</v>
      </c>
      <c r="N999" s="1">
        <v>13.719</v>
      </c>
      <c r="O999" s="1" t="s">
        <v>43</v>
      </c>
      <c r="P999" s="1" t="s">
        <v>3260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36</v>
      </c>
      <c r="B1000" s="1" t="s">
        <v>17</v>
      </c>
      <c r="C1000" s="1">
        <v>494.0</v>
      </c>
      <c r="D1000" s="1">
        <v>124.0</v>
      </c>
      <c r="E1000" s="2"/>
      <c r="F1000" s="1" t="s">
        <v>67</v>
      </c>
      <c r="G1000" s="1" t="s">
        <v>20</v>
      </c>
      <c r="H1000" s="1" t="s">
        <v>3261</v>
      </c>
      <c r="I1000" s="1" t="s">
        <v>3262</v>
      </c>
      <c r="J1000" s="1" t="s">
        <v>3262</v>
      </c>
      <c r="K1000" s="2"/>
      <c r="L1000" s="1">
        <v>-5.0</v>
      </c>
      <c r="M1000" s="1"/>
      <c r="N1000" s="1">
        <v>13.663766666666668</v>
      </c>
      <c r="O1000" s="1" t="s">
        <v>43</v>
      </c>
      <c r="P1000" s="1" t="s">
        <v>3263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28</v>
      </c>
      <c r="B1001" s="1" t="s">
        <v>17</v>
      </c>
      <c r="C1001" s="1">
        <v>273.2</v>
      </c>
      <c r="D1001" s="1">
        <v>0.0</v>
      </c>
      <c r="E1001" s="1" t="s">
        <v>29</v>
      </c>
      <c r="F1001" s="1" t="s">
        <v>19</v>
      </c>
      <c r="G1001" s="1" t="s">
        <v>20</v>
      </c>
      <c r="H1001" s="1" t="s">
        <v>3264</v>
      </c>
      <c r="I1001" s="1" t="s">
        <v>3265</v>
      </c>
      <c r="J1001" s="1" t="s">
        <v>3265</v>
      </c>
      <c r="K1001" s="2"/>
      <c r="L1001" s="1">
        <v>-4.0</v>
      </c>
      <c r="M1001" s="1"/>
      <c r="N1001" s="1">
        <v>10.3708</v>
      </c>
      <c r="O1001" s="1" t="s">
        <v>23</v>
      </c>
      <c r="P1001" s="1" t="s">
        <v>3266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28</v>
      </c>
      <c r="B1002" s="1" t="s">
        <v>17</v>
      </c>
      <c r="C1002" s="1">
        <v>369.0</v>
      </c>
      <c r="D1002" s="1">
        <v>0.0</v>
      </c>
      <c r="E1002" s="1" t="s">
        <v>29</v>
      </c>
      <c r="F1002" s="1" t="s">
        <v>19</v>
      </c>
      <c r="G1002" s="1" t="s">
        <v>20</v>
      </c>
      <c r="H1002" s="1" t="s">
        <v>3267</v>
      </c>
      <c r="I1002" s="1" t="s">
        <v>3268</v>
      </c>
      <c r="J1002" s="1" t="s">
        <v>3268</v>
      </c>
      <c r="K1002" s="2"/>
      <c r="L1002" s="1">
        <v>-5.0</v>
      </c>
      <c r="M1002" s="1"/>
      <c r="N1002" s="1">
        <v>9.744183333333334</v>
      </c>
      <c r="O1002" s="1" t="s">
        <v>23</v>
      </c>
      <c r="P1002" s="1" t="s">
        <v>3269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16</v>
      </c>
      <c r="B1003" s="1" t="s">
        <v>485</v>
      </c>
      <c r="C1003" s="1">
        <v>612.0</v>
      </c>
      <c r="D1003" s="1">
        <v>0.0</v>
      </c>
      <c r="E1003" s="1" t="s">
        <v>3270</v>
      </c>
      <c r="F1003" s="1" t="s">
        <v>19</v>
      </c>
      <c r="G1003" s="1" t="s">
        <v>20</v>
      </c>
      <c r="H1003" s="1" t="s">
        <v>3271</v>
      </c>
      <c r="I1003" s="1" t="s">
        <v>3272</v>
      </c>
      <c r="J1003" s="1" t="s">
        <v>3272</v>
      </c>
      <c r="K1003" s="2"/>
      <c r="L1003" s="1">
        <v>-3.0</v>
      </c>
      <c r="M1003" s="1"/>
      <c r="N1003" s="1">
        <v>11.8499</v>
      </c>
      <c r="O1003" s="1" t="s">
        <v>23</v>
      </c>
      <c r="P1003" s="1" t="s">
        <v>3273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36</v>
      </c>
      <c r="B1004" s="1" t="s">
        <v>17</v>
      </c>
      <c r="C1004" s="1">
        <v>364.0</v>
      </c>
      <c r="D1004" s="1">
        <v>0.0</v>
      </c>
      <c r="E1004" s="1" t="s">
        <v>106</v>
      </c>
      <c r="F1004" s="1" t="s">
        <v>38</v>
      </c>
      <c r="G1004" s="1" t="s">
        <v>20</v>
      </c>
      <c r="H1004" s="1" t="s">
        <v>3274</v>
      </c>
      <c r="I1004" s="1" t="s">
        <v>3275</v>
      </c>
      <c r="J1004" s="1" t="s">
        <v>3276</v>
      </c>
      <c r="K1004" s="1" t="s">
        <v>3277</v>
      </c>
      <c r="L1004" s="1">
        <v>-9.0</v>
      </c>
      <c r="M1004" s="1">
        <v>0.0192</v>
      </c>
      <c r="N1004" s="1">
        <v>45.3865</v>
      </c>
      <c r="O1004" s="1" t="s">
        <v>43</v>
      </c>
      <c r="P1004" s="1" t="s">
        <v>3278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28</v>
      </c>
      <c r="B1005" s="1" t="s">
        <v>17</v>
      </c>
      <c r="C1005" s="1">
        <v>321.0</v>
      </c>
      <c r="D1005" s="1">
        <v>0.0</v>
      </c>
      <c r="E1005" s="1" t="s">
        <v>29</v>
      </c>
      <c r="F1005" s="1" t="s">
        <v>19</v>
      </c>
      <c r="G1005" s="1" t="s">
        <v>20</v>
      </c>
      <c r="H1005" s="1" t="s">
        <v>3279</v>
      </c>
      <c r="I1005" s="1" t="s">
        <v>3280</v>
      </c>
      <c r="J1005" s="1" t="s">
        <v>3280</v>
      </c>
      <c r="K1005" s="2"/>
      <c r="L1005" s="1">
        <v>-7.0</v>
      </c>
      <c r="M1005" s="1"/>
      <c r="N1005" s="1">
        <v>7.925033333333333</v>
      </c>
      <c r="O1005" s="1" t="s">
        <v>23</v>
      </c>
      <c r="P1005" s="1" t="s">
        <v>3281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36</v>
      </c>
      <c r="B1006" s="1" t="s">
        <v>17</v>
      </c>
      <c r="C1006" s="1">
        <v>336.0</v>
      </c>
      <c r="D1006" s="1">
        <v>62.0</v>
      </c>
      <c r="E1006" s="2"/>
      <c r="F1006" s="1" t="s">
        <v>67</v>
      </c>
      <c r="G1006" s="1" t="s">
        <v>68</v>
      </c>
      <c r="H1006" s="1" t="s">
        <v>3282</v>
      </c>
      <c r="I1006" s="1" t="s">
        <v>3283</v>
      </c>
      <c r="J1006" s="1" t="s">
        <v>3283</v>
      </c>
      <c r="K1006" s="2"/>
      <c r="L1006" s="1">
        <v>-7.0</v>
      </c>
      <c r="M1006" s="1"/>
      <c r="N1006" s="1">
        <v>12.459366666666666</v>
      </c>
      <c r="O1006" s="1" t="s">
        <v>43</v>
      </c>
      <c r="P1006" s="1" t="s">
        <v>3284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58</v>
      </c>
      <c r="B1007" s="1" t="s">
        <v>485</v>
      </c>
      <c r="C1007" s="1">
        <v>488.0</v>
      </c>
      <c r="D1007" s="1">
        <v>0.0</v>
      </c>
      <c r="E1007" s="2"/>
      <c r="F1007" s="1" t="s">
        <v>19</v>
      </c>
      <c r="G1007" s="1" t="s">
        <v>20</v>
      </c>
      <c r="H1007" s="1" t="s">
        <v>3285</v>
      </c>
      <c r="I1007" s="1" t="s">
        <v>3286</v>
      </c>
      <c r="J1007" s="1" t="s">
        <v>3286</v>
      </c>
      <c r="K1007" s="2"/>
      <c r="L1007" s="1">
        <v>-5.0</v>
      </c>
      <c r="M1007" s="1"/>
      <c r="N1007" s="1">
        <v>9.491933333333334</v>
      </c>
      <c r="O1007" s="1" t="s">
        <v>23</v>
      </c>
      <c r="P1007" s="1" t="s">
        <v>3287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36</v>
      </c>
      <c r="B1008" s="1" t="s">
        <v>17</v>
      </c>
      <c r="C1008" s="1">
        <v>408.0</v>
      </c>
      <c r="D1008" s="1">
        <v>0.0</v>
      </c>
      <c r="E1008" s="1" t="s">
        <v>29</v>
      </c>
      <c r="F1008" s="1" t="s">
        <v>38</v>
      </c>
      <c r="G1008" s="1" t="s">
        <v>20</v>
      </c>
      <c r="H1008" s="1" t="s">
        <v>3288</v>
      </c>
      <c r="I1008" s="1" t="s">
        <v>3289</v>
      </c>
      <c r="J1008" s="1" t="s">
        <v>3290</v>
      </c>
      <c r="K1008" s="1" t="s">
        <v>3291</v>
      </c>
      <c r="L1008" s="1">
        <v>14.0</v>
      </c>
      <c r="M1008" s="1">
        <v>0.43041666666666667</v>
      </c>
      <c r="N1008" s="1">
        <v>10.112283333333334</v>
      </c>
      <c r="O1008" s="1" t="s">
        <v>43</v>
      </c>
      <c r="P1008" s="1" t="s">
        <v>172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36</v>
      </c>
      <c r="B1009" s="1" t="s">
        <v>17</v>
      </c>
      <c r="C1009" s="1">
        <v>289.0</v>
      </c>
      <c r="D1009" s="1">
        <v>0.0</v>
      </c>
      <c r="E1009" s="1" t="s">
        <v>37</v>
      </c>
      <c r="F1009" s="1" t="s">
        <v>38</v>
      </c>
      <c r="G1009" s="1" t="s">
        <v>20</v>
      </c>
      <c r="H1009" s="1" t="s">
        <v>3292</v>
      </c>
      <c r="I1009" s="1" t="s">
        <v>3293</v>
      </c>
      <c r="J1009" s="1" t="s">
        <v>3294</v>
      </c>
      <c r="K1009" s="1" t="s">
        <v>3295</v>
      </c>
      <c r="L1009" s="1">
        <v>-8.0</v>
      </c>
      <c r="M1009" s="1">
        <v>0.012333333333333333</v>
      </c>
      <c r="N1009" s="1">
        <v>7.65895</v>
      </c>
      <c r="O1009" s="1" t="s">
        <v>43</v>
      </c>
      <c r="P1009" s="1" t="s">
        <v>3296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36</v>
      </c>
      <c r="B1010" s="1" t="s">
        <v>17</v>
      </c>
      <c r="C1010" s="1">
        <v>618.0</v>
      </c>
      <c r="D1010" s="1">
        <v>0.0</v>
      </c>
      <c r="E1010" s="1" t="s">
        <v>1839</v>
      </c>
      <c r="F1010" s="1" t="s">
        <v>38</v>
      </c>
      <c r="G1010" s="1" t="s">
        <v>20</v>
      </c>
      <c r="H1010" s="1" t="s">
        <v>3297</v>
      </c>
      <c r="I1010" s="1" t="s">
        <v>3298</v>
      </c>
      <c r="J1010" s="1" t="s">
        <v>3299</v>
      </c>
      <c r="K1010" s="1" t="s">
        <v>3300</v>
      </c>
      <c r="L1010" s="1">
        <v>-5.0</v>
      </c>
      <c r="M1010" s="1">
        <v>0.013583333333333333</v>
      </c>
      <c r="N1010" s="1">
        <v>12.3587</v>
      </c>
      <c r="O1010" s="1" t="s">
        <v>43</v>
      </c>
      <c r="P1010" s="1" t="s">
        <v>3301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28</v>
      </c>
      <c r="B1011" s="1" t="s">
        <v>17</v>
      </c>
      <c r="C1011" s="1">
        <v>182.2</v>
      </c>
      <c r="D1011" s="1">
        <v>0.0</v>
      </c>
      <c r="E1011" s="1" t="s">
        <v>29</v>
      </c>
      <c r="F1011" s="1" t="s">
        <v>19</v>
      </c>
      <c r="G1011" s="1" t="s">
        <v>20</v>
      </c>
      <c r="H1011" s="1" t="s">
        <v>3302</v>
      </c>
      <c r="I1011" s="1" t="s">
        <v>3303</v>
      </c>
      <c r="J1011" s="1" t="s">
        <v>3303</v>
      </c>
      <c r="K1011" s="2"/>
      <c r="L1011" s="1">
        <v>-9.0</v>
      </c>
      <c r="M1011" s="1"/>
      <c r="N1011" s="1">
        <v>5.628566666666667</v>
      </c>
      <c r="O1011" s="1" t="s">
        <v>23</v>
      </c>
      <c r="P1011" s="1" t="s">
        <v>334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36</v>
      </c>
      <c r="B1012" s="1" t="s">
        <v>17</v>
      </c>
      <c r="C1012" s="1">
        <v>257.0</v>
      </c>
      <c r="D1012" s="1">
        <v>62.0</v>
      </c>
      <c r="E1012" s="2"/>
      <c r="F1012" s="1" t="s">
        <v>67</v>
      </c>
      <c r="G1012" s="1" t="s">
        <v>20</v>
      </c>
      <c r="H1012" s="1" t="s">
        <v>3304</v>
      </c>
      <c r="I1012" s="1" t="s">
        <v>3305</v>
      </c>
      <c r="J1012" s="1" t="s">
        <v>3305</v>
      </c>
      <c r="K1012" s="2"/>
      <c r="L1012" s="1">
        <v>-9.0</v>
      </c>
      <c r="M1012" s="1"/>
      <c r="N1012" s="1">
        <v>9.2723</v>
      </c>
      <c r="O1012" s="1" t="s">
        <v>43</v>
      </c>
      <c r="P1012" s="1" t="s">
        <v>1897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28</v>
      </c>
      <c r="B1013" s="1" t="s">
        <v>17</v>
      </c>
      <c r="C1013" s="1">
        <v>329.0</v>
      </c>
      <c r="D1013" s="1">
        <v>0.0</v>
      </c>
      <c r="E1013" s="1" t="s">
        <v>29</v>
      </c>
      <c r="F1013" s="1" t="s">
        <v>19</v>
      </c>
      <c r="G1013" s="1" t="s">
        <v>20</v>
      </c>
      <c r="H1013" s="1" t="s">
        <v>3306</v>
      </c>
      <c r="I1013" s="1" t="s">
        <v>3307</v>
      </c>
      <c r="J1013" s="1" t="s">
        <v>3307</v>
      </c>
      <c r="K1013" s="2"/>
      <c r="L1013" s="1">
        <v>3.0</v>
      </c>
      <c r="M1013" s="1"/>
      <c r="N1013" s="1">
        <v>18.7497</v>
      </c>
      <c r="O1013" s="1" t="s">
        <v>23</v>
      </c>
      <c r="P1013" s="1" t="s">
        <v>596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58</v>
      </c>
      <c r="B1014" s="1" t="s">
        <v>17</v>
      </c>
      <c r="C1014" s="1">
        <v>499.0</v>
      </c>
      <c r="D1014" s="1">
        <v>0.0</v>
      </c>
      <c r="E1014" s="2"/>
      <c r="F1014" s="1" t="s">
        <v>19</v>
      </c>
      <c r="G1014" s="1" t="s">
        <v>93</v>
      </c>
      <c r="H1014" s="1" t="s">
        <v>3308</v>
      </c>
      <c r="I1014" s="1" t="s">
        <v>3309</v>
      </c>
      <c r="J1014" s="1" t="s">
        <v>3309</v>
      </c>
      <c r="K1014" s="2"/>
      <c r="L1014" s="1">
        <v>-2.0</v>
      </c>
      <c r="M1014" s="1"/>
      <c r="N1014" s="1">
        <v>12.3184</v>
      </c>
      <c r="O1014" s="1" t="s">
        <v>23</v>
      </c>
      <c r="P1014" s="1" t="s">
        <v>3310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36</v>
      </c>
      <c r="B1015" s="1" t="s">
        <v>17</v>
      </c>
      <c r="C1015" s="1">
        <v>344.0</v>
      </c>
      <c r="D1015" s="1">
        <v>0.0</v>
      </c>
      <c r="E1015" s="1" t="s">
        <v>1839</v>
      </c>
      <c r="F1015" s="1" t="s">
        <v>38</v>
      </c>
      <c r="G1015" s="1" t="s">
        <v>20</v>
      </c>
      <c r="H1015" s="1" t="s">
        <v>3311</v>
      </c>
      <c r="I1015" s="1" t="s">
        <v>3312</v>
      </c>
      <c r="J1015" s="1" t="s">
        <v>3313</v>
      </c>
      <c r="K1015" s="1" t="s">
        <v>3314</v>
      </c>
      <c r="L1015" s="1">
        <v>10.0</v>
      </c>
      <c r="M1015" s="1">
        <v>0.01885</v>
      </c>
      <c r="N1015" s="1">
        <v>23.492583333333332</v>
      </c>
      <c r="O1015" s="1" t="s">
        <v>43</v>
      </c>
      <c r="P1015" s="1" t="s">
        <v>3315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36</v>
      </c>
      <c r="B1016" s="1" t="s">
        <v>17</v>
      </c>
      <c r="C1016" s="1">
        <v>307.0</v>
      </c>
      <c r="D1016" s="1">
        <v>77.0</v>
      </c>
      <c r="E1016" s="2"/>
      <c r="F1016" s="1" t="s">
        <v>67</v>
      </c>
      <c r="G1016" s="1" t="s">
        <v>68</v>
      </c>
      <c r="H1016" s="1" t="s">
        <v>3316</v>
      </c>
      <c r="I1016" s="1" t="s">
        <v>3317</v>
      </c>
      <c r="J1016" s="1" t="s">
        <v>3317</v>
      </c>
      <c r="K1016" s="2"/>
      <c r="L1016" s="1">
        <v>-8.0</v>
      </c>
      <c r="M1016" s="1"/>
      <c r="N1016" s="1">
        <v>11.2257</v>
      </c>
      <c r="O1016" s="1" t="s">
        <v>43</v>
      </c>
      <c r="P1016" s="1" t="s">
        <v>3318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36</v>
      </c>
      <c r="B1017" s="1" t="s">
        <v>17</v>
      </c>
      <c r="C1017" s="1">
        <v>640.0</v>
      </c>
      <c r="D1017" s="1">
        <v>33.0</v>
      </c>
      <c r="E1017" s="1" t="s">
        <v>1839</v>
      </c>
      <c r="F1017" s="1" t="s">
        <v>38</v>
      </c>
      <c r="G1017" s="1" t="s">
        <v>20</v>
      </c>
      <c r="H1017" s="1" t="s">
        <v>3319</v>
      </c>
      <c r="I1017" s="1" t="s">
        <v>3320</v>
      </c>
      <c r="J1017" s="1" t="s">
        <v>3321</v>
      </c>
      <c r="K1017" s="1" t="s">
        <v>3322</v>
      </c>
      <c r="L1017" s="1">
        <v>5.0</v>
      </c>
      <c r="M1017" s="1">
        <v>0.014866666666666667</v>
      </c>
      <c r="N1017" s="1">
        <v>27.965516666666666</v>
      </c>
      <c r="O1017" s="1" t="s">
        <v>43</v>
      </c>
      <c r="P1017" s="1" t="s">
        <v>3323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28</v>
      </c>
      <c r="B1018" s="1" t="s">
        <v>17</v>
      </c>
      <c r="C1018" s="1">
        <v>478.2</v>
      </c>
      <c r="D1018" s="1">
        <v>0.0</v>
      </c>
      <c r="E1018" s="1" t="s">
        <v>29</v>
      </c>
      <c r="F1018" s="1" t="s">
        <v>19</v>
      </c>
      <c r="G1018" s="1" t="s">
        <v>20</v>
      </c>
      <c r="H1018" s="1" t="s">
        <v>3324</v>
      </c>
      <c r="I1018" s="1" t="s">
        <v>3325</v>
      </c>
      <c r="J1018" s="1" t="s">
        <v>3325</v>
      </c>
      <c r="K1018" s="2"/>
      <c r="L1018" s="1">
        <v>0.0</v>
      </c>
      <c r="M1018" s="1"/>
      <c r="N1018" s="1">
        <v>15.555133333333334</v>
      </c>
      <c r="O1018" s="1" t="s">
        <v>23</v>
      </c>
      <c r="P1018" s="1" t="s">
        <v>1207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36</v>
      </c>
      <c r="B1019" s="1" t="s">
        <v>17</v>
      </c>
      <c r="C1019" s="3">
        <v>517.0</v>
      </c>
      <c r="D1019" s="1">
        <v>0.0</v>
      </c>
      <c r="E1019" s="1" t="s">
        <v>29</v>
      </c>
      <c r="F1019" s="1" t="s">
        <v>38</v>
      </c>
      <c r="G1019" s="1" t="s">
        <v>20</v>
      </c>
      <c r="H1019" s="1" t="s">
        <v>3326</v>
      </c>
      <c r="I1019" s="1" t="s">
        <v>3327</v>
      </c>
      <c r="J1019" s="1" t="s">
        <v>3328</v>
      </c>
      <c r="K1019" s="1" t="s">
        <v>3329</v>
      </c>
      <c r="L1019" s="1">
        <v>36.0</v>
      </c>
      <c r="M1019" s="1">
        <v>14.916816666666668</v>
      </c>
      <c r="N1019" s="1">
        <v>23.56223333333333</v>
      </c>
      <c r="O1019" s="1" t="s">
        <v>43</v>
      </c>
      <c r="P1019" s="1" t="s">
        <v>3330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28</v>
      </c>
      <c r="B1020" s="1" t="s">
        <v>17</v>
      </c>
      <c r="C1020" s="1">
        <v>399.4</v>
      </c>
      <c r="D1020" s="1">
        <v>0.0</v>
      </c>
      <c r="E1020" s="1" t="s">
        <v>29</v>
      </c>
      <c r="F1020" s="1" t="s">
        <v>19</v>
      </c>
      <c r="G1020" s="1" t="s">
        <v>20</v>
      </c>
      <c r="H1020" s="1" t="s">
        <v>3331</v>
      </c>
      <c r="I1020" s="1" t="s">
        <v>3332</v>
      </c>
      <c r="J1020" s="1" t="s">
        <v>3332</v>
      </c>
      <c r="K1020" s="2"/>
      <c r="L1020" s="1">
        <v>-3.0</v>
      </c>
      <c r="M1020" s="1"/>
      <c r="N1020" s="1">
        <v>11.632083333333334</v>
      </c>
      <c r="O1020" s="1" t="s">
        <v>23</v>
      </c>
      <c r="P1020" s="1" t="s">
        <v>3333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28</v>
      </c>
      <c r="B1021" s="1" t="s">
        <v>17</v>
      </c>
      <c r="C1021" s="1">
        <v>329.0</v>
      </c>
      <c r="D1021" s="1">
        <v>0.0</v>
      </c>
      <c r="E1021" s="1" t="s">
        <v>29</v>
      </c>
      <c r="F1021" s="1" t="s">
        <v>19</v>
      </c>
      <c r="G1021" s="1" t="s">
        <v>20</v>
      </c>
      <c r="H1021" s="1" t="s">
        <v>3334</v>
      </c>
      <c r="I1021" s="1" t="s">
        <v>3335</v>
      </c>
      <c r="J1021" s="1" t="s">
        <v>3335</v>
      </c>
      <c r="K1021" s="2"/>
      <c r="L1021" s="1">
        <v>0.0</v>
      </c>
      <c r="M1021" s="1"/>
      <c r="N1021" s="1">
        <v>14.527533333333333</v>
      </c>
      <c r="O1021" s="1" t="s">
        <v>23</v>
      </c>
      <c r="P1021" s="1" t="s">
        <v>831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58</v>
      </c>
      <c r="B1022" s="1" t="s">
        <v>17</v>
      </c>
      <c r="C1022" s="1">
        <v>839.0</v>
      </c>
      <c r="D1022" s="1">
        <v>0.0</v>
      </c>
      <c r="E1022" s="2"/>
      <c r="F1022" s="1" t="s">
        <v>19</v>
      </c>
      <c r="G1022" s="1" t="s">
        <v>20</v>
      </c>
      <c r="H1022" s="1" t="s">
        <v>3336</v>
      </c>
      <c r="I1022" s="1" t="s">
        <v>3337</v>
      </c>
      <c r="J1022" s="1" t="s">
        <v>3337</v>
      </c>
      <c r="K1022" s="2"/>
      <c r="L1022" s="1">
        <v>5.0</v>
      </c>
      <c r="M1022" s="1"/>
      <c r="N1022" s="1">
        <v>20.418666666666667</v>
      </c>
      <c r="O1022" s="1" t="s">
        <v>23</v>
      </c>
      <c r="P1022" s="1" t="s">
        <v>3338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28</v>
      </c>
      <c r="B1023" s="1" t="s">
        <v>17</v>
      </c>
      <c r="C1023" s="1">
        <v>271.2</v>
      </c>
      <c r="D1023" s="1">
        <v>0.0</v>
      </c>
      <c r="E1023" s="1" t="s">
        <v>29</v>
      </c>
      <c r="F1023" s="1" t="s">
        <v>19</v>
      </c>
      <c r="G1023" s="1" t="s">
        <v>20</v>
      </c>
      <c r="H1023" s="1" t="s">
        <v>3339</v>
      </c>
      <c r="I1023" s="1" t="s">
        <v>3340</v>
      </c>
      <c r="J1023" s="1" t="s">
        <v>3340</v>
      </c>
      <c r="K1023" s="2"/>
      <c r="L1023" s="1">
        <v>2.0</v>
      </c>
      <c r="M1023" s="1"/>
      <c r="N1023" s="1">
        <v>17.497366666666668</v>
      </c>
      <c r="O1023" s="1" t="s">
        <v>23</v>
      </c>
      <c r="P1023" s="1" t="s">
        <v>1773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36</v>
      </c>
      <c r="B1024" s="1" t="s">
        <v>17</v>
      </c>
      <c r="C1024" s="1">
        <v>494.0</v>
      </c>
      <c r="D1024" s="1">
        <v>124.0</v>
      </c>
      <c r="E1024" s="2"/>
      <c r="F1024" s="1" t="s">
        <v>67</v>
      </c>
      <c r="G1024" s="1" t="s">
        <v>20</v>
      </c>
      <c r="H1024" s="1" t="s">
        <v>3341</v>
      </c>
      <c r="I1024" s="1" t="s">
        <v>3342</v>
      </c>
      <c r="J1024" s="1" t="s">
        <v>3342</v>
      </c>
      <c r="K1024" s="2"/>
      <c r="L1024" s="1">
        <v>-4.0</v>
      </c>
      <c r="M1024" s="1"/>
      <c r="N1024" s="1">
        <v>14.0789</v>
      </c>
      <c r="O1024" s="1" t="s">
        <v>43</v>
      </c>
      <c r="P1024" s="1" t="s">
        <v>3343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28</v>
      </c>
      <c r="B1025" s="1" t="s">
        <v>17</v>
      </c>
      <c r="C1025" s="1">
        <v>279.2</v>
      </c>
      <c r="D1025" s="1">
        <v>0.0</v>
      </c>
      <c r="E1025" s="1" t="s">
        <v>29</v>
      </c>
      <c r="F1025" s="1" t="s">
        <v>19</v>
      </c>
      <c r="G1025" s="1" t="s">
        <v>20</v>
      </c>
      <c r="H1025" s="1" t="s">
        <v>3344</v>
      </c>
      <c r="I1025" s="1" t="s">
        <v>3345</v>
      </c>
      <c r="J1025" s="1" t="s">
        <v>3345</v>
      </c>
      <c r="K1025" s="2"/>
      <c r="L1025" s="1">
        <v>-7.0</v>
      </c>
      <c r="M1025" s="1"/>
      <c r="N1025" s="1">
        <v>7.778016666666667</v>
      </c>
      <c r="O1025" s="1" t="s">
        <v>23</v>
      </c>
      <c r="P1025" s="1" t="s">
        <v>3346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58</v>
      </c>
      <c r="B1026" s="1" t="s">
        <v>17</v>
      </c>
      <c r="C1026" s="1">
        <v>259.0</v>
      </c>
      <c r="D1026" s="1">
        <v>0.0</v>
      </c>
      <c r="E1026" s="2"/>
      <c r="F1026" s="1" t="s">
        <v>19</v>
      </c>
      <c r="G1026" s="1" t="s">
        <v>20</v>
      </c>
      <c r="H1026" s="1" t="s">
        <v>3347</v>
      </c>
      <c r="I1026" s="1" t="s">
        <v>3348</v>
      </c>
      <c r="J1026" s="1" t="s">
        <v>3348</v>
      </c>
      <c r="K1026" s="2"/>
      <c r="L1026" s="1">
        <v>-5.0</v>
      </c>
      <c r="M1026" s="1"/>
      <c r="N1026" s="1">
        <v>9.5302</v>
      </c>
      <c r="O1026" s="1" t="s">
        <v>23</v>
      </c>
      <c r="P1026" s="1" t="s">
        <v>3349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36</v>
      </c>
      <c r="B1027" s="1" t="s">
        <v>17</v>
      </c>
      <c r="C1027" s="1">
        <v>375.0</v>
      </c>
      <c r="D1027" s="1">
        <v>0.0</v>
      </c>
      <c r="E1027" s="1" t="s">
        <v>1839</v>
      </c>
      <c r="F1027" s="1" t="s">
        <v>38</v>
      </c>
      <c r="G1027" s="1" t="s">
        <v>20</v>
      </c>
      <c r="H1027" s="1" t="s">
        <v>3350</v>
      </c>
      <c r="I1027" s="1" t="s">
        <v>3351</v>
      </c>
      <c r="J1027" s="1" t="s">
        <v>3352</v>
      </c>
      <c r="K1027" s="1" t="s">
        <v>3353</v>
      </c>
      <c r="L1027" s="1">
        <v>-10.0</v>
      </c>
      <c r="M1027" s="1">
        <v>0.016766666666666666</v>
      </c>
      <c r="N1027" s="1">
        <v>11.856583333333333</v>
      </c>
      <c r="O1027" s="1" t="s">
        <v>43</v>
      </c>
      <c r="P1027" s="1" t="s">
        <v>3231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36</v>
      </c>
      <c r="B1028" s="1" t="s">
        <v>17</v>
      </c>
      <c r="C1028" s="1">
        <v>247.0</v>
      </c>
      <c r="D1028" s="1">
        <v>62.0</v>
      </c>
      <c r="E1028" s="2"/>
      <c r="F1028" s="1" t="s">
        <v>67</v>
      </c>
      <c r="G1028" s="1" t="s">
        <v>20</v>
      </c>
      <c r="H1028" s="1" t="s">
        <v>3354</v>
      </c>
      <c r="I1028" s="1" t="s">
        <v>3355</v>
      </c>
      <c r="J1028" s="1" t="s">
        <v>3355</v>
      </c>
      <c r="K1028" s="2"/>
      <c r="L1028" s="1">
        <v>-11.0</v>
      </c>
      <c r="M1028" s="1"/>
      <c r="N1028" s="1">
        <v>7.8829</v>
      </c>
      <c r="O1028" s="1" t="s">
        <v>43</v>
      </c>
      <c r="P1028" s="1" t="s">
        <v>817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36</v>
      </c>
      <c r="B1029" s="1" t="s">
        <v>17</v>
      </c>
      <c r="C1029" s="1">
        <v>307.0</v>
      </c>
      <c r="D1029" s="1">
        <v>62.0</v>
      </c>
      <c r="E1029" s="2"/>
      <c r="F1029" s="1" t="s">
        <v>67</v>
      </c>
      <c r="G1029" s="1" t="s">
        <v>20</v>
      </c>
      <c r="H1029" s="1" t="s">
        <v>3356</v>
      </c>
      <c r="I1029" s="1" t="s">
        <v>3357</v>
      </c>
      <c r="J1029" s="1" t="s">
        <v>3357</v>
      </c>
      <c r="K1029" s="2"/>
      <c r="L1029" s="1">
        <v>-8.0</v>
      </c>
      <c r="M1029" s="1"/>
      <c r="N1029" s="1">
        <v>11.448216666666667</v>
      </c>
      <c r="O1029" s="1" t="s">
        <v>43</v>
      </c>
      <c r="P1029" s="1" t="s">
        <v>3358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58</v>
      </c>
      <c r="B1030" s="1" t="s">
        <v>17</v>
      </c>
      <c r="C1030" s="1">
        <v>394.0</v>
      </c>
      <c r="D1030" s="1">
        <v>0.0</v>
      </c>
      <c r="E1030" s="2"/>
      <c r="F1030" s="1" t="s">
        <v>19</v>
      </c>
      <c r="G1030" s="1" t="s">
        <v>20</v>
      </c>
      <c r="H1030" s="1" t="s">
        <v>3359</v>
      </c>
      <c r="I1030" s="1" t="s">
        <v>3360</v>
      </c>
      <c r="J1030" s="1" t="s">
        <v>3360</v>
      </c>
      <c r="K1030" s="2"/>
      <c r="L1030" s="1">
        <v>-4.0</v>
      </c>
      <c r="M1030" s="1"/>
      <c r="N1030" s="1">
        <v>10.6083</v>
      </c>
      <c r="O1030" s="1" t="s">
        <v>23</v>
      </c>
      <c r="P1030" s="1" t="s">
        <v>3361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36</v>
      </c>
      <c r="B1031" s="1" t="s">
        <v>17</v>
      </c>
      <c r="C1031" s="1">
        <v>607.0</v>
      </c>
      <c r="D1031" s="1">
        <v>32.0</v>
      </c>
      <c r="E1031" s="1" t="s">
        <v>1839</v>
      </c>
      <c r="F1031" s="1" t="s">
        <v>38</v>
      </c>
      <c r="G1031" s="1" t="s">
        <v>20</v>
      </c>
      <c r="H1031" s="1" t="s">
        <v>3362</v>
      </c>
      <c r="I1031" s="1" t="s">
        <v>3363</v>
      </c>
      <c r="J1031" s="1" t="s">
        <v>3364</v>
      </c>
      <c r="K1031" s="1" t="s">
        <v>3365</v>
      </c>
      <c r="L1031" s="1">
        <v>-9.0</v>
      </c>
      <c r="M1031" s="1">
        <v>0.01025</v>
      </c>
      <c r="N1031" s="1">
        <v>11.813933333333333</v>
      </c>
      <c r="O1031" s="1" t="s">
        <v>43</v>
      </c>
      <c r="P1031" s="1" t="s">
        <v>3366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58</v>
      </c>
      <c r="B1032" s="1" t="s">
        <v>17</v>
      </c>
      <c r="C1032" s="1">
        <v>438.0</v>
      </c>
      <c r="D1032" s="1">
        <v>0.0</v>
      </c>
      <c r="E1032" s="2"/>
      <c r="F1032" s="1" t="s">
        <v>19</v>
      </c>
      <c r="G1032" s="1" t="s">
        <v>20</v>
      </c>
      <c r="H1032" s="1" t="s">
        <v>3367</v>
      </c>
      <c r="I1032" s="1" t="s">
        <v>3368</v>
      </c>
      <c r="J1032" s="1" t="s">
        <v>3368</v>
      </c>
      <c r="K1032" s="2"/>
      <c r="L1032" s="1">
        <v>-7.0</v>
      </c>
      <c r="M1032" s="1"/>
      <c r="N1032" s="1">
        <v>7.700583333333333</v>
      </c>
      <c r="O1032" s="1" t="s">
        <v>23</v>
      </c>
      <c r="P1032" s="1" t="s">
        <v>3369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28</v>
      </c>
      <c r="B1033" s="1" t="s">
        <v>17</v>
      </c>
      <c r="C1033" s="1">
        <v>379.0</v>
      </c>
      <c r="D1033" s="1">
        <v>0.0</v>
      </c>
      <c r="E1033" s="1" t="s">
        <v>29</v>
      </c>
      <c r="F1033" s="1" t="s">
        <v>19</v>
      </c>
      <c r="G1033" s="1" t="s">
        <v>20</v>
      </c>
      <c r="H1033" s="1" t="s">
        <v>3370</v>
      </c>
      <c r="I1033" s="1" t="s">
        <v>3371</v>
      </c>
      <c r="J1033" s="1" t="s">
        <v>3371</v>
      </c>
      <c r="K1033" s="2"/>
      <c r="L1033" s="1">
        <v>-6.0</v>
      </c>
      <c r="M1033" s="1"/>
      <c r="N1033" s="1">
        <v>8.635233333333334</v>
      </c>
      <c r="O1033" s="1" t="s">
        <v>23</v>
      </c>
      <c r="P1033" s="1" t="s">
        <v>3372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58</v>
      </c>
      <c r="B1034" s="1" t="s">
        <v>17</v>
      </c>
      <c r="C1034" s="1">
        <v>224.0</v>
      </c>
      <c r="D1034" s="1">
        <v>0.0</v>
      </c>
      <c r="E1034" s="2"/>
      <c r="F1034" s="1" t="s">
        <v>19</v>
      </c>
      <c r="G1034" s="1" t="s">
        <v>93</v>
      </c>
      <c r="H1034" s="1" t="s">
        <v>3373</v>
      </c>
      <c r="I1034" s="1" t="s">
        <v>3374</v>
      </c>
      <c r="J1034" s="1" t="s">
        <v>3374</v>
      </c>
      <c r="K1034" s="2"/>
      <c r="L1034" s="1">
        <v>-7.0</v>
      </c>
      <c r="M1034" s="1"/>
      <c r="N1034" s="1">
        <v>7.795616666666667</v>
      </c>
      <c r="O1034" s="1" t="s">
        <v>23</v>
      </c>
      <c r="P1034" s="1" t="s">
        <v>227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179</v>
      </c>
      <c r="B1035" s="1" t="s">
        <v>17</v>
      </c>
      <c r="C1035" s="1">
        <v>20.0</v>
      </c>
      <c r="D1035" s="1">
        <v>35.0</v>
      </c>
      <c r="E1035" s="2"/>
      <c r="F1035" s="1" t="s">
        <v>67</v>
      </c>
      <c r="G1035" s="1" t="s">
        <v>93</v>
      </c>
      <c r="H1035" s="1" t="s">
        <v>3375</v>
      </c>
      <c r="I1035" s="1" t="s">
        <v>3376</v>
      </c>
      <c r="J1035" s="1" t="s">
        <v>3376</v>
      </c>
      <c r="K1035" s="2"/>
      <c r="L1035" s="1">
        <v>-3.0</v>
      </c>
      <c r="M1035" s="1"/>
      <c r="N1035" s="1">
        <v>1.1830666666666667</v>
      </c>
      <c r="O1035" s="1" t="s">
        <v>182</v>
      </c>
      <c r="P1035" s="1" t="s">
        <v>3377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36</v>
      </c>
      <c r="B1036" s="1" t="s">
        <v>17</v>
      </c>
      <c r="C1036" s="1">
        <v>199.0</v>
      </c>
      <c r="D1036" s="1">
        <v>50.0</v>
      </c>
      <c r="E1036" s="2"/>
      <c r="F1036" s="1" t="s">
        <v>67</v>
      </c>
      <c r="G1036" s="1" t="s">
        <v>68</v>
      </c>
      <c r="H1036" s="1" t="s">
        <v>3378</v>
      </c>
      <c r="I1036" s="1" t="s">
        <v>3379</v>
      </c>
      <c r="J1036" s="1" t="s">
        <v>3379</v>
      </c>
      <c r="K1036" s="2"/>
      <c r="L1036" s="1">
        <v>-11.0</v>
      </c>
      <c r="M1036" s="1"/>
      <c r="N1036" s="1">
        <v>7.540066666666666</v>
      </c>
      <c r="O1036" s="1" t="s">
        <v>43</v>
      </c>
      <c r="P1036" s="1" t="s">
        <v>3380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36</v>
      </c>
      <c r="B1037" s="1" t="s">
        <v>17</v>
      </c>
      <c r="C1037" s="1">
        <v>199.0</v>
      </c>
      <c r="D1037" s="1">
        <v>50.0</v>
      </c>
      <c r="E1037" s="2"/>
      <c r="F1037" s="1" t="s">
        <v>67</v>
      </c>
      <c r="G1037" s="1" t="s">
        <v>68</v>
      </c>
      <c r="H1037" s="1" t="s">
        <v>3381</v>
      </c>
      <c r="I1037" s="1" t="s">
        <v>3382</v>
      </c>
      <c r="J1037" s="1" t="s">
        <v>3382</v>
      </c>
      <c r="K1037" s="2"/>
      <c r="L1037" s="1">
        <v>-12.0</v>
      </c>
      <c r="M1037" s="1"/>
      <c r="N1037" s="1">
        <v>7.41935</v>
      </c>
      <c r="O1037" s="1" t="s">
        <v>43</v>
      </c>
      <c r="P1037" s="1" t="s">
        <v>2339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36</v>
      </c>
      <c r="B1038" s="1" t="s">
        <v>17</v>
      </c>
      <c r="C1038" s="1">
        <v>250.0</v>
      </c>
      <c r="D1038" s="1">
        <v>0.0</v>
      </c>
      <c r="E1038" s="1" t="s">
        <v>1839</v>
      </c>
      <c r="F1038" s="1" t="s">
        <v>38</v>
      </c>
      <c r="G1038" s="1" t="s">
        <v>93</v>
      </c>
      <c r="H1038" s="1" t="s">
        <v>3383</v>
      </c>
      <c r="I1038" s="1" t="s">
        <v>3384</v>
      </c>
      <c r="J1038" s="1" t="s">
        <v>3385</v>
      </c>
      <c r="K1038" s="1" t="s">
        <v>3386</v>
      </c>
      <c r="L1038" s="1">
        <v>-9.0</v>
      </c>
      <c r="M1038" s="1">
        <v>0.0183</v>
      </c>
      <c r="N1038" s="1">
        <v>6.69895</v>
      </c>
      <c r="O1038" s="1" t="s">
        <v>43</v>
      </c>
      <c r="P1038" s="1" t="s">
        <v>2339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16</v>
      </c>
      <c r="B1039" s="1" t="s">
        <v>17</v>
      </c>
      <c r="C1039" s="1">
        <v>928.0</v>
      </c>
      <c r="D1039" s="1">
        <v>0.0</v>
      </c>
      <c r="E1039" s="1" t="s">
        <v>3387</v>
      </c>
      <c r="F1039" s="1" t="s">
        <v>19</v>
      </c>
      <c r="G1039" s="1" t="s">
        <v>20</v>
      </c>
      <c r="H1039" s="1" t="s">
        <v>3388</v>
      </c>
      <c r="I1039" s="1" t="s">
        <v>3389</v>
      </c>
      <c r="J1039" s="1" t="s">
        <v>3389</v>
      </c>
      <c r="K1039" s="2"/>
      <c r="L1039" s="1">
        <v>-3.0</v>
      </c>
      <c r="M1039" s="1"/>
      <c r="N1039" s="1">
        <v>13.037533333333334</v>
      </c>
      <c r="O1039" s="1" t="s">
        <v>23</v>
      </c>
      <c r="P1039" s="1" t="s">
        <v>3390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16</v>
      </c>
      <c r="B1040" s="1" t="s">
        <v>17</v>
      </c>
      <c r="C1040" s="1">
        <v>264.0</v>
      </c>
      <c r="D1040" s="1">
        <v>0.0</v>
      </c>
      <c r="E1040" s="2"/>
      <c r="F1040" s="1" t="s">
        <v>67</v>
      </c>
      <c r="G1040" s="1" t="s">
        <v>20</v>
      </c>
      <c r="H1040" s="1" t="s">
        <v>3391</v>
      </c>
      <c r="I1040" s="1" t="s">
        <v>3392</v>
      </c>
      <c r="J1040" s="1" t="s">
        <v>3392</v>
      </c>
      <c r="K1040" s="2"/>
      <c r="L1040" s="1">
        <v>-7.0</v>
      </c>
      <c r="M1040" s="1"/>
      <c r="N1040" s="1">
        <v>7.71825</v>
      </c>
      <c r="O1040" s="1" t="s">
        <v>23</v>
      </c>
      <c r="P1040" s="1" t="s">
        <v>3393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28</v>
      </c>
      <c r="B1041" s="1" t="s">
        <v>17</v>
      </c>
      <c r="C1041" s="3">
        <v>364.0</v>
      </c>
      <c r="D1041" s="1">
        <v>0.0</v>
      </c>
      <c r="E1041" s="1" t="s">
        <v>29</v>
      </c>
      <c r="F1041" s="1" t="s">
        <v>19</v>
      </c>
      <c r="G1041" s="1" t="s">
        <v>20</v>
      </c>
      <c r="H1041" s="1" t="s">
        <v>3394</v>
      </c>
      <c r="I1041" s="1" t="s">
        <v>3395</v>
      </c>
      <c r="J1041" s="1" t="s">
        <v>3395</v>
      </c>
      <c r="K1041" s="2"/>
      <c r="L1041" s="1">
        <v>-4.0</v>
      </c>
      <c r="M1041" s="1"/>
      <c r="N1041" s="1">
        <v>10.304666666666666</v>
      </c>
      <c r="O1041" s="1" t="s">
        <v>23</v>
      </c>
      <c r="P1041" s="1" t="s">
        <v>3396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36</v>
      </c>
      <c r="B1042" s="1" t="s">
        <v>17</v>
      </c>
      <c r="C1042" s="1">
        <v>398.0</v>
      </c>
      <c r="D1042" s="1">
        <v>100.0</v>
      </c>
      <c r="E1042" s="2"/>
      <c r="F1042" s="1" t="s">
        <v>67</v>
      </c>
      <c r="G1042" s="1" t="s">
        <v>20</v>
      </c>
      <c r="H1042" s="1" t="s">
        <v>3397</v>
      </c>
      <c r="I1042" s="1" t="s">
        <v>3398</v>
      </c>
      <c r="J1042" s="1" t="s">
        <v>3398</v>
      </c>
      <c r="K1042" s="2"/>
      <c r="L1042" s="1">
        <v>-9.0</v>
      </c>
      <c r="M1042" s="1"/>
      <c r="N1042" s="1">
        <v>10.302633333333333</v>
      </c>
      <c r="O1042" s="1" t="s">
        <v>43</v>
      </c>
      <c r="P1042" s="1" t="s">
        <v>3399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36</v>
      </c>
      <c r="B1043" s="1" t="s">
        <v>17</v>
      </c>
      <c r="C1043" s="1">
        <v>334.0</v>
      </c>
      <c r="D1043" s="1">
        <v>44.0</v>
      </c>
      <c r="E1043" s="1" t="s">
        <v>1839</v>
      </c>
      <c r="F1043" s="1" t="s">
        <v>38</v>
      </c>
      <c r="G1043" s="1" t="s">
        <v>20</v>
      </c>
      <c r="H1043" s="1" t="s">
        <v>3400</v>
      </c>
      <c r="I1043" s="1" t="s">
        <v>3401</v>
      </c>
      <c r="J1043" s="1" t="s">
        <v>3402</v>
      </c>
      <c r="K1043" s="1" t="s">
        <v>3403</v>
      </c>
      <c r="L1043" s="1">
        <v>-13.0</v>
      </c>
      <c r="M1043" s="1">
        <v>0.012916666666666667</v>
      </c>
      <c r="N1043" s="1">
        <v>7.494</v>
      </c>
      <c r="O1043" s="1" t="s">
        <v>43</v>
      </c>
      <c r="P1043" s="1" t="s">
        <v>2654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58</v>
      </c>
      <c r="B1044" s="1" t="s">
        <v>17</v>
      </c>
      <c r="C1044" s="1">
        <v>321.0</v>
      </c>
      <c r="D1044" s="1">
        <v>0.0</v>
      </c>
      <c r="E1044" s="2"/>
      <c r="F1044" s="1" t="s">
        <v>19</v>
      </c>
      <c r="G1044" s="1" t="s">
        <v>20</v>
      </c>
      <c r="H1044" s="1" t="s">
        <v>3404</v>
      </c>
      <c r="I1044" s="1" t="s">
        <v>3405</v>
      </c>
      <c r="J1044" s="1" t="s">
        <v>3405</v>
      </c>
      <c r="K1044" s="2"/>
      <c r="L1044" s="1">
        <v>-7.0</v>
      </c>
      <c r="M1044" s="1"/>
      <c r="N1044" s="1">
        <v>7.15795</v>
      </c>
      <c r="O1044" s="1" t="s">
        <v>23</v>
      </c>
      <c r="P1044" s="1" t="s">
        <v>3406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58</v>
      </c>
      <c r="B1045" s="1" t="s">
        <v>17</v>
      </c>
      <c r="C1045" s="1">
        <v>563.0</v>
      </c>
      <c r="D1045" s="1">
        <v>0.0</v>
      </c>
      <c r="E1045" s="2"/>
      <c r="F1045" s="1" t="s">
        <v>19</v>
      </c>
      <c r="G1045" s="1" t="s">
        <v>20</v>
      </c>
      <c r="H1045" s="1" t="s">
        <v>3407</v>
      </c>
      <c r="I1045" s="1" t="s">
        <v>3408</v>
      </c>
      <c r="J1045" s="1" t="s">
        <v>3408</v>
      </c>
      <c r="K1045" s="2"/>
      <c r="L1045" s="1">
        <v>-5.0</v>
      </c>
      <c r="M1045" s="1"/>
      <c r="N1045" s="1">
        <v>9.5059</v>
      </c>
      <c r="O1045" s="1" t="s">
        <v>23</v>
      </c>
      <c r="P1045" s="1" t="s">
        <v>3409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58</v>
      </c>
      <c r="B1046" s="1" t="s">
        <v>17</v>
      </c>
      <c r="C1046" s="1">
        <v>852.0</v>
      </c>
      <c r="D1046" s="1">
        <v>0.0</v>
      </c>
      <c r="E1046" s="2"/>
      <c r="F1046" s="1" t="s">
        <v>19</v>
      </c>
      <c r="G1046" s="1" t="s">
        <v>20</v>
      </c>
      <c r="H1046" s="1" t="s">
        <v>3410</v>
      </c>
      <c r="I1046" s="1" t="s">
        <v>3411</v>
      </c>
      <c r="J1046" s="1" t="s">
        <v>3411</v>
      </c>
      <c r="K1046" s="2"/>
      <c r="L1046" s="1">
        <v>8.0</v>
      </c>
      <c r="M1046" s="1"/>
      <c r="N1046" s="1">
        <v>23.618133333333333</v>
      </c>
      <c r="O1046" s="1" t="s">
        <v>23</v>
      </c>
      <c r="P1046" s="1" t="s">
        <v>3412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36</v>
      </c>
      <c r="B1047" s="1" t="s">
        <v>17</v>
      </c>
      <c r="C1047" s="1">
        <v>651.0</v>
      </c>
      <c r="D1047" s="1">
        <v>173.0</v>
      </c>
      <c r="E1047" s="2"/>
      <c r="F1047" s="1" t="s">
        <v>67</v>
      </c>
      <c r="G1047" s="1" t="s">
        <v>20</v>
      </c>
      <c r="H1047" s="1" t="s">
        <v>3413</v>
      </c>
      <c r="I1047" s="1" t="s">
        <v>3414</v>
      </c>
      <c r="J1047" s="1" t="s">
        <v>3414</v>
      </c>
      <c r="K1047" s="2"/>
      <c r="L1047" s="1">
        <v>-1.0</v>
      </c>
      <c r="M1047" s="1"/>
      <c r="N1047" s="1">
        <v>16.673466666666666</v>
      </c>
      <c r="O1047" s="1" t="s">
        <v>43</v>
      </c>
      <c r="P1047" s="1" t="s">
        <v>3415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16</v>
      </c>
      <c r="B1048" s="1" t="s">
        <v>17</v>
      </c>
      <c r="C1048" s="1">
        <v>274.0</v>
      </c>
      <c r="D1048" s="1">
        <v>0.0</v>
      </c>
      <c r="E1048" s="1" t="s">
        <v>3416</v>
      </c>
      <c r="F1048" s="1" t="s">
        <v>19</v>
      </c>
      <c r="G1048" s="1" t="s">
        <v>20</v>
      </c>
      <c r="H1048" s="1" t="s">
        <v>3417</v>
      </c>
      <c r="I1048" s="1" t="s">
        <v>3418</v>
      </c>
      <c r="J1048" s="1" t="s">
        <v>3418</v>
      </c>
      <c r="K1048" s="2"/>
      <c r="L1048" s="1">
        <v>-7.0</v>
      </c>
      <c r="M1048" s="1"/>
      <c r="N1048" s="1">
        <v>7.858033333333333</v>
      </c>
      <c r="O1048" s="1" t="s">
        <v>23</v>
      </c>
      <c r="P1048" s="1" t="s">
        <v>3419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28</v>
      </c>
      <c r="B1049" s="1" t="s">
        <v>17</v>
      </c>
      <c r="C1049" s="1">
        <v>329.0</v>
      </c>
      <c r="D1049" s="1">
        <v>0.0</v>
      </c>
      <c r="E1049" s="1" t="s">
        <v>29</v>
      </c>
      <c r="F1049" s="1" t="s">
        <v>19</v>
      </c>
      <c r="G1049" s="1" t="s">
        <v>20</v>
      </c>
      <c r="H1049" s="1" t="s">
        <v>3420</v>
      </c>
      <c r="I1049" s="1" t="s">
        <v>3421</v>
      </c>
      <c r="J1049" s="1" t="s">
        <v>3421</v>
      </c>
      <c r="K1049" s="2"/>
      <c r="L1049" s="1">
        <v>-8.0</v>
      </c>
      <c r="M1049" s="1"/>
      <c r="N1049" s="1">
        <v>6.695366666666667</v>
      </c>
      <c r="O1049" s="1" t="s">
        <v>23</v>
      </c>
      <c r="P1049" s="1" t="s">
        <v>804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28</v>
      </c>
      <c r="B1050" s="1" t="s">
        <v>17</v>
      </c>
      <c r="C1050" s="1">
        <v>298.2</v>
      </c>
      <c r="D1050" s="1">
        <v>0.0</v>
      </c>
      <c r="E1050" s="1" t="s">
        <v>29</v>
      </c>
      <c r="F1050" s="1" t="s">
        <v>19</v>
      </c>
      <c r="G1050" s="1" t="s">
        <v>20</v>
      </c>
      <c r="H1050" s="1" t="s">
        <v>3422</v>
      </c>
      <c r="I1050" s="1" t="s">
        <v>3423</v>
      </c>
      <c r="J1050" s="1" t="s">
        <v>3423</v>
      </c>
      <c r="K1050" s="2"/>
      <c r="L1050" s="1">
        <v>-5.0</v>
      </c>
      <c r="M1050" s="1"/>
      <c r="N1050" s="1">
        <v>9.0101</v>
      </c>
      <c r="O1050" s="1" t="s">
        <v>23</v>
      </c>
      <c r="P1050" s="1" t="s">
        <v>3424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28</v>
      </c>
      <c r="B1051" s="1" t="s">
        <v>17</v>
      </c>
      <c r="C1051" s="1">
        <v>329.0</v>
      </c>
      <c r="D1051" s="1">
        <v>0.0</v>
      </c>
      <c r="E1051" s="1" t="s">
        <v>29</v>
      </c>
      <c r="F1051" s="1" t="s">
        <v>19</v>
      </c>
      <c r="G1051" s="1" t="s">
        <v>20</v>
      </c>
      <c r="H1051" s="1" t="s">
        <v>3425</v>
      </c>
      <c r="I1051" s="1" t="s">
        <v>3426</v>
      </c>
      <c r="J1051" s="1" t="s">
        <v>3426</v>
      </c>
      <c r="K1051" s="2"/>
      <c r="L1051" s="1">
        <v>-4.0</v>
      </c>
      <c r="M1051" s="1"/>
      <c r="N1051" s="1">
        <v>40.60426666666667</v>
      </c>
      <c r="O1051" s="1" t="s">
        <v>23</v>
      </c>
      <c r="P1051" s="1" t="s">
        <v>89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36</v>
      </c>
      <c r="B1052" s="1" t="s">
        <v>17</v>
      </c>
      <c r="C1052" s="1">
        <v>566.0</v>
      </c>
      <c r="D1052" s="1">
        <v>0.0</v>
      </c>
      <c r="E1052" s="1" t="s">
        <v>29</v>
      </c>
      <c r="F1052" s="1" t="s">
        <v>38</v>
      </c>
      <c r="G1052" s="1" t="s">
        <v>20</v>
      </c>
      <c r="H1052" s="1" t="s">
        <v>3427</v>
      </c>
      <c r="I1052" s="1" t="s">
        <v>3428</v>
      </c>
      <c r="J1052" s="1" t="s">
        <v>3429</v>
      </c>
      <c r="K1052" s="1" t="s">
        <v>3430</v>
      </c>
      <c r="L1052" s="1">
        <v>0.0</v>
      </c>
      <c r="M1052" s="1">
        <v>19.026116666666667</v>
      </c>
      <c r="N1052" s="1">
        <v>25.866583333333335</v>
      </c>
      <c r="O1052" s="1" t="s">
        <v>43</v>
      </c>
      <c r="P1052" s="1" t="s">
        <v>3431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16</v>
      </c>
      <c r="B1053" s="1" t="s">
        <v>17</v>
      </c>
      <c r="C1053" s="1">
        <v>264.0</v>
      </c>
      <c r="D1053" s="1">
        <v>0.0</v>
      </c>
      <c r="E1053" s="1" t="s">
        <v>3387</v>
      </c>
      <c r="F1053" s="1" t="s">
        <v>19</v>
      </c>
      <c r="G1053" s="1" t="s">
        <v>20</v>
      </c>
      <c r="H1053" s="1" t="s">
        <v>3432</v>
      </c>
      <c r="I1053" s="1" t="s">
        <v>3433</v>
      </c>
      <c r="J1053" s="1" t="s">
        <v>3433</v>
      </c>
      <c r="K1053" s="2"/>
      <c r="L1053" s="1">
        <v>-2.0</v>
      </c>
      <c r="M1053" s="1"/>
      <c r="N1053" s="1">
        <v>12.9929</v>
      </c>
      <c r="O1053" s="1" t="s">
        <v>23</v>
      </c>
      <c r="P1053" s="1" t="s">
        <v>3434</v>
      </c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1" t="s">
        <v>36</v>
      </c>
      <c r="B1054" s="1" t="s">
        <v>17</v>
      </c>
      <c r="C1054" s="1">
        <v>250.0</v>
      </c>
      <c r="D1054" s="1">
        <v>0.0</v>
      </c>
      <c r="E1054" s="1" t="s">
        <v>1839</v>
      </c>
      <c r="F1054" s="1" t="s">
        <v>38</v>
      </c>
      <c r="G1054" s="1" t="s">
        <v>20</v>
      </c>
      <c r="H1054" s="1" t="s">
        <v>3435</v>
      </c>
      <c r="I1054" s="1" t="s">
        <v>3436</v>
      </c>
      <c r="J1054" s="1" t="s">
        <v>3437</v>
      </c>
      <c r="K1054" s="1" t="s">
        <v>3438</v>
      </c>
      <c r="L1054" s="1">
        <v>-4.0</v>
      </c>
      <c r="M1054" s="1">
        <v>0.015333333333333332</v>
      </c>
      <c r="N1054" s="1">
        <v>54.1267</v>
      </c>
      <c r="O1054" s="1" t="s">
        <v>43</v>
      </c>
      <c r="P1054" s="1" t="s">
        <v>3439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36</v>
      </c>
      <c r="B1055" s="1" t="s">
        <v>17</v>
      </c>
      <c r="C1055" s="1">
        <v>388.0</v>
      </c>
      <c r="D1055" s="1">
        <v>0.0</v>
      </c>
      <c r="E1055" s="1" t="s">
        <v>1839</v>
      </c>
      <c r="F1055" s="1" t="s">
        <v>38</v>
      </c>
      <c r="G1055" s="1" t="s">
        <v>20</v>
      </c>
      <c r="H1055" s="1" t="s">
        <v>3440</v>
      </c>
      <c r="I1055" s="1" t="s">
        <v>3441</v>
      </c>
      <c r="J1055" s="1" t="s">
        <v>3442</v>
      </c>
      <c r="K1055" s="1" t="s">
        <v>3443</v>
      </c>
      <c r="L1055" s="1">
        <v>15.0</v>
      </c>
      <c r="M1055" s="1">
        <v>0.013516666666666666</v>
      </c>
      <c r="N1055" s="1">
        <v>83.12808333333334</v>
      </c>
      <c r="O1055" s="1" t="s">
        <v>43</v>
      </c>
      <c r="P1055" s="1" t="s">
        <v>987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58</v>
      </c>
      <c r="B1056" s="1" t="s">
        <v>180</v>
      </c>
      <c r="C1056" s="1">
        <v>264.0</v>
      </c>
      <c r="D1056" s="1">
        <v>0.0</v>
      </c>
      <c r="E1056" s="2"/>
      <c r="F1056" s="1" t="s">
        <v>19</v>
      </c>
      <c r="G1056" s="1" t="s">
        <v>20</v>
      </c>
      <c r="H1056" s="1" t="s">
        <v>3444</v>
      </c>
      <c r="I1056" s="1" t="s">
        <v>3445</v>
      </c>
      <c r="J1056" s="1" t="s">
        <v>3445</v>
      </c>
      <c r="K1056" s="2"/>
      <c r="L1056" s="1">
        <v>-5.0</v>
      </c>
      <c r="M1056" s="1"/>
      <c r="N1056" s="1">
        <v>9.792016666666667</v>
      </c>
      <c r="O1056" s="1" t="s">
        <v>23</v>
      </c>
      <c r="P1056" s="1" t="s">
        <v>593</v>
      </c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1" t="s">
        <v>28</v>
      </c>
      <c r="B1057" s="1" t="s">
        <v>17</v>
      </c>
      <c r="C1057" s="1">
        <v>324.4</v>
      </c>
      <c r="D1057" s="1">
        <v>0.0</v>
      </c>
      <c r="E1057" s="1" t="s">
        <v>29</v>
      </c>
      <c r="F1057" s="1" t="s">
        <v>19</v>
      </c>
      <c r="G1057" s="1" t="s">
        <v>20</v>
      </c>
      <c r="H1057" s="1" t="s">
        <v>3446</v>
      </c>
      <c r="I1057" s="1" t="s">
        <v>3447</v>
      </c>
      <c r="J1057" s="1" t="s">
        <v>3447</v>
      </c>
      <c r="K1057" s="2"/>
      <c r="L1057" s="1">
        <v>-7.0</v>
      </c>
      <c r="M1057" s="1"/>
      <c r="N1057" s="1">
        <v>7.3342833333333335</v>
      </c>
      <c r="O1057" s="1" t="s">
        <v>23</v>
      </c>
      <c r="P1057" s="1" t="s">
        <v>3448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16</v>
      </c>
      <c r="B1058" s="1" t="s">
        <v>17</v>
      </c>
      <c r="C1058" s="1">
        <v>593.0</v>
      </c>
      <c r="D1058" s="1">
        <v>0.0</v>
      </c>
      <c r="E1058" s="1" t="s">
        <v>3170</v>
      </c>
      <c r="F1058" s="1" t="s">
        <v>19</v>
      </c>
      <c r="G1058" s="1" t="s">
        <v>20</v>
      </c>
      <c r="H1058" s="1" t="s">
        <v>3449</v>
      </c>
      <c r="I1058" s="1" t="s">
        <v>3450</v>
      </c>
      <c r="J1058" s="1" t="s">
        <v>3450</v>
      </c>
      <c r="K1058" s="2"/>
      <c r="L1058" s="1">
        <v>-5.0</v>
      </c>
      <c r="M1058" s="1"/>
      <c r="N1058" s="1">
        <v>9.280066666666666</v>
      </c>
      <c r="O1058" s="1" t="s">
        <v>23</v>
      </c>
      <c r="P1058" s="1" t="s">
        <v>3451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58</v>
      </c>
      <c r="B1059" s="1" t="s">
        <v>17</v>
      </c>
      <c r="C1059" s="1">
        <v>274.0</v>
      </c>
      <c r="D1059" s="1">
        <v>0.0</v>
      </c>
      <c r="E1059" s="2"/>
      <c r="F1059" s="1" t="s">
        <v>19</v>
      </c>
      <c r="G1059" s="1" t="s">
        <v>20</v>
      </c>
      <c r="H1059" s="1" t="s">
        <v>3452</v>
      </c>
      <c r="I1059" s="1" t="s">
        <v>3453</v>
      </c>
      <c r="J1059" s="1" t="s">
        <v>3453</v>
      </c>
      <c r="K1059" s="2"/>
      <c r="L1059" s="1">
        <v>-3.0</v>
      </c>
      <c r="M1059" s="1"/>
      <c r="N1059" s="1">
        <v>11.593316666666666</v>
      </c>
      <c r="O1059" s="1" t="s">
        <v>23</v>
      </c>
      <c r="P1059" s="1" t="s">
        <v>3454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28</v>
      </c>
      <c r="B1060" s="1" t="s">
        <v>17</v>
      </c>
      <c r="C1060" s="1">
        <v>422.2</v>
      </c>
      <c r="D1060" s="1">
        <v>0.0</v>
      </c>
      <c r="E1060" s="1" t="s">
        <v>29</v>
      </c>
      <c r="F1060" s="1" t="s">
        <v>19</v>
      </c>
      <c r="G1060" s="1" t="s">
        <v>20</v>
      </c>
      <c r="H1060" s="1" t="s">
        <v>3455</v>
      </c>
      <c r="I1060" s="1" t="s">
        <v>3456</v>
      </c>
      <c r="J1060" s="1" t="s">
        <v>3456</v>
      </c>
      <c r="K1060" s="2"/>
      <c r="L1060" s="1">
        <v>-4.0</v>
      </c>
      <c r="M1060" s="1"/>
      <c r="N1060" s="1">
        <v>10.991983333333334</v>
      </c>
      <c r="O1060" s="1" t="s">
        <v>23</v>
      </c>
      <c r="P1060" s="1" t="s">
        <v>3457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1" t="s">
        <v>28</v>
      </c>
      <c r="B1061" s="1" t="s">
        <v>17</v>
      </c>
      <c r="C1061" s="1">
        <v>421.4</v>
      </c>
      <c r="D1061" s="1">
        <v>0.0</v>
      </c>
      <c r="E1061" s="1" t="s">
        <v>29</v>
      </c>
      <c r="F1061" s="1" t="s">
        <v>19</v>
      </c>
      <c r="G1061" s="1" t="s">
        <v>20</v>
      </c>
      <c r="H1061" s="1" t="s">
        <v>3458</v>
      </c>
      <c r="I1061" s="1" t="s">
        <v>3459</v>
      </c>
      <c r="J1061" s="1" t="s">
        <v>3459</v>
      </c>
      <c r="K1061" s="2"/>
      <c r="L1061" s="1">
        <v>-3.0</v>
      </c>
      <c r="M1061" s="1"/>
      <c r="N1061" s="1">
        <v>11.9085</v>
      </c>
      <c r="O1061" s="1" t="s">
        <v>23</v>
      </c>
      <c r="P1061" s="1" t="s">
        <v>3460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1" t="s">
        <v>36</v>
      </c>
      <c r="B1062" s="3" t="s">
        <v>17</v>
      </c>
      <c r="C1062" s="1">
        <v>299.0</v>
      </c>
      <c r="D1062" s="1">
        <v>75.0</v>
      </c>
      <c r="E1062" s="2"/>
      <c r="F1062" s="1" t="s">
        <v>67</v>
      </c>
      <c r="G1062" s="1" t="s">
        <v>20</v>
      </c>
      <c r="H1062" s="1" t="s">
        <v>3461</v>
      </c>
      <c r="I1062" s="1" t="s">
        <v>3462</v>
      </c>
      <c r="J1062" s="1" t="s">
        <v>3462</v>
      </c>
      <c r="K1062" s="2"/>
      <c r="L1062" s="1">
        <v>-4.0</v>
      </c>
      <c r="M1062" s="1"/>
      <c r="N1062" s="1">
        <v>13.857783333333334</v>
      </c>
      <c r="O1062" s="1" t="s">
        <v>43</v>
      </c>
      <c r="P1062" s="1" t="s">
        <v>3463</v>
      </c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1" t="s">
        <v>28</v>
      </c>
      <c r="B1063" s="1" t="s">
        <v>17</v>
      </c>
      <c r="C1063" s="1">
        <v>264.0</v>
      </c>
      <c r="D1063" s="1">
        <v>0.0</v>
      </c>
      <c r="E1063" s="1" t="s">
        <v>29</v>
      </c>
      <c r="F1063" s="1" t="s">
        <v>19</v>
      </c>
      <c r="G1063" s="1" t="s">
        <v>20</v>
      </c>
      <c r="H1063" s="1" t="s">
        <v>3464</v>
      </c>
      <c r="I1063" s="1" t="s">
        <v>3465</v>
      </c>
      <c r="J1063" s="1" t="s">
        <v>3465</v>
      </c>
      <c r="K1063" s="2"/>
      <c r="L1063" s="1">
        <v>-8.0</v>
      </c>
      <c r="M1063" s="1"/>
      <c r="N1063" s="1">
        <v>6.971183333333333</v>
      </c>
      <c r="O1063" s="1" t="s">
        <v>23</v>
      </c>
      <c r="P1063" s="1" t="s">
        <v>1684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1" t="s">
        <v>36</v>
      </c>
      <c r="B1064" s="1" t="s">
        <v>17</v>
      </c>
      <c r="C1064" s="1">
        <v>408.0</v>
      </c>
      <c r="D1064" s="1">
        <v>0.0</v>
      </c>
      <c r="E1064" s="1" t="s">
        <v>773</v>
      </c>
      <c r="F1064" s="1" t="s">
        <v>38</v>
      </c>
      <c r="G1064" s="1" t="s">
        <v>20</v>
      </c>
      <c r="H1064" s="1" t="s">
        <v>3466</v>
      </c>
      <c r="I1064" s="1" t="s">
        <v>3467</v>
      </c>
      <c r="J1064" s="1" t="s">
        <v>3468</v>
      </c>
      <c r="K1064" s="1" t="s">
        <v>3469</v>
      </c>
      <c r="L1064" s="1">
        <v>-15.0</v>
      </c>
      <c r="M1064" s="1">
        <v>0.019883333333333333</v>
      </c>
      <c r="N1064" s="1">
        <v>7.308866666666667</v>
      </c>
      <c r="O1064" s="1" t="s">
        <v>43</v>
      </c>
      <c r="P1064" s="1" t="s">
        <v>3470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1" t="s">
        <v>179</v>
      </c>
      <c r="B1065" s="1" t="s">
        <v>17</v>
      </c>
      <c r="C1065" s="1">
        <v>40.0</v>
      </c>
      <c r="D1065" s="1">
        <v>70.0</v>
      </c>
      <c r="E1065" s="2"/>
      <c r="F1065" s="1" t="s">
        <v>67</v>
      </c>
      <c r="G1065" s="1" t="s">
        <v>93</v>
      </c>
      <c r="H1065" s="1" t="s">
        <v>3471</v>
      </c>
      <c r="I1065" s="1" t="s">
        <v>3472</v>
      </c>
      <c r="J1065" s="1" t="s">
        <v>3472</v>
      </c>
      <c r="K1065" s="2"/>
      <c r="L1065" s="1">
        <v>-3.0</v>
      </c>
      <c r="M1065" s="1"/>
      <c r="N1065" s="1">
        <v>1.3505666666666667</v>
      </c>
      <c r="O1065" s="1" t="s">
        <v>182</v>
      </c>
      <c r="P1065" s="1" t="s">
        <v>3473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1" t="s">
        <v>28</v>
      </c>
      <c r="B1066" s="1" t="s">
        <v>17</v>
      </c>
      <c r="C1066" s="1">
        <v>308.2</v>
      </c>
      <c r="D1066" s="1">
        <v>0.0</v>
      </c>
      <c r="E1066" s="1" t="s">
        <v>29</v>
      </c>
      <c r="F1066" s="1" t="s">
        <v>19</v>
      </c>
      <c r="G1066" s="1" t="s">
        <v>20</v>
      </c>
      <c r="H1066" s="1" t="s">
        <v>3474</v>
      </c>
      <c r="I1066" s="1" t="s">
        <v>3475</v>
      </c>
      <c r="J1066" s="1" t="s">
        <v>3475</v>
      </c>
      <c r="K1066" s="2"/>
      <c r="L1066" s="1">
        <v>-3.0</v>
      </c>
      <c r="M1066" s="1"/>
      <c r="N1066" s="1">
        <v>11.463783333333334</v>
      </c>
      <c r="O1066" s="1" t="s">
        <v>23</v>
      </c>
      <c r="P1066" s="1" t="s">
        <v>3476</v>
      </c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1" t="s">
        <v>28</v>
      </c>
      <c r="B1067" s="1" t="s">
        <v>17</v>
      </c>
      <c r="C1067" s="1">
        <v>214.2</v>
      </c>
      <c r="D1067" s="1">
        <v>0.0</v>
      </c>
      <c r="E1067" s="1" t="s">
        <v>29</v>
      </c>
      <c r="F1067" s="1" t="s">
        <v>19</v>
      </c>
      <c r="G1067" s="1" t="s">
        <v>20</v>
      </c>
      <c r="H1067" s="1" t="s">
        <v>3477</v>
      </c>
      <c r="I1067" s="1" t="s">
        <v>3478</v>
      </c>
      <c r="J1067" s="1" t="s">
        <v>3478</v>
      </c>
      <c r="K1067" s="2"/>
      <c r="L1067" s="1">
        <v>-5.0</v>
      </c>
      <c r="M1067" s="1"/>
      <c r="N1067" s="1">
        <v>9.8167</v>
      </c>
      <c r="O1067" s="1" t="s">
        <v>23</v>
      </c>
      <c r="P1067" s="1" t="s">
        <v>162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1" t="s">
        <v>28</v>
      </c>
      <c r="B1068" s="1" t="s">
        <v>17</v>
      </c>
      <c r="C1068" s="1">
        <v>214.2</v>
      </c>
      <c r="D1068" s="1">
        <v>0.0</v>
      </c>
      <c r="E1068" s="1" t="s">
        <v>29</v>
      </c>
      <c r="F1068" s="1" t="s">
        <v>19</v>
      </c>
      <c r="G1068" s="1" t="s">
        <v>20</v>
      </c>
      <c r="H1068" s="1" t="s">
        <v>3479</v>
      </c>
      <c r="I1068" s="1" t="s">
        <v>3480</v>
      </c>
      <c r="J1068" s="1" t="s">
        <v>3480</v>
      </c>
      <c r="K1068" s="2"/>
      <c r="L1068" s="1">
        <v>-4.0</v>
      </c>
      <c r="M1068" s="1"/>
      <c r="N1068" s="1">
        <v>10.868883333333333</v>
      </c>
      <c r="O1068" s="1" t="s">
        <v>23</v>
      </c>
      <c r="P1068" s="1" t="s">
        <v>175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1" t="s">
        <v>36</v>
      </c>
      <c r="B1069" s="1" t="s">
        <v>17</v>
      </c>
      <c r="C1069" s="1">
        <v>340.0</v>
      </c>
      <c r="D1069" s="1">
        <v>68.0</v>
      </c>
      <c r="E1069" s="2"/>
      <c r="F1069" s="1" t="s">
        <v>67</v>
      </c>
      <c r="G1069" s="1" t="s">
        <v>20</v>
      </c>
      <c r="H1069" s="1" t="s">
        <v>3481</v>
      </c>
      <c r="I1069" s="1" t="s">
        <v>3482</v>
      </c>
      <c r="J1069" s="1" t="s">
        <v>3482</v>
      </c>
      <c r="K1069" s="2"/>
      <c r="L1069" s="1">
        <v>-7.0</v>
      </c>
      <c r="M1069" s="1"/>
      <c r="N1069" s="1">
        <v>10.654783333333333</v>
      </c>
      <c r="O1069" s="1" t="s">
        <v>43</v>
      </c>
      <c r="P1069" s="1" t="s">
        <v>3483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1" t="s">
        <v>28</v>
      </c>
      <c r="B1070" s="1" t="s">
        <v>17</v>
      </c>
      <c r="C1070" s="1">
        <v>333.0</v>
      </c>
      <c r="D1070" s="1">
        <v>0.0</v>
      </c>
      <c r="E1070" s="1" t="s">
        <v>29</v>
      </c>
      <c r="F1070" s="1" t="s">
        <v>19</v>
      </c>
      <c r="G1070" s="1" t="s">
        <v>20</v>
      </c>
      <c r="H1070" s="1" t="s">
        <v>3484</v>
      </c>
      <c r="I1070" s="1" t="s">
        <v>3485</v>
      </c>
      <c r="J1070" s="1" t="s">
        <v>3485</v>
      </c>
      <c r="K1070" s="2"/>
      <c r="L1070" s="1">
        <v>-1.0</v>
      </c>
      <c r="M1070" s="1"/>
      <c r="N1070" s="1">
        <v>13.88545</v>
      </c>
      <c r="O1070" s="1" t="s">
        <v>23</v>
      </c>
      <c r="P1070" s="1" t="s">
        <v>738</v>
      </c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1" t="s">
        <v>58</v>
      </c>
      <c r="B1071" s="1" t="s">
        <v>17</v>
      </c>
      <c r="C1071" s="1">
        <v>657.0</v>
      </c>
      <c r="D1071" s="1">
        <v>0.0</v>
      </c>
      <c r="E1071" s="2"/>
      <c r="F1071" s="1" t="s">
        <v>19</v>
      </c>
      <c r="G1071" s="1" t="s">
        <v>20</v>
      </c>
      <c r="H1071" s="1" t="s">
        <v>3486</v>
      </c>
      <c r="I1071" s="1" t="s">
        <v>3487</v>
      </c>
      <c r="J1071" s="1" t="s">
        <v>3487</v>
      </c>
      <c r="K1071" s="2"/>
      <c r="L1071" s="1">
        <v>0.0</v>
      </c>
      <c r="M1071" s="1"/>
      <c r="N1071" s="1">
        <v>14.913583333333333</v>
      </c>
      <c r="O1071" s="1" t="s">
        <v>23</v>
      </c>
      <c r="P1071" s="1" t="s">
        <v>3488</v>
      </c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1" t="s">
        <v>28</v>
      </c>
      <c r="B1072" s="1" t="s">
        <v>17</v>
      </c>
      <c r="C1072" s="1">
        <v>329.0</v>
      </c>
      <c r="D1072" s="1">
        <v>0.0</v>
      </c>
      <c r="E1072" s="1" t="s">
        <v>29</v>
      </c>
      <c r="F1072" s="1" t="s">
        <v>19</v>
      </c>
      <c r="G1072" s="1" t="s">
        <v>20</v>
      </c>
      <c r="H1072" s="1" t="s">
        <v>3489</v>
      </c>
      <c r="I1072" s="1" t="s">
        <v>3490</v>
      </c>
      <c r="J1072" s="1" t="s">
        <v>3490</v>
      </c>
      <c r="K1072" s="2"/>
      <c r="L1072" s="1">
        <v>0.0</v>
      </c>
      <c r="M1072" s="1"/>
      <c r="N1072" s="1">
        <v>15.582333333333333</v>
      </c>
      <c r="O1072" s="1" t="s">
        <v>23</v>
      </c>
      <c r="P1072" s="1" t="s">
        <v>3491</v>
      </c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1" t="s">
        <v>28</v>
      </c>
      <c r="B1073" s="1" t="s">
        <v>17</v>
      </c>
      <c r="C1073" s="1">
        <v>344.2</v>
      </c>
      <c r="D1073" s="1">
        <v>0.0</v>
      </c>
      <c r="E1073" s="1" t="s">
        <v>29</v>
      </c>
      <c r="F1073" s="1" t="s">
        <v>19</v>
      </c>
      <c r="G1073" s="1" t="s">
        <v>20</v>
      </c>
      <c r="H1073" s="1" t="s">
        <v>3492</v>
      </c>
      <c r="I1073" s="1" t="s">
        <v>3493</v>
      </c>
      <c r="J1073" s="1" t="s">
        <v>3493</v>
      </c>
      <c r="K1073" s="2"/>
      <c r="L1073" s="1">
        <v>-1.0</v>
      </c>
      <c r="M1073" s="1"/>
      <c r="N1073" s="1">
        <v>13.22535</v>
      </c>
      <c r="O1073" s="1" t="s">
        <v>23</v>
      </c>
      <c r="P1073" s="1" t="s">
        <v>3494</v>
      </c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1" t="s">
        <v>28</v>
      </c>
      <c r="B1074" s="1" t="s">
        <v>17</v>
      </c>
      <c r="C1074" s="1">
        <v>214.2</v>
      </c>
      <c r="D1074" s="1">
        <v>0.0</v>
      </c>
      <c r="E1074" s="1" t="s">
        <v>29</v>
      </c>
      <c r="F1074" s="1" t="s">
        <v>19</v>
      </c>
      <c r="G1074" s="1" t="s">
        <v>20</v>
      </c>
      <c r="H1074" s="1" t="s">
        <v>3495</v>
      </c>
      <c r="I1074" s="1" t="s">
        <v>3496</v>
      </c>
      <c r="J1074" s="1" t="s">
        <v>3496</v>
      </c>
      <c r="K1074" s="2"/>
      <c r="L1074" s="1">
        <v>-2.0</v>
      </c>
      <c r="M1074" s="1"/>
      <c r="N1074" s="1">
        <v>12.3779</v>
      </c>
      <c r="O1074" s="1" t="s">
        <v>23</v>
      </c>
      <c r="P1074" s="1" t="s">
        <v>1166</v>
      </c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1" t="s">
        <v>36</v>
      </c>
      <c r="B1075" s="1" t="s">
        <v>17</v>
      </c>
      <c r="C1075" s="1">
        <v>329.0</v>
      </c>
      <c r="D1075" s="1">
        <v>0.0</v>
      </c>
      <c r="E1075" s="1" t="s">
        <v>773</v>
      </c>
      <c r="F1075" s="1" t="s">
        <v>38</v>
      </c>
      <c r="G1075" s="1" t="s">
        <v>20</v>
      </c>
      <c r="H1075" s="1" t="s">
        <v>3497</v>
      </c>
      <c r="I1075" s="1" t="s">
        <v>3498</v>
      </c>
      <c r="J1075" s="1" t="s">
        <v>3499</v>
      </c>
      <c r="K1075" s="1" t="s">
        <v>3500</v>
      </c>
      <c r="L1075" s="1">
        <v>0.0</v>
      </c>
      <c r="M1075" s="1">
        <v>0.013133333333333334</v>
      </c>
      <c r="N1075" s="1">
        <v>25.230816666666666</v>
      </c>
      <c r="O1075" s="1" t="s">
        <v>43</v>
      </c>
      <c r="P1075" s="1" t="s">
        <v>3501</v>
      </c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1" t="s">
        <v>36</v>
      </c>
      <c r="B1076" s="1" t="s">
        <v>17</v>
      </c>
      <c r="C1076" s="1">
        <v>331.0</v>
      </c>
      <c r="D1076" s="1">
        <v>0.0</v>
      </c>
      <c r="E1076" s="1" t="s">
        <v>773</v>
      </c>
      <c r="F1076" s="1" t="s">
        <v>38</v>
      </c>
      <c r="G1076" s="1" t="s">
        <v>93</v>
      </c>
      <c r="H1076" s="1" t="s">
        <v>3502</v>
      </c>
      <c r="I1076" s="1" t="s">
        <v>3503</v>
      </c>
      <c r="J1076" s="1" t="s">
        <v>3504</v>
      </c>
      <c r="K1076" s="1" t="s">
        <v>3505</v>
      </c>
      <c r="L1076" s="1">
        <v>-2.0</v>
      </c>
      <c r="M1076" s="1">
        <v>0.014266666666666667</v>
      </c>
      <c r="N1076" s="1">
        <v>14.01615</v>
      </c>
      <c r="O1076" s="1" t="s">
        <v>43</v>
      </c>
      <c r="P1076" s="1" t="s">
        <v>3506</v>
      </c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1" t="s">
        <v>28</v>
      </c>
      <c r="B1077" s="1" t="s">
        <v>17</v>
      </c>
      <c r="C1077" s="1">
        <v>279.2</v>
      </c>
      <c r="D1077" s="1">
        <v>0.0</v>
      </c>
      <c r="E1077" s="1" t="s">
        <v>29</v>
      </c>
      <c r="F1077" s="1" t="s">
        <v>19</v>
      </c>
      <c r="G1077" s="1" t="s">
        <v>20</v>
      </c>
      <c r="H1077" s="1" t="s">
        <v>3507</v>
      </c>
      <c r="I1077" s="1" t="s">
        <v>3508</v>
      </c>
      <c r="J1077" s="1" t="s">
        <v>3508</v>
      </c>
      <c r="K1077" s="2"/>
      <c r="L1077" s="1">
        <v>3.0</v>
      </c>
      <c r="M1077" s="1"/>
      <c r="N1077" s="1">
        <v>18.502883333333333</v>
      </c>
      <c r="O1077" s="1" t="s">
        <v>23</v>
      </c>
      <c r="P1077" s="1" t="s">
        <v>3509</v>
      </c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1" t="s">
        <v>36</v>
      </c>
      <c r="B1078" s="1" t="s">
        <v>17</v>
      </c>
      <c r="C1078" s="1">
        <v>678.0</v>
      </c>
      <c r="D1078" s="1">
        <v>0.0</v>
      </c>
      <c r="E1078" s="1" t="s">
        <v>773</v>
      </c>
      <c r="F1078" s="1" t="s">
        <v>38</v>
      </c>
      <c r="G1078" s="1" t="s">
        <v>20</v>
      </c>
      <c r="H1078" s="1" t="s">
        <v>3510</v>
      </c>
      <c r="I1078" s="1" t="s">
        <v>3511</v>
      </c>
      <c r="J1078" s="1" t="s">
        <v>3512</v>
      </c>
      <c r="K1078" s="1" t="s">
        <v>3513</v>
      </c>
      <c r="L1078" s="1">
        <v>-6.0</v>
      </c>
      <c r="M1078" s="1">
        <v>0.0082</v>
      </c>
      <c r="N1078" s="1">
        <v>15.970683333333334</v>
      </c>
      <c r="O1078" s="1" t="s">
        <v>43</v>
      </c>
      <c r="P1078" s="1" t="s">
        <v>3514</v>
      </c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1" t="s">
        <v>36</v>
      </c>
      <c r="B1079" s="1" t="s">
        <v>17</v>
      </c>
      <c r="C1079" s="1">
        <v>199.0</v>
      </c>
      <c r="D1079" s="1">
        <v>50.0</v>
      </c>
      <c r="E1079" s="2"/>
      <c r="F1079" s="1" t="s">
        <v>67</v>
      </c>
      <c r="G1079" s="1" t="s">
        <v>93</v>
      </c>
      <c r="H1079" s="1" t="s">
        <v>3515</v>
      </c>
      <c r="I1079" s="1" t="s">
        <v>3516</v>
      </c>
      <c r="J1079" s="1" t="s">
        <v>3516</v>
      </c>
      <c r="K1079" s="2"/>
      <c r="L1079" s="1">
        <v>-9.0</v>
      </c>
      <c r="M1079" s="1"/>
      <c r="N1079" s="1">
        <v>10.088</v>
      </c>
      <c r="O1079" s="1" t="s">
        <v>43</v>
      </c>
      <c r="P1079" s="1" t="s">
        <v>1399</v>
      </c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1" t="s">
        <v>16</v>
      </c>
      <c r="B1080" s="1" t="s">
        <v>17</v>
      </c>
      <c r="C1080" s="1">
        <v>348.0</v>
      </c>
      <c r="D1080" s="1">
        <v>0.0</v>
      </c>
      <c r="E1080" s="1" t="s">
        <v>2051</v>
      </c>
      <c r="F1080" s="1" t="s">
        <v>19</v>
      </c>
      <c r="G1080" s="1" t="s">
        <v>20</v>
      </c>
      <c r="H1080" s="1" t="s">
        <v>3517</v>
      </c>
      <c r="I1080" s="1" t="s">
        <v>3518</v>
      </c>
      <c r="J1080" s="1" t="s">
        <v>3518</v>
      </c>
      <c r="K1080" s="2"/>
      <c r="L1080" s="1">
        <v>0.0</v>
      </c>
      <c r="M1080" s="1"/>
      <c r="N1080" s="1">
        <v>14.585416666666667</v>
      </c>
      <c r="O1080" s="1" t="s">
        <v>23</v>
      </c>
      <c r="P1080" s="1" t="s">
        <v>3519</v>
      </c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1" t="s">
        <v>36</v>
      </c>
      <c r="B1081" s="1" t="s">
        <v>17</v>
      </c>
      <c r="C1081" s="1">
        <v>219.0</v>
      </c>
      <c r="D1081" s="1">
        <v>55.0</v>
      </c>
      <c r="E1081" s="2"/>
      <c r="F1081" s="1" t="s">
        <v>67</v>
      </c>
      <c r="G1081" s="1" t="s">
        <v>93</v>
      </c>
      <c r="H1081" s="1" t="s">
        <v>3520</v>
      </c>
      <c r="I1081" s="1" t="s">
        <v>3521</v>
      </c>
      <c r="J1081" s="1" t="s">
        <v>3521</v>
      </c>
      <c r="K1081" s="2"/>
      <c r="L1081" s="1">
        <v>-9.0</v>
      </c>
      <c r="M1081" s="1"/>
      <c r="N1081" s="1">
        <v>9.409766666666666</v>
      </c>
      <c r="O1081" s="1" t="s">
        <v>43</v>
      </c>
      <c r="P1081" s="1" t="s">
        <v>472</v>
      </c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1" t="s">
        <v>36</v>
      </c>
      <c r="B1082" s="1" t="s">
        <v>17</v>
      </c>
      <c r="C1082" s="1">
        <v>257.0</v>
      </c>
      <c r="D1082" s="1">
        <v>62.0</v>
      </c>
      <c r="E1082" s="2"/>
      <c r="F1082" s="1" t="s">
        <v>67</v>
      </c>
      <c r="G1082" s="1" t="s">
        <v>20</v>
      </c>
      <c r="H1082" s="1" t="s">
        <v>3522</v>
      </c>
      <c r="I1082" s="1" t="s">
        <v>3523</v>
      </c>
      <c r="J1082" s="1" t="s">
        <v>3523</v>
      </c>
      <c r="K1082" s="2"/>
      <c r="L1082" s="1">
        <v>-5.0</v>
      </c>
      <c r="M1082" s="1"/>
      <c r="N1082" s="1">
        <v>12.6825</v>
      </c>
      <c r="O1082" s="1" t="s">
        <v>43</v>
      </c>
      <c r="P1082" s="1" t="s">
        <v>987</v>
      </c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1" t="s">
        <v>28</v>
      </c>
      <c r="B1083" s="1" t="s">
        <v>17</v>
      </c>
      <c r="C1083" s="1">
        <v>952.0</v>
      </c>
      <c r="D1083" s="1">
        <v>0.0</v>
      </c>
      <c r="E1083" s="1" t="s">
        <v>29</v>
      </c>
      <c r="F1083" s="1" t="s">
        <v>19</v>
      </c>
      <c r="G1083" s="1" t="s">
        <v>20</v>
      </c>
      <c r="H1083" s="1" t="s">
        <v>3524</v>
      </c>
      <c r="I1083" s="1" t="s">
        <v>3525</v>
      </c>
      <c r="J1083" s="1" t="s">
        <v>3525</v>
      </c>
      <c r="K1083" s="2"/>
      <c r="L1083" s="1">
        <v>-2.0</v>
      </c>
      <c r="M1083" s="1"/>
      <c r="N1083" s="1">
        <v>12.587883333333334</v>
      </c>
      <c r="O1083" s="1" t="s">
        <v>23</v>
      </c>
      <c r="P1083" s="1" t="s">
        <v>3526</v>
      </c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1" t="s">
        <v>16</v>
      </c>
      <c r="B1084" s="1" t="s">
        <v>17</v>
      </c>
      <c r="C1084" s="1">
        <v>329.0</v>
      </c>
      <c r="D1084" s="1">
        <v>0.0</v>
      </c>
      <c r="E1084" s="2"/>
      <c r="F1084" s="1" t="s">
        <v>67</v>
      </c>
      <c r="G1084" s="1" t="s">
        <v>20</v>
      </c>
      <c r="H1084" s="1" t="s">
        <v>3527</v>
      </c>
      <c r="I1084" s="1" t="s">
        <v>3528</v>
      </c>
      <c r="J1084" s="1" t="s">
        <v>3528</v>
      </c>
      <c r="K1084" s="2"/>
      <c r="L1084" s="1">
        <v>-4.0</v>
      </c>
      <c r="M1084" s="1"/>
      <c r="N1084" s="1">
        <v>10.778666666666666</v>
      </c>
      <c r="O1084" s="1" t="s">
        <v>23</v>
      </c>
      <c r="P1084" s="1" t="s">
        <v>3529</v>
      </c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1" t="s">
        <v>28</v>
      </c>
      <c r="B1085" s="1" t="s">
        <v>17</v>
      </c>
      <c r="C1085" s="1">
        <v>244.2</v>
      </c>
      <c r="D1085" s="1">
        <v>0.0</v>
      </c>
      <c r="E1085" s="1" t="s">
        <v>29</v>
      </c>
      <c r="F1085" s="1" t="s">
        <v>19</v>
      </c>
      <c r="G1085" s="1" t="s">
        <v>20</v>
      </c>
      <c r="H1085" s="1" t="s">
        <v>3530</v>
      </c>
      <c r="I1085" s="1" t="s">
        <v>3531</v>
      </c>
      <c r="J1085" s="1" t="s">
        <v>3531</v>
      </c>
      <c r="K1085" s="2"/>
      <c r="L1085" s="1">
        <v>-5.0</v>
      </c>
      <c r="M1085" s="1"/>
      <c r="N1085" s="1">
        <v>9.248883333333334</v>
      </c>
      <c r="O1085" s="1" t="s">
        <v>23</v>
      </c>
      <c r="P1085" s="1" t="s">
        <v>3532</v>
      </c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1" t="s">
        <v>28</v>
      </c>
      <c r="B1086" s="1" t="s">
        <v>17</v>
      </c>
      <c r="C1086" s="1">
        <v>355.2</v>
      </c>
      <c r="D1086" s="1">
        <v>0.0</v>
      </c>
      <c r="E1086" s="1" t="s">
        <v>29</v>
      </c>
      <c r="F1086" s="1" t="s">
        <v>19</v>
      </c>
      <c r="G1086" s="1" t="s">
        <v>20</v>
      </c>
      <c r="H1086" s="1" t="s">
        <v>3533</v>
      </c>
      <c r="I1086" s="1" t="s">
        <v>3534</v>
      </c>
      <c r="J1086" s="1" t="s">
        <v>3534</v>
      </c>
      <c r="K1086" s="2"/>
      <c r="L1086" s="1">
        <v>-3.0</v>
      </c>
      <c r="M1086" s="1"/>
      <c r="N1086" s="1">
        <v>11.193933333333334</v>
      </c>
      <c r="O1086" s="1" t="s">
        <v>23</v>
      </c>
      <c r="P1086" s="1" t="s">
        <v>3535</v>
      </c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1" t="s">
        <v>28</v>
      </c>
      <c r="B1087" s="1" t="s">
        <v>17</v>
      </c>
      <c r="C1087" s="1">
        <v>429.0</v>
      </c>
      <c r="D1087" s="1">
        <v>0.0</v>
      </c>
      <c r="E1087" s="1" t="s">
        <v>29</v>
      </c>
      <c r="F1087" s="1" t="s">
        <v>19</v>
      </c>
      <c r="G1087" s="1" t="s">
        <v>20</v>
      </c>
      <c r="H1087" s="1" t="s">
        <v>3536</v>
      </c>
      <c r="I1087" s="1" t="s">
        <v>3537</v>
      </c>
      <c r="J1087" s="1" t="s">
        <v>3537</v>
      </c>
      <c r="K1087" s="2"/>
      <c r="L1087" s="1">
        <v>-3.0</v>
      </c>
      <c r="M1087" s="1"/>
      <c r="N1087" s="1">
        <v>11.366833333333334</v>
      </c>
      <c r="O1087" s="1" t="s">
        <v>23</v>
      </c>
      <c r="P1087" s="1" t="s">
        <v>3538</v>
      </c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1" t="s">
        <v>28</v>
      </c>
      <c r="B1088" s="1" t="s">
        <v>17</v>
      </c>
      <c r="C1088" s="1">
        <v>341.2</v>
      </c>
      <c r="D1088" s="1">
        <v>0.0</v>
      </c>
      <c r="E1088" s="1" t="s">
        <v>29</v>
      </c>
      <c r="F1088" s="1" t="s">
        <v>19</v>
      </c>
      <c r="G1088" s="1" t="s">
        <v>20</v>
      </c>
      <c r="H1088" s="1" t="s">
        <v>3539</v>
      </c>
      <c r="I1088" s="1" t="s">
        <v>3540</v>
      </c>
      <c r="J1088" s="1" t="s">
        <v>3540</v>
      </c>
      <c r="K1088" s="2"/>
      <c r="L1088" s="1">
        <v>-6.0</v>
      </c>
      <c r="M1088" s="1"/>
      <c r="N1088" s="1">
        <v>8.5527</v>
      </c>
      <c r="O1088" s="1" t="s">
        <v>23</v>
      </c>
      <c r="P1088" s="1" t="s">
        <v>3541</v>
      </c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1" t="s">
        <v>36</v>
      </c>
      <c r="B1089" s="1" t="s">
        <v>17</v>
      </c>
      <c r="C1089" s="1">
        <v>201.0</v>
      </c>
      <c r="D1089" s="1">
        <v>188.0</v>
      </c>
      <c r="E1089" s="2"/>
      <c r="F1089" s="1" t="s">
        <v>67</v>
      </c>
      <c r="G1089" s="1" t="s">
        <v>20</v>
      </c>
      <c r="H1089" s="1" t="s">
        <v>3542</v>
      </c>
      <c r="I1089" s="1" t="s">
        <v>3543</v>
      </c>
      <c r="J1089" s="1" t="s">
        <v>3543</v>
      </c>
      <c r="K1089" s="2"/>
      <c r="L1089" s="1">
        <v>-4.0</v>
      </c>
      <c r="M1089" s="1"/>
      <c r="N1089" s="1">
        <v>14.44125</v>
      </c>
      <c r="O1089" s="1" t="s">
        <v>43</v>
      </c>
      <c r="P1089" s="1" t="s">
        <v>3544</v>
      </c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1" t="s">
        <v>16</v>
      </c>
      <c r="B1090" s="1" t="s">
        <v>485</v>
      </c>
      <c r="C1090" s="1">
        <v>538.0</v>
      </c>
      <c r="D1090" s="1">
        <v>0.0</v>
      </c>
      <c r="E1090" s="1" t="s">
        <v>3545</v>
      </c>
      <c r="F1090" s="1" t="s">
        <v>19</v>
      </c>
      <c r="G1090" s="1" t="s">
        <v>20</v>
      </c>
      <c r="H1090" s="1" t="s">
        <v>3546</v>
      </c>
      <c r="I1090" s="1" t="s">
        <v>3547</v>
      </c>
      <c r="J1090" s="1" t="s">
        <v>3547</v>
      </c>
      <c r="K1090" s="2"/>
      <c r="L1090" s="1">
        <v>0.0</v>
      </c>
      <c r="M1090" s="1"/>
      <c r="N1090" s="1">
        <v>14.889783333333334</v>
      </c>
      <c r="O1090" s="1" t="s">
        <v>23</v>
      </c>
      <c r="P1090" s="1" t="s">
        <v>3548</v>
      </c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1" t="s">
        <v>28</v>
      </c>
      <c r="B1091" s="1" t="s">
        <v>17</v>
      </c>
      <c r="C1091" s="1">
        <v>214.2</v>
      </c>
      <c r="D1091" s="1">
        <v>0.0</v>
      </c>
      <c r="E1091" s="1" t="s">
        <v>29</v>
      </c>
      <c r="F1091" s="1" t="s">
        <v>19</v>
      </c>
      <c r="G1091" s="1" t="s">
        <v>20</v>
      </c>
      <c r="H1091" s="1" t="s">
        <v>3549</v>
      </c>
      <c r="I1091" s="1" t="s">
        <v>3550</v>
      </c>
      <c r="J1091" s="1" t="s">
        <v>3550</v>
      </c>
      <c r="K1091" s="2"/>
      <c r="L1091" s="1">
        <v>-2.0</v>
      </c>
      <c r="M1091" s="1"/>
      <c r="N1091" s="1">
        <v>12.156883333333333</v>
      </c>
      <c r="O1091" s="1" t="s">
        <v>23</v>
      </c>
      <c r="P1091" s="1" t="s">
        <v>162</v>
      </c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1" t="s">
        <v>36</v>
      </c>
      <c r="B1092" s="1" t="s">
        <v>17</v>
      </c>
      <c r="C1092" s="1">
        <v>746.0</v>
      </c>
      <c r="D1092" s="1">
        <v>250.0</v>
      </c>
      <c r="E1092" s="2"/>
      <c r="F1092" s="1" t="s">
        <v>67</v>
      </c>
      <c r="G1092" s="1" t="s">
        <v>20</v>
      </c>
      <c r="H1092" s="1" t="s">
        <v>3551</v>
      </c>
      <c r="I1092" s="1" t="s">
        <v>3552</v>
      </c>
      <c r="J1092" s="1" t="s">
        <v>3552</v>
      </c>
      <c r="K1092" s="2"/>
      <c r="L1092" s="1">
        <v>-6.0</v>
      </c>
      <c r="M1092" s="1"/>
      <c r="N1092" s="1">
        <v>13.2172</v>
      </c>
      <c r="O1092" s="1" t="s">
        <v>43</v>
      </c>
      <c r="P1092" s="1" t="s">
        <v>3553</v>
      </c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1" t="s">
        <v>28</v>
      </c>
      <c r="B1093" s="1" t="s">
        <v>17</v>
      </c>
      <c r="C1093" s="1">
        <v>478.2</v>
      </c>
      <c r="D1093" s="1">
        <v>0.0</v>
      </c>
      <c r="E1093" s="1" t="s">
        <v>29</v>
      </c>
      <c r="F1093" s="1" t="s">
        <v>19</v>
      </c>
      <c r="G1093" s="1" t="s">
        <v>20</v>
      </c>
      <c r="H1093" s="1" t="s">
        <v>3554</v>
      </c>
      <c r="I1093" s="1" t="s">
        <v>3555</v>
      </c>
      <c r="J1093" s="1" t="s">
        <v>3555</v>
      </c>
      <c r="K1093" s="2"/>
      <c r="L1093" s="1">
        <v>-7.0</v>
      </c>
      <c r="M1093" s="1"/>
      <c r="N1093" s="1">
        <v>7.878416666666666</v>
      </c>
      <c r="O1093" s="1" t="s">
        <v>23</v>
      </c>
      <c r="P1093" s="1" t="s">
        <v>3556</v>
      </c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1" t="s">
        <v>36</v>
      </c>
      <c r="B1094" s="1" t="s">
        <v>17</v>
      </c>
      <c r="C1094" s="1">
        <v>250.0</v>
      </c>
      <c r="D1094" s="1">
        <v>0.0</v>
      </c>
      <c r="E1094" s="1" t="s">
        <v>773</v>
      </c>
      <c r="F1094" s="1" t="s">
        <v>38</v>
      </c>
      <c r="G1094" s="1" t="s">
        <v>20</v>
      </c>
      <c r="H1094" s="1" t="s">
        <v>3557</v>
      </c>
      <c r="I1094" s="1" t="s">
        <v>3558</v>
      </c>
      <c r="J1094" s="1" t="s">
        <v>3559</v>
      </c>
      <c r="K1094" s="1" t="s">
        <v>3560</v>
      </c>
      <c r="L1094" s="1">
        <v>-4.0</v>
      </c>
      <c r="M1094" s="1">
        <v>0.013266666666666666</v>
      </c>
      <c r="N1094" s="1">
        <v>11.987133333333333</v>
      </c>
      <c r="O1094" s="1" t="s">
        <v>43</v>
      </c>
      <c r="P1094" s="1" t="s">
        <v>1399</v>
      </c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1" t="s">
        <v>28</v>
      </c>
      <c r="B1095" s="1" t="s">
        <v>17</v>
      </c>
      <c r="C1095" s="3">
        <v>464.0</v>
      </c>
      <c r="D1095" s="1">
        <v>0.0</v>
      </c>
      <c r="E1095" s="1" t="s">
        <v>29</v>
      </c>
      <c r="F1095" s="1" t="s">
        <v>19</v>
      </c>
      <c r="G1095" s="1" t="s">
        <v>20</v>
      </c>
      <c r="H1095" s="1" t="s">
        <v>3561</v>
      </c>
      <c r="I1095" s="1" t="s">
        <v>3562</v>
      </c>
      <c r="J1095" s="1" t="s">
        <v>3562</v>
      </c>
      <c r="K1095" s="2"/>
      <c r="L1095" s="1">
        <v>-3.0</v>
      </c>
      <c r="M1095" s="1"/>
      <c r="N1095" s="1">
        <v>11.199166666666667</v>
      </c>
      <c r="O1095" s="1" t="s">
        <v>23</v>
      </c>
      <c r="P1095" s="1" t="s">
        <v>3563</v>
      </c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1" t="s">
        <v>58</v>
      </c>
      <c r="B1096" s="1" t="s">
        <v>485</v>
      </c>
      <c r="C1096" s="1">
        <v>329.0</v>
      </c>
      <c r="D1096" s="1">
        <v>0.0</v>
      </c>
      <c r="E1096" s="2"/>
      <c r="F1096" s="1" t="s">
        <v>19</v>
      </c>
      <c r="G1096" s="1" t="s">
        <v>20</v>
      </c>
      <c r="H1096" s="1" t="s">
        <v>3564</v>
      </c>
      <c r="I1096" s="1" t="s">
        <v>3565</v>
      </c>
      <c r="J1096" s="1" t="s">
        <v>3565</v>
      </c>
      <c r="K1096" s="2"/>
      <c r="L1096" s="1">
        <v>-4.0</v>
      </c>
      <c r="M1096" s="1"/>
      <c r="N1096" s="1">
        <v>10.235916666666666</v>
      </c>
      <c r="O1096" s="1" t="s">
        <v>23</v>
      </c>
      <c r="P1096" s="1" t="s">
        <v>346</v>
      </c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1" t="s">
        <v>28</v>
      </c>
      <c r="B1097" s="1" t="s">
        <v>17</v>
      </c>
      <c r="C1097" s="1">
        <v>396.4</v>
      </c>
      <c r="D1097" s="1">
        <v>0.0</v>
      </c>
      <c r="E1097" s="1" t="s">
        <v>29</v>
      </c>
      <c r="F1097" s="1" t="s">
        <v>19</v>
      </c>
      <c r="G1097" s="1" t="s">
        <v>20</v>
      </c>
      <c r="H1097" s="1" t="s">
        <v>3566</v>
      </c>
      <c r="I1097" s="1" t="s">
        <v>3567</v>
      </c>
      <c r="J1097" s="1" t="s">
        <v>3567</v>
      </c>
      <c r="K1097" s="2"/>
      <c r="L1097" s="1">
        <v>-7.0</v>
      </c>
      <c r="M1097" s="1"/>
      <c r="N1097" s="1">
        <v>7.222266666666667</v>
      </c>
      <c r="O1097" s="1" t="s">
        <v>23</v>
      </c>
      <c r="P1097" s="1" t="s">
        <v>3568</v>
      </c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1" t="s">
        <v>28</v>
      </c>
      <c r="B1098" s="1" t="s">
        <v>17</v>
      </c>
      <c r="C1098" s="1">
        <v>410.2</v>
      </c>
      <c r="D1098" s="1">
        <v>0.0</v>
      </c>
      <c r="E1098" s="1" t="s">
        <v>29</v>
      </c>
      <c r="F1098" s="1" t="s">
        <v>19</v>
      </c>
      <c r="G1098" s="1" t="s">
        <v>20</v>
      </c>
      <c r="H1098" s="1" t="s">
        <v>3569</v>
      </c>
      <c r="I1098" s="1" t="s">
        <v>3570</v>
      </c>
      <c r="J1098" s="1" t="s">
        <v>3570</v>
      </c>
      <c r="K1098" s="2"/>
      <c r="L1098" s="1">
        <v>-5.0</v>
      </c>
      <c r="M1098" s="1"/>
      <c r="N1098" s="1">
        <v>9.206116666666667</v>
      </c>
      <c r="O1098" s="1" t="s">
        <v>23</v>
      </c>
      <c r="P1098" s="1" t="s">
        <v>3571</v>
      </c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1" t="s">
        <v>36</v>
      </c>
      <c r="B1099" s="1" t="s">
        <v>17</v>
      </c>
      <c r="C1099" s="1">
        <v>309.0</v>
      </c>
      <c r="D1099" s="1">
        <v>0.0</v>
      </c>
      <c r="E1099" s="1" t="s">
        <v>773</v>
      </c>
      <c r="F1099" s="1" t="s">
        <v>38</v>
      </c>
      <c r="G1099" s="1" t="s">
        <v>20</v>
      </c>
      <c r="H1099" s="1" t="s">
        <v>3572</v>
      </c>
      <c r="I1099" s="1" t="s">
        <v>3573</v>
      </c>
      <c r="J1099" s="1" t="s">
        <v>3574</v>
      </c>
      <c r="K1099" s="1" t="s">
        <v>3575</v>
      </c>
      <c r="L1099" s="1">
        <v>-14.0</v>
      </c>
      <c r="M1099" s="1">
        <v>0.010516666666666667</v>
      </c>
      <c r="N1099" s="1">
        <v>7.956066666666667</v>
      </c>
      <c r="O1099" s="1" t="s">
        <v>43</v>
      </c>
      <c r="P1099" s="1" t="s">
        <v>566</v>
      </c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1" t="s">
        <v>28</v>
      </c>
      <c r="B1100" s="1" t="s">
        <v>17</v>
      </c>
      <c r="C1100" s="1">
        <v>394.0</v>
      </c>
      <c r="D1100" s="1">
        <v>0.0</v>
      </c>
      <c r="E1100" s="1" t="s">
        <v>29</v>
      </c>
      <c r="F1100" s="1" t="s">
        <v>19</v>
      </c>
      <c r="G1100" s="1" t="s">
        <v>20</v>
      </c>
      <c r="H1100" s="1" t="s">
        <v>3576</v>
      </c>
      <c r="I1100" s="1" t="s">
        <v>3577</v>
      </c>
      <c r="J1100" s="1" t="s">
        <v>3577</v>
      </c>
      <c r="K1100" s="2"/>
      <c r="L1100" s="1">
        <v>-5.0</v>
      </c>
      <c r="M1100" s="1"/>
      <c r="N1100" s="1">
        <v>9.36465</v>
      </c>
      <c r="O1100" s="1" t="s">
        <v>23</v>
      </c>
      <c r="P1100" s="1" t="s">
        <v>3578</v>
      </c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1" t="s">
        <v>28</v>
      </c>
      <c r="B1101" s="1" t="s">
        <v>17</v>
      </c>
      <c r="C1101" s="1">
        <v>271.2</v>
      </c>
      <c r="D1101" s="1">
        <v>0.0</v>
      </c>
      <c r="E1101" s="1" t="s">
        <v>29</v>
      </c>
      <c r="F1101" s="1" t="s">
        <v>19</v>
      </c>
      <c r="G1101" s="1" t="s">
        <v>20</v>
      </c>
      <c r="H1101" s="1" t="s">
        <v>3579</v>
      </c>
      <c r="I1101" s="1" t="s">
        <v>3580</v>
      </c>
      <c r="J1101" s="1" t="s">
        <v>3580</v>
      </c>
      <c r="K1101" s="2"/>
      <c r="L1101" s="1">
        <v>-2.0</v>
      </c>
      <c r="M1101" s="1"/>
      <c r="N1101" s="1">
        <v>12.475066666666667</v>
      </c>
      <c r="O1101" s="1" t="s">
        <v>23</v>
      </c>
      <c r="P1101" s="1" t="s">
        <v>3581</v>
      </c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1" t="s">
        <v>36</v>
      </c>
      <c r="B1102" s="1" t="s">
        <v>17</v>
      </c>
      <c r="C1102" s="1">
        <v>294.0</v>
      </c>
      <c r="D1102" s="1">
        <v>12.0</v>
      </c>
      <c r="E1102" s="1" t="s">
        <v>773</v>
      </c>
      <c r="F1102" s="1" t="s">
        <v>38</v>
      </c>
      <c r="G1102" s="1" t="s">
        <v>20</v>
      </c>
      <c r="H1102" s="1" t="s">
        <v>3582</v>
      </c>
      <c r="I1102" s="1" t="s">
        <v>3583</v>
      </c>
      <c r="J1102" s="1" t="s">
        <v>3584</v>
      </c>
      <c r="K1102" s="1" t="s">
        <v>3585</v>
      </c>
      <c r="L1102" s="1">
        <v>0.0</v>
      </c>
      <c r="M1102" s="1">
        <v>0.010366666666666666</v>
      </c>
      <c r="N1102" s="1">
        <v>11.91605</v>
      </c>
      <c r="O1102" s="1" t="s">
        <v>43</v>
      </c>
      <c r="P1102" s="1" t="s">
        <v>3586</v>
      </c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1" t="s">
        <v>179</v>
      </c>
      <c r="B1103" s="1" t="s">
        <v>17</v>
      </c>
      <c r="C1103" s="1">
        <v>249.0</v>
      </c>
      <c r="D1103" s="1">
        <v>0.0</v>
      </c>
      <c r="E1103" s="2"/>
      <c r="F1103" s="1" t="s">
        <v>67</v>
      </c>
      <c r="G1103" s="1" t="s">
        <v>93</v>
      </c>
      <c r="H1103" s="1" t="s">
        <v>3587</v>
      </c>
      <c r="I1103" s="1" t="s">
        <v>3588</v>
      </c>
      <c r="J1103" s="1" t="s">
        <v>3588</v>
      </c>
      <c r="K1103" s="2"/>
      <c r="L1103" s="1">
        <v>0.0</v>
      </c>
      <c r="M1103" s="1"/>
      <c r="N1103" s="1">
        <v>5.972816666666667</v>
      </c>
      <c r="O1103" s="1" t="s">
        <v>182</v>
      </c>
      <c r="P1103" s="1" t="s">
        <v>3589</v>
      </c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1" t="s">
        <v>36</v>
      </c>
      <c r="B1104" s="1" t="s">
        <v>17</v>
      </c>
      <c r="C1104" s="1">
        <v>318.0</v>
      </c>
      <c r="D1104" s="1">
        <v>0.0</v>
      </c>
      <c r="E1104" s="1" t="s">
        <v>773</v>
      </c>
      <c r="F1104" s="1" t="s">
        <v>38</v>
      </c>
      <c r="G1104" s="1" t="s">
        <v>20</v>
      </c>
      <c r="H1104" s="1" t="s">
        <v>3590</v>
      </c>
      <c r="I1104" s="1" t="s">
        <v>3591</v>
      </c>
      <c r="J1104" s="1" t="s">
        <v>3592</v>
      </c>
      <c r="K1104" s="1" t="s">
        <v>3593</v>
      </c>
      <c r="L1104" s="1">
        <v>-18.0</v>
      </c>
      <c r="M1104" s="1">
        <v>0.010383333333333333</v>
      </c>
      <c r="N1104" s="1">
        <v>8.785866666666667</v>
      </c>
      <c r="O1104" s="1" t="s">
        <v>43</v>
      </c>
      <c r="P1104" s="1" t="s">
        <v>3594</v>
      </c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1" t="s">
        <v>58</v>
      </c>
      <c r="B1105" s="1" t="s">
        <v>17</v>
      </c>
      <c r="C1105" s="1">
        <v>378.0</v>
      </c>
      <c r="D1105" s="1">
        <v>0.0</v>
      </c>
      <c r="E1105" s="2"/>
      <c r="F1105" s="1" t="s">
        <v>19</v>
      </c>
      <c r="G1105" s="1" t="s">
        <v>20</v>
      </c>
      <c r="H1105" s="1" t="s">
        <v>3595</v>
      </c>
      <c r="I1105" s="1" t="s">
        <v>3596</v>
      </c>
      <c r="J1105" s="1" t="s">
        <v>3596</v>
      </c>
      <c r="K1105" s="2"/>
      <c r="L1105" s="1">
        <v>-7.0</v>
      </c>
      <c r="M1105" s="1"/>
      <c r="N1105" s="1">
        <v>7.31805</v>
      </c>
      <c r="O1105" s="1" t="s">
        <v>23</v>
      </c>
      <c r="P1105" s="1" t="s">
        <v>3597</v>
      </c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1" t="s">
        <v>28</v>
      </c>
      <c r="B1106" s="1" t="s">
        <v>17</v>
      </c>
      <c r="C1106" s="1">
        <v>271.2</v>
      </c>
      <c r="D1106" s="1">
        <v>0.0</v>
      </c>
      <c r="E1106" s="1" t="s">
        <v>29</v>
      </c>
      <c r="F1106" s="1" t="s">
        <v>19</v>
      </c>
      <c r="G1106" s="1" t="s">
        <v>20</v>
      </c>
      <c r="H1106" s="1" t="s">
        <v>3598</v>
      </c>
      <c r="I1106" s="1" t="s">
        <v>3599</v>
      </c>
      <c r="J1106" s="1" t="s">
        <v>3599</v>
      </c>
      <c r="K1106" s="2"/>
      <c r="L1106" s="1">
        <v>-7.0</v>
      </c>
      <c r="M1106" s="1"/>
      <c r="N1106" s="1">
        <v>7.996416666666667</v>
      </c>
      <c r="O1106" s="1" t="s">
        <v>23</v>
      </c>
      <c r="P1106" s="1" t="s">
        <v>3600</v>
      </c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1" t="s">
        <v>179</v>
      </c>
      <c r="B1107" s="1" t="s">
        <v>17</v>
      </c>
      <c r="C1107" s="1">
        <v>309.0</v>
      </c>
      <c r="D1107" s="1">
        <v>0.0</v>
      </c>
      <c r="E1107" s="2"/>
      <c r="F1107" s="1" t="s">
        <v>67</v>
      </c>
      <c r="G1107" s="1" t="s">
        <v>93</v>
      </c>
      <c r="H1107" s="1" t="s">
        <v>3601</v>
      </c>
      <c r="I1107" s="1" t="s">
        <v>3602</v>
      </c>
      <c r="J1107" s="1" t="s">
        <v>3602</v>
      </c>
      <c r="K1107" s="2"/>
      <c r="L1107" s="1">
        <v>2.0</v>
      </c>
      <c r="M1107" s="1"/>
      <c r="N1107" s="1">
        <v>7.79115</v>
      </c>
      <c r="O1107" s="1" t="s">
        <v>182</v>
      </c>
      <c r="P1107" s="1" t="s">
        <v>3603</v>
      </c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1" t="s">
        <v>36</v>
      </c>
      <c r="B1108" s="1" t="s">
        <v>17</v>
      </c>
      <c r="C1108" s="1">
        <v>319.0</v>
      </c>
      <c r="D1108" s="1">
        <v>0.0</v>
      </c>
      <c r="E1108" s="1" t="s">
        <v>773</v>
      </c>
      <c r="F1108" s="1" t="s">
        <v>38</v>
      </c>
      <c r="G1108" s="1" t="s">
        <v>20</v>
      </c>
      <c r="H1108" s="1" t="s">
        <v>3604</v>
      </c>
      <c r="I1108" s="1" t="s">
        <v>3605</v>
      </c>
      <c r="J1108" s="1" t="s">
        <v>3606</v>
      </c>
      <c r="K1108" s="1" t="s">
        <v>3607</v>
      </c>
      <c r="L1108" s="1">
        <v>-13.0</v>
      </c>
      <c r="M1108" s="1">
        <v>0.021116666666666666</v>
      </c>
      <c r="N1108" s="1">
        <v>7.6497</v>
      </c>
      <c r="O1108" s="1" t="s">
        <v>43</v>
      </c>
      <c r="P1108" s="1" t="s">
        <v>398</v>
      </c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1" t="s">
        <v>58</v>
      </c>
      <c r="B1109" s="1" t="s">
        <v>17</v>
      </c>
      <c r="C1109" s="1">
        <v>264.0</v>
      </c>
      <c r="D1109" s="1">
        <v>0.0</v>
      </c>
      <c r="E1109" s="2"/>
      <c r="F1109" s="1" t="s">
        <v>19</v>
      </c>
      <c r="G1109" s="1" t="s">
        <v>20</v>
      </c>
      <c r="H1109" s="1" t="s">
        <v>3608</v>
      </c>
      <c r="I1109" s="1" t="s">
        <v>3609</v>
      </c>
      <c r="J1109" s="1" t="s">
        <v>3609</v>
      </c>
      <c r="K1109" s="2"/>
      <c r="L1109" s="1">
        <v>-6.0</v>
      </c>
      <c r="M1109" s="1"/>
      <c r="N1109" s="1">
        <v>8.306083333333333</v>
      </c>
      <c r="O1109" s="1" t="s">
        <v>23</v>
      </c>
      <c r="P1109" s="1" t="s">
        <v>3610</v>
      </c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1" t="s">
        <v>179</v>
      </c>
      <c r="B1110" s="1" t="s">
        <v>17</v>
      </c>
      <c r="C1110" s="1">
        <v>309.0</v>
      </c>
      <c r="D1110" s="1">
        <v>0.0</v>
      </c>
      <c r="E1110" s="2"/>
      <c r="F1110" s="1" t="s">
        <v>67</v>
      </c>
      <c r="G1110" s="1" t="s">
        <v>93</v>
      </c>
      <c r="H1110" s="1" t="s">
        <v>3611</v>
      </c>
      <c r="I1110" s="1" t="s">
        <v>3612</v>
      </c>
      <c r="J1110" s="1" t="s">
        <v>3612</v>
      </c>
      <c r="K1110" s="2"/>
      <c r="L1110" s="1">
        <v>0.0</v>
      </c>
      <c r="M1110" s="1"/>
      <c r="N1110" s="1">
        <v>5.783</v>
      </c>
      <c r="O1110" s="1" t="s">
        <v>182</v>
      </c>
      <c r="P1110" s="1" t="s">
        <v>3613</v>
      </c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1" t="s">
        <v>36</v>
      </c>
      <c r="B1111" s="1" t="s">
        <v>17</v>
      </c>
      <c r="C1111" s="1">
        <v>188.0</v>
      </c>
      <c r="D1111" s="1">
        <v>0.0</v>
      </c>
      <c r="E1111" s="2"/>
      <c r="F1111" s="1" t="s">
        <v>67</v>
      </c>
      <c r="G1111" s="1" t="s">
        <v>68</v>
      </c>
      <c r="H1111" s="1" t="s">
        <v>3614</v>
      </c>
      <c r="I1111" s="1" t="s">
        <v>3615</v>
      </c>
      <c r="J1111" s="1" t="s">
        <v>3615</v>
      </c>
      <c r="K1111" s="2"/>
      <c r="L1111" s="1">
        <v>-7.0</v>
      </c>
      <c r="M1111" s="1"/>
      <c r="N1111" s="1">
        <v>12.1434</v>
      </c>
      <c r="O1111" s="1" t="s">
        <v>43</v>
      </c>
      <c r="P1111" s="1" t="s">
        <v>3616</v>
      </c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1" t="s">
        <v>179</v>
      </c>
      <c r="B1112" s="1" t="s">
        <v>180</v>
      </c>
      <c r="C1112" s="1">
        <v>309.0</v>
      </c>
      <c r="D1112" s="1">
        <v>0.0</v>
      </c>
      <c r="E1112" s="2"/>
      <c r="F1112" s="1" t="s">
        <v>67</v>
      </c>
      <c r="G1112" s="1" t="s">
        <v>93</v>
      </c>
      <c r="H1112" s="1" t="s">
        <v>3617</v>
      </c>
      <c r="I1112" s="2"/>
      <c r="J1112" s="2"/>
      <c r="K1112" s="2"/>
      <c r="L1112" s="1">
        <v>0.0</v>
      </c>
      <c r="M1112" s="1"/>
      <c r="N1112" s="2"/>
      <c r="O1112" s="1" t="s">
        <v>182</v>
      </c>
      <c r="P1112" s="1" t="s">
        <v>3618</v>
      </c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1" t="s">
        <v>58</v>
      </c>
      <c r="B1113" s="1" t="s">
        <v>17</v>
      </c>
      <c r="C1113" s="1">
        <v>386.0</v>
      </c>
      <c r="D1113" s="1">
        <v>0.0</v>
      </c>
      <c r="E1113" s="2"/>
      <c r="F1113" s="1" t="s">
        <v>19</v>
      </c>
      <c r="G1113" s="1" t="s">
        <v>20</v>
      </c>
      <c r="H1113" s="1" t="s">
        <v>3619</v>
      </c>
      <c r="I1113" s="1" t="s">
        <v>3620</v>
      </c>
      <c r="J1113" s="1" t="s">
        <v>3620</v>
      </c>
      <c r="K1113" s="2"/>
      <c r="L1113" s="1">
        <v>-1.0</v>
      </c>
      <c r="M1113" s="1"/>
      <c r="N1113" s="1">
        <v>13.831733333333334</v>
      </c>
      <c r="O1113" s="1" t="s">
        <v>23</v>
      </c>
      <c r="P1113" s="1" t="s">
        <v>390</v>
      </c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1" t="s">
        <v>36</v>
      </c>
      <c r="B1114" s="1" t="s">
        <v>17</v>
      </c>
      <c r="C1114" s="1">
        <v>316.0</v>
      </c>
      <c r="D1114" s="1">
        <v>62.0</v>
      </c>
      <c r="E1114" s="2"/>
      <c r="F1114" s="1" t="s">
        <v>67</v>
      </c>
      <c r="G1114" s="1" t="s">
        <v>93</v>
      </c>
      <c r="H1114" s="1" t="s">
        <v>3621</v>
      </c>
      <c r="I1114" s="1" t="s">
        <v>3622</v>
      </c>
      <c r="J1114" s="1" t="s">
        <v>3622</v>
      </c>
      <c r="K1114" s="2"/>
      <c r="L1114" s="1">
        <v>-5.0</v>
      </c>
      <c r="M1114" s="1"/>
      <c r="N1114" s="1">
        <v>14.388066666666667</v>
      </c>
      <c r="O1114" s="1" t="s">
        <v>43</v>
      </c>
      <c r="P1114" s="1" t="s">
        <v>3623</v>
      </c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1" t="s">
        <v>36</v>
      </c>
      <c r="B1115" s="1" t="s">
        <v>17</v>
      </c>
      <c r="C1115" s="1">
        <v>677.0</v>
      </c>
      <c r="D1115" s="1">
        <v>0.0</v>
      </c>
      <c r="E1115" s="1" t="s">
        <v>773</v>
      </c>
      <c r="F1115" s="1" t="s">
        <v>38</v>
      </c>
      <c r="G1115" s="1" t="s">
        <v>20</v>
      </c>
      <c r="H1115" s="1" t="s">
        <v>3624</v>
      </c>
      <c r="I1115" s="1" t="s">
        <v>3625</v>
      </c>
      <c r="J1115" s="1" t="s">
        <v>3626</v>
      </c>
      <c r="K1115" s="1" t="s">
        <v>3627</v>
      </c>
      <c r="L1115" s="1">
        <v>-9.0</v>
      </c>
      <c r="M1115" s="1">
        <v>0.009183333333333333</v>
      </c>
      <c r="N1115" s="1">
        <v>12.120683333333334</v>
      </c>
      <c r="O1115" s="1" t="s">
        <v>43</v>
      </c>
      <c r="P1115" s="1" t="s">
        <v>3628</v>
      </c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1" t="s">
        <v>28</v>
      </c>
      <c r="B1116" s="1" t="s">
        <v>17</v>
      </c>
      <c r="C1116" s="1">
        <v>264.0</v>
      </c>
      <c r="D1116" s="1">
        <v>0.0</v>
      </c>
      <c r="E1116" s="1" t="s">
        <v>29</v>
      </c>
      <c r="F1116" s="1" t="s">
        <v>19</v>
      </c>
      <c r="G1116" s="1" t="s">
        <v>20</v>
      </c>
      <c r="H1116" s="1" t="s">
        <v>3629</v>
      </c>
      <c r="I1116" s="1" t="s">
        <v>3630</v>
      </c>
      <c r="J1116" s="1" t="s">
        <v>3630</v>
      </c>
      <c r="K1116" s="2"/>
      <c r="L1116" s="1">
        <v>5.0</v>
      </c>
      <c r="M1116" s="1"/>
      <c r="N1116" s="1">
        <v>20.4349</v>
      </c>
      <c r="O1116" s="1" t="s">
        <v>23</v>
      </c>
      <c r="P1116" s="1" t="s">
        <v>1302</v>
      </c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1" t="s">
        <v>16</v>
      </c>
      <c r="B1117" s="1" t="s">
        <v>17</v>
      </c>
      <c r="C1117" s="1">
        <v>593.0</v>
      </c>
      <c r="D1117" s="1">
        <v>0.0</v>
      </c>
      <c r="E1117" s="1" t="s">
        <v>2051</v>
      </c>
      <c r="F1117" s="1" t="s">
        <v>19</v>
      </c>
      <c r="G1117" s="1" t="s">
        <v>20</v>
      </c>
      <c r="H1117" s="1" t="s">
        <v>3631</v>
      </c>
      <c r="I1117" s="1" t="s">
        <v>3632</v>
      </c>
      <c r="J1117" s="1" t="s">
        <v>3632</v>
      </c>
      <c r="K1117" s="2"/>
      <c r="L1117" s="1">
        <v>6.0</v>
      </c>
      <c r="M1117" s="1"/>
      <c r="N1117" s="1">
        <v>21.301666666666666</v>
      </c>
      <c r="O1117" s="1" t="s">
        <v>23</v>
      </c>
      <c r="P1117" s="1" t="s">
        <v>3633</v>
      </c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1" t="s">
        <v>36</v>
      </c>
      <c r="B1118" s="1" t="s">
        <v>17</v>
      </c>
      <c r="C1118" s="1">
        <v>358.0</v>
      </c>
      <c r="D1118" s="1">
        <v>0.0</v>
      </c>
      <c r="E1118" s="1" t="s">
        <v>773</v>
      </c>
      <c r="F1118" s="1" t="s">
        <v>38</v>
      </c>
      <c r="G1118" s="1" t="s">
        <v>93</v>
      </c>
      <c r="H1118" s="1" t="s">
        <v>3634</v>
      </c>
      <c r="I1118" s="1" t="s">
        <v>3635</v>
      </c>
      <c r="J1118" s="1" t="s">
        <v>3636</v>
      </c>
      <c r="K1118" s="1" t="s">
        <v>3637</v>
      </c>
      <c r="L1118" s="1">
        <v>0.0</v>
      </c>
      <c r="M1118" s="1">
        <v>0.015983333333333332</v>
      </c>
      <c r="N1118" s="1">
        <v>19.87935</v>
      </c>
      <c r="O1118" s="1" t="s">
        <v>43</v>
      </c>
      <c r="P1118" s="1" t="s">
        <v>368</v>
      </c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1" t="s">
        <v>28</v>
      </c>
      <c r="B1119" s="1" t="s">
        <v>17</v>
      </c>
      <c r="C1119" s="1">
        <v>485.4</v>
      </c>
      <c r="D1119" s="1">
        <v>0.0</v>
      </c>
      <c r="E1119" s="1" t="s">
        <v>29</v>
      </c>
      <c r="F1119" s="1" t="s">
        <v>19</v>
      </c>
      <c r="G1119" s="1" t="s">
        <v>20</v>
      </c>
      <c r="H1119" s="1" t="s">
        <v>3638</v>
      </c>
      <c r="I1119" s="1" t="s">
        <v>3639</v>
      </c>
      <c r="J1119" s="1" t="s">
        <v>3639</v>
      </c>
      <c r="K1119" s="2"/>
      <c r="L1119" s="1">
        <v>2.0</v>
      </c>
      <c r="M1119" s="1"/>
      <c r="N1119" s="1">
        <v>17.39185</v>
      </c>
      <c r="O1119" s="1" t="s">
        <v>23</v>
      </c>
      <c r="P1119" s="1" t="s">
        <v>3640</v>
      </c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1" t="s">
        <v>58</v>
      </c>
      <c r="B1120" s="1" t="s">
        <v>17</v>
      </c>
      <c r="C1120" s="1">
        <v>468.0</v>
      </c>
      <c r="D1120" s="1">
        <v>0.0</v>
      </c>
      <c r="E1120" s="2"/>
      <c r="F1120" s="1" t="s">
        <v>19</v>
      </c>
      <c r="G1120" s="1" t="s">
        <v>20</v>
      </c>
      <c r="H1120" s="1" t="s">
        <v>3641</v>
      </c>
      <c r="I1120" s="1" t="s">
        <v>3642</v>
      </c>
      <c r="J1120" s="1" t="s">
        <v>3642</v>
      </c>
      <c r="K1120" s="2"/>
      <c r="L1120" s="1">
        <v>1.0</v>
      </c>
      <c r="M1120" s="1"/>
      <c r="N1120" s="1">
        <v>16.275033333333333</v>
      </c>
      <c r="O1120" s="1" t="s">
        <v>23</v>
      </c>
      <c r="P1120" s="1" t="s">
        <v>3643</v>
      </c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1" t="s">
        <v>58</v>
      </c>
      <c r="B1121" s="1" t="s">
        <v>17</v>
      </c>
      <c r="C1121" s="1">
        <v>321.0</v>
      </c>
      <c r="D1121" s="1">
        <v>0.0</v>
      </c>
      <c r="E1121" s="2"/>
      <c r="F1121" s="1" t="s">
        <v>19</v>
      </c>
      <c r="G1121" s="1" t="s">
        <v>20</v>
      </c>
      <c r="H1121" s="1" t="s">
        <v>3644</v>
      </c>
      <c r="I1121" s="1" t="s">
        <v>3645</v>
      </c>
      <c r="J1121" s="1" t="s">
        <v>3645</v>
      </c>
      <c r="K1121" s="2"/>
      <c r="L1121" s="1">
        <v>4.0</v>
      </c>
      <c r="M1121" s="1"/>
      <c r="N1121" s="1">
        <v>19.706933333333332</v>
      </c>
      <c r="O1121" s="1" t="s">
        <v>23</v>
      </c>
      <c r="P1121" s="1" t="s">
        <v>3646</v>
      </c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1" t="s">
        <v>58</v>
      </c>
      <c r="B1122" s="1" t="s">
        <v>17</v>
      </c>
      <c r="C1122" s="1">
        <v>433.0</v>
      </c>
      <c r="D1122" s="1">
        <v>0.0</v>
      </c>
      <c r="E1122" s="2"/>
      <c r="F1122" s="1" t="s">
        <v>19</v>
      </c>
      <c r="G1122" s="1" t="s">
        <v>20</v>
      </c>
      <c r="H1122" s="1" t="s">
        <v>3647</v>
      </c>
      <c r="I1122" s="1" t="s">
        <v>3648</v>
      </c>
      <c r="J1122" s="1" t="s">
        <v>3648</v>
      </c>
      <c r="K1122" s="2"/>
      <c r="L1122" s="1">
        <v>2.0</v>
      </c>
      <c r="M1122" s="1"/>
      <c r="N1122" s="1">
        <v>17.53775</v>
      </c>
      <c r="O1122" s="1" t="s">
        <v>23</v>
      </c>
      <c r="P1122" s="1" t="s">
        <v>3649</v>
      </c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1" t="s">
        <v>58</v>
      </c>
      <c r="B1123" s="1" t="s">
        <v>17</v>
      </c>
      <c r="C1123" s="1">
        <v>224.0</v>
      </c>
      <c r="D1123" s="1">
        <v>0.0</v>
      </c>
      <c r="E1123" s="2"/>
      <c r="F1123" s="1" t="s">
        <v>19</v>
      </c>
      <c r="G1123" s="1" t="s">
        <v>20</v>
      </c>
      <c r="H1123" s="1" t="s">
        <v>3650</v>
      </c>
      <c r="I1123" s="1" t="s">
        <v>3651</v>
      </c>
      <c r="J1123" s="1" t="s">
        <v>3651</v>
      </c>
      <c r="K1123" s="2"/>
      <c r="L1123" s="1">
        <v>2.0</v>
      </c>
      <c r="M1123" s="1"/>
      <c r="N1123" s="1">
        <v>17.074316666666668</v>
      </c>
      <c r="O1123" s="1" t="s">
        <v>23</v>
      </c>
      <c r="P1123" s="1" t="s">
        <v>227</v>
      </c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1" t="s">
        <v>36</v>
      </c>
      <c r="B1124" s="1" t="s">
        <v>17</v>
      </c>
      <c r="C1124" s="1">
        <v>247.0</v>
      </c>
      <c r="D1124" s="1">
        <v>62.0</v>
      </c>
      <c r="E1124" s="2"/>
      <c r="F1124" s="1" t="s">
        <v>67</v>
      </c>
      <c r="G1124" s="1" t="s">
        <v>20</v>
      </c>
      <c r="H1124" s="1" t="s">
        <v>3652</v>
      </c>
      <c r="I1124" s="1" t="s">
        <v>3653</v>
      </c>
      <c r="J1124" s="1" t="s">
        <v>3653</v>
      </c>
      <c r="K1124" s="2"/>
      <c r="L1124" s="1">
        <v>-3.0</v>
      </c>
      <c r="M1124" s="1"/>
      <c r="N1124" s="4">
        <v>16.3862</v>
      </c>
      <c r="O1124" s="1" t="s">
        <v>43</v>
      </c>
      <c r="P1124" s="1" t="s">
        <v>294</v>
      </c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1" t="s">
        <v>28</v>
      </c>
      <c r="B1125" s="1" t="s">
        <v>17</v>
      </c>
      <c r="C1125" s="1">
        <v>478.2</v>
      </c>
      <c r="D1125" s="1">
        <v>0.0</v>
      </c>
      <c r="E1125" s="1" t="s">
        <v>29</v>
      </c>
      <c r="F1125" s="1" t="s">
        <v>19</v>
      </c>
      <c r="G1125" s="1" t="s">
        <v>20</v>
      </c>
      <c r="H1125" s="1" t="s">
        <v>3654</v>
      </c>
      <c r="I1125" s="1" t="s">
        <v>3655</v>
      </c>
      <c r="J1125" s="1" t="s">
        <v>3655</v>
      </c>
      <c r="K1125" s="2"/>
      <c r="L1125" s="1">
        <v>0.0</v>
      </c>
      <c r="M1125" s="1"/>
      <c r="N1125" s="1">
        <v>14.6338</v>
      </c>
      <c r="O1125" s="1" t="s">
        <v>23</v>
      </c>
      <c r="P1125" s="1" t="s">
        <v>3556</v>
      </c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1" t="s">
        <v>58</v>
      </c>
      <c r="B1126" s="1" t="s">
        <v>17</v>
      </c>
      <c r="C1126" s="1">
        <v>792.0</v>
      </c>
      <c r="D1126" s="1">
        <v>0.0</v>
      </c>
      <c r="E1126" s="2"/>
      <c r="F1126" s="1" t="s">
        <v>19</v>
      </c>
      <c r="G1126" s="1" t="s">
        <v>20</v>
      </c>
      <c r="H1126" s="1" t="s">
        <v>3656</v>
      </c>
      <c r="I1126" s="1" t="s">
        <v>3657</v>
      </c>
      <c r="J1126" s="1" t="s">
        <v>3657</v>
      </c>
      <c r="K1126" s="2"/>
      <c r="L1126" s="1">
        <v>0.0</v>
      </c>
      <c r="M1126" s="1"/>
      <c r="N1126" s="1">
        <v>14.44085</v>
      </c>
      <c r="O1126" s="1" t="s">
        <v>23</v>
      </c>
      <c r="P1126" s="1" t="s">
        <v>3658</v>
      </c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1" t="s">
        <v>58</v>
      </c>
      <c r="B1127" s="1" t="s">
        <v>17</v>
      </c>
      <c r="C1127" s="1">
        <v>379.0</v>
      </c>
      <c r="D1127" s="1">
        <v>0.0</v>
      </c>
      <c r="E1127" s="2"/>
      <c r="F1127" s="1" t="s">
        <v>19</v>
      </c>
      <c r="G1127" s="1" t="s">
        <v>20</v>
      </c>
      <c r="H1127" s="1" t="s">
        <v>3659</v>
      </c>
      <c r="I1127" s="1" t="s">
        <v>3660</v>
      </c>
      <c r="J1127" s="1" t="s">
        <v>3660</v>
      </c>
      <c r="K1127" s="2"/>
      <c r="L1127" s="1">
        <v>0.0</v>
      </c>
      <c r="M1127" s="1"/>
      <c r="N1127" s="1">
        <v>15.359933333333334</v>
      </c>
      <c r="O1127" s="1" t="s">
        <v>23</v>
      </c>
      <c r="P1127" s="1" t="s">
        <v>3661</v>
      </c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1" t="s">
        <v>58</v>
      </c>
      <c r="B1128" s="1" t="s">
        <v>17</v>
      </c>
      <c r="C1128" s="1">
        <v>788.0</v>
      </c>
      <c r="D1128" s="1">
        <v>0.0</v>
      </c>
      <c r="E1128" s="2"/>
      <c r="F1128" s="1" t="s">
        <v>19</v>
      </c>
      <c r="G1128" s="1" t="s">
        <v>20</v>
      </c>
      <c r="H1128" s="1" t="s">
        <v>3662</v>
      </c>
      <c r="I1128" s="1" t="s">
        <v>3663</v>
      </c>
      <c r="J1128" s="1" t="s">
        <v>3663</v>
      </c>
      <c r="K1128" s="2"/>
      <c r="L1128" s="1">
        <v>-1.0</v>
      </c>
      <c r="M1128" s="1"/>
      <c r="N1128" s="1">
        <v>13.187116666666666</v>
      </c>
      <c r="O1128" s="1" t="s">
        <v>23</v>
      </c>
      <c r="P1128" s="1" t="s">
        <v>3664</v>
      </c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1" t="s">
        <v>28</v>
      </c>
      <c r="B1129" s="1" t="s">
        <v>17</v>
      </c>
      <c r="C1129" s="1">
        <v>677.0</v>
      </c>
      <c r="D1129" s="1">
        <v>0.0</v>
      </c>
      <c r="E1129" s="1" t="s">
        <v>29</v>
      </c>
      <c r="F1129" s="1" t="s">
        <v>19</v>
      </c>
      <c r="G1129" s="1" t="s">
        <v>20</v>
      </c>
      <c r="H1129" s="1" t="s">
        <v>3665</v>
      </c>
      <c r="I1129" s="1" t="s">
        <v>3666</v>
      </c>
      <c r="J1129" s="1" t="s">
        <v>3666</v>
      </c>
      <c r="K1129" s="2"/>
      <c r="L1129" s="1">
        <v>-5.0</v>
      </c>
      <c r="M1129" s="1"/>
      <c r="N1129" s="1">
        <v>9.994483333333333</v>
      </c>
      <c r="O1129" s="1" t="s">
        <v>23</v>
      </c>
      <c r="P1129" s="1" t="s">
        <v>3667</v>
      </c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1" t="s">
        <v>16</v>
      </c>
      <c r="B1130" s="1" t="s">
        <v>17</v>
      </c>
      <c r="C1130" s="1">
        <v>283.0</v>
      </c>
      <c r="D1130" s="1">
        <v>0.0</v>
      </c>
      <c r="E1130" s="1" t="s">
        <v>3668</v>
      </c>
      <c r="F1130" s="1" t="s">
        <v>19</v>
      </c>
      <c r="G1130" s="1" t="s">
        <v>20</v>
      </c>
      <c r="H1130" s="1" t="s">
        <v>3669</v>
      </c>
      <c r="I1130" s="1" t="s">
        <v>3670</v>
      </c>
      <c r="J1130" s="1" t="s">
        <v>3670</v>
      </c>
      <c r="K1130" s="2"/>
      <c r="L1130" s="1">
        <v>-3.0</v>
      </c>
      <c r="M1130" s="1"/>
      <c r="N1130" s="1">
        <v>11.7148</v>
      </c>
      <c r="O1130" s="1" t="s">
        <v>23</v>
      </c>
      <c r="P1130" s="1" t="s">
        <v>3671</v>
      </c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1" t="s">
        <v>179</v>
      </c>
      <c r="B1131" s="1" t="s">
        <v>17</v>
      </c>
      <c r="C1131" s="1">
        <v>309.0</v>
      </c>
      <c r="D1131" s="1">
        <v>0.0</v>
      </c>
      <c r="E1131" s="2"/>
      <c r="F1131" s="1" t="s">
        <v>67</v>
      </c>
      <c r="G1131" s="1" t="s">
        <v>93</v>
      </c>
      <c r="H1131" s="1" t="s">
        <v>3672</v>
      </c>
      <c r="I1131" s="1" t="s">
        <v>3673</v>
      </c>
      <c r="J1131" s="1" t="s">
        <v>3673</v>
      </c>
      <c r="K1131" s="2"/>
      <c r="L1131" s="1">
        <v>6.0</v>
      </c>
      <c r="M1131" s="1"/>
      <c r="N1131" s="4">
        <v>11.82535</v>
      </c>
      <c r="O1131" s="1" t="s">
        <v>182</v>
      </c>
      <c r="P1131" s="1" t="s">
        <v>3674</v>
      </c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1" t="s">
        <v>58</v>
      </c>
      <c r="B1132" s="1" t="s">
        <v>17</v>
      </c>
      <c r="C1132" s="1">
        <v>658.0</v>
      </c>
      <c r="D1132" s="1">
        <v>0.0</v>
      </c>
      <c r="E1132" s="2"/>
      <c r="F1132" s="1" t="s">
        <v>19</v>
      </c>
      <c r="G1132" s="1" t="s">
        <v>20</v>
      </c>
      <c r="H1132" s="1" t="s">
        <v>3675</v>
      </c>
      <c r="I1132" s="1" t="s">
        <v>3676</v>
      </c>
      <c r="J1132" s="1" t="s">
        <v>3676</v>
      </c>
      <c r="K1132" s="2"/>
      <c r="L1132" s="1">
        <v>-1.0</v>
      </c>
      <c r="M1132" s="1"/>
      <c r="N1132" s="1">
        <v>13.948083333333333</v>
      </c>
      <c r="O1132" s="1" t="s">
        <v>23</v>
      </c>
      <c r="P1132" s="1" t="s">
        <v>3677</v>
      </c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1" t="s">
        <v>36</v>
      </c>
      <c r="B1133" s="1" t="s">
        <v>17</v>
      </c>
      <c r="C1133" s="1">
        <v>217.0</v>
      </c>
      <c r="D1133" s="1">
        <v>87.0</v>
      </c>
      <c r="E1133" s="2"/>
      <c r="F1133" s="1" t="s">
        <v>67</v>
      </c>
      <c r="G1133" s="1" t="s">
        <v>68</v>
      </c>
      <c r="H1133" s="1" t="s">
        <v>3678</v>
      </c>
      <c r="I1133" s="1" t="s">
        <v>3679</v>
      </c>
      <c r="J1133" s="1" t="s">
        <v>3679</v>
      </c>
      <c r="K1133" s="2"/>
      <c r="L1133" s="1">
        <v>-10.0</v>
      </c>
      <c r="M1133" s="1"/>
      <c r="N1133" s="1">
        <v>8.518966666666667</v>
      </c>
      <c r="O1133" s="1" t="s">
        <v>43</v>
      </c>
      <c r="P1133" s="1" t="s">
        <v>3680</v>
      </c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1" t="s">
        <v>36</v>
      </c>
      <c r="B1134" s="1" t="s">
        <v>17</v>
      </c>
      <c r="C1134" s="1">
        <v>399.0</v>
      </c>
      <c r="D1134" s="1">
        <v>19.0</v>
      </c>
      <c r="E1134" s="1" t="s">
        <v>773</v>
      </c>
      <c r="F1134" s="1" t="s">
        <v>38</v>
      </c>
      <c r="G1134" s="1" t="s">
        <v>20</v>
      </c>
      <c r="H1134" s="1" t="s">
        <v>3681</v>
      </c>
      <c r="I1134" s="1" t="s">
        <v>3682</v>
      </c>
      <c r="J1134" s="1" t="s">
        <v>3683</v>
      </c>
      <c r="K1134" s="1" t="s">
        <v>3684</v>
      </c>
      <c r="L1134" s="1">
        <v>-2.0</v>
      </c>
      <c r="M1134" s="1">
        <v>0.013966666666666667</v>
      </c>
      <c r="N1134" s="1">
        <v>17.674233333333333</v>
      </c>
      <c r="O1134" s="1" t="s">
        <v>43</v>
      </c>
      <c r="P1134" s="1" t="s">
        <v>3685</v>
      </c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1" t="s">
        <v>36</v>
      </c>
      <c r="B1135" s="1" t="s">
        <v>17</v>
      </c>
      <c r="C1135" s="1">
        <v>267.0</v>
      </c>
      <c r="D1135" s="1">
        <v>62.0</v>
      </c>
      <c r="E1135" s="2"/>
      <c r="F1135" s="1" t="s">
        <v>67</v>
      </c>
      <c r="G1135" s="1" t="s">
        <v>68</v>
      </c>
      <c r="H1135" s="1" t="s">
        <v>3686</v>
      </c>
      <c r="I1135" s="1" t="s">
        <v>3687</v>
      </c>
      <c r="J1135" s="1" t="s">
        <v>3687</v>
      </c>
      <c r="K1135" s="2"/>
      <c r="L1135" s="1">
        <v>-4.0</v>
      </c>
      <c r="M1135" s="1"/>
      <c r="N1135" s="1">
        <v>15.1056</v>
      </c>
      <c r="O1135" s="1" t="s">
        <v>43</v>
      </c>
      <c r="P1135" s="1" t="s">
        <v>425</v>
      </c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1" t="s">
        <v>28</v>
      </c>
      <c r="B1136" s="1" t="s">
        <v>17</v>
      </c>
      <c r="C1136" s="1">
        <v>593.0</v>
      </c>
      <c r="D1136" s="1">
        <v>0.0</v>
      </c>
      <c r="E1136" s="1" t="s">
        <v>29</v>
      </c>
      <c r="F1136" s="1" t="s">
        <v>19</v>
      </c>
      <c r="G1136" s="1" t="s">
        <v>20</v>
      </c>
      <c r="H1136" s="1" t="s">
        <v>3688</v>
      </c>
      <c r="I1136" s="1" t="s">
        <v>3689</v>
      </c>
      <c r="J1136" s="1" t="s">
        <v>3689</v>
      </c>
      <c r="K1136" s="2"/>
      <c r="L1136" s="1">
        <v>-5.0</v>
      </c>
      <c r="M1136" s="1"/>
      <c r="N1136" s="1">
        <v>9.071933333333334</v>
      </c>
      <c r="O1136" s="1" t="s">
        <v>23</v>
      </c>
      <c r="P1136" s="1" t="s">
        <v>3690</v>
      </c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1" t="s">
        <v>28</v>
      </c>
      <c r="B1137" s="1" t="s">
        <v>17</v>
      </c>
      <c r="C1137" s="1">
        <v>249.2</v>
      </c>
      <c r="D1137" s="1">
        <v>0.0</v>
      </c>
      <c r="E1137" s="1" t="s">
        <v>29</v>
      </c>
      <c r="F1137" s="1" t="s">
        <v>19</v>
      </c>
      <c r="G1137" s="1" t="s">
        <v>20</v>
      </c>
      <c r="H1137" s="1" t="s">
        <v>3691</v>
      </c>
      <c r="I1137" s="1" t="s">
        <v>3692</v>
      </c>
      <c r="J1137" s="1" t="s">
        <v>3692</v>
      </c>
      <c r="K1137" s="2"/>
      <c r="L1137" s="1">
        <v>-2.0</v>
      </c>
      <c r="M1137" s="1"/>
      <c r="N1137" s="1">
        <v>12.589766666666666</v>
      </c>
      <c r="O1137" s="1" t="s">
        <v>23</v>
      </c>
      <c r="P1137" s="1" t="s">
        <v>3164</v>
      </c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1" t="s">
        <v>28</v>
      </c>
      <c r="B1138" s="1" t="s">
        <v>17</v>
      </c>
      <c r="C1138" s="1">
        <v>222.2</v>
      </c>
      <c r="D1138" s="1">
        <v>0.0</v>
      </c>
      <c r="E1138" s="1" t="s">
        <v>29</v>
      </c>
      <c r="F1138" s="1" t="s">
        <v>19</v>
      </c>
      <c r="G1138" s="1" t="s">
        <v>20</v>
      </c>
      <c r="H1138" s="1" t="s">
        <v>3693</v>
      </c>
      <c r="I1138" s="1" t="s">
        <v>3694</v>
      </c>
      <c r="J1138" s="1" t="s">
        <v>3694</v>
      </c>
      <c r="K1138" s="2"/>
      <c r="L1138" s="1">
        <v>-1.0</v>
      </c>
      <c r="M1138" s="1"/>
      <c r="N1138" s="1">
        <v>13.642983333333333</v>
      </c>
      <c r="O1138" s="1" t="s">
        <v>23</v>
      </c>
      <c r="P1138" s="1" t="s">
        <v>3055</v>
      </c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1" t="s">
        <v>28</v>
      </c>
      <c r="B1139" s="1" t="s">
        <v>17</v>
      </c>
      <c r="C1139" s="1">
        <v>214.2</v>
      </c>
      <c r="D1139" s="1">
        <v>0.0</v>
      </c>
      <c r="E1139" s="1" t="s">
        <v>29</v>
      </c>
      <c r="F1139" s="1" t="s">
        <v>19</v>
      </c>
      <c r="G1139" s="1" t="s">
        <v>20</v>
      </c>
      <c r="H1139" s="1" t="s">
        <v>3695</v>
      </c>
      <c r="I1139" s="1" t="s">
        <v>3696</v>
      </c>
      <c r="J1139" s="1" t="s">
        <v>3696</v>
      </c>
      <c r="K1139" s="2"/>
      <c r="L1139" s="1">
        <v>-4.0</v>
      </c>
      <c r="M1139" s="1"/>
      <c r="N1139" s="1">
        <v>10.638116666666667</v>
      </c>
      <c r="O1139" s="1" t="s">
        <v>23</v>
      </c>
      <c r="P1139" s="1" t="s">
        <v>162</v>
      </c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1" t="s">
        <v>36</v>
      </c>
      <c r="B1140" s="1" t="s">
        <v>17</v>
      </c>
      <c r="C1140" s="1">
        <v>341.0</v>
      </c>
      <c r="D1140" s="1">
        <v>17.0</v>
      </c>
      <c r="E1140" s="1" t="s">
        <v>1839</v>
      </c>
      <c r="F1140" s="1" t="s">
        <v>38</v>
      </c>
      <c r="G1140" s="1" t="s">
        <v>20</v>
      </c>
      <c r="H1140" s="1" t="s">
        <v>3697</v>
      </c>
      <c r="I1140" s="1" t="s">
        <v>3698</v>
      </c>
      <c r="J1140" s="1" t="s">
        <v>3699</v>
      </c>
      <c r="K1140" s="1" t="s">
        <v>3700</v>
      </c>
      <c r="L1140" s="1">
        <v>-11.0</v>
      </c>
      <c r="M1140" s="1">
        <v>0.01445</v>
      </c>
      <c r="N1140" s="1">
        <v>18.13918333333333</v>
      </c>
      <c r="O1140" s="1" t="s">
        <v>43</v>
      </c>
      <c r="P1140" s="1" t="s">
        <v>3701</v>
      </c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1" t="s">
        <v>36</v>
      </c>
      <c r="B1141" s="1" t="s">
        <v>17</v>
      </c>
      <c r="C1141" s="1">
        <v>318.0</v>
      </c>
      <c r="D1141" s="1">
        <v>0.0</v>
      </c>
      <c r="E1141" s="1" t="s">
        <v>1839</v>
      </c>
      <c r="F1141" s="1" t="s">
        <v>38</v>
      </c>
      <c r="G1141" s="1" t="s">
        <v>20</v>
      </c>
      <c r="H1141" s="1" t="s">
        <v>3702</v>
      </c>
      <c r="I1141" s="1" t="s">
        <v>3703</v>
      </c>
      <c r="J1141" s="1" t="s">
        <v>3704</v>
      </c>
      <c r="K1141" s="1" t="s">
        <v>3705</v>
      </c>
      <c r="L1141" s="1">
        <v>-3.0</v>
      </c>
      <c r="M1141" s="1">
        <v>0.009933333333333334</v>
      </c>
      <c r="N1141" s="4">
        <v>17.4069</v>
      </c>
      <c r="O1141" s="1" t="s">
        <v>43</v>
      </c>
      <c r="P1141" s="1" t="s">
        <v>3706</v>
      </c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1" t="s">
        <v>36</v>
      </c>
      <c r="B1142" s="1" t="s">
        <v>17</v>
      </c>
      <c r="C1142" s="1">
        <v>578.0</v>
      </c>
      <c r="D1142" s="1">
        <v>0.0</v>
      </c>
      <c r="E1142" s="1" t="s">
        <v>1839</v>
      </c>
      <c r="F1142" s="1" t="s">
        <v>38</v>
      </c>
      <c r="G1142" s="1" t="s">
        <v>20</v>
      </c>
      <c r="H1142" s="1" t="s">
        <v>3707</v>
      </c>
      <c r="I1142" s="1" t="s">
        <v>3708</v>
      </c>
      <c r="J1142" s="1" t="s">
        <v>3709</v>
      </c>
      <c r="K1142" s="1" t="s">
        <v>3710</v>
      </c>
      <c r="L1142" s="1">
        <v>5.0</v>
      </c>
      <c r="M1142" s="1">
        <v>0.0154</v>
      </c>
      <c r="N1142" s="1">
        <v>15.118716666666666</v>
      </c>
      <c r="O1142" s="1" t="s">
        <v>43</v>
      </c>
      <c r="P1142" s="1" t="s">
        <v>3711</v>
      </c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1" t="s">
        <v>58</v>
      </c>
      <c r="B1143" s="1" t="s">
        <v>485</v>
      </c>
      <c r="C1143" s="1">
        <v>370.0</v>
      </c>
      <c r="D1143" s="1">
        <v>0.0</v>
      </c>
      <c r="E1143" s="2"/>
      <c r="F1143" s="1" t="s">
        <v>19</v>
      </c>
      <c r="G1143" s="1" t="s">
        <v>93</v>
      </c>
      <c r="H1143" s="1" t="s">
        <v>3712</v>
      </c>
      <c r="I1143" s="1" t="s">
        <v>3713</v>
      </c>
      <c r="J1143" s="1" t="s">
        <v>3713</v>
      </c>
      <c r="K1143" s="2"/>
      <c r="L1143" s="1">
        <v>-6.0</v>
      </c>
      <c r="M1143" s="1"/>
      <c r="N1143" s="1">
        <v>8.495266666666666</v>
      </c>
      <c r="O1143" s="1" t="s">
        <v>23</v>
      </c>
      <c r="P1143" s="1" t="s">
        <v>3714</v>
      </c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1" t="s">
        <v>28</v>
      </c>
      <c r="B1144" s="1" t="s">
        <v>17</v>
      </c>
      <c r="C1144" s="1">
        <v>383.2</v>
      </c>
      <c r="D1144" s="1">
        <v>0.0</v>
      </c>
      <c r="E1144" s="1" t="s">
        <v>29</v>
      </c>
      <c r="F1144" s="1" t="s">
        <v>19</v>
      </c>
      <c r="G1144" s="1" t="s">
        <v>20</v>
      </c>
      <c r="H1144" s="1" t="s">
        <v>3715</v>
      </c>
      <c r="I1144" s="1" t="s">
        <v>3716</v>
      </c>
      <c r="J1144" s="1" t="s">
        <v>3716</v>
      </c>
      <c r="K1144" s="2"/>
      <c r="L1144" s="1">
        <v>-5.0</v>
      </c>
      <c r="M1144" s="1"/>
      <c r="N1144" s="1">
        <v>9.258483333333333</v>
      </c>
      <c r="O1144" s="1" t="s">
        <v>23</v>
      </c>
      <c r="P1144" s="1" t="s">
        <v>3717</v>
      </c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1" t="s">
        <v>36</v>
      </c>
      <c r="B1145" s="1" t="s">
        <v>17</v>
      </c>
      <c r="C1145" s="1">
        <v>250.0</v>
      </c>
      <c r="D1145" s="1">
        <v>0.0</v>
      </c>
      <c r="E1145" s="1" t="s">
        <v>1839</v>
      </c>
      <c r="F1145" s="1" t="s">
        <v>38</v>
      </c>
      <c r="G1145" s="1" t="s">
        <v>20</v>
      </c>
      <c r="H1145" s="1" t="s">
        <v>3718</v>
      </c>
      <c r="I1145" s="1" t="s">
        <v>3719</v>
      </c>
      <c r="J1145" s="1" t="s">
        <v>3720</v>
      </c>
      <c r="K1145" s="1" t="s">
        <v>3721</v>
      </c>
      <c r="L1145" s="1">
        <v>-1.0</v>
      </c>
      <c r="M1145" s="1">
        <v>0.01425</v>
      </c>
      <c r="N1145" s="1">
        <v>7.97615</v>
      </c>
      <c r="O1145" s="1" t="s">
        <v>43</v>
      </c>
      <c r="P1145" s="1" t="s">
        <v>882</v>
      </c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1" t="s">
        <v>36</v>
      </c>
      <c r="B1146" s="1" t="s">
        <v>17</v>
      </c>
      <c r="C1146" s="1">
        <v>535.0</v>
      </c>
      <c r="D1146" s="1">
        <v>0.0</v>
      </c>
      <c r="E1146" s="1" t="s">
        <v>1839</v>
      </c>
      <c r="F1146" s="1" t="s">
        <v>38</v>
      </c>
      <c r="G1146" s="1" t="s">
        <v>20</v>
      </c>
      <c r="H1146" s="1" t="s">
        <v>3722</v>
      </c>
      <c r="I1146" s="1" t="s">
        <v>3723</v>
      </c>
      <c r="J1146" s="1" t="s">
        <v>3724</v>
      </c>
      <c r="K1146" s="1" t="s">
        <v>3725</v>
      </c>
      <c r="L1146" s="1">
        <v>-7.0</v>
      </c>
      <c r="M1146" s="1">
        <v>0.010116666666666666</v>
      </c>
      <c r="N1146" s="1">
        <v>8.149416666666667</v>
      </c>
      <c r="O1146" s="1" t="s">
        <v>43</v>
      </c>
      <c r="P1146" s="1" t="s">
        <v>3726</v>
      </c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1" t="s">
        <v>28</v>
      </c>
      <c r="B1147" s="1" t="s">
        <v>17</v>
      </c>
      <c r="C1147" s="1">
        <v>428.4</v>
      </c>
      <c r="D1147" s="1">
        <v>0.0</v>
      </c>
      <c r="E1147" s="1" t="s">
        <v>29</v>
      </c>
      <c r="F1147" s="1" t="s">
        <v>19</v>
      </c>
      <c r="G1147" s="1" t="s">
        <v>20</v>
      </c>
      <c r="H1147" s="1" t="s">
        <v>3727</v>
      </c>
      <c r="I1147" s="1" t="s">
        <v>3728</v>
      </c>
      <c r="J1147" s="1" t="s">
        <v>3728</v>
      </c>
      <c r="K1147" s="2"/>
      <c r="L1147" s="1">
        <v>-5.0</v>
      </c>
      <c r="M1147" s="1"/>
      <c r="N1147" s="4">
        <v>9.336516666666666</v>
      </c>
      <c r="O1147" s="1" t="s">
        <v>23</v>
      </c>
      <c r="P1147" s="1" t="s">
        <v>3729</v>
      </c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1" t="s">
        <v>28</v>
      </c>
      <c r="B1148" s="1" t="s">
        <v>17</v>
      </c>
      <c r="C1148" s="1">
        <v>324.0</v>
      </c>
      <c r="D1148" s="1">
        <v>0.0</v>
      </c>
      <c r="E1148" s="1" t="s">
        <v>29</v>
      </c>
      <c r="F1148" s="1" t="s">
        <v>19</v>
      </c>
      <c r="G1148" s="1" t="s">
        <v>20</v>
      </c>
      <c r="H1148" s="1" t="s">
        <v>3730</v>
      </c>
      <c r="I1148" s="1" t="s">
        <v>3731</v>
      </c>
      <c r="J1148" s="1" t="s">
        <v>3731</v>
      </c>
      <c r="K1148" s="2"/>
      <c r="L1148" s="1">
        <v>-4.0</v>
      </c>
      <c r="M1148" s="1"/>
      <c r="N1148" s="1">
        <v>10.777533333333333</v>
      </c>
      <c r="O1148" s="1" t="s">
        <v>23</v>
      </c>
      <c r="P1148" s="1" t="s">
        <v>3732</v>
      </c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1" t="s">
        <v>36</v>
      </c>
      <c r="B1149" s="1" t="s">
        <v>17</v>
      </c>
      <c r="C1149" s="1">
        <v>768.0</v>
      </c>
      <c r="D1149" s="1">
        <v>0.0</v>
      </c>
      <c r="E1149" s="1" t="s">
        <v>1839</v>
      </c>
      <c r="F1149" s="1" t="s">
        <v>38</v>
      </c>
      <c r="G1149" s="1" t="s">
        <v>20</v>
      </c>
      <c r="H1149" s="1" t="s">
        <v>3733</v>
      </c>
      <c r="I1149" s="1" t="s">
        <v>3734</v>
      </c>
      <c r="J1149" s="1" t="s">
        <v>3735</v>
      </c>
      <c r="K1149" s="1" t="s">
        <v>3736</v>
      </c>
      <c r="L1149" s="1">
        <v>-6.0</v>
      </c>
      <c r="M1149" s="1">
        <v>0.020133333333333333</v>
      </c>
      <c r="N1149" s="1">
        <v>16.3463</v>
      </c>
      <c r="O1149" s="1" t="s">
        <v>43</v>
      </c>
      <c r="P1149" s="1" t="s">
        <v>3737</v>
      </c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1" t="s">
        <v>179</v>
      </c>
      <c r="B1150" s="1" t="s">
        <v>17</v>
      </c>
      <c r="C1150" s="3">
        <v>20.0</v>
      </c>
      <c r="D1150" s="1">
        <v>35.0</v>
      </c>
      <c r="E1150" s="2"/>
      <c r="F1150" s="1" t="s">
        <v>67</v>
      </c>
      <c r="G1150" s="1" t="s">
        <v>93</v>
      </c>
      <c r="H1150" s="1" t="s">
        <v>3738</v>
      </c>
      <c r="I1150" s="1" t="s">
        <v>3739</v>
      </c>
      <c r="J1150" s="1" t="s">
        <v>3739</v>
      </c>
      <c r="K1150" s="2"/>
      <c r="L1150" s="1">
        <v>-2.0</v>
      </c>
      <c r="M1150" s="1"/>
      <c r="N1150" s="1">
        <v>2.3167333333333335</v>
      </c>
      <c r="O1150" s="1" t="s">
        <v>182</v>
      </c>
      <c r="P1150" s="1" t="s">
        <v>3740</v>
      </c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1" t="s">
        <v>179</v>
      </c>
      <c r="B1151" s="1" t="s">
        <v>17</v>
      </c>
      <c r="C1151" s="1">
        <v>20.0</v>
      </c>
      <c r="D1151" s="1">
        <v>35.0</v>
      </c>
      <c r="E1151" s="2"/>
      <c r="F1151" s="1" t="s">
        <v>67</v>
      </c>
      <c r="G1151" s="1" t="s">
        <v>93</v>
      </c>
      <c r="H1151" s="1" t="s">
        <v>3741</v>
      </c>
      <c r="I1151" s="1" t="s">
        <v>3742</v>
      </c>
      <c r="J1151" s="1" t="s">
        <v>3742</v>
      </c>
      <c r="K1151" s="2"/>
      <c r="L1151" s="1">
        <v>-3.0</v>
      </c>
      <c r="M1151" s="1"/>
      <c r="N1151" s="1">
        <v>1.8379</v>
      </c>
      <c r="O1151" s="1" t="s">
        <v>182</v>
      </c>
      <c r="P1151" s="1" t="s">
        <v>3743</v>
      </c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1" t="s">
        <v>36</v>
      </c>
      <c r="B1152" s="1" t="s">
        <v>17</v>
      </c>
      <c r="C1152" s="1">
        <v>483.0</v>
      </c>
      <c r="D1152" s="1">
        <v>0.0</v>
      </c>
      <c r="E1152" s="1" t="s">
        <v>1839</v>
      </c>
      <c r="F1152" s="1" t="s">
        <v>38</v>
      </c>
      <c r="G1152" s="1" t="s">
        <v>93</v>
      </c>
      <c r="H1152" s="1" t="s">
        <v>3744</v>
      </c>
      <c r="I1152" s="1" t="s">
        <v>3745</v>
      </c>
      <c r="J1152" s="1" t="s">
        <v>3746</v>
      </c>
      <c r="K1152" s="1" t="s">
        <v>3747</v>
      </c>
      <c r="L1152" s="1">
        <v>-7.0</v>
      </c>
      <c r="M1152" s="1">
        <v>0.01295</v>
      </c>
      <c r="N1152" s="4">
        <v>9.710333333333333</v>
      </c>
      <c r="O1152" s="1" t="s">
        <v>43</v>
      </c>
      <c r="P1152" s="1" t="s">
        <v>3748</v>
      </c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1" t="s">
        <v>179</v>
      </c>
      <c r="B1153" s="1" t="s">
        <v>17</v>
      </c>
      <c r="C1153" s="1">
        <v>20.0</v>
      </c>
      <c r="D1153" s="1">
        <v>35.0</v>
      </c>
      <c r="E1153" s="2"/>
      <c r="F1153" s="1" t="s">
        <v>67</v>
      </c>
      <c r="G1153" s="1" t="s">
        <v>93</v>
      </c>
      <c r="H1153" s="1" t="s">
        <v>3749</v>
      </c>
      <c r="I1153" s="1" t="s">
        <v>3750</v>
      </c>
      <c r="J1153" s="1" t="s">
        <v>3750</v>
      </c>
      <c r="K1153" s="2"/>
      <c r="L1153" s="1">
        <v>1.0</v>
      </c>
      <c r="M1153" s="1"/>
      <c r="N1153" s="1">
        <v>6.010466666666667</v>
      </c>
      <c r="O1153" s="1" t="s">
        <v>182</v>
      </c>
      <c r="P1153" s="1" t="s">
        <v>3751</v>
      </c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1" t="s">
        <v>36</v>
      </c>
      <c r="B1154" s="1" t="s">
        <v>17</v>
      </c>
      <c r="C1154" s="1">
        <v>494.0</v>
      </c>
      <c r="D1154" s="1">
        <v>124.0</v>
      </c>
      <c r="E1154" s="2"/>
      <c r="F1154" s="1" t="s">
        <v>67</v>
      </c>
      <c r="G1154" s="1" t="s">
        <v>20</v>
      </c>
      <c r="H1154" s="1" t="s">
        <v>3752</v>
      </c>
      <c r="I1154" s="1" t="s">
        <v>3753</v>
      </c>
      <c r="J1154" s="1" t="s">
        <v>3753</v>
      </c>
      <c r="K1154" s="2"/>
      <c r="L1154" s="1">
        <v>0.0</v>
      </c>
      <c r="M1154" s="1"/>
      <c r="N1154" s="1">
        <v>118.9672</v>
      </c>
      <c r="O1154" s="1" t="s">
        <v>43</v>
      </c>
      <c r="P1154" s="1" t="s">
        <v>3754</v>
      </c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1" t="s">
        <v>28</v>
      </c>
      <c r="B1155" s="1" t="s">
        <v>17</v>
      </c>
      <c r="C1155" s="1">
        <v>271.2</v>
      </c>
      <c r="D1155" s="1">
        <v>0.0</v>
      </c>
      <c r="E1155" s="1" t="s">
        <v>29</v>
      </c>
      <c r="F1155" s="1" t="s">
        <v>19</v>
      </c>
      <c r="G1155" s="1" t="s">
        <v>20</v>
      </c>
      <c r="H1155" s="1" t="s">
        <v>3755</v>
      </c>
      <c r="I1155" s="1" t="s">
        <v>3756</v>
      </c>
      <c r="J1155" s="1" t="s">
        <v>3756</v>
      </c>
      <c r="K1155" s="2"/>
      <c r="L1155" s="1">
        <v>-1.0</v>
      </c>
      <c r="M1155" s="1"/>
      <c r="N1155" s="1">
        <v>13.835916666666666</v>
      </c>
      <c r="O1155" s="1" t="s">
        <v>23</v>
      </c>
      <c r="P1155" s="1" t="s">
        <v>3757</v>
      </c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1" t="s">
        <v>28</v>
      </c>
      <c r="B1156" s="1" t="s">
        <v>17</v>
      </c>
      <c r="C1156" s="1">
        <v>468.0</v>
      </c>
      <c r="D1156" s="1">
        <v>0.0</v>
      </c>
      <c r="E1156" s="1" t="s">
        <v>29</v>
      </c>
      <c r="F1156" s="1" t="s">
        <v>19</v>
      </c>
      <c r="G1156" s="1" t="s">
        <v>20</v>
      </c>
      <c r="H1156" s="1" t="s">
        <v>3758</v>
      </c>
      <c r="I1156" s="1" t="s">
        <v>3759</v>
      </c>
      <c r="J1156" s="1" t="s">
        <v>3759</v>
      </c>
      <c r="K1156" s="2"/>
      <c r="L1156" s="1">
        <v>-6.0</v>
      </c>
      <c r="M1156" s="1"/>
      <c r="N1156" s="4">
        <v>8.521233333333333</v>
      </c>
      <c r="O1156" s="1" t="s">
        <v>23</v>
      </c>
      <c r="P1156" s="1" t="s">
        <v>3760</v>
      </c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1" t="s">
        <v>36</v>
      </c>
      <c r="B1157" s="1" t="s">
        <v>17</v>
      </c>
      <c r="C1157" s="1">
        <v>199.0</v>
      </c>
      <c r="D1157" s="1">
        <v>50.0</v>
      </c>
      <c r="E1157" s="2"/>
      <c r="F1157" s="1" t="s">
        <v>67</v>
      </c>
      <c r="G1157" s="1" t="s">
        <v>68</v>
      </c>
      <c r="H1157" s="1" t="s">
        <v>3761</v>
      </c>
      <c r="I1157" s="1" t="s">
        <v>3762</v>
      </c>
      <c r="J1157" s="1" t="s">
        <v>3762</v>
      </c>
      <c r="K1157" s="2"/>
      <c r="L1157" s="1">
        <v>-11.0</v>
      </c>
      <c r="M1157" s="1"/>
      <c r="N1157" s="1">
        <v>8.193766666666667</v>
      </c>
      <c r="O1157" s="1" t="s">
        <v>43</v>
      </c>
      <c r="P1157" s="1" t="s">
        <v>1399</v>
      </c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1" t="s">
        <v>36</v>
      </c>
      <c r="B1158" s="1" t="s">
        <v>17</v>
      </c>
      <c r="C1158" s="1">
        <v>537.0</v>
      </c>
      <c r="D1158" s="1">
        <v>0.0</v>
      </c>
      <c r="E1158" s="1" t="s">
        <v>1839</v>
      </c>
      <c r="F1158" s="1" t="s">
        <v>38</v>
      </c>
      <c r="G1158" s="1" t="s">
        <v>20</v>
      </c>
      <c r="H1158" s="1" t="s">
        <v>3763</v>
      </c>
      <c r="I1158" s="1" t="s">
        <v>3764</v>
      </c>
      <c r="J1158" s="1" t="s">
        <v>3765</v>
      </c>
      <c r="K1158" s="1" t="s">
        <v>3766</v>
      </c>
      <c r="L1158" s="1">
        <v>-17.0</v>
      </c>
      <c r="M1158" s="1">
        <v>0.008633333333333333</v>
      </c>
      <c r="N1158" s="1">
        <v>10.423183333333334</v>
      </c>
      <c r="O1158" s="1" t="s">
        <v>43</v>
      </c>
      <c r="P1158" s="1" t="s">
        <v>3767</v>
      </c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1" t="s">
        <v>28</v>
      </c>
      <c r="B1159" s="1" t="s">
        <v>17</v>
      </c>
      <c r="C1159" s="1">
        <v>249.2</v>
      </c>
      <c r="D1159" s="1">
        <v>0.0</v>
      </c>
      <c r="E1159" s="1" t="s">
        <v>29</v>
      </c>
      <c r="F1159" s="1" t="s">
        <v>19</v>
      </c>
      <c r="G1159" s="1" t="s">
        <v>20</v>
      </c>
      <c r="H1159" s="1" t="s">
        <v>3768</v>
      </c>
      <c r="I1159" s="1" t="s">
        <v>3769</v>
      </c>
      <c r="J1159" s="1" t="s">
        <v>3769</v>
      </c>
      <c r="K1159" s="2"/>
      <c r="L1159" s="1">
        <v>-8.0</v>
      </c>
      <c r="M1159" s="1"/>
      <c r="N1159" s="1">
        <v>6.820983333333333</v>
      </c>
      <c r="O1159" s="1" t="s">
        <v>23</v>
      </c>
      <c r="P1159" s="1" t="s">
        <v>3770</v>
      </c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1" t="s">
        <v>28</v>
      </c>
      <c r="B1160" s="1" t="s">
        <v>17</v>
      </c>
      <c r="C1160" s="1">
        <v>214.2</v>
      </c>
      <c r="D1160" s="1">
        <v>0.0</v>
      </c>
      <c r="E1160" s="1" t="s">
        <v>29</v>
      </c>
      <c r="F1160" s="1" t="s">
        <v>19</v>
      </c>
      <c r="G1160" s="1" t="s">
        <v>20</v>
      </c>
      <c r="H1160" s="1" t="s">
        <v>3771</v>
      </c>
      <c r="I1160" s="1" t="s">
        <v>3772</v>
      </c>
      <c r="J1160" s="1" t="s">
        <v>3772</v>
      </c>
      <c r="K1160" s="2"/>
      <c r="L1160" s="1">
        <v>-6.0</v>
      </c>
      <c r="M1160" s="1"/>
      <c r="N1160" s="1">
        <v>8.105516666666666</v>
      </c>
      <c r="O1160" s="1" t="s">
        <v>23</v>
      </c>
      <c r="P1160" s="1" t="s">
        <v>162</v>
      </c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1" t="s">
        <v>28</v>
      </c>
      <c r="B1161" s="1" t="s">
        <v>17</v>
      </c>
      <c r="C1161" s="1">
        <v>273.2</v>
      </c>
      <c r="D1161" s="1">
        <v>0.0</v>
      </c>
      <c r="E1161" s="1" t="s">
        <v>29</v>
      </c>
      <c r="F1161" s="1" t="s">
        <v>19</v>
      </c>
      <c r="G1161" s="1" t="s">
        <v>20</v>
      </c>
      <c r="H1161" s="1" t="s">
        <v>3773</v>
      </c>
      <c r="I1161" s="1" t="s">
        <v>3774</v>
      </c>
      <c r="J1161" s="1" t="s">
        <v>3774</v>
      </c>
      <c r="K1161" s="2"/>
      <c r="L1161" s="1">
        <v>-4.0</v>
      </c>
      <c r="M1161" s="1"/>
      <c r="N1161" s="1">
        <v>10.334533333333333</v>
      </c>
      <c r="O1161" s="1" t="s">
        <v>23</v>
      </c>
      <c r="P1161" s="1" t="s">
        <v>3220</v>
      </c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1" t="s">
        <v>28</v>
      </c>
      <c r="B1162" s="1" t="s">
        <v>17</v>
      </c>
      <c r="C1162" s="1">
        <v>433.0</v>
      </c>
      <c r="D1162" s="1">
        <v>0.0</v>
      </c>
      <c r="E1162" s="1" t="s">
        <v>29</v>
      </c>
      <c r="F1162" s="1" t="s">
        <v>19</v>
      </c>
      <c r="G1162" s="1" t="s">
        <v>20</v>
      </c>
      <c r="H1162" s="1" t="s">
        <v>3775</v>
      </c>
      <c r="I1162" s="1" t="s">
        <v>3776</v>
      </c>
      <c r="J1162" s="1" t="s">
        <v>3776</v>
      </c>
      <c r="K1162" s="2"/>
      <c r="L1162" s="1">
        <v>-6.0</v>
      </c>
      <c r="M1162" s="1"/>
      <c r="N1162" s="1">
        <v>8.115816666666667</v>
      </c>
      <c r="O1162" s="1" t="s">
        <v>23</v>
      </c>
      <c r="P1162" s="1" t="s">
        <v>3777</v>
      </c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</row>
    <row r="1163">
      <c r="A1163" s="1" t="s">
        <v>28</v>
      </c>
      <c r="B1163" s="1" t="s">
        <v>17</v>
      </c>
      <c r="C1163" s="1">
        <v>214.2</v>
      </c>
      <c r="D1163" s="1">
        <v>0.0</v>
      </c>
      <c r="E1163" s="1" t="s">
        <v>29</v>
      </c>
      <c r="F1163" s="1" t="s">
        <v>19</v>
      </c>
      <c r="G1163" s="1" t="s">
        <v>20</v>
      </c>
      <c r="H1163" s="1" t="s">
        <v>3778</v>
      </c>
      <c r="I1163" s="1" t="s">
        <v>3779</v>
      </c>
      <c r="J1163" s="1" t="s">
        <v>3779</v>
      </c>
      <c r="K1163" s="2"/>
      <c r="L1163" s="1">
        <v>-7.0</v>
      </c>
      <c r="M1163" s="1"/>
      <c r="N1163" s="1">
        <v>7.889233333333333</v>
      </c>
      <c r="O1163" s="1" t="s">
        <v>23</v>
      </c>
      <c r="P1163" s="1" t="s">
        <v>175</v>
      </c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1" t="s">
        <v>36</v>
      </c>
      <c r="B1164" s="1" t="s">
        <v>17</v>
      </c>
      <c r="C1164" s="1">
        <v>199.0</v>
      </c>
      <c r="D1164" s="1">
        <v>50.0</v>
      </c>
      <c r="E1164" s="2"/>
      <c r="F1164" s="1" t="s">
        <v>67</v>
      </c>
      <c r="G1164" s="1" t="s">
        <v>68</v>
      </c>
      <c r="H1164" s="1" t="s">
        <v>3780</v>
      </c>
      <c r="I1164" s="1" t="s">
        <v>3781</v>
      </c>
      <c r="J1164" s="1" t="s">
        <v>3781</v>
      </c>
      <c r="K1164" s="2"/>
      <c r="L1164" s="1">
        <v>-11.0</v>
      </c>
      <c r="M1164" s="1"/>
      <c r="N1164" s="4">
        <v>7.762866666666667</v>
      </c>
      <c r="O1164" s="1" t="s">
        <v>43</v>
      </c>
      <c r="P1164" s="1" t="s">
        <v>3782</v>
      </c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1" t="s">
        <v>179</v>
      </c>
      <c r="B1165" s="1" t="s">
        <v>17</v>
      </c>
      <c r="C1165" s="1">
        <v>139.0</v>
      </c>
      <c r="D1165" s="1">
        <v>0.0</v>
      </c>
      <c r="E1165" s="2"/>
      <c r="F1165" s="1" t="s">
        <v>67</v>
      </c>
      <c r="G1165" s="1" t="s">
        <v>93</v>
      </c>
      <c r="H1165" s="1" t="s">
        <v>3783</v>
      </c>
      <c r="I1165" s="1" t="s">
        <v>3784</v>
      </c>
      <c r="J1165" s="1" t="s">
        <v>3784</v>
      </c>
      <c r="K1165" s="2"/>
      <c r="L1165" s="1">
        <v>0.0</v>
      </c>
      <c r="M1165" s="1"/>
      <c r="N1165" s="1">
        <v>5.541766666666667</v>
      </c>
      <c r="O1165" s="1" t="s">
        <v>182</v>
      </c>
      <c r="P1165" s="1" t="s">
        <v>3785</v>
      </c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1" t="s">
        <v>28</v>
      </c>
      <c r="B1166" s="1" t="s">
        <v>17</v>
      </c>
      <c r="C1166" s="1">
        <v>323.0</v>
      </c>
      <c r="D1166" s="1">
        <v>0.0</v>
      </c>
      <c r="E1166" s="1" t="s">
        <v>29</v>
      </c>
      <c r="F1166" s="1" t="s">
        <v>19</v>
      </c>
      <c r="G1166" s="1" t="s">
        <v>20</v>
      </c>
      <c r="H1166" s="1" t="s">
        <v>3786</v>
      </c>
      <c r="I1166" s="1" t="s">
        <v>3787</v>
      </c>
      <c r="J1166" s="1" t="s">
        <v>3787</v>
      </c>
      <c r="K1166" s="2"/>
      <c r="L1166" s="1">
        <v>-3.0</v>
      </c>
      <c r="M1166" s="1"/>
      <c r="N1166" s="1">
        <v>11.4808</v>
      </c>
      <c r="O1166" s="1" t="s">
        <v>23</v>
      </c>
      <c r="P1166" s="1" t="s">
        <v>3788</v>
      </c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</row>
    <row r="1167">
      <c r="A1167" s="1" t="s">
        <v>28</v>
      </c>
      <c r="B1167" s="1" t="s">
        <v>17</v>
      </c>
      <c r="C1167" s="1">
        <v>479.2</v>
      </c>
      <c r="D1167" s="1">
        <v>0.0</v>
      </c>
      <c r="E1167" s="1" t="s">
        <v>29</v>
      </c>
      <c r="F1167" s="1" t="s">
        <v>19</v>
      </c>
      <c r="G1167" s="1" t="s">
        <v>20</v>
      </c>
      <c r="H1167" s="1" t="s">
        <v>3789</v>
      </c>
      <c r="I1167" s="1" t="s">
        <v>3790</v>
      </c>
      <c r="J1167" s="1" t="s">
        <v>3790</v>
      </c>
      <c r="K1167" s="2"/>
      <c r="L1167" s="1">
        <v>-6.0</v>
      </c>
      <c r="M1167" s="1"/>
      <c r="N1167" s="1">
        <v>8.809283333333333</v>
      </c>
      <c r="O1167" s="1" t="s">
        <v>23</v>
      </c>
      <c r="P1167" s="1" t="s">
        <v>3791</v>
      </c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1" t="s">
        <v>36</v>
      </c>
      <c r="B1168" s="1" t="s">
        <v>17</v>
      </c>
      <c r="C1168" s="1">
        <v>267.0</v>
      </c>
      <c r="D1168" s="1">
        <v>67.0</v>
      </c>
      <c r="E1168" s="2"/>
      <c r="F1168" s="1" t="s">
        <v>67</v>
      </c>
      <c r="G1168" s="1" t="s">
        <v>68</v>
      </c>
      <c r="H1168" s="1" t="s">
        <v>3792</v>
      </c>
      <c r="I1168" s="1" t="s">
        <v>3793</v>
      </c>
      <c r="J1168" s="1" t="s">
        <v>3793</v>
      </c>
      <c r="K1168" s="2"/>
      <c r="L1168" s="1">
        <v>-12.0</v>
      </c>
      <c r="M1168" s="1"/>
      <c r="N1168" s="1">
        <v>7.018366666666667</v>
      </c>
      <c r="O1168" s="1" t="s">
        <v>43</v>
      </c>
      <c r="P1168" s="1" t="s">
        <v>3794</v>
      </c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1" t="s">
        <v>36</v>
      </c>
      <c r="B1169" s="1" t="s">
        <v>17</v>
      </c>
      <c r="C1169" s="1">
        <v>250.0</v>
      </c>
      <c r="D1169" s="1">
        <v>0.0</v>
      </c>
      <c r="E1169" s="1" t="s">
        <v>1839</v>
      </c>
      <c r="F1169" s="1" t="s">
        <v>38</v>
      </c>
      <c r="G1169" s="1" t="s">
        <v>20</v>
      </c>
      <c r="H1169" s="1" t="s">
        <v>3795</v>
      </c>
      <c r="I1169" s="1" t="s">
        <v>3796</v>
      </c>
      <c r="J1169" s="1" t="s">
        <v>3797</v>
      </c>
      <c r="K1169" s="1" t="s">
        <v>3798</v>
      </c>
      <c r="L1169" s="1">
        <v>-11.0</v>
      </c>
      <c r="M1169" s="1">
        <v>0.01535</v>
      </c>
      <c r="N1169" s="1">
        <v>7.3229</v>
      </c>
      <c r="O1169" s="1" t="s">
        <v>43</v>
      </c>
      <c r="P1169" s="1" t="s">
        <v>3799</v>
      </c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1" t="s">
        <v>58</v>
      </c>
      <c r="B1170" s="1" t="s">
        <v>17</v>
      </c>
      <c r="C1170" s="1">
        <v>364.0</v>
      </c>
      <c r="D1170" s="1">
        <v>0.0</v>
      </c>
      <c r="E1170" s="2"/>
      <c r="F1170" s="1" t="s">
        <v>19</v>
      </c>
      <c r="G1170" s="1" t="s">
        <v>20</v>
      </c>
      <c r="H1170" s="1" t="s">
        <v>3800</v>
      </c>
      <c r="I1170" s="1" t="s">
        <v>3801</v>
      </c>
      <c r="J1170" s="1" t="s">
        <v>3801</v>
      </c>
      <c r="K1170" s="2"/>
      <c r="L1170" s="1">
        <v>-5.0</v>
      </c>
      <c r="M1170" s="1"/>
      <c r="N1170" s="1">
        <v>9.478466666666666</v>
      </c>
      <c r="O1170" s="1" t="s">
        <v>23</v>
      </c>
      <c r="P1170" s="1" t="s">
        <v>3802</v>
      </c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1" t="s">
        <v>36</v>
      </c>
      <c r="B1171" s="1" t="s">
        <v>17</v>
      </c>
      <c r="C1171" s="1">
        <v>333.0</v>
      </c>
      <c r="D1171" s="1">
        <v>0.0</v>
      </c>
      <c r="E1171" s="1" t="s">
        <v>1839</v>
      </c>
      <c r="F1171" s="1" t="s">
        <v>38</v>
      </c>
      <c r="G1171" s="1" t="s">
        <v>93</v>
      </c>
      <c r="H1171" s="1" t="s">
        <v>3803</v>
      </c>
      <c r="I1171" s="1" t="s">
        <v>3804</v>
      </c>
      <c r="J1171" s="1" t="s">
        <v>3805</v>
      </c>
      <c r="K1171" s="1" t="s">
        <v>3806</v>
      </c>
      <c r="L1171" s="1">
        <v>-20.0</v>
      </c>
      <c r="M1171" s="1">
        <v>0.014983333333333333</v>
      </c>
      <c r="N1171" s="1">
        <v>6.3542</v>
      </c>
      <c r="O1171" s="1" t="s">
        <v>43</v>
      </c>
      <c r="P1171" s="1" t="s">
        <v>1849</v>
      </c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1" t="s">
        <v>36</v>
      </c>
      <c r="B1172" s="1" t="s">
        <v>17</v>
      </c>
      <c r="C1172" s="1">
        <v>199.0</v>
      </c>
      <c r="D1172" s="1">
        <v>50.0</v>
      </c>
      <c r="E1172" s="2"/>
      <c r="F1172" s="1" t="s">
        <v>67</v>
      </c>
      <c r="G1172" s="1" t="s">
        <v>20</v>
      </c>
      <c r="H1172" s="1" t="s">
        <v>3807</v>
      </c>
      <c r="I1172" s="1" t="s">
        <v>3808</v>
      </c>
      <c r="J1172" s="1" t="s">
        <v>3808</v>
      </c>
      <c r="K1172" s="2"/>
      <c r="L1172" s="1">
        <v>-10.0</v>
      </c>
      <c r="M1172" s="1"/>
      <c r="N1172" s="4">
        <v>8.78485</v>
      </c>
      <c r="O1172" s="1" t="s">
        <v>43</v>
      </c>
      <c r="P1172" s="1" t="s">
        <v>2339</v>
      </c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1" t="s">
        <v>36</v>
      </c>
      <c r="B1173" s="1" t="s">
        <v>17</v>
      </c>
      <c r="C1173" s="1">
        <v>199.0</v>
      </c>
      <c r="D1173" s="1">
        <v>50.0</v>
      </c>
      <c r="E1173" s="2"/>
      <c r="F1173" s="1" t="s">
        <v>67</v>
      </c>
      <c r="G1173" s="1" t="s">
        <v>93</v>
      </c>
      <c r="H1173" s="1" t="s">
        <v>3809</v>
      </c>
      <c r="I1173" s="1" t="s">
        <v>3810</v>
      </c>
      <c r="J1173" s="1" t="s">
        <v>3810</v>
      </c>
      <c r="K1173" s="2"/>
      <c r="L1173" s="1">
        <v>-12.0</v>
      </c>
      <c r="M1173" s="1"/>
      <c r="N1173" s="1">
        <v>6.3672</v>
      </c>
      <c r="O1173" s="1" t="s">
        <v>43</v>
      </c>
      <c r="P1173" s="1" t="s">
        <v>1890</v>
      </c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1" t="s">
        <v>16</v>
      </c>
      <c r="B1174" s="1" t="s">
        <v>17</v>
      </c>
      <c r="C1174" s="1">
        <v>329.0</v>
      </c>
      <c r="D1174" s="1">
        <v>0.0</v>
      </c>
      <c r="E1174" s="1" t="s">
        <v>3811</v>
      </c>
      <c r="F1174" s="1" t="s">
        <v>19</v>
      </c>
      <c r="G1174" s="1" t="s">
        <v>20</v>
      </c>
      <c r="H1174" s="1" t="s">
        <v>3812</v>
      </c>
      <c r="I1174" s="1" t="s">
        <v>3813</v>
      </c>
      <c r="J1174" s="1" t="s">
        <v>3813</v>
      </c>
      <c r="K1174" s="2"/>
      <c r="L1174" s="1">
        <v>-5.0</v>
      </c>
      <c r="M1174" s="1"/>
      <c r="N1174" s="4">
        <v>9.3305</v>
      </c>
      <c r="O1174" s="1" t="s">
        <v>23</v>
      </c>
      <c r="P1174" s="1" t="s">
        <v>3814</v>
      </c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1" t="s">
        <v>28</v>
      </c>
      <c r="B1175" s="1" t="s">
        <v>17</v>
      </c>
      <c r="C1175" s="1">
        <v>344.0</v>
      </c>
      <c r="D1175" s="1">
        <v>0.0</v>
      </c>
      <c r="E1175" s="1" t="s">
        <v>29</v>
      </c>
      <c r="F1175" s="1" t="s">
        <v>19</v>
      </c>
      <c r="G1175" s="1" t="s">
        <v>20</v>
      </c>
      <c r="H1175" s="1" t="s">
        <v>3815</v>
      </c>
      <c r="I1175" s="1" t="s">
        <v>3816</v>
      </c>
      <c r="J1175" s="1" t="s">
        <v>3816</v>
      </c>
      <c r="K1175" s="2"/>
      <c r="L1175" s="1">
        <v>-5.0</v>
      </c>
      <c r="M1175" s="1"/>
      <c r="N1175" s="4">
        <v>9.765266666666667</v>
      </c>
      <c r="O1175" s="1" t="s">
        <v>23</v>
      </c>
      <c r="P1175" s="1" t="s">
        <v>3817</v>
      </c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1" t="s">
        <v>36</v>
      </c>
      <c r="B1176" s="1" t="s">
        <v>17</v>
      </c>
      <c r="C1176" s="3">
        <v>494.0</v>
      </c>
      <c r="D1176" s="1">
        <v>124.0</v>
      </c>
      <c r="E1176" s="2"/>
      <c r="F1176" s="1" t="s">
        <v>67</v>
      </c>
      <c r="G1176" s="1" t="s">
        <v>68</v>
      </c>
      <c r="H1176" s="1" t="s">
        <v>3818</v>
      </c>
      <c r="I1176" s="1" t="s">
        <v>3819</v>
      </c>
      <c r="J1176" s="1" t="s">
        <v>3819</v>
      </c>
      <c r="K1176" s="2"/>
      <c r="L1176" s="1">
        <v>-3.0</v>
      </c>
      <c r="M1176" s="1"/>
      <c r="N1176" s="1">
        <v>33.564416666666666</v>
      </c>
      <c r="O1176" s="1" t="s">
        <v>43</v>
      </c>
      <c r="P1176" s="1" t="s">
        <v>3820</v>
      </c>
      <c r="Q1176" s="2"/>
      <c r="S1176" s="2"/>
      <c r="T1176" s="2"/>
      <c r="U1176" s="2"/>
      <c r="V1176" s="2"/>
      <c r="W1176" s="2"/>
      <c r="X1176" s="2"/>
      <c r="Y1176" s="2"/>
      <c r="Z1176" s="2"/>
      <c r="AB1176" s="2"/>
      <c r="AC1176" s="2"/>
      <c r="AD1176" s="2"/>
      <c r="AE1176" s="2"/>
      <c r="AF1176" s="2"/>
    </row>
    <row r="1177">
      <c r="A1177" s="1" t="s">
        <v>36</v>
      </c>
      <c r="B1177" s="1" t="s">
        <v>17</v>
      </c>
      <c r="C1177" s="1">
        <v>496.0</v>
      </c>
      <c r="D1177" s="1">
        <v>0.0</v>
      </c>
      <c r="E1177" s="1" t="s">
        <v>1839</v>
      </c>
      <c r="F1177" s="1" t="s">
        <v>38</v>
      </c>
      <c r="G1177" s="1" t="s">
        <v>20</v>
      </c>
      <c r="H1177" s="1" t="s">
        <v>3821</v>
      </c>
      <c r="I1177" s="1" t="s">
        <v>3822</v>
      </c>
      <c r="J1177" s="1" t="s">
        <v>3823</v>
      </c>
      <c r="K1177" s="1" t="s">
        <v>3824</v>
      </c>
      <c r="L1177" s="1">
        <v>-11.0</v>
      </c>
      <c r="M1177" s="1">
        <v>0.012233333333333334</v>
      </c>
      <c r="N1177" s="1">
        <v>12.5936</v>
      </c>
      <c r="O1177" s="1" t="s">
        <v>43</v>
      </c>
      <c r="P1177" s="1" t="s">
        <v>3825</v>
      </c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1" t="s">
        <v>16</v>
      </c>
      <c r="B1178" s="1" t="s">
        <v>17</v>
      </c>
      <c r="C1178" s="1">
        <v>433.0</v>
      </c>
      <c r="D1178" s="1">
        <v>0.0</v>
      </c>
      <c r="E1178" s="1" t="s">
        <v>3826</v>
      </c>
      <c r="F1178" s="1" t="s">
        <v>19</v>
      </c>
      <c r="G1178" s="1" t="s">
        <v>20</v>
      </c>
      <c r="H1178" s="1" t="s">
        <v>3827</v>
      </c>
      <c r="I1178" s="1" t="s">
        <v>3828</v>
      </c>
      <c r="J1178" s="1" t="s">
        <v>3828</v>
      </c>
      <c r="K1178" s="2"/>
      <c r="L1178" s="1">
        <v>0.0</v>
      </c>
      <c r="M1178" s="1"/>
      <c r="N1178" s="4">
        <v>15.06315</v>
      </c>
      <c r="O1178" s="1" t="s">
        <v>23</v>
      </c>
      <c r="P1178" s="1" t="s">
        <v>2444</v>
      </c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1" t="s">
        <v>28</v>
      </c>
      <c r="B1179" s="1" t="s">
        <v>17</v>
      </c>
      <c r="C1179" s="1">
        <v>264.0</v>
      </c>
      <c r="D1179" s="1">
        <v>0.0</v>
      </c>
      <c r="E1179" s="1" t="s">
        <v>29</v>
      </c>
      <c r="F1179" s="1" t="s">
        <v>19</v>
      </c>
      <c r="G1179" s="1" t="s">
        <v>20</v>
      </c>
      <c r="H1179" s="1" t="s">
        <v>3829</v>
      </c>
      <c r="I1179" s="1" t="s">
        <v>3830</v>
      </c>
      <c r="J1179" s="1" t="s">
        <v>3830</v>
      </c>
      <c r="K1179" s="2"/>
      <c r="L1179" s="1">
        <v>-5.0</v>
      </c>
      <c r="M1179" s="1"/>
      <c r="N1179" s="1">
        <v>9.239366666666667</v>
      </c>
      <c r="O1179" s="1" t="s">
        <v>23</v>
      </c>
      <c r="P1179" s="1" t="s">
        <v>1684</v>
      </c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1" t="s">
        <v>36</v>
      </c>
      <c r="B1180" s="1" t="s">
        <v>17</v>
      </c>
      <c r="C1180" s="1">
        <v>328.0</v>
      </c>
      <c r="D1180" s="1">
        <v>0.0</v>
      </c>
      <c r="E1180" s="1" t="s">
        <v>1839</v>
      </c>
      <c r="F1180" s="1" t="s">
        <v>38</v>
      </c>
      <c r="G1180" s="1" t="s">
        <v>20</v>
      </c>
      <c r="H1180" s="1" t="s">
        <v>3831</v>
      </c>
      <c r="I1180" s="1" t="s">
        <v>3832</v>
      </c>
      <c r="J1180" s="1" t="s">
        <v>3833</v>
      </c>
      <c r="K1180" s="1" t="s">
        <v>3834</v>
      </c>
      <c r="L1180" s="1">
        <v>5.0</v>
      </c>
      <c r="M1180" s="1">
        <v>0.013933333333333334</v>
      </c>
      <c r="N1180" s="1">
        <v>7.798266666666667</v>
      </c>
      <c r="O1180" s="1" t="s">
        <v>43</v>
      </c>
      <c r="P1180" s="1" t="s">
        <v>1681</v>
      </c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1" t="s">
        <v>36</v>
      </c>
      <c r="B1181" s="1" t="s">
        <v>17</v>
      </c>
      <c r="C1181" s="1">
        <v>204.0</v>
      </c>
      <c r="D1181" s="1">
        <v>50.0</v>
      </c>
      <c r="E1181" s="2"/>
      <c r="F1181" s="1" t="s">
        <v>67</v>
      </c>
      <c r="G1181" s="1" t="s">
        <v>20</v>
      </c>
      <c r="H1181" s="1" t="s">
        <v>3835</v>
      </c>
      <c r="I1181" s="1" t="s">
        <v>3836</v>
      </c>
      <c r="J1181" s="1" t="s">
        <v>3836</v>
      </c>
      <c r="K1181" s="2"/>
      <c r="L1181" s="1">
        <v>-13.0</v>
      </c>
      <c r="M1181" s="1"/>
      <c r="N1181" s="1">
        <v>44.9035</v>
      </c>
      <c r="O1181" s="1" t="s">
        <v>43</v>
      </c>
      <c r="P1181" s="1" t="s">
        <v>3002</v>
      </c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1" t="s">
        <v>36</v>
      </c>
      <c r="B1182" s="1" t="s">
        <v>17</v>
      </c>
      <c r="C1182" s="1">
        <v>342.0</v>
      </c>
      <c r="D1182" s="1">
        <v>16.0</v>
      </c>
      <c r="E1182" s="1" t="s">
        <v>1839</v>
      </c>
      <c r="F1182" s="1" t="s">
        <v>38</v>
      </c>
      <c r="G1182" s="1" t="s">
        <v>20</v>
      </c>
      <c r="H1182" s="1" t="s">
        <v>3837</v>
      </c>
      <c r="I1182" s="1" t="s">
        <v>3838</v>
      </c>
      <c r="J1182" s="1" t="s">
        <v>3839</v>
      </c>
      <c r="K1182" s="1" t="s">
        <v>3840</v>
      </c>
      <c r="L1182" s="1">
        <v>-18.0</v>
      </c>
      <c r="M1182" s="1">
        <v>0.024716666666666668</v>
      </c>
      <c r="N1182" s="1">
        <v>10.849166666666667</v>
      </c>
      <c r="O1182" s="1" t="s">
        <v>43</v>
      </c>
      <c r="P1182" s="1" t="s">
        <v>3841</v>
      </c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1" t="s">
        <v>179</v>
      </c>
      <c r="B1183" s="1" t="s">
        <v>17</v>
      </c>
      <c r="C1183" s="1">
        <v>20.0</v>
      </c>
      <c r="D1183" s="1">
        <v>35.0</v>
      </c>
      <c r="E1183" s="2"/>
      <c r="F1183" s="1" t="s">
        <v>67</v>
      </c>
      <c r="G1183" s="1" t="s">
        <v>93</v>
      </c>
      <c r="H1183" s="1" t="s">
        <v>3842</v>
      </c>
      <c r="I1183" s="1" t="s">
        <v>3843</v>
      </c>
      <c r="J1183" s="1" t="s">
        <v>3843</v>
      </c>
      <c r="K1183" s="2"/>
      <c r="L1183" s="1">
        <v>-3.0</v>
      </c>
      <c r="M1183" s="1"/>
      <c r="N1183" s="1">
        <v>1.47325</v>
      </c>
      <c r="O1183" s="1" t="s">
        <v>182</v>
      </c>
      <c r="P1183" s="1" t="s">
        <v>3844</v>
      </c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1" t="s">
        <v>36</v>
      </c>
      <c r="B1184" s="1" t="s">
        <v>17</v>
      </c>
      <c r="C1184" s="1">
        <v>309.0</v>
      </c>
      <c r="D1184" s="1">
        <v>59.0</v>
      </c>
      <c r="E1184" s="2"/>
      <c r="F1184" s="1" t="s">
        <v>67</v>
      </c>
      <c r="G1184" s="1" t="s">
        <v>20</v>
      </c>
      <c r="H1184" s="1" t="s">
        <v>3845</v>
      </c>
      <c r="I1184" s="1" t="s">
        <v>3846</v>
      </c>
      <c r="J1184" s="1" t="s">
        <v>3846</v>
      </c>
      <c r="K1184" s="2"/>
      <c r="L1184" s="1">
        <v>-7.0</v>
      </c>
      <c r="M1184" s="1"/>
      <c r="N1184" s="1">
        <v>40.577083333333334</v>
      </c>
      <c r="O1184" s="1" t="s">
        <v>43</v>
      </c>
      <c r="P1184" s="1" t="s">
        <v>3847</v>
      </c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S1194" s="2"/>
      <c r="T1194" s="2"/>
      <c r="U1194" s="2"/>
      <c r="V1194" s="2"/>
      <c r="W1194" s="2"/>
      <c r="X1194" s="2"/>
      <c r="Y1194" s="2"/>
      <c r="Z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S1196" s="2"/>
      <c r="T1196" s="2"/>
      <c r="U1196" s="2"/>
      <c r="V1196" s="2"/>
      <c r="W1196" s="2"/>
      <c r="X1196" s="2"/>
      <c r="Y1196" s="2"/>
      <c r="Z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S1197" s="2"/>
      <c r="T1197" s="2"/>
      <c r="U1197" s="2"/>
      <c r="V1197" s="2"/>
      <c r="W1197" s="2"/>
      <c r="X1197" s="2"/>
      <c r="Y1197" s="2"/>
      <c r="Z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S1200" s="2"/>
      <c r="T1200" s="2"/>
      <c r="U1200" s="2"/>
      <c r="V1200" s="2"/>
      <c r="W1200" s="2"/>
      <c r="X1200" s="2"/>
      <c r="Y1200" s="2"/>
      <c r="Z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S1202" s="2"/>
      <c r="T1202" s="2"/>
      <c r="U1202" s="2"/>
      <c r="V1202" s="2"/>
      <c r="W1202" s="2"/>
      <c r="X1202" s="2"/>
      <c r="Y1202" s="2"/>
      <c r="Z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</sheetData>
  <autoFilter ref="$A$1:$N$120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3848</v>
      </c>
      <c r="B1" s="6"/>
      <c r="C1" s="6"/>
      <c r="D1" s="6"/>
      <c r="E1" s="7"/>
      <c r="F1" s="8" t="s">
        <v>3849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3850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46181.0</v>
      </c>
      <c r="B5" s="6"/>
      <c r="C5" s="14" t="s">
        <v>3851</v>
      </c>
      <c r="D5" s="15">
        <v>46187.0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3852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3857</v>
      </c>
      <c r="B11" s="25">
        <v>34495.0</v>
      </c>
      <c r="C11" s="26">
        <v>18530.0</v>
      </c>
      <c r="D11" s="27">
        <f t="shared" ref="D11:D26" si="1">C11-B11</f>
        <v>-15965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3858</v>
      </c>
      <c r="B12" s="29">
        <v>35983.0</v>
      </c>
      <c r="C12" s="26">
        <v>35983.0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3859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3860</v>
      </c>
      <c r="B14" s="25">
        <v>1900.0</v>
      </c>
      <c r="C14" s="26">
        <v>6672.0</v>
      </c>
      <c r="D14" s="27">
        <f t="shared" si="1"/>
        <v>4772</v>
      </c>
      <c r="E14" s="28" t="s">
        <v>3861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3862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3863</v>
      </c>
      <c r="B16" s="29">
        <v>105.0</v>
      </c>
      <c r="C16" s="26">
        <v>11299.0</v>
      </c>
      <c r="D16" s="27">
        <f t="shared" si="1"/>
        <v>11194</v>
      </c>
      <c r="E16" s="28" t="s">
        <v>3864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3865</v>
      </c>
      <c r="B17" s="29">
        <v>2700.0</v>
      </c>
      <c r="C17" s="26">
        <v>2700.0</v>
      </c>
      <c r="D17" s="27">
        <f t="shared" si="1"/>
        <v>0</v>
      </c>
      <c r="E17" s="28" t="s">
        <v>3866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3867</v>
      </c>
      <c r="B18" s="29">
        <v>7830.0</v>
      </c>
      <c r="C18" s="26">
        <v>7830.0</v>
      </c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3868</v>
      </c>
      <c r="B19" s="29">
        <v>147326.0700000001</v>
      </c>
      <c r="C19" s="33">
        <f t="array" ref="C19">SUMIFS(INDIRECT(A1 &amp; " Restia!C:C"), INDIRECT(A1 &amp; " Restia!A:A"), A19, INDIRECT(A1 &amp; " Restia!B:B"), "&lt;&gt;cancele")</f>
        <v>152512.67</v>
      </c>
      <c r="D19" s="27">
        <f t="shared" si="1"/>
        <v>5186.6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3869</v>
      </c>
      <c r="B20" s="29">
        <v>35871.0</v>
      </c>
      <c r="C20" s="9">
        <f t="array" ref="C20">SUMIFS( INDIRECT(A1 &amp; " Restia!C:C"), INDIRECT(A1 &amp; " Restia!A:A"), A20, INDIRECT(A1 &amp; " Restia!B:B"), "&lt;&gt;canceled" )</f>
        <v>35871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3870</v>
      </c>
      <c r="B21" s="29">
        <v>87024.0</v>
      </c>
      <c r="C21" s="9">
        <f t="array" ref="C21">SUMIFS( INDIRECT(A1 &amp; " Restia!C:C"), INDIRECT(A1 &amp; " Restia!A:A"), "damejidlo", INDIRECT(A1 &amp; " Restia!G:G"), "online", INDIRECT(A1 &amp; " Restia!B:B"), "&lt;&gt;canceled" )</f>
        <v>87024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3871</v>
      </c>
      <c r="B22" s="29">
        <v>107347.0</v>
      </c>
      <c r="C22" s="9">
        <f t="array" ref="C22">SUMIFS( INDIRECT(A1 &amp; " Restia!C:C"), INDIRECT(A1 &amp; " Restia!A:A"), "generic", INDIRECT(A1 &amp; " Restia!G:G"), "online", INDIRECT(A1 &amp; " Restia!B:B"), "&lt;&gt;canceled" )</f>
        <v>107347</v>
      </c>
      <c r="D22" s="27">
        <f t="shared" si="1"/>
        <v>0</v>
      </c>
      <c r="E22" s="34"/>
      <c r="F22" s="8" t="s">
        <v>3872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3873</v>
      </c>
      <c r="B23" s="29">
        <v>1224.0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1224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3874</v>
      </c>
      <c r="B24" s="29">
        <v>12020.0</v>
      </c>
      <c r="C24" s="9">
        <f t="array" ref="C24">SUMIFS( INDIRECT(A1 &amp; " Restia!C:C"), INDIRECT(A1 &amp; " Restia!A:A"), "damejidlo", INDIRECT(A1 &amp; " Restia!G:G"), "cash", INDIRECT(A1 &amp; " Restia!B:B"), "&lt;&gt;canceled")</f>
        <v>12020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3875</v>
      </c>
      <c r="B25" s="29">
        <v>461805.06999999983</v>
      </c>
      <c r="C25" s="9">
        <f t="array" ref="C25">SUM(INDIRECT(A1 &amp; " Restia!C:C")) - SUMIFS(INDIRECT(A1 &amp; " Restia!C:C"), INDIRECT(A1 &amp; " Restia!B:B"), "canceled")</f>
        <v>461805.07</v>
      </c>
      <c r="D25" s="27">
        <f t="shared" si="1"/>
        <v>0.00000000256113708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3876</v>
      </c>
      <c r="B26" s="37">
        <v>2.1827872842550278E-10</v>
      </c>
      <c r="C26" s="27">
        <f>sum(C11:C23)-C25</f>
        <v>5187.6</v>
      </c>
      <c r="D26" s="37">
        <f t="shared" si="1"/>
        <v>5187.6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3877</v>
      </c>
      <c r="B1" s="6"/>
      <c r="C1" s="6"/>
      <c r="D1" s="6"/>
      <c r="E1" s="7"/>
      <c r="F1" s="8" t="s">
        <v>3849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3850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46181.0</v>
      </c>
      <c r="B5" s="6"/>
      <c r="C5" s="14" t="s">
        <v>3851</v>
      </c>
      <c r="D5" s="15">
        <v>46187.0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3852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3857</v>
      </c>
      <c r="B11" s="25">
        <v>16115.0</v>
      </c>
      <c r="C11" s="26">
        <v>16135.0</v>
      </c>
      <c r="D11" s="27">
        <f t="shared" ref="D11:D26" si="1">C11-B11</f>
        <v>20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3858</v>
      </c>
      <c r="B12" s="29">
        <v>22869.0</v>
      </c>
      <c r="C12" s="26">
        <v>22869.0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3859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3860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3862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3863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3865</v>
      </c>
      <c r="B17" s="25">
        <v>2570.0</v>
      </c>
      <c r="C17" s="26">
        <v>2570.0</v>
      </c>
      <c r="D17" s="27">
        <f t="shared" si="1"/>
        <v>0</v>
      </c>
      <c r="E17" s="28" t="s">
        <v>3878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3867</v>
      </c>
      <c r="B18" s="29">
        <v>1935.0</v>
      </c>
      <c r="C18" s="26">
        <v>1890.0</v>
      </c>
      <c r="D18" s="27">
        <f t="shared" si="1"/>
        <v>-45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3868</v>
      </c>
      <c r="B19" s="29">
        <v>41469.19999999999</v>
      </c>
      <c r="C19" s="33">
        <f t="array" ref="C19">SUMIFS(INDIRECT(A1 &amp; " Restia!C:C"), INDIRECT(A1 &amp; " Restia!A:A"), A19, INDIRECT(A1 &amp; " Restia!B:B"), "&lt;&gt;cancele")</f>
        <v>41667.4</v>
      </c>
      <c r="D19" s="27">
        <f t="shared" si="1"/>
        <v>198.2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3869</v>
      </c>
      <c r="B20" s="29">
        <v>10724.0</v>
      </c>
      <c r="C20" s="9">
        <f t="array" ref="C20">SUMIFS( INDIRECT(A1 &amp; " Restia!C:C"), INDIRECT(A1 &amp; " Restia!A:A"), A20, INDIRECT(A1 &amp; " Restia!B:B"), "&lt;&gt;canceled" )</f>
        <v>10724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3870</v>
      </c>
      <c r="B21" s="29">
        <v>23596.75</v>
      </c>
      <c r="C21" s="9">
        <f t="array" ref="C21">SUMIFS( INDIRECT(A1 &amp; " Restia!C:C"), INDIRECT(A1 &amp; " Restia!A:A"), "damejidlo", INDIRECT(A1 &amp; " Restia!G:G"), "online", INDIRECT(A1 &amp; " Restia!B:B"), "&lt;&gt;canceled" )</f>
        <v>23596.75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3871</v>
      </c>
      <c r="B22" s="29">
        <v>10522.0</v>
      </c>
      <c r="C22" s="9">
        <f t="array" ref="C22">SUMIFS( INDIRECT(A1 &amp; " Restia!C:C"), INDIRECT(A1 &amp; " Restia!A:A"), "generic", INDIRECT(A1 &amp; " Restia!G:G"), "online", INDIRECT(A1 &amp; " Restia!B:B"), "&lt;&gt;canceled" )</f>
        <v>10522</v>
      </c>
      <c r="D22" s="27">
        <f t="shared" si="1"/>
        <v>0</v>
      </c>
      <c r="E22" s="34"/>
      <c r="F22" s="8" t="s">
        <v>3872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3873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3874</v>
      </c>
      <c r="B24" s="29">
        <v>3415.25</v>
      </c>
      <c r="C24" s="9">
        <f t="array" ref="C24">SUMIFS( INDIRECT(A1 &amp; " Restia!C:C"), INDIRECT(A1 &amp; " Restia!A:A"), "damejidlo", INDIRECT(A1 &amp; " Restia!G:G"), "cash", INDIRECT(A1 &amp; " Restia!B:B"), "&lt;&gt;canceled")</f>
        <v>3415.25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3875</v>
      </c>
      <c r="B25" s="29">
        <v>129772.40000000002</v>
      </c>
      <c r="C25" s="9">
        <f t="array" ref="C25">SUM(INDIRECT(A1 &amp; " Restia!C:C")) - SUMIFS(INDIRECT(A1 &amp; " Restia!C:C"), INDIRECT(A1 &amp; " Restia!B:B"), "canceled")</f>
        <v>129970.6</v>
      </c>
      <c r="D25" s="37">
        <f t="shared" si="1"/>
        <v>198.2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3876</v>
      </c>
      <c r="B26" s="37">
        <v>28.549999999962893</v>
      </c>
      <c r="C26" s="27">
        <f>sum(C11:C23)-C25</f>
        <v>3.55</v>
      </c>
      <c r="D26" s="37">
        <f t="shared" si="1"/>
        <v>-25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179</v>
      </c>
      <c r="B2" s="1" t="s">
        <v>17</v>
      </c>
      <c r="C2" s="1">
        <v>65.0</v>
      </c>
      <c r="D2" s="1">
        <v>0.0</v>
      </c>
      <c r="E2" s="2"/>
      <c r="F2" s="1" t="s">
        <v>67</v>
      </c>
      <c r="G2" s="1" t="s">
        <v>93</v>
      </c>
      <c r="H2" s="1" t="s">
        <v>3879</v>
      </c>
      <c r="I2" s="1" t="s">
        <v>3880</v>
      </c>
      <c r="J2" s="1" t="s">
        <v>3880</v>
      </c>
      <c r="K2" s="2"/>
      <c r="L2" s="1">
        <v>7.0</v>
      </c>
      <c r="M2" s="1"/>
      <c r="N2" s="1">
        <v>12.581266666666666</v>
      </c>
      <c r="O2" s="1" t="s">
        <v>182</v>
      </c>
      <c r="P2" s="1" t="s">
        <v>3881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458.0</v>
      </c>
      <c r="D3" s="1">
        <v>0.0</v>
      </c>
      <c r="E3" s="1" t="s">
        <v>3882</v>
      </c>
      <c r="F3" s="1" t="s">
        <v>19</v>
      </c>
      <c r="G3" s="1" t="s">
        <v>20</v>
      </c>
      <c r="H3" s="1" t="s">
        <v>3883</v>
      </c>
      <c r="I3" s="1" t="s">
        <v>3884</v>
      </c>
      <c r="J3" s="1" t="s">
        <v>3884</v>
      </c>
      <c r="K3" s="2"/>
      <c r="L3" s="1">
        <v>-1.0</v>
      </c>
      <c r="M3" s="1"/>
      <c r="N3" s="1">
        <v>13.1123</v>
      </c>
      <c r="O3" s="1" t="s">
        <v>3885</v>
      </c>
      <c r="P3" s="1" t="s">
        <v>3886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28</v>
      </c>
      <c r="B4" s="1" t="s">
        <v>17</v>
      </c>
      <c r="C4" s="1">
        <v>353.6</v>
      </c>
      <c r="D4" s="1">
        <v>0.0</v>
      </c>
      <c r="E4" s="1" t="s">
        <v>29</v>
      </c>
      <c r="F4" s="1" t="s">
        <v>19</v>
      </c>
      <c r="G4" s="1" t="s">
        <v>20</v>
      </c>
      <c r="H4" s="1" t="s">
        <v>3887</v>
      </c>
      <c r="I4" s="1" t="s">
        <v>3888</v>
      </c>
      <c r="J4" s="1" t="s">
        <v>3888</v>
      </c>
      <c r="K4" s="2"/>
      <c r="L4" s="1">
        <v>-5.0</v>
      </c>
      <c r="M4" s="1"/>
      <c r="N4" s="1">
        <v>9.193466666666666</v>
      </c>
      <c r="O4" s="1" t="s">
        <v>3889</v>
      </c>
      <c r="P4" s="1" t="s">
        <v>3890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28</v>
      </c>
      <c r="B5" s="1" t="s">
        <v>17</v>
      </c>
      <c r="C5" s="1">
        <v>370.4</v>
      </c>
      <c r="D5" s="1">
        <v>0.0</v>
      </c>
      <c r="E5" s="1" t="s">
        <v>29</v>
      </c>
      <c r="F5" s="1" t="s">
        <v>19</v>
      </c>
      <c r="G5" s="1" t="s">
        <v>20</v>
      </c>
      <c r="H5" s="1" t="s">
        <v>3891</v>
      </c>
      <c r="I5" s="1" t="s">
        <v>3892</v>
      </c>
      <c r="J5" s="1" t="s">
        <v>3892</v>
      </c>
      <c r="K5" s="2"/>
      <c r="L5" s="1">
        <v>-6.0</v>
      </c>
      <c r="M5" s="1"/>
      <c r="N5" s="1">
        <v>8.957616666666667</v>
      </c>
      <c r="O5" s="1" t="s">
        <v>3889</v>
      </c>
      <c r="P5" s="1" t="s">
        <v>3893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179</v>
      </c>
      <c r="B6" s="1" t="s">
        <v>17</v>
      </c>
      <c r="C6" s="1">
        <v>78.0</v>
      </c>
      <c r="D6" s="1">
        <v>0.0</v>
      </c>
      <c r="E6" s="2"/>
      <c r="F6" s="1" t="s">
        <v>67</v>
      </c>
      <c r="G6" s="1" t="s">
        <v>68</v>
      </c>
      <c r="H6" s="1" t="s">
        <v>3894</v>
      </c>
      <c r="I6" s="1" t="s">
        <v>3895</v>
      </c>
      <c r="J6" s="1" t="s">
        <v>3895</v>
      </c>
      <c r="K6" s="2"/>
      <c r="L6" s="1">
        <v>5.0</v>
      </c>
      <c r="M6" s="1"/>
      <c r="N6" s="1">
        <v>10.775133333333333</v>
      </c>
      <c r="O6" s="1" t="s">
        <v>182</v>
      </c>
      <c r="P6" s="1" t="s">
        <v>3896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28</v>
      </c>
      <c r="B7" s="1" t="s">
        <v>17</v>
      </c>
      <c r="C7" s="3">
        <v>257.2</v>
      </c>
      <c r="D7" s="1">
        <v>0.0</v>
      </c>
      <c r="E7" s="1" t="s">
        <v>29</v>
      </c>
      <c r="F7" s="1" t="s">
        <v>19</v>
      </c>
      <c r="G7" s="1" t="s">
        <v>20</v>
      </c>
      <c r="H7" s="1" t="s">
        <v>3897</v>
      </c>
      <c r="I7" s="1" t="s">
        <v>3898</v>
      </c>
      <c r="J7" s="1" t="s">
        <v>3898</v>
      </c>
      <c r="K7" s="2"/>
      <c r="L7" s="1">
        <v>-4.0</v>
      </c>
      <c r="M7" s="1"/>
      <c r="N7" s="1">
        <v>10.2574</v>
      </c>
      <c r="O7" s="1" t="s">
        <v>3889</v>
      </c>
      <c r="P7" s="1" t="s">
        <v>3899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36</v>
      </c>
      <c r="B8" s="1" t="s">
        <v>17</v>
      </c>
      <c r="C8" s="1">
        <v>263.0</v>
      </c>
      <c r="D8" s="1">
        <v>66.0</v>
      </c>
      <c r="E8" s="2"/>
      <c r="F8" s="1" t="s">
        <v>67</v>
      </c>
      <c r="G8" s="1" t="s">
        <v>68</v>
      </c>
      <c r="H8" s="1" t="s">
        <v>3900</v>
      </c>
      <c r="I8" s="1" t="s">
        <v>3901</v>
      </c>
      <c r="J8" s="1" t="s">
        <v>3901</v>
      </c>
      <c r="K8" s="2"/>
      <c r="L8" s="1">
        <v>-12.0</v>
      </c>
      <c r="M8" s="1"/>
      <c r="N8" s="1">
        <v>6.94685</v>
      </c>
      <c r="O8" s="1" t="s">
        <v>43</v>
      </c>
      <c r="P8" s="1" t="s">
        <v>3902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179</v>
      </c>
      <c r="B9" s="1" t="s">
        <v>17</v>
      </c>
      <c r="C9" s="1">
        <v>658.0</v>
      </c>
      <c r="D9" s="1">
        <v>0.0</v>
      </c>
      <c r="E9" s="1" t="s">
        <v>3903</v>
      </c>
      <c r="F9" s="1" t="s">
        <v>38</v>
      </c>
      <c r="G9" s="1" t="s">
        <v>93</v>
      </c>
      <c r="H9" s="1" t="s">
        <v>3904</v>
      </c>
      <c r="I9" s="1" t="s">
        <v>3905</v>
      </c>
      <c r="J9" s="1" t="s">
        <v>3906</v>
      </c>
      <c r="K9" s="1" t="s">
        <v>3907</v>
      </c>
      <c r="L9" s="1">
        <v>-20.0</v>
      </c>
      <c r="M9" s="1">
        <v>5.185033333333333</v>
      </c>
      <c r="N9" s="1">
        <v>35.1713</v>
      </c>
      <c r="O9" s="1" t="s">
        <v>182</v>
      </c>
      <c r="P9" s="1" t="s">
        <v>3908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28</v>
      </c>
      <c r="B10" s="1" t="s">
        <v>17</v>
      </c>
      <c r="C10" s="3">
        <v>259.2</v>
      </c>
      <c r="D10" s="1">
        <v>0.0</v>
      </c>
      <c r="E10" s="1" t="s">
        <v>29</v>
      </c>
      <c r="F10" s="1" t="s">
        <v>19</v>
      </c>
      <c r="G10" s="1" t="s">
        <v>20</v>
      </c>
      <c r="H10" s="1" t="s">
        <v>3909</v>
      </c>
      <c r="I10" s="1" t="s">
        <v>3910</v>
      </c>
      <c r="J10" s="1" t="s">
        <v>3910</v>
      </c>
      <c r="K10" s="2"/>
      <c r="L10" s="1">
        <v>-6.0</v>
      </c>
      <c r="M10" s="1"/>
      <c r="N10" s="1">
        <v>8.219933333333334</v>
      </c>
      <c r="O10" s="1" t="s">
        <v>3889</v>
      </c>
      <c r="P10" s="1" t="s">
        <v>3911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28</v>
      </c>
      <c r="B11" s="1" t="s">
        <v>17</v>
      </c>
      <c r="C11" s="1">
        <v>325.2</v>
      </c>
      <c r="D11" s="1">
        <v>0.0</v>
      </c>
      <c r="E11" s="1" t="s">
        <v>29</v>
      </c>
      <c r="F11" s="1" t="s">
        <v>19</v>
      </c>
      <c r="G11" s="1" t="s">
        <v>20</v>
      </c>
      <c r="H11" s="1" t="s">
        <v>3912</v>
      </c>
      <c r="I11" s="1" t="s">
        <v>3913</v>
      </c>
      <c r="J11" s="1" t="s">
        <v>3913</v>
      </c>
      <c r="K11" s="2"/>
      <c r="L11" s="1">
        <v>-7.0</v>
      </c>
      <c r="M11" s="1"/>
      <c r="N11" s="1">
        <v>7.27155</v>
      </c>
      <c r="O11" s="1" t="s">
        <v>3889</v>
      </c>
      <c r="P11" s="1" t="s">
        <v>3914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179</v>
      </c>
      <c r="B12" s="1" t="s">
        <v>17</v>
      </c>
      <c r="C12" s="3">
        <v>398.0</v>
      </c>
      <c r="D12" s="1">
        <v>0.0</v>
      </c>
      <c r="E12" s="2"/>
      <c r="F12" s="1" t="s">
        <v>67</v>
      </c>
      <c r="G12" s="1" t="s">
        <v>68</v>
      </c>
      <c r="H12" s="1" t="s">
        <v>3915</v>
      </c>
      <c r="I12" s="1" t="s">
        <v>3916</v>
      </c>
      <c r="J12" s="1" t="s">
        <v>3916</v>
      </c>
      <c r="K12" s="2"/>
      <c r="L12" s="1">
        <v>49.0</v>
      </c>
      <c r="M12" s="1"/>
      <c r="N12" s="1">
        <v>54.3206</v>
      </c>
      <c r="O12" s="1" t="s">
        <v>182</v>
      </c>
      <c r="P12" s="1" t="s">
        <v>3917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638.0</v>
      </c>
      <c r="D13" s="1">
        <v>0.0</v>
      </c>
      <c r="E13" s="1" t="s">
        <v>3918</v>
      </c>
      <c r="F13" s="1" t="s">
        <v>19</v>
      </c>
      <c r="G13" s="1" t="s">
        <v>20</v>
      </c>
      <c r="H13" s="1" t="s">
        <v>3919</v>
      </c>
      <c r="I13" s="1" t="s">
        <v>3920</v>
      </c>
      <c r="J13" s="1" t="s">
        <v>3920</v>
      </c>
      <c r="K13" s="2"/>
      <c r="L13" s="1">
        <v>-5.0</v>
      </c>
      <c r="M13" s="1"/>
      <c r="N13" s="1">
        <v>9.2751</v>
      </c>
      <c r="O13" s="1" t="s">
        <v>3885</v>
      </c>
      <c r="P13" s="1" t="s">
        <v>3921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58</v>
      </c>
      <c r="B14" s="1" t="s">
        <v>17</v>
      </c>
      <c r="C14" s="1">
        <v>498.0</v>
      </c>
      <c r="D14" s="1">
        <v>0.0</v>
      </c>
      <c r="E14" s="2"/>
      <c r="F14" s="1" t="s">
        <v>19</v>
      </c>
      <c r="G14" s="1" t="s">
        <v>20</v>
      </c>
      <c r="H14" s="1" t="s">
        <v>3922</v>
      </c>
      <c r="I14" s="1" t="s">
        <v>3923</v>
      </c>
      <c r="J14" s="1" t="s">
        <v>3923</v>
      </c>
      <c r="K14" s="2"/>
      <c r="L14" s="1">
        <v>-1.0</v>
      </c>
      <c r="M14" s="1"/>
      <c r="N14" s="1">
        <v>13.511483333333333</v>
      </c>
      <c r="O14" s="1" t="s">
        <v>3924</v>
      </c>
      <c r="P14" s="1" t="s">
        <v>3925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58</v>
      </c>
      <c r="B15" s="1" t="s">
        <v>17</v>
      </c>
      <c r="C15" s="3">
        <v>274.0</v>
      </c>
      <c r="D15" s="1">
        <v>0.0</v>
      </c>
      <c r="E15" s="2"/>
      <c r="F15" s="1" t="s">
        <v>19</v>
      </c>
      <c r="G15" s="1" t="s">
        <v>20</v>
      </c>
      <c r="H15" s="1" t="s">
        <v>3926</v>
      </c>
      <c r="I15" s="1" t="s">
        <v>3927</v>
      </c>
      <c r="J15" s="1" t="s">
        <v>3927</v>
      </c>
      <c r="K15" s="2"/>
      <c r="L15" s="1">
        <v>-7.0</v>
      </c>
      <c r="M15" s="1"/>
      <c r="N15" s="1">
        <v>7.887483333333333</v>
      </c>
      <c r="O15" s="1" t="s">
        <v>3924</v>
      </c>
      <c r="P15" s="1" t="s">
        <v>3928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28</v>
      </c>
      <c r="B16" s="1" t="s">
        <v>17</v>
      </c>
      <c r="C16" s="1">
        <v>525.8</v>
      </c>
      <c r="D16" s="1">
        <v>0.0</v>
      </c>
      <c r="E16" s="1" t="s">
        <v>29</v>
      </c>
      <c r="F16" s="1" t="s">
        <v>19</v>
      </c>
      <c r="G16" s="1" t="s">
        <v>20</v>
      </c>
      <c r="H16" s="1" t="s">
        <v>3929</v>
      </c>
      <c r="I16" s="1" t="s">
        <v>3930</v>
      </c>
      <c r="J16" s="1" t="s">
        <v>3930</v>
      </c>
      <c r="K16" s="2"/>
      <c r="L16" s="1">
        <v>-1.0</v>
      </c>
      <c r="M16" s="1"/>
      <c r="N16" s="1">
        <v>13.46665</v>
      </c>
      <c r="O16" s="1" t="s">
        <v>3889</v>
      </c>
      <c r="P16" s="1" t="s">
        <v>3931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28</v>
      </c>
      <c r="B17" s="1" t="s">
        <v>17</v>
      </c>
      <c r="C17" s="1">
        <v>198.2</v>
      </c>
      <c r="D17" s="1">
        <v>0.0</v>
      </c>
      <c r="E17" s="1" t="s">
        <v>29</v>
      </c>
      <c r="F17" s="1" t="s">
        <v>19</v>
      </c>
      <c r="G17" s="1" t="s">
        <v>20</v>
      </c>
      <c r="H17" s="1" t="s">
        <v>3932</v>
      </c>
      <c r="I17" s="1" t="s">
        <v>3933</v>
      </c>
      <c r="J17" s="1" t="s">
        <v>3933</v>
      </c>
      <c r="K17" s="2"/>
      <c r="L17" s="1">
        <v>-6.0</v>
      </c>
      <c r="M17" s="1"/>
      <c r="N17" s="1">
        <v>8.20325</v>
      </c>
      <c r="O17" s="1" t="s">
        <v>3889</v>
      </c>
      <c r="P17" s="1" t="s">
        <v>3934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28</v>
      </c>
      <c r="B18" s="1" t="s">
        <v>17</v>
      </c>
      <c r="C18" s="1">
        <v>376.6</v>
      </c>
      <c r="D18" s="1">
        <v>0.0</v>
      </c>
      <c r="E18" s="1" t="s">
        <v>29</v>
      </c>
      <c r="F18" s="1" t="s">
        <v>19</v>
      </c>
      <c r="G18" s="1" t="s">
        <v>20</v>
      </c>
      <c r="H18" s="1" t="s">
        <v>3935</v>
      </c>
      <c r="I18" s="1" t="s">
        <v>3936</v>
      </c>
      <c r="J18" s="1" t="s">
        <v>3936</v>
      </c>
      <c r="K18" s="2"/>
      <c r="L18" s="1">
        <v>-3.0</v>
      </c>
      <c r="M18" s="1"/>
      <c r="N18" s="1">
        <v>11.896</v>
      </c>
      <c r="O18" s="1" t="s">
        <v>3889</v>
      </c>
      <c r="P18" s="1" t="s">
        <v>3937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179</v>
      </c>
      <c r="B19" s="1" t="s">
        <v>17</v>
      </c>
      <c r="C19" s="3">
        <v>588.0</v>
      </c>
      <c r="D19" s="1">
        <v>0.0</v>
      </c>
      <c r="E19" s="2"/>
      <c r="F19" s="1" t="s">
        <v>67</v>
      </c>
      <c r="G19" s="1" t="s">
        <v>93</v>
      </c>
      <c r="H19" s="1" t="s">
        <v>3938</v>
      </c>
      <c r="I19" s="1" t="s">
        <v>3939</v>
      </c>
      <c r="J19" s="1" t="s">
        <v>3939</v>
      </c>
      <c r="K19" s="2"/>
      <c r="L19" s="1">
        <v>49.0</v>
      </c>
      <c r="M19" s="1"/>
      <c r="N19" s="1">
        <v>54.002766666666666</v>
      </c>
      <c r="O19" s="1" t="s">
        <v>182</v>
      </c>
      <c r="P19" s="1" t="s">
        <v>3940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28</v>
      </c>
      <c r="B20" s="1" t="s">
        <v>17</v>
      </c>
      <c r="C20" s="3">
        <v>286.4</v>
      </c>
      <c r="D20" s="1">
        <v>0.0</v>
      </c>
      <c r="E20" s="1" t="s">
        <v>29</v>
      </c>
      <c r="F20" s="1" t="s">
        <v>19</v>
      </c>
      <c r="G20" s="1" t="s">
        <v>20</v>
      </c>
      <c r="H20" s="1" t="s">
        <v>3941</v>
      </c>
      <c r="I20" s="1" t="s">
        <v>3942</v>
      </c>
      <c r="J20" s="1" t="s">
        <v>3942</v>
      </c>
      <c r="K20" s="2"/>
      <c r="L20" s="1">
        <v>-5.0</v>
      </c>
      <c r="M20" s="1"/>
      <c r="N20" s="1">
        <v>9.381716666666666</v>
      </c>
      <c r="O20" s="1" t="s">
        <v>3889</v>
      </c>
      <c r="P20" s="1" t="s">
        <v>3943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179</v>
      </c>
      <c r="B21" s="1" t="s">
        <v>17</v>
      </c>
      <c r="C21" s="3">
        <v>259.0</v>
      </c>
      <c r="D21" s="1">
        <v>0.0</v>
      </c>
      <c r="E21" s="2"/>
      <c r="F21" s="1" t="s">
        <v>67</v>
      </c>
      <c r="G21" s="1" t="s">
        <v>68</v>
      </c>
      <c r="H21" s="1" t="s">
        <v>3944</v>
      </c>
      <c r="I21" s="1" t="s">
        <v>3945</v>
      </c>
      <c r="J21" s="1" t="s">
        <v>3945</v>
      </c>
      <c r="K21" s="2"/>
      <c r="L21" s="1">
        <v>6.0</v>
      </c>
      <c r="M21" s="1"/>
      <c r="N21" s="1">
        <v>11.168983333333333</v>
      </c>
      <c r="O21" s="1" t="s">
        <v>182</v>
      </c>
      <c r="P21" s="1" t="s">
        <v>3946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179</v>
      </c>
      <c r="B22" s="1" t="s">
        <v>17</v>
      </c>
      <c r="C22" s="3">
        <v>555.0</v>
      </c>
      <c r="D22" s="1">
        <v>0.0</v>
      </c>
      <c r="E22" s="2"/>
      <c r="F22" s="1" t="s">
        <v>67</v>
      </c>
      <c r="G22" s="1" t="s">
        <v>93</v>
      </c>
      <c r="H22" s="1" t="s">
        <v>3947</v>
      </c>
      <c r="I22" s="1" t="s">
        <v>3948</v>
      </c>
      <c r="J22" s="1" t="s">
        <v>3948</v>
      </c>
      <c r="K22" s="2"/>
      <c r="L22" s="1">
        <v>6.0</v>
      </c>
      <c r="M22" s="1"/>
      <c r="N22" s="1">
        <v>11.493033333333333</v>
      </c>
      <c r="O22" s="1" t="s">
        <v>182</v>
      </c>
      <c r="P22" s="1" t="s">
        <v>3949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58</v>
      </c>
      <c r="B23" s="1" t="s">
        <v>17</v>
      </c>
      <c r="C23" s="1">
        <v>563.0</v>
      </c>
      <c r="D23" s="1">
        <v>0.0</v>
      </c>
      <c r="E23" s="2"/>
      <c r="F23" s="1" t="s">
        <v>19</v>
      </c>
      <c r="G23" s="1" t="s">
        <v>20</v>
      </c>
      <c r="H23" s="1" t="s">
        <v>3950</v>
      </c>
      <c r="I23" s="1" t="s">
        <v>3951</v>
      </c>
      <c r="J23" s="1" t="s">
        <v>3951</v>
      </c>
      <c r="K23" s="2"/>
      <c r="L23" s="1">
        <v>5.0</v>
      </c>
      <c r="M23" s="1"/>
      <c r="N23" s="1">
        <v>20.86695</v>
      </c>
      <c r="O23" s="1" t="s">
        <v>3924</v>
      </c>
      <c r="P23" s="1" t="s">
        <v>3952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28</v>
      </c>
      <c r="B24" s="1" t="s">
        <v>17</v>
      </c>
      <c r="C24" s="3">
        <v>259.2</v>
      </c>
      <c r="D24" s="1">
        <v>0.0</v>
      </c>
      <c r="E24" s="1" t="s">
        <v>29</v>
      </c>
      <c r="F24" s="1" t="s">
        <v>19</v>
      </c>
      <c r="G24" s="1" t="s">
        <v>20</v>
      </c>
      <c r="H24" s="1" t="s">
        <v>3953</v>
      </c>
      <c r="I24" s="1" t="s">
        <v>3954</v>
      </c>
      <c r="J24" s="1" t="s">
        <v>3954</v>
      </c>
      <c r="K24" s="2"/>
      <c r="L24" s="1">
        <v>1.0</v>
      </c>
      <c r="M24" s="1"/>
      <c r="N24" s="1">
        <v>16.324466666666666</v>
      </c>
      <c r="O24" s="1" t="s">
        <v>3889</v>
      </c>
      <c r="P24" s="1" t="s">
        <v>3955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28</v>
      </c>
      <c r="B25" s="1" t="s">
        <v>17</v>
      </c>
      <c r="C25" s="1">
        <v>208.2</v>
      </c>
      <c r="D25" s="1">
        <v>0.0</v>
      </c>
      <c r="E25" s="1" t="s">
        <v>29</v>
      </c>
      <c r="F25" s="1" t="s">
        <v>19</v>
      </c>
      <c r="G25" s="1" t="s">
        <v>20</v>
      </c>
      <c r="H25" s="1" t="s">
        <v>3956</v>
      </c>
      <c r="I25" s="1" t="s">
        <v>3957</v>
      </c>
      <c r="J25" s="1" t="s">
        <v>3957</v>
      </c>
      <c r="K25" s="2"/>
      <c r="L25" s="1">
        <v>-7.0</v>
      </c>
      <c r="M25" s="1"/>
      <c r="N25" s="1">
        <v>7.8285</v>
      </c>
      <c r="O25" s="1" t="s">
        <v>3889</v>
      </c>
      <c r="P25" s="1" t="s">
        <v>3958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28</v>
      </c>
      <c r="B26" s="1" t="s">
        <v>17</v>
      </c>
      <c r="C26" s="1">
        <v>396.4</v>
      </c>
      <c r="D26" s="1">
        <v>0.0</v>
      </c>
      <c r="E26" s="1" t="s">
        <v>29</v>
      </c>
      <c r="F26" s="1" t="s">
        <v>19</v>
      </c>
      <c r="G26" s="1" t="s">
        <v>20</v>
      </c>
      <c r="H26" s="1" t="s">
        <v>3959</v>
      </c>
      <c r="I26" s="1" t="s">
        <v>3960</v>
      </c>
      <c r="J26" s="1" t="s">
        <v>3960</v>
      </c>
      <c r="K26" s="2"/>
      <c r="L26" s="1">
        <v>-3.0</v>
      </c>
      <c r="M26" s="1"/>
      <c r="N26" s="1">
        <v>11.807183333333333</v>
      </c>
      <c r="O26" s="1" t="s">
        <v>3889</v>
      </c>
      <c r="P26" s="1" t="s">
        <v>3961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179</v>
      </c>
      <c r="B27" s="1" t="s">
        <v>17</v>
      </c>
      <c r="C27" s="1">
        <v>178.0</v>
      </c>
      <c r="D27" s="1">
        <v>0.0</v>
      </c>
      <c r="E27" s="2"/>
      <c r="F27" s="1" t="s">
        <v>67</v>
      </c>
      <c r="G27" s="1" t="s">
        <v>68</v>
      </c>
      <c r="H27" s="1" t="s">
        <v>3962</v>
      </c>
      <c r="I27" s="1" t="s">
        <v>3963</v>
      </c>
      <c r="J27" s="1" t="s">
        <v>3963</v>
      </c>
      <c r="K27" s="2"/>
      <c r="L27" s="1">
        <v>58.0</v>
      </c>
      <c r="M27" s="1"/>
      <c r="N27" s="1">
        <v>63.28788333333333</v>
      </c>
      <c r="O27" s="1" t="s">
        <v>182</v>
      </c>
      <c r="P27" s="1" t="s">
        <v>3964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58</v>
      </c>
      <c r="B28" s="1" t="s">
        <v>17</v>
      </c>
      <c r="C28" s="1">
        <v>234.5</v>
      </c>
      <c r="D28" s="1">
        <v>84.5</v>
      </c>
      <c r="E28" s="2"/>
      <c r="F28" s="1" t="s">
        <v>19</v>
      </c>
      <c r="G28" s="1" t="s">
        <v>20</v>
      </c>
      <c r="H28" s="1" t="s">
        <v>3965</v>
      </c>
      <c r="I28" s="1" t="s">
        <v>3966</v>
      </c>
      <c r="J28" s="1" t="s">
        <v>3966</v>
      </c>
      <c r="K28" s="2"/>
      <c r="L28" s="1">
        <v>-3.0</v>
      </c>
      <c r="M28" s="1"/>
      <c r="N28" s="1">
        <v>11.467266666666667</v>
      </c>
      <c r="O28" s="1" t="s">
        <v>3924</v>
      </c>
      <c r="P28" s="1" t="s">
        <v>3967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28</v>
      </c>
      <c r="B29" s="1" t="s">
        <v>17</v>
      </c>
      <c r="C29" s="1">
        <v>198.2</v>
      </c>
      <c r="D29" s="1">
        <v>0.0</v>
      </c>
      <c r="E29" s="1" t="s">
        <v>29</v>
      </c>
      <c r="F29" s="1" t="s">
        <v>19</v>
      </c>
      <c r="G29" s="1" t="s">
        <v>20</v>
      </c>
      <c r="H29" s="1" t="s">
        <v>3968</v>
      </c>
      <c r="I29" s="1" t="s">
        <v>3969</v>
      </c>
      <c r="J29" s="1" t="s">
        <v>3969</v>
      </c>
      <c r="K29" s="2"/>
      <c r="L29" s="1">
        <v>-6.0</v>
      </c>
      <c r="M29" s="1"/>
      <c r="N29" s="1">
        <v>8.900216666666667</v>
      </c>
      <c r="O29" s="1" t="s">
        <v>3889</v>
      </c>
      <c r="P29" s="1" t="s">
        <v>3970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58</v>
      </c>
      <c r="B30" s="3" t="s">
        <v>17</v>
      </c>
      <c r="C30" s="3">
        <v>283.75</v>
      </c>
      <c r="D30" s="1">
        <v>104.25</v>
      </c>
      <c r="E30" s="2"/>
      <c r="F30" s="1" t="s">
        <v>19</v>
      </c>
      <c r="G30" s="1" t="s">
        <v>20</v>
      </c>
      <c r="H30" s="1" t="s">
        <v>3971</v>
      </c>
      <c r="I30" s="1" t="s">
        <v>3972</v>
      </c>
      <c r="J30" s="1" t="s">
        <v>3972</v>
      </c>
      <c r="K30" s="2"/>
      <c r="L30" s="1">
        <v>-5.0</v>
      </c>
      <c r="M30" s="1"/>
      <c r="N30" s="1">
        <v>9.123483333333333</v>
      </c>
      <c r="O30" s="1" t="s">
        <v>3924</v>
      </c>
      <c r="P30" s="1" t="s">
        <v>3973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28</v>
      </c>
      <c r="B31" s="3" t="s">
        <v>17</v>
      </c>
      <c r="C31" s="3">
        <v>259.2</v>
      </c>
      <c r="D31" s="1">
        <v>0.0</v>
      </c>
      <c r="E31" s="1" t="s">
        <v>29</v>
      </c>
      <c r="F31" s="1" t="s">
        <v>19</v>
      </c>
      <c r="G31" s="1" t="s">
        <v>20</v>
      </c>
      <c r="H31" s="1" t="s">
        <v>3974</v>
      </c>
      <c r="I31" s="1" t="s">
        <v>3975</v>
      </c>
      <c r="J31" s="1" t="s">
        <v>3975</v>
      </c>
      <c r="K31" s="2"/>
      <c r="L31" s="1">
        <v>-7.0</v>
      </c>
      <c r="M31" s="1"/>
      <c r="N31" s="1">
        <v>7.610966666666667</v>
      </c>
      <c r="O31" s="1" t="s">
        <v>3889</v>
      </c>
      <c r="P31" s="1" t="s">
        <v>3976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58</v>
      </c>
      <c r="B32" s="1" t="s">
        <v>17</v>
      </c>
      <c r="C32" s="1">
        <v>359.0</v>
      </c>
      <c r="D32" s="1">
        <v>0.0</v>
      </c>
      <c r="E32" s="2"/>
      <c r="F32" s="1" t="s">
        <v>19</v>
      </c>
      <c r="G32" s="1" t="s">
        <v>20</v>
      </c>
      <c r="H32" s="1" t="s">
        <v>3977</v>
      </c>
      <c r="I32" s="1" t="s">
        <v>3978</v>
      </c>
      <c r="J32" s="1" t="s">
        <v>3978</v>
      </c>
      <c r="K32" s="2"/>
      <c r="L32" s="1">
        <v>-7.0</v>
      </c>
      <c r="M32" s="1"/>
      <c r="N32" s="1">
        <v>7.4526</v>
      </c>
      <c r="O32" s="1" t="s">
        <v>3924</v>
      </c>
      <c r="P32" s="1" t="s">
        <v>3979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28</v>
      </c>
      <c r="B33" s="1" t="s">
        <v>17</v>
      </c>
      <c r="C33" s="1">
        <v>198.2</v>
      </c>
      <c r="D33" s="1">
        <v>0.0</v>
      </c>
      <c r="E33" s="1" t="s">
        <v>29</v>
      </c>
      <c r="F33" s="1" t="s">
        <v>19</v>
      </c>
      <c r="G33" s="1" t="s">
        <v>20</v>
      </c>
      <c r="H33" s="1" t="s">
        <v>3980</v>
      </c>
      <c r="I33" s="1" t="s">
        <v>3981</v>
      </c>
      <c r="J33" s="1" t="s">
        <v>3981</v>
      </c>
      <c r="K33" s="2"/>
      <c r="L33" s="1">
        <v>-9.0</v>
      </c>
      <c r="M33" s="1"/>
      <c r="N33" s="1">
        <v>5.4802</v>
      </c>
      <c r="O33" s="1" t="s">
        <v>3889</v>
      </c>
      <c r="P33" s="1" t="s">
        <v>3982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28</v>
      </c>
      <c r="B34" s="1" t="s">
        <v>17</v>
      </c>
      <c r="C34" s="1">
        <v>290.2</v>
      </c>
      <c r="D34" s="1">
        <v>0.0</v>
      </c>
      <c r="E34" s="1" t="s">
        <v>29</v>
      </c>
      <c r="F34" s="1" t="s">
        <v>19</v>
      </c>
      <c r="G34" s="1" t="s">
        <v>20</v>
      </c>
      <c r="H34" s="1" t="s">
        <v>3983</v>
      </c>
      <c r="I34" s="1" t="s">
        <v>3984</v>
      </c>
      <c r="J34" s="1" t="s">
        <v>3984</v>
      </c>
      <c r="K34" s="2"/>
      <c r="L34" s="1">
        <v>-8.0</v>
      </c>
      <c r="M34" s="1"/>
      <c r="N34" s="1">
        <v>6.9689</v>
      </c>
      <c r="O34" s="1" t="s">
        <v>3889</v>
      </c>
      <c r="P34" s="1" t="s">
        <v>3985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58</v>
      </c>
      <c r="B35" s="1" t="s">
        <v>17</v>
      </c>
      <c r="C35" s="1">
        <v>388.0</v>
      </c>
      <c r="D35" s="1">
        <v>125.0</v>
      </c>
      <c r="E35" s="2"/>
      <c r="F35" s="1" t="s">
        <v>19</v>
      </c>
      <c r="G35" s="1" t="s">
        <v>20</v>
      </c>
      <c r="H35" s="1" t="s">
        <v>3986</v>
      </c>
      <c r="I35" s="1" t="s">
        <v>3987</v>
      </c>
      <c r="J35" s="1" t="s">
        <v>3987</v>
      </c>
      <c r="K35" s="2"/>
      <c r="L35" s="1">
        <v>-7.0</v>
      </c>
      <c r="M35" s="1"/>
      <c r="N35" s="1">
        <v>7.882</v>
      </c>
      <c r="O35" s="1" t="s">
        <v>3924</v>
      </c>
      <c r="P35" s="1" t="s">
        <v>3988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179</v>
      </c>
      <c r="B36" s="1" t="s">
        <v>17</v>
      </c>
      <c r="C36" s="3">
        <v>139.0</v>
      </c>
      <c r="D36" s="1">
        <v>0.0</v>
      </c>
      <c r="E36" s="2"/>
      <c r="F36" s="1" t="s">
        <v>67</v>
      </c>
      <c r="G36" s="1" t="s">
        <v>68</v>
      </c>
      <c r="H36" s="1" t="s">
        <v>3989</v>
      </c>
      <c r="I36" s="1" t="s">
        <v>3990</v>
      </c>
      <c r="J36" s="1" t="s">
        <v>3990</v>
      </c>
      <c r="K36" s="2"/>
      <c r="L36" s="1">
        <v>0.0</v>
      </c>
      <c r="M36" s="1"/>
      <c r="N36" s="1">
        <v>4.889966666666667</v>
      </c>
      <c r="O36" s="1" t="s">
        <v>182</v>
      </c>
      <c r="P36" s="1" t="s">
        <v>3991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28</v>
      </c>
      <c r="B37" s="1" t="s">
        <v>17</v>
      </c>
      <c r="C37" s="1">
        <v>259.2</v>
      </c>
      <c r="D37" s="1">
        <v>0.0</v>
      </c>
      <c r="E37" s="1" t="s">
        <v>29</v>
      </c>
      <c r="F37" s="1" t="s">
        <v>19</v>
      </c>
      <c r="G37" s="1" t="s">
        <v>20</v>
      </c>
      <c r="H37" s="1" t="s">
        <v>3992</v>
      </c>
      <c r="I37" s="1" t="s">
        <v>3993</v>
      </c>
      <c r="J37" s="1" t="s">
        <v>3993</v>
      </c>
      <c r="K37" s="2"/>
      <c r="L37" s="1">
        <v>-7.0</v>
      </c>
      <c r="M37" s="1"/>
      <c r="N37" s="1">
        <v>7.978516666666667</v>
      </c>
      <c r="O37" s="1" t="s">
        <v>3889</v>
      </c>
      <c r="P37" s="1" t="s">
        <v>3994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28</v>
      </c>
      <c r="B38" s="1" t="s">
        <v>17</v>
      </c>
      <c r="C38" s="1">
        <v>369.4</v>
      </c>
      <c r="D38" s="1">
        <v>0.0</v>
      </c>
      <c r="E38" s="1" t="s">
        <v>29</v>
      </c>
      <c r="F38" s="1" t="s">
        <v>19</v>
      </c>
      <c r="G38" s="1" t="s">
        <v>20</v>
      </c>
      <c r="H38" s="1" t="s">
        <v>3995</v>
      </c>
      <c r="I38" s="1" t="s">
        <v>3996</v>
      </c>
      <c r="J38" s="1" t="s">
        <v>3996</v>
      </c>
      <c r="K38" s="2"/>
      <c r="L38" s="1">
        <v>-3.0</v>
      </c>
      <c r="M38" s="1"/>
      <c r="N38" s="1">
        <v>11.814583333333333</v>
      </c>
      <c r="O38" s="1" t="s">
        <v>3889</v>
      </c>
      <c r="P38" s="1" t="s">
        <v>3997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36</v>
      </c>
      <c r="B39" s="1" t="s">
        <v>17</v>
      </c>
      <c r="C39" s="3">
        <v>314.0</v>
      </c>
      <c r="D39" s="1">
        <v>15.0</v>
      </c>
      <c r="E39" s="1" t="s">
        <v>3998</v>
      </c>
      <c r="F39" s="1" t="s">
        <v>38</v>
      </c>
      <c r="G39" s="1" t="s">
        <v>20</v>
      </c>
      <c r="H39" s="1" t="s">
        <v>3999</v>
      </c>
      <c r="I39" s="1" t="s">
        <v>4000</v>
      </c>
      <c r="J39" s="1" t="s">
        <v>4001</v>
      </c>
      <c r="K39" s="1" t="s">
        <v>4002</v>
      </c>
      <c r="L39" s="1">
        <v>-6.0</v>
      </c>
      <c r="M39" s="1">
        <v>14.099916666666667</v>
      </c>
      <c r="N39" s="1">
        <v>13.600566666666667</v>
      </c>
      <c r="O39" s="1" t="s">
        <v>43</v>
      </c>
      <c r="P39" s="1" t="s">
        <v>3902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36</v>
      </c>
      <c r="B40" s="1" t="s">
        <v>17</v>
      </c>
      <c r="C40" s="1">
        <v>739.0</v>
      </c>
      <c r="D40" s="1">
        <v>147.0</v>
      </c>
      <c r="E40" s="2"/>
      <c r="F40" s="1" t="s">
        <v>67</v>
      </c>
      <c r="G40" s="1" t="s">
        <v>20</v>
      </c>
      <c r="H40" s="1" t="s">
        <v>4003</v>
      </c>
      <c r="I40" s="1" t="s">
        <v>4004</v>
      </c>
      <c r="J40" s="1" t="s">
        <v>4004</v>
      </c>
      <c r="K40" s="2"/>
      <c r="L40" s="1">
        <v>-3.0</v>
      </c>
      <c r="M40" s="1"/>
      <c r="N40" s="1">
        <v>15.17</v>
      </c>
      <c r="O40" s="1" t="s">
        <v>43</v>
      </c>
      <c r="P40" s="1" t="s">
        <v>4005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28</v>
      </c>
      <c r="B41" s="1" t="s">
        <v>17</v>
      </c>
      <c r="C41" s="3">
        <v>332.4</v>
      </c>
      <c r="D41" s="1">
        <v>0.0</v>
      </c>
      <c r="E41" s="1" t="s">
        <v>29</v>
      </c>
      <c r="F41" s="1" t="s">
        <v>19</v>
      </c>
      <c r="G41" s="1" t="s">
        <v>20</v>
      </c>
      <c r="H41" s="1" t="s">
        <v>4006</v>
      </c>
      <c r="I41" s="1" t="s">
        <v>4007</v>
      </c>
      <c r="J41" s="1" t="s">
        <v>4007</v>
      </c>
      <c r="K41" s="2"/>
      <c r="L41" s="1">
        <v>8.0</v>
      </c>
      <c r="M41" s="1"/>
      <c r="N41" s="1">
        <v>23.327083333333334</v>
      </c>
      <c r="O41" s="1" t="s">
        <v>3889</v>
      </c>
      <c r="P41" s="1" t="s">
        <v>4008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28</v>
      </c>
      <c r="B42" s="1" t="s">
        <v>17</v>
      </c>
      <c r="C42" s="3">
        <v>1231.0</v>
      </c>
      <c r="D42" s="1">
        <v>0.0</v>
      </c>
      <c r="E42" s="1" t="s">
        <v>29</v>
      </c>
      <c r="F42" s="1" t="s">
        <v>19</v>
      </c>
      <c r="G42" s="1" t="s">
        <v>20</v>
      </c>
      <c r="H42" s="1" t="s">
        <v>4009</v>
      </c>
      <c r="I42" s="1" t="s">
        <v>4010</v>
      </c>
      <c r="J42" s="1" t="s">
        <v>4010</v>
      </c>
      <c r="K42" s="2"/>
      <c r="L42" s="1">
        <v>4.0</v>
      </c>
      <c r="M42" s="1"/>
      <c r="N42" s="1">
        <v>19.268233333333335</v>
      </c>
      <c r="O42" s="1" t="s">
        <v>3889</v>
      </c>
      <c r="P42" s="1" t="s">
        <v>4011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58</v>
      </c>
      <c r="B43" s="1" t="s">
        <v>17</v>
      </c>
      <c r="C43" s="1">
        <v>232.0</v>
      </c>
      <c r="D43" s="1">
        <v>87.0</v>
      </c>
      <c r="E43" s="2"/>
      <c r="F43" s="1" t="s">
        <v>19</v>
      </c>
      <c r="G43" s="1" t="s">
        <v>20</v>
      </c>
      <c r="H43" s="1" t="s">
        <v>4012</v>
      </c>
      <c r="I43" s="1" t="s">
        <v>4013</v>
      </c>
      <c r="J43" s="1" t="s">
        <v>4013</v>
      </c>
      <c r="K43" s="2"/>
      <c r="L43" s="1">
        <v>-4.0</v>
      </c>
      <c r="M43" s="1"/>
      <c r="N43" s="1">
        <v>10.964866666666667</v>
      </c>
      <c r="O43" s="1" t="s">
        <v>3924</v>
      </c>
      <c r="P43" s="1" t="s">
        <v>4014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28</v>
      </c>
      <c r="B44" s="1" t="s">
        <v>17</v>
      </c>
      <c r="C44" s="1">
        <v>198.2</v>
      </c>
      <c r="D44" s="1">
        <v>0.0</v>
      </c>
      <c r="E44" s="1" t="s">
        <v>29</v>
      </c>
      <c r="F44" s="1" t="s">
        <v>19</v>
      </c>
      <c r="G44" s="1" t="s">
        <v>20</v>
      </c>
      <c r="H44" s="1" t="s">
        <v>4015</v>
      </c>
      <c r="I44" s="1" t="s">
        <v>4016</v>
      </c>
      <c r="J44" s="1" t="s">
        <v>4016</v>
      </c>
      <c r="K44" s="2"/>
      <c r="L44" s="1">
        <v>-8.0</v>
      </c>
      <c r="M44" s="1"/>
      <c r="N44" s="1">
        <v>6.561416666666666</v>
      </c>
      <c r="O44" s="1" t="s">
        <v>3889</v>
      </c>
      <c r="P44" s="1" t="s">
        <v>4017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3">
        <v>620.0</v>
      </c>
      <c r="D45" s="1">
        <v>0.0</v>
      </c>
      <c r="E45" s="1" t="s">
        <v>4018</v>
      </c>
      <c r="F45" s="1" t="s">
        <v>19</v>
      </c>
      <c r="G45" s="1" t="s">
        <v>20</v>
      </c>
      <c r="H45" s="1" t="s">
        <v>4019</v>
      </c>
      <c r="I45" s="1" t="s">
        <v>4020</v>
      </c>
      <c r="J45" s="1" t="s">
        <v>4020</v>
      </c>
      <c r="K45" s="2"/>
      <c r="L45" s="1">
        <v>-3.0</v>
      </c>
      <c r="M45" s="1"/>
      <c r="N45" s="1">
        <v>11.11765</v>
      </c>
      <c r="O45" s="1" t="s">
        <v>3885</v>
      </c>
      <c r="P45" s="1" t="s">
        <v>4021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28</v>
      </c>
      <c r="B46" s="1" t="s">
        <v>17</v>
      </c>
      <c r="C46" s="1">
        <v>219.2</v>
      </c>
      <c r="D46" s="1">
        <v>0.0</v>
      </c>
      <c r="E46" s="1" t="s">
        <v>29</v>
      </c>
      <c r="F46" s="1" t="s">
        <v>19</v>
      </c>
      <c r="G46" s="1" t="s">
        <v>20</v>
      </c>
      <c r="H46" s="1" t="s">
        <v>4022</v>
      </c>
      <c r="I46" s="1" t="s">
        <v>4023</v>
      </c>
      <c r="J46" s="1" t="s">
        <v>4023</v>
      </c>
      <c r="K46" s="2"/>
      <c r="L46" s="1">
        <v>-6.0</v>
      </c>
      <c r="M46" s="1"/>
      <c r="N46" s="1">
        <v>8.6903</v>
      </c>
      <c r="O46" s="1" t="s">
        <v>3889</v>
      </c>
      <c r="P46" s="1" t="s">
        <v>4024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179</v>
      </c>
      <c r="B47" s="1" t="s">
        <v>17</v>
      </c>
      <c r="C47" s="1">
        <v>329.0</v>
      </c>
      <c r="D47" s="1">
        <v>0.0</v>
      </c>
      <c r="E47" s="1" t="s">
        <v>4025</v>
      </c>
      <c r="F47" s="1" t="s">
        <v>38</v>
      </c>
      <c r="G47" s="1" t="s">
        <v>93</v>
      </c>
      <c r="H47" s="1" t="s">
        <v>4026</v>
      </c>
      <c r="I47" s="1" t="s">
        <v>4027</v>
      </c>
      <c r="J47" s="1" t="s">
        <v>4028</v>
      </c>
      <c r="K47" s="1" t="s">
        <v>4029</v>
      </c>
      <c r="L47" s="1">
        <v>-2.0</v>
      </c>
      <c r="M47" s="1">
        <v>8.991833333333334</v>
      </c>
      <c r="N47" s="1">
        <v>11.944716666666666</v>
      </c>
      <c r="O47" s="1" t="s">
        <v>182</v>
      </c>
      <c r="P47" s="1" t="s">
        <v>4030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485</v>
      </c>
      <c r="C48" s="1">
        <v>428.0</v>
      </c>
      <c r="D48" s="1">
        <v>0.0</v>
      </c>
      <c r="E48" s="1" t="s">
        <v>1558</v>
      </c>
      <c r="F48" s="1" t="s">
        <v>19</v>
      </c>
      <c r="G48" s="1" t="s">
        <v>20</v>
      </c>
      <c r="H48" s="1" t="s">
        <v>4031</v>
      </c>
      <c r="I48" s="1" t="s">
        <v>4032</v>
      </c>
      <c r="J48" s="1" t="s">
        <v>4032</v>
      </c>
      <c r="K48" s="2"/>
      <c r="L48" s="1">
        <v>0.0</v>
      </c>
      <c r="M48" s="1"/>
      <c r="N48" s="1">
        <v>15.270533333333333</v>
      </c>
      <c r="O48" s="1" t="s">
        <v>3885</v>
      </c>
      <c r="P48" s="1" t="s">
        <v>4033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28</v>
      </c>
      <c r="B49" s="1" t="s">
        <v>17</v>
      </c>
      <c r="C49" s="1">
        <v>396.4</v>
      </c>
      <c r="D49" s="1">
        <v>0.0</v>
      </c>
      <c r="E49" s="1" t="s">
        <v>29</v>
      </c>
      <c r="F49" s="1" t="s">
        <v>19</v>
      </c>
      <c r="G49" s="1" t="s">
        <v>20</v>
      </c>
      <c r="H49" s="1" t="s">
        <v>4034</v>
      </c>
      <c r="I49" s="1" t="s">
        <v>4035</v>
      </c>
      <c r="J49" s="1" t="s">
        <v>4035</v>
      </c>
      <c r="K49" s="2"/>
      <c r="L49" s="1">
        <v>-4.0</v>
      </c>
      <c r="M49" s="1"/>
      <c r="N49" s="1">
        <v>10.886133333333333</v>
      </c>
      <c r="O49" s="1" t="s">
        <v>3889</v>
      </c>
      <c r="P49" s="1" t="s">
        <v>4036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28</v>
      </c>
      <c r="B50" s="1" t="s">
        <v>17</v>
      </c>
      <c r="C50" s="1">
        <v>308.6</v>
      </c>
      <c r="D50" s="1">
        <v>0.0</v>
      </c>
      <c r="E50" s="1" t="s">
        <v>29</v>
      </c>
      <c r="F50" s="1" t="s">
        <v>19</v>
      </c>
      <c r="G50" s="1" t="s">
        <v>20</v>
      </c>
      <c r="H50" s="1" t="s">
        <v>4037</v>
      </c>
      <c r="I50" s="1" t="s">
        <v>4038</v>
      </c>
      <c r="J50" s="1" t="s">
        <v>4038</v>
      </c>
      <c r="K50" s="2"/>
      <c r="L50" s="1">
        <v>-3.0</v>
      </c>
      <c r="M50" s="1"/>
      <c r="N50" s="1">
        <v>11.514316666666666</v>
      </c>
      <c r="O50" s="1" t="s">
        <v>3889</v>
      </c>
      <c r="P50" s="1" t="s">
        <v>4039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485</v>
      </c>
      <c r="C51" s="1">
        <v>776.0</v>
      </c>
      <c r="D51" s="1">
        <v>0.0</v>
      </c>
      <c r="E51" s="1" t="s">
        <v>4040</v>
      </c>
      <c r="F51" s="1" t="s">
        <v>19</v>
      </c>
      <c r="G51" s="1" t="s">
        <v>20</v>
      </c>
      <c r="H51" s="1" t="s">
        <v>4041</v>
      </c>
      <c r="I51" s="1" t="s">
        <v>4042</v>
      </c>
      <c r="J51" s="1" t="s">
        <v>4042</v>
      </c>
      <c r="K51" s="2"/>
      <c r="L51" s="1">
        <v>0.0</v>
      </c>
      <c r="M51" s="1"/>
      <c r="N51" s="1">
        <v>15.069133333333333</v>
      </c>
      <c r="O51" s="1" t="s">
        <v>3885</v>
      </c>
      <c r="P51" s="1" t="s">
        <v>4043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28</v>
      </c>
      <c r="B52" s="1" t="s">
        <v>17</v>
      </c>
      <c r="C52" s="3">
        <v>198.2</v>
      </c>
      <c r="D52" s="1">
        <v>0.0</v>
      </c>
      <c r="E52" s="1" t="s">
        <v>29</v>
      </c>
      <c r="F52" s="1" t="s">
        <v>19</v>
      </c>
      <c r="G52" s="1" t="s">
        <v>20</v>
      </c>
      <c r="H52" s="1" t="s">
        <v>4044</v>
      </c>
      <c r="I52" s="1" t="s">
        <v>4045</v>
      </c>
      <c r="J52" s="1" t="s">
        <v>4045</v>
      </c>
      <c r="K52" s="2"/>
      <c r="L52" s="1">
        <v>-6.0</v>
      </c>
      <c r="M52" s="1"/>
      <c r="N52" s="1">
        <v>8.3425</v>
      </c>
      <c r="O52" s="1" t="s">
        <v>3889</v>
      </c>
      <c r="P52" s="1" t="s">
        <v>3982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28</v>
      </c>
      <c r="B53" s="1" t="s">
        <v>17</v>
      </c>
      <c r="C53" s="3">
        <v>330.6</v>
      </c>
      <c r="D53" s="1">
        <v>0.0</v>
      </c>
      <c r="E53" s="1" t="s">
        <v>29</v>
      </c>
      <c r="F53" s="1" t="s">
        <v>19</v>
      </c>
      <c r="G53" s="1" t="s">
        <v>20</v>
      </c>
      <c r="H53" s="1" t="s">
        <v>4046</v>
      </c>
      <c r="I53" s="1" t="s">
        <v>4047</v>
      </c>
      <c r="J53" s="1" t="s">
        <v>4047</v>
      </c>
      <c r="K53" s="2"/>
      <c r="L53" s="1">
        <v>0.0</v>
      </c>
      <c r="M53" s="1"/>
      <c r="N53" s="1">
        <v>15.124833333333333</v>
      </c>
      <c r="O53" s="1" t="s">
        <v>3889</v>
      </c>
      <c r="P53" s="1" t="s">
        <v>4048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28</v>
      </c>
      <c r="B54" s="1" t="s">
        <v>17</v>
      </c>
      <c r="C54" s="3">
        <v>198.2</v>
      </c>
      <c r="D54" s="1">
        <v>0.0</v>
      </c>
      <c r="E54" s="1" t="s">
        <v>29</v>
      </c>
      <c r="F54" s="1" t="s">
        <v>19</v>
      </c>
      <c r="G54" s="1" t="s">
        <v>20</v>
      </c>
      <c r="H54" s="1" t="s">
        <v>4049</v>
      </c>
      <c r="I54" s="1" t="s">
        <v>4050</v>
      </c>
      <c r="J54" s="1" t="s">
        <v>4050</v>
      </c>
      <c r="K54" s="2"/>
      <c r="L54" s="1">
        <v>-9.0</v>
      </c>
      <c r="M54" s="1"/>
      <c r="N54" s="1">
        <v>5.557783333333333</v>
      </c>
      <c r="O54" s="1" t="s">
        <v>3889</v>
      </c>
      <c r="P54" s="1" t="s">
        <v>4051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28</v>
      </c>
      <c r="B55" s="1" t="s">
        <v>17</v>
      </c>
      <c r="C55" s="1">
        <v>259.2</v>
      </c>
      <c r="D55" s="1">
        <v>0.0</v>
      </c>
      <c r="E55" s="1" t="s">
        <v>29</v>
      </c>
      <c r="F55" s="1" t="s">
        <v>19</v>
      </c>
      <c r="G55" s="1" t="s">
        <v>20</v>
      </c>
      <c r="H55" s="1" t="s">
        <v>4052</v>
      </c>
      <c r="I55" s="1" t="s">
        <v>4053</v>
      </c>
      <c r="J55" s="1" t="s">
        <v>4053</v>
      </c>
      <c r="K55" s="2"/>
      <c r="L55" s="1">
        <v>-7.0</v>
      </c>
      <c r="M55" s="1"/>
      <c r="N55" s="1">
        <v>7.1459166666666665</v>
      </c>
      <c r="O55" s="1" t="s">
        <v>3889</v>
      </c>
      <c r="P55" s="1" t="s">
        <v>4054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485</v>
      </c>
      <c r="C56" s="1">
        <v>319.0</v>
      </c>
      <c r="D56" s="1">
        <v>0.0</v>
      </c>
      <c r="E56" s="1" t="s">
        <v>4055</v>
      </c>
      <c r="F56" s="1" t="s">
        <v>19</v>
      </c>
      <c r="G56" s="1" t="s">
        <v>20</v>
      </c>
      <c r="H56" s="1" t="s">
        <v>4056</v>
      </c>
      <c r="I56" s="1" t="s">
        <v>4057</v>
      </c>
      <c r="J56" s="1" t="s">
        <v>4057</v>
      </c>
      <c r="K56" s="2"/>
      <c r="L56" s="1">
        <v>-8.0</v>
      </c>
      <c r="M56" s="1"/>
      <c r="N56" s="1">
        <v>6.4796</v>
      </c>
      <c r="O56" s="1" t="s">
        <v>3885</v>
      </c>
      <c r="P56" s="1" t="s">
        <v>4058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28</v>
      </c>
      <c r="B57" s="1" t="s">
        <v>17</v>
      </c>
      <c r="C57" s="3">
        <v>208.2</v>
      </c>
      <c r="D57" s="1">
        <v>0.0</v>
      </c>
      <c r="E57" s="1" t="s">
        <v>29</v>
      </c>
      <c r="F57" s="1" t="s">
        <v>19</v>
      </c>
      <c r="G57" s="1" t="s">
        <v>20</v>
      </c>
      <c r="H57" s="1" t="s">
        <v>4059</v>
      </c>
      <c r="I57" s="1" t="s">
        <v>4060</v>
      </c>
      <c r="J57" s="1" t="s">
        <v>4060</v>
      </c>
      <c r="K57" s="2"/>
      <c r="L57" s="1">
        <v>-7.0</v>
      </c>
      <c r="M57" s="1"/>
      <c r="N57" s="1">
        <v>7.50315</v>
      </c>
      <c r="O57" s="1" t="s">
        <v>3889</v>
      </c>
      <c r="P57" s="1" t="s">
        <v>4061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28</v>
      </c>
      <c r="B58" s="1" t="s">
        <v>17</v>
      </c>
      <c r="C58" s="1">
        <v>245.4</v>
      </c>
      <c r="D58" s="1">
        <v>0.0</v>
      </c>
      <c r="E58" s="1" t="s">
        <v>29</v>
      </c>
      <c r="F58" s="1" t="s">
        <v>19</v>
      </c>
      <c r="G58" s="1" t="s">
        <v>20</v>
      </c>
      <c r="H58" s="1" t="s">
        <v>4062</v>
      </c>
      <c r="I58" s="1" t="s">
        <v>4063</v>
      </c>
      <c r="J58" s="1" t="s">
        <v>4063</v>
      </c>
      <c r="K58" s="2"/>
      <c r="L58" s="1">
        <v>-4.0</v>
      </c>
      <c r="M58" s="1"/>
      <c r="N58" s="1">
        <v>10.154933333333334</v>
      </c>
      <c r="O58" s="1" t="s">
        <v>3889</v>
      </c>
      <c r="P58" s="1" t="s">
        <v>4064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28</v>
      </c>
      <c r="B59" s="1" t="s">
        <v>17</v>
      </c>
      <c r="C59" s="3">
        <v>518.4</v>
      </c>
      <c r="D59" s="1">
        <v>0.0</v>
      </c>
      <c r="E59" s="1" t="s">
        <v>29</v>
      </c>
      <c r="F59" s="1" t="s">
        <v>19</v>
      </c>
      <c r="G59" s="1" t="s">
        <v>20</v>
      </c>
      <c r="H59" s="1" t="s">
        <v>4065</v>
      </c>
      <c r="I59" s="1" t="s">
        <v>4066</v>
      </c>
      <c r="J59" s="1" t="s">
        <v>4066</v>
      </c>
      <c r="K59" s="2"/>
      <c r="L59" s="1">
        <v>-5.0</v>
      </c>
      <c r="M59" s="1"/>
      <c r="N59" s="1">
        <v>9.146216666666668</v>
      </c>
      <c r="O59" s="1" t="s">
        <v>3889</v>
      </c>
      <c r="P59" s="1" t="s">
        <v>4067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28</v>
      </c>
      <c r="B60" s="1" t="s">
        <v>17</v>
      </c>
      <c r="C60" s="1">
        <v>198.2</v>
      </c>
      <c r="D60" s="1">
        <v>0.0</v>
      </c>
      <c r="E60" s="1" t="s">
        <v>29</v>
      </c>
      <c r="F60" s="1" t="s">
        <v>19</v>
      </c>
      <c r="G60" s="1" t="s">
        <v>20</v>
      </c>
      <c r="H60" s="1" t="s">
        <v>4068</v>
      </c>
      <c r="I60" s="1" t="s">
        <v>4069</v>
      </c>
      <c r="J60" s="1" t="s">
        <v>4069</v>
      </c>
      <c r="K60" s="2"/>
      <c r="L60" s="1">
        <v>-3.0</v>
      </c>
      <c r="M60" s="1"/>
      <c r="N60" s="1">
        <v>11.20595</v>
      </c>
      <c r="O60" s="1" t="s">
        <v>3889</v>
      </c>
      <c r="P60" s="1" t="s">
        <v>4070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179</v>
      </c>
      <c r="B61" s="1" t="s">
        <v>17</v>
      </c>
      <c r="C61" s="1">
        <v>636.0</v>
      </c>
      <c r="D61" s="1">
        <v>0.0</v>
      </c>
      <c r="E61" s="2"/>
      <c r="F61" s="1" t="s">
        <v>67</v>
      </c>
      <c r="G61" s="1" t="s">
        <v>68</v>
      </c>
      <c r="H61" s="1" t="s">
        <v>4071</v>
      </c>
      <c r="I61" s="1" t="s">
        <v>4072</v>
      </c>
      <c r="J61" s="1" t="s">
        <v>4072</v>
      </c>
      <c r="K61" s="2"/>
      <c r="L61" s="1">
        <v>32.0</v>
      </c>
      <c r="M61" s="1"/>
      <c r="N61" s="1">
        <v>37.755766666666666</v>
      </c>
      <c r="O61" s="1" t="s">
        <v>182</v>
      </c>
      <c r="P61" s="1" t="s">
        <v>4073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36</v>
      </c>
      <c r="B62" s="1" t="s">
        <v>17</v>
      </c>
      <c r="C62" s="3">
        <v>607.0</v>
      </c>
      <c r="D62" s="1">
        <v>0.0</v>
      </c>
      <c r="E62" s="1" t="s">
        <v>4025</v>
      </c>
      <c r="F62" s="1" t="s">
        <v>38</v>
      </c>
      <c r="G62" s="1" t="s">
        <v>20</v>
      </c>
      <c r="H62" s="1" t="s">
        <v>4074</v>
      </c>
      <c r="I62" s="1" t="s">
        <v>4075</v>
      </c>
      <c r="J62" s="1" t="s">
        <v>4076</v>
      </c>
      <c r="K62" s="1" t="s">
        <v>4077</v>
      </c>
      <c r="L62" s="1">
        <v>-7.0</v>
      </c>
      <c r="M62" s="1">
        <v>4.055283333333334</v>
      </c>
      <c r="N62" s="1">
        <v>9.33565</v>
      </c>
      <c r="O62" s="1" t="s">
        <v>43</v>
      </c>
      <c r="P62" s="1" t="s">
        <v>4078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28</v>
      </c>
      <c r="B63" s="1" t="s">
        <v>17</v>
      </c>
      <c r="C63" s="1">
        <v>257.2</v>
      </c>
      <c r="D63" s="1">
        <v>0.0</v>
      </c>
      <c r="E63" s="1" t="s">
        <v>29</v>
      </c>
      <c r="F63" s="1" t="s">
        <v>19</v>
      </c>
      <c r="G63" s="1" t="s">
        <v>20</v>
      </c>
      <c r="H63" s="1" t="s">
        <v>4079</v>
      </c>
      <c r="I63" s="1" t="s">
        <v>4080</v>
      </c>
      <c r="J63" s="1" t="s">
        <v>4080</v>
      </c>
      <c r="K63" s="2"/>
      <c r="L63" s="1">
        <v>-1.0</v>
      </c>
      <c r="M63" s="1"/>
      <c r="N63" s="1">
        <v>13.041366666666667</v>
      </c>
      <c r="O63" s="1" t="s">
        <v>3889</v>
      </c>
      <c r="P63" s="1" t="s">
        <v>4081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58</v>
      </c>
      <c r="B64" s="1" t="s">
        <v>17</v>
      </c>
      <c r="C64" s="3">
        <v>244.0</v>
      </c>
      <c r="D64" s="1">
        <v>0.0</v>
      </c>
      <c r="E64" s="2"/>
      <c r="F64" s="1" t="s">
        <v>19</v>
      </c>
      <c r="G64" s="1" t="s">
        <v>93</v>
      </c>
      <c r="H64" s="1" t="s">
        <v>4082</v>
      </c>
      <c r="I64" s="1" t="s">
        <v>4083</v>
      </c>
      <c r="J64" s="1" t="s">
        <v>4083</v>
      </c>
      <c r="K64" s="2"/>
      <c r="L64" s="1">
        <v>-7.0</v>
      </c>
      <c r="M64" s="1"/>
      <c r="N64" s="1">
        <v>7.2488</v>
      </c>
      <c r="O64" s="1" t="s">
        <v>3924</v>
      </c>
      <c r="P64" s="1" t="s">
        <v>4084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28</v>
      </c>
      <c r="B65" s="1" t="s">
        <v>17</v>
      </c>
      <c r="C65" s="1">
        <v>862.8</v>
      </c>
      <c r="D65" s="1">
        <v>0.0</v>
      </c>
      <c r="E65" s="1" t="s">
        <v>29</v>
      </c>
      <c r="F65" s="1" t="s">
        <v>19</v>
      </c>
      <c r="G65" s="1" t="s">
        <v>20</v>
      </c>
      <c r="H65" s="1" t="s">
        <v>4085</v>
      </c>
      <c r="I65" s="1" t="s">
        <v>4086</v>
      </c>
      <c r="J65" s="1" t="s">
        <v>4086</v>
      </c>
      <c r="K65" s="2"/>
      <c r="L65" s="1">
        <v>3.0</v>
      </c>
      <c r="M65" s="1"/>
      <c r="N65" s="1">
        <v>18.86755</v>
      </c>
      <c r="O65" s="1" t="s">
        <v>3889</v>
      </c>
      <c r="P65" s="1" t="s">
        <v>4087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179</v>
      </c>
      <c r="B66" s="1" t="s">
        <v>17</v>
      </c>
      <c r="C66" s="3">
        <v>55.0</v>
      </c>
      <c r="D66" s="1">
        <v>0.0</v>
      </c>
      <c r="E66" s="2"/>
      <c r="F66" s="1" t="s">
        <v>67</v>
      </c>
      <c r="G66" s="1" t="s">
        <v>68</v>
      </c>
      <c r="H66" s="1" t="s">
        <v>4088</v>
      </c>
      <c r="I66" s="1" t="s">
        <v>4089</v>
      </c>
      <c r="J66" s="1" t="s">
        <v>4089</v>
      </c>
      <c r="K66" s="2"/>
      <c r="L66" s="1">
        <v>-4.0</v>
      </c>
      <c r="M66" s="1"/>
      <c r="N66" s="1">
        <v>0.32605</v>
      </c>
      <c r="O66" s="1" t="s">
        <v>182</v>
      </c>
      <c r="P66" s="1" t="s">
        <v>4090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36</v>
      </c>
      <c r="B67" s="1" t="s">
        <v>17</v>
      </c>
      <c r="C67" s="3">
        <v>508.0</v>
      </c>
      <c r="D67" s="1">
        <v>110.0</v>
      </c>
      <c r="E67" s="2"/>
      <c r="F67" s="1" t="s">
        <v>67</v>
      </c>
      <c r="G67" s="1" t="s">
        <v>20</v>
      </c>
      <c r="H67" s="1" t="s">
        <v>4091</v>
      </c>
      <c r="I67" s="1" t="s">
        <v>4092</v>
      </c>
      <c r="J67" s="1" t="s">
        <v>4092</v>
      </c>
      <c r="K67" s="2"/>
      <c r="L67" s="1">
        <v>-5.0</v>
      </c>
      <c r="M67" s="1"/>
      <c r="N67" s="1">
        <v>13.45145</v>
      </c>
      <c r="O67" s="1" t="s">
        <v>43</v>
      </c>
      <c r="P67" s="1" t="s">
        <v>4093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179</v>
      </c>
      <c r="B68" s="1" t="s">
        <v>17</v>
      </c>
      <c r="C68" s="3">
        <v>139.0</v>
      </c>
      <c r="D68" s="1">
        <v>0.0</v>
      </c>
      <c r="E68" s="2"/>
      <c r="F68" s="1" t="s">
        <v>67</v>
      </c>
      <c r="G68" s="1" t="s">
        <v>93</v>
      </c>
      <c r="H68" s="1" t="s">
        <v>4094</v>
      </c>
      <c r="I68" s="1" t="s">
        <v>4095</v>
      </c>
      <c r="J68" s="1" t="s">
        <v>4095</v>
      </c>
      <c r="K68" s="2"/>
      <c r="L68" s="1">
        <v>41.0</v>
      </c>
      <c r="M68" s="1"/>
      <c r="N68" s="1">
        <v>46.55955</v>
      </c>
      <c r="O68" s="1" t="s">
        <v>182</v>
      </c>
      <c r="P68" s="1" t="s">
        <v>4096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179</v>
      </c>
      <c r="B69" s="1" t="s">
        <v>17</v>
      </c>
      <c r="C69" s="1">
        <v>259.0</v>
      </c>
      <c r="D69" s="1">
        <v>0.0</v>
      </c>
      <c r="E69" s="2"/>
      <c r="F69" s="1" t="s">
        <v>67</v>
      </c>
      <c r="G69" s="1" t="s">
        <v>93</v>
      </c>
      <c r="H69" s="1" t="s">
        <v>4097</v>
      </c>
      <c r="I69" s="1" t="s">
        <v>4098</v>
      </c>
      <c r="J69" s="1" t="s">
        <v>4098</v>
      </c>
      <c r="K69" s="2"/>
      <c r="L69" s="1">
        <v>41.0</v>
      </c>
      <c r="M69" s="1"/>
      <c r="N69" s="1">
        <v>46.73571666666667</v>
      </c>
      <c r="O69" s="1" t="s">
        <v>182</v>
      </c>
      <c r="P69" s="1" t="s">
        <v>4099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28</v>
      </c>
      <c r="B70" s="1" t="s">
        <v>17</v>
      </c>
      <c r="C70" s="1">
        <v>259.2</v>
      </c>
      <c r="D70" s="1">
        <v>0.0</v>
      </c>
      <c r="E70" s="1" t="s">
        <v>29</v>
      </c>
      <c r="F70" s="1" t="s">
        <v>19</v>
      </c>
      <c r="G70" s="1" t="s">
        <v>20</v>
      </c>
      <c r="H70" s="1" t="s">
        <v>4100</v>
      </c>
      <c r="I70" s="1" t="s">
        <v>4101</v>
      </c>
      <c r="J70" s="1" t="s">
        <v>4101</v>
      </c>
      <c r="K70" s="2"/>
      <c r="L70" s="1">
        <v>2.0</v>
      </c>
      <c r="M70" s="1"/>
      <c r="N70" s="1">
        <v>17.69365</v>
      </c>
      <c r="O70" s="1" t="s">
        <v>3889</v>
      </c>
      <c r="P70" s="1" t="s">
        <v>3994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28</v>
      </c>
      <c r="B71" s="1" t="s">
        <v>17</v>
      </c>
      <c r="C71" s="3">
        <v>368.6</v>
      </c>
      <c r="D71" s="1">
        <v>0.0</v>
      </c>
      <c r="E71" s="1" t="s">
        <v>29</v>
      </c>
      <c r="F71" s="1" t="s">
        <v>19</v>
      </c>
      <c r="G71" s="1" t="s">
        <v>20</v>
      </c>
      <c r="H71" s="1" t="s">
        <v>4102</v>
      </c>
      <c r="I71" s="1" t="s">
        <v>4103</v>
      </c>
      <c r="J71" s="1" t="s">
        <v>4103</v>
      </c>
      <c r="K71" s="2"/>
      <c r="L71" s="1">
        <v>1.0</v>
      </c>
      <c r="M71" s="1"/>
      <c r="N71" s="1">
        <v>16.114183333333333</v>
      </c>
      <c r="O71" s="1" t="s">
        <v>3889</v>
      </c>
      <c r="P71" s="1" t="s">
        <v>4104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28</v>
      </c>
      <c r="B72" s="1" t="s">
        <v>17</v>
      </c>
      <c r="C72" s="1">
        <v>614.8</v>
      </c>
      <c r="D72" s="1">
        <v>0.0</v>
      </c>
      <c r="E72" s="1" t="s">
        <v>29</v>
      </c>
      <c r="F72" s="1" t="s">
        <v>19</v>
      </c>
      <c r="G72" s="1" t="s">
        <v>20</v>
      </c>
      <c r="H72" s="1" t="s">
        <v>4105</v>
      </c>
      <c r="I72" s="1" t="s">
        <v>4106</v>
      </c>
      <c r="J72" s="1" t="s">
        <v>4106</v>
      </c>
      <c r="K72" s="2"/>
      <c r="L72" s="1">
        <v>1.0</v>
      </c>
      <c r="M72" s="1"/>
      <c r="N72" s="1">
        <v>16.416883333333335</v>
      </c>
      <c r="O72" s="1" t="s">
        <v>3889</v>
      </c>
      <c r="P72" s="1" t="s">
        <v>4107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179</v>
      </c>
      <c r="B73" s="1" t="s">
        <v>17</v>
      </c>
      <c r="C73" s="1">
        <v>207.2</v>
      </c>
      <c r="D73" s="1">
        <v>51.8</v>
      </c>
      <c r="E73" s="2"/>
      <c r="F73" s="1" t="s">
        <v>67</v>
      </c>
      <c r="G73" s="1" t="s">
        <v>68</v>
      </c>
      <c r="H73" s="1" t="s">
        <v>4108</v>
      </c>
      <c r="I73" s="1" t="s">
        <v>4109</v>
      </c>
      <c r="J73" s="1" t="s">
        <v>4109</v>
      </c>
      <c r="K73" s="2"/>
      <c r="L73" s="1">
        <v>52.0</v>
      </c>
      <c r="M73" s="1"/>
      <c r="N73" s="1">
        <v>57.3788</v>
      </c>
      <c r="O73" s="1" t="s">
        <v>182</v>
      </c>
      <c r="P73" s="1" t="s">
        <v>4110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179</v>
      </c>
      <c r="B74" s="1" t="s">
        <v>17</v>
      </c>
      <c r="C74" s="1">
        <v>316.0</v>
      </c>
      <c r="D74" s="1">
        <v>0.0</v>
      </c>
      <c r="E74" s="2"/>
      <c r="F74" s="1" t="s">
        <v>67</v>
      </c>
      <c r="G74" s="1" t="s">
        <v>93</v>
      </c>
      <c r="H74" s="1" t="s">
        <v>4111</v>
      </c>
      <c r="I74" s="1" t="s">
        <v>4112</v>
      </c>
      <c r="J74" s="1" t="s">
        <v>4112</v>
      </c>
      <c r="K74" s="2"/>
      <c r="L74" s="1">
        <v>54.0</v>
      </c>
      <c r="M74" s="1"/>
      <c r="N74" s="1">
        <v>59.055233333333334</v>
      </c>
      <c r="O74" s="1" t="s">
        <v>182</v>
      </c>
      <c r="P74" s="1" t="s">
        <v>4113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179</v>
      </c>
      <c r="B75" s="1" t="s">
        <v>17</v>
      </c>
      <c r="C75" s="1">
        <v>304.0</v>
      </c>
      <c r="D75" s="1">
        <v>0.0</v>
      </c>
      <c r="E75" s="2"/>
      <c r="F75" s="1" t="s">
        <v>67</v>
      </c>
      <c r="G75" s="1" t="s">
        <v>68</v>
      </c>
      <c r="H75" s="1" t="s">
        <v>4114</v>
      </c>
      <c r="I75" s="1" t="s">
        <v>4115</v>
      </c>
      <c r="J75" s="1" t="s">
        <v>4115</v>
      </c>
      <c r="K75" s="2"/>
      <c r="L75" s="1">
        <v>60.0</v>
      </c>
      <c r="M75" s="1"/>
      <c r="N75" s="1">
        <v>65.1934</v>
      </c>
      <c r="O75" s="1" t="s">
        <v>182</v>
      </c>
      <c r="P75" s="1" t="s">
        <v>4116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36</v>
      </c>
      <c r="B76" s="1" t="s">
        <v>17</v>
      </c>
      <c r="C76" s="1">
        <v>528.0</v>
      </c>
      <c r="D76" s="1">
        <v>0.0</v>
      </c>
      <c r="E76" s="1" t="s">
        <v>4025</v>
      </c>
      <c r="F76" s="1" t="s">
        <v>38</v>
      </c>
      <c r="G76" s="1" t="s">
        <v>20</v>
      </c>
      <c r="H76" s="1" t="s">
        <v>4117</v>
      </c>
      <c r="I76" s="1" t="s">
        <v>4118</v>
      </c>
      <c r="J76" s="1" t="s">
        <v>4119</v>
      </c>
      <c r="K76" s="1" t="s">
        <v>4120</v>
      </c>
      <c r="L76" s="1">
        <v>0.0</v>
      </c>
      <c r="M76" s="1">
        <v>7.156233333333334</v>
      </c>
      <c r="N76" s="1">
        <v>18.483916666666666</v>
      </c>
      <c r="O76" s="1" t="s">
        <v>43</v>
      </c>
      <c r="P76" s="1" t="s">
        <v>4121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58</v>
      </c>
      <c r="B77" s="1" t="s">
        <v>17</v>
      </c>
      <c r="C77" s="1">
        <v>254.5</v>
      </c>
      <c r="D77" s="1">
        <v>104.5</v>
      </c>
      <c r="E77" s="2"/>
      <c r="F77" s="1" t="s">
        <v>19</v>
      </c>
      <c r="G77" s="1" t="s">
        <v>20</v>
      </c>
      <c r="H77" s="1" t="s">
        <v>4122</v>
      </c>
      <c r="I77" s="1" t="s">
        <v>4123</v>
      </c>
      <c r="J77" s="1" t="s">
        <v>4123</v>
      </c>
      <c r="K77" s="2"/>
      <c r="L77" s="1">
        <v>-4.0</v>
      </c>
      <c r="M77" s="1"/>
      <c r="N77" s="1">
        <v>10.464116666666667</v>
      </c>
      <c r="O77" s="1" t="s">
        <v>3924</v>
      </c>
      <c r="P77" s="1" t="s">
        <v>4124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179</v>
      </c>
      <c r="B78" s="1" t="s">
        <v>17</v>
      </c>
      <c r="C78" s="1">
        <v>259.0</v>
      </c>
      <c r="D78" s="1">
        <v>0.0</v>
      </c>
      <c r="E78" s="2"/>
      <c r="F78" s="1" t="s">
        <v>67</v>
      </c>
      <c r="G78" s="1" t="s">
        <v>93</v>
      </c>
      <c r="H78" s="1" t="s">
        <v>4125</v>
      </c>
      <c r="I78" s="1" t="s">
        <v>4126</v>
      </c>
      <c r="J78" s="1" t="s">
        <v>4126</v>
      </c>
      <c r="K78" s="2"/>
      <c r="L78" s="1">
        <v>1.0</v>
      </c>
      <c r="M78" s="1"/>
      <c r="N78" s="1">
        <v>6.6566833333333335</v>
      </c>
      <c r="O78" s="1" t="s">
        <v>182</v>
      </c>
      <c r="P78" s="1" t="s">
        <v>4127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28</v>
      </c>
      <c r="B79" s="1" t="s">
        <v>17</v>
      </c>
      <c r="C79" s="3">
        <v>229.2</v>
      </c>
      <c r="D79" s="1">
        <v>0.0</v>
      </c>
      <c r="E79" s="1" t="s">
        <v>29</v>
      </c>
      <c r="F79" s="1" t="s">
        <v>19</v>
      </c>
      <c r="G79" s="1" t="s">
        <v>20</v>
      </c>
      <c r="H79" s="1" t="s">
        <v>4128</v>
      </c>
      <c r="I79" s="1" t="s">
        <v>4129</v>
      </c>
      <c r="J79" s="1" t="s">
        <v>4129</v>
      </c>
      <c r="K79" s="2"/>
      <c r="L79" s="1">
        <v>-5.0</v>
      </c>
      <c r="M79" s="1"/>
      <c r="N79" s="1">
        <v>9.4661</v>
      </c>
      <c r="O79" s="1" t="s">
        <v>3889</v>
      </c>
      <c r="P79" s="1" t="s">
        <v>4130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36</v>
      </c>
      <c r="B80" s="1" t="s">
        <v>17</v>
      </c>
      <c r="C80" s="3">
        <v>259.0</v>
      </c>
      <c r="D80" s="1">
        <v>0.0</v>
      </c>
      <c r="E80" s="1" t="s">
        <v>4025</v>
      </c>
      <c r="F80" s="1" t="s">
        <v>38</v>
      </c>
      <c r="G80" s="1" t="s">
        <v>93</v>
      </c>
      <c r="H80" s="1" t="s">
        <v>4131</v>
      </c>
      <c r="I80" s="1" t="s">
        <v>4132</v>
      </c>
      <c r="J80" s="1" t="s">
        <v>4133</v>
      </c>
      <c r="K80" s="1" t="s">
        <v>4134</v>
      </c>
      <c r="L80" s="1">
        <v>-5.0</v>
      </c>
      <c r="M80" s="1">
        <v>0.6831333333333334</v>
      </c>
      <c r="N80" s="1">
        <v>7.0491166666666665</v>
      </c>
      <c r="O80" s="1" t="s">
        <v>43</v>
      </c>
      <c r="P80" s="1" t="s">
        <v>4135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179</v>
      </c>
      <c r="B81" s="1" t="s">
        <v>17</v>
      </c>
      <c r="C81" s="3">
        <v>462.0</v>
      </c>
      <c r="D81" s="1">
        <v>0.0</v>
      </c>
      <c r="E81" s="2"/>
      <c r="F81" s="1" t="s">
        <v>67</v>
      </c>
      <c r="G81" s="1" t="s">
        <v>68</v>
      </c>
      <c r="H81" s="1" t="s">
        <v>4136</v>
      </c>
      <c r="I81" s="1" t="s">
        <v>4137</v>
      </c>
      <c r="J81" s="1" t="s">
        <v>4137</v>
      </c>
      <c r="K81" s="2"/>
      <c r="L81" s="1">
        <v>19.0</v>
      </c>
      <c r="M81" s="1"/>
      <c r="N81" s="1">
        <v>24.589983333333333</v>
      </c>
      <c r="O81" s="1" t="s">
        <v>182</v>
      </c>
      <c r="P81" s="1" t="s">
        <v>4138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58</v>
      </c>
      <c r="B82" s="1" t="s">
        <v>17</v>
      </c>
      <c r="C82" s="1">
        <v>222.0</v>
      </c>
      <c r="D82" s="1">
        <v>97.0</v>
      </c>
      <c r="E82" s="2"/>
      <c r="F82" s="1" t="s">
        <v>19</v>
      </c>
      <c r="G82" s="1" t="s">
        <v>20</v>
      </c>
      <c r="H82" s="1" t="s">
        <v>4139</v>
      </c>
      <c r="I82" s="1" t="s">
        <v>4140</v>
      </c>
      <c r="J82" s="1" t="s">
        <v>4140</v>
      </c>
      <c r="K82" s="2"/>
      <c r="L82" s="1">
        <v>-6.0</v>
      </c>
      <c r="M82" s="1"/>
      <c r="N82" s="1">
        <v>8.847733333333334</v>
      </c>
      <c r="O82" s="1" t="s">
        <v>3924</v>
      </c>
      <c r="P82" s="1" t="s">
        <v>4141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36</v>
      </c>
      <c r="B83" s="1" t="s">
        <v>17</v>
      </c>
      <c r="C83" s="3">
        <v>501.0</v>
      </c>
      <c r="D83" s="1">
        <v>157.0</v>
      </c>
      <c r="E83" s="2"/>
      <c r="F83" s="1" t="s">
        <v>67</v>
      </c>
      <c r="G83" s="1" t="s">
        <v>20</v>
      </c>
      <c r="H83" s="1" t="s">
        <v>4142</v>
      </c>
      <c r="I83" s="1" t="s">
        <v>4143</v>
      </c>
      <c r="J83" s="1" t="s">
        <v>4143</v>
      </c>
      <c r="K83" s="2"/>
      <c r="L83" s="1">
        <v>-3.0</v>
      </c>
      <c r="M83" s="1"/>
      <c r="N83" s="1">
        <v>15.67995</v>
      </c>
      <c r="O83" s="1" t="s">
        <v>43</v>
      </c>
      <c r="P83" s="1" t="s">
        <v>4144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179</v>
      </c>
      <c r="B84" s="1" t="s">
        <v>17</v>
      </c>
      <c r="C84" s="3">
        <v>658.0</v>
      </c>
      <c r="D84" s="1">
        <v>0.0</v>
      </c>
      <c r="E84" s="2"/>
      <c r="F84" s="1" t="s">
        <v>67</v>
      </c>
      <c r="G84" s="1" t="s">
        <v>68</v>
      </c>
      <c r="H84" s="1" t="s">
        <v>4145</v>
      </c>
      <c r="I84" s="1" t="s">
        <v>4146</v>
      </c>
      <c r="J84" s="1" t="s">
        <v>4146</v>
      </c>
      <c r="K84" s="2"/>
      <c r="L84" s="1">
        <v>12.0</v>
      </c>
      <c r="M84" s="1"/>
      <c r="N84" s="1">
        <v>17.800333333333334</v>
      </c>
      <c r="O84" s="1" t="s">
        <v>182</v>
      </c>
      <c r="P84" s="1" t="s">
        <v>4147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279.0</v>
      </c>
      <c r="D85" s="1">
        <v>0.0</v>
      </c>
      <c r="E85" s="1" t="s">
        <v>4148</v>
      </c>
      <c r="F85" s="1" t="s">
        <v>19</v>
      </c>
      <c r="G85" s="1" t="s">
        <v>20</v>
      </c>
      <c r="H85" s="1" t="s">
        <v>4149</v>
      </c>
      <c r="I85" s="1" t="s">
        <v>4150</v>
      </c>
      <c r="J85" s="1" t="s">
        <v>4150</v>
      </c>
      <c r="K85" s="2"/>
      <c r="L85" s="1">
        <v>-1.0</v>
      </c>
      <c r="M85" s="1"/>
      <c r="N85" s="1">
        <v>13.431366666666667</v>
      </c>
      <c r="O85" s="1" t="s">
        <v>3885</v>
      </c>
      <c r="P85" s="1" t="s">
        <v>4151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179</v>
      </c>
      <c r="B86" s="1" t="s">
        <v>17</v>
      </c>
      <c r="C86" s="1">
        <v>423.0</v>
      </c>
      <c r="D86" s="1">
        <v>0.0</v>
      </c>
      <c r="E86" s="2"/>
      <c r="F86" s="1" t="s">
        <v>67</v>
      </c>
      <c r="G86" s="1" t="s">
        <v>68</v>
      </c>
      <c r="H86" s="1" t="s">
        <v>4152</v>
      </c>
      <c r="I86" s="1" t="s">
        <v>4153</v>
      </c>
      <c r="J86" s="1" t="s">
        <v>4153</v>
      </c>
      <c r="K86" s="2"/>
      <c r="L86" s="1">
        <v>27.0</v>
      </c>
      <c r="M86" s="1"/>
      <c r="N86" s="1">
        <v>32.36343333333333</v>
      </c>
      <c r="O86" s="1" t="s">
        <v>182</v>
      </c>
      <c r="P86" s="1" t="s">
        <v>4154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28</v>
      </c>
      <c r="B87" s="1" t="s">
        <v>17</v>
      </c>
      <c r="C87" s="3">
        <v>904.0</v>
      </c>
      <c r="D87" s="1">
        <v>0.0</v>
      </c>
      <c r="E87" s="1" t="s">
        <v>29</v>
      </c>
      <c r="F87" s="1" t="s">
        <v>19</v>
      </c>
      <c r="G87" s="1" t="s">
        <v>20</v>
      </c>
      <c r="H87" s="1" t="s">
        <v>4155</v>
      </c>
      <c r="I87" s="1" t="s">
        <v>4156</v>
      </c>
      <c r="J87" s="1" t="s">
        <v>4156</v>
      </c>
      <c r="K87" s="2"/>
      <c r="L87" s="1">
        <v>2.0</v>
      </c>
      <c r="M87" s="1"/>
      <c r="N87" s="1">
        <v>17.911283333333333</v>
      </c>
      <c r="O87" s="1" t="s">
        <v>3889</v>
      </c>
      <c r="P87" s="1" t="s">
        <v>4157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179</v>
      </c>
      <c r="B88" s="1" t="s">
        <v>17</v>
      </c>
      <c r="C88" s="3">
        <v>427.0</v>
      </c>
      <c r="D88" s="1">
        <v>0.0</v>
      </c>
      <c r="E88" s="2"/>
      <c r="F88" s="1" t="s">
        <v>67</v>
      </c>
      <c r="G88" s="1" t="s">
        <v>68</v>
      </c>
      <c r="H88" s="1" t="s">
        <v>4158</v>
      </c>
      <c r="I88" s="1" t="s">
        <v>4159</v>
      </c>
      <c r="J88" s="1" t="s">
        <v>4159</v>
      </c>
      <c r="K88" s="2"/>
      <c r="L88" s="1">
        <v>2.0</v>
      </c>
      <c r="M88" s="1"/>
      <c r="N88" s="1">
        <v>7.548216666666667</v>
      </c>
      <c r="O88" s="1" t="s">
        <v>182</v>
      </c>
      <c r="P88" s="1" t="s">
        <v>4160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28</v>
      </c>
      <c r="B89" s="1" t="s">
        <v>17</v>
      </c>
      <c r="C89" s="3">
        <v>457.4</v>
      </c>
      <c r="D89" s="1">
        <v>0.0</v>
      </c>
      <c r="E89" s="1" t="s">
        <v>29</v>
      </c>
      <c r="F89" s="1" t="s">
        <v>19</v>
      </c>
      <c r="G89" s="1" t="s">
        <v>20</v>
      </c>
      <c r="H89" s="1" t="s">
        <v>4161</v>
      </c>
      <c r="I89" s="1" t="s">
        <v>4162</v>
      </c>
      <c r="J89" s="1" t="s">
        <v>4162</v>
      </c>
      <c r="K89" s="2"/>
      <c r="L89" s="1">
        <v>-4.0</v>
      </c>
      <c r="M89" s="1"/>
      <c r="N89" s="1">
        <v>10.04585</v>
      </c>
      <c r="O89" s="1" t="s">
        <v>3889</v>
      </c>
      <c r="P89" s="1" t="s">
        <v>4163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58</v>
      </c>
      <c r="B90" s="1" t="s">
        <v>17</v>
      </c>
      <c r="C90" s="1">
        <v>224.5</v>
      </c>
      <c r="D90" s="1">
        <v>94.5</v>
      </c>
      <c r="E90" s="2"/>
      <c r="F90" s="1" t="s">
        <v>19</v>
      </c>
      <c r="G90" s="1" t="s">
        <v>93</v>
      </c>
      <c r="H90" s="1" t="s">
        <v>4164</v>
      </c>
      <c r="I90" s="1" t="s">
        <v>4165</v>
      </c>
      <c r="J90" s="1" t="s">
        <v>4165</v>
      </c>
      <c r="K90" s="2"/>
      <c r="L90" s="1">
        <v>-5.0</v>
      </c>
      <c r="M90" s="1"/>
      <c r="N90" s="1">
        <v>9.545783333333333</v>
      </c>
      <c r="O90" s="1" t="s">
        <v>3924</v>
      </c>
      <c r="P90" s="1" t="s">
        <v>4166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58</v>
      </c>
      <c r="B91" s="1" t="s">
        <v>17</v>
      </c>
      <c r="C91" s="1">
        <v>202.0</v>
      </c>
      <c r="D91" s="1">
        <v>77.0</v>
      </c>
      <c r="E91" s="2"/>
      <c r="F91" s="1" t="s">
        <v>19</v>
      </c>
      <c r="G91" s="1" t="s">
        <v>20</v>
      </c>
      <c r="H91" s="1" t="s">
        <v>4167</v>
      </c>
      <c r="I91" s="1" t="s">
        <v>4168</v>
      </c>
      <c r="J91" s="1" t="s">
        <v>4168</v>
      </c>
      <c r="K91" s="2"/>
      <c r="L91" s="1">
        <v>-5.0</v>
      </c>
      <c r="M91" s="1"/>
      <c r="N91" s="1">
        <v>9.328366666666666</v>
      </c>
      <c r="O91" s="1" t="s">
        <v>3924</v>
      </c>
      <c r="P91" s="1" t="s">
        <v>4169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179</v>
      </c>
      <c r="B92" s="1" t="s">
        <v>17</v>
      </c>
      <c r="C92" s="3">
        <v>219.0</v>
      </c>
      <c r="D92" s="1">
        <v>0.0</v>
      </c>
      <c r="E92" s="2"/>
      <c r="F92" s="1" t="s">
        <v>67</v>
      </c>
      <c r="G92" s="1" t="s">
        <v>93</v>
      </c>
      <c r="H92" s="1" t="s">
        <v>4170</v>
      </c>
      <c r="I92" s="1" t="s">
        <v>4171</v>
      </c>
      <c r="J92" s="1" t="s">
        <v>4171</v>
      </c>
      <c r="K92" s="2"/>
      <c r="L92" s="1">
        <v>-1.0</v>
      </c>
      <c r="M92" s="1"/>
      <c r="N92" s="1">
        <v>3.5695166666666664</v>
      </c>
      <c r="O92" s="1" t="s">
        <v>182</v>
      </c>
      <c r="P92" s="1" t="s">
        <v>4172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179</v>
      </c>
      <c r="B93" s="1" t="s">
        <v>17</v>
      </c>
      <c r="C93" s="3">
        <v>259.0</v>
      </c>
      <c r="D93" s="1">
        <v>0.0</v>
      </c>
      <c r="E93" s="2"/>
      <c r="F93" s="1" t="s">
        <v>67</v>
      </c>
      <c r="G93" s="1" t="s">
        <v>68</v>
      </c>
      <c r="H93" s="1" t="s">
        <v>4173</v>
      </c>
      <c r="I93" s="1" t="s">
        <v>4174</v>
      </c>
      <c r="J93" s="1" t="s">
        <v>4174</v>
      </c>
      <c r="K93" s="2"/>
      <c r="L93" s="1">
        <v>-4.0</v>
      </c>
      <c r="M93" s="1"/>
      <c r="N93" s="1">
        <v>0.07293333333333334</v>
      </c>
      <c r="O93" s="1" t="s">
        <v>182</v>
      </c>
      <c r="P93" s="1" t="s">
        <v>4175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58</v>
      </c>
      <c r="B94" s="1" t="s">
        <v>17</v>
      </c>
      <c r="C94" s="1">
        <v>244.0</v>
      </c>
      <c r="D94" s="1">
        <v>0.0</v>
      </c>
      <c r="E94" s="2"/>
      <c r="F94" s="1" t="s">
        <v>19</v>
      </c>
      <c r="G94" s="1" t="s">
        <v>20</v>
      </c>
      <c r="H94" s="1" t="s">
        <v>4176</v>
      </c>
      <c r="I94" s="1" t="s">
        <v>4177</v>
      </c>
      <c r="J94" s="1" t="s">
        <v>4177</v>
      </c>
      <c r="K94" s="2"/>
      <c r="L94" s="1">
        <v>-7.0</v>
      </c>
      <c r="M94" s="1"/>
      <c r="N94" s="1">
        <v>7.773833333333333</v>
      </c>
      <c r="O94" s="1" t="s">
        <v>3924</v>
      </c>
      <c r="P94" s="1" t="s">
        <v>4178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179</v>
      </c>
      <c r="B95" s="1" t="s">
        <v>17</v>
      </c>
      <c r="C95" s="3">
        <v>343.0</v>
      </c>
      <c r="D95" s="1">
        <v>0.0</v>
      </c>
      <c r="E95" s="2"/>
      <c r="F95" s="1" t="s">
        <v>67</v>
      </c>
      <c r="G95" s="1" t="s">
        <v>68</v>
      </c>
      <c r="H95" s="1" t="s">
        <v>4179</v>
      </c>
      <c r="I95" s="1" t="s">
        <v>4180</v>
      </c>
      <c r="J95" s="1" t="s">
        <v>4180</v>
      </c>
      <c r="K95" s="2"/>
      <c r="L95" s="1">
        <v>91.0</v>
      </c>
      <c r="M95" s="1"/>
      <c r="N95" s="1">
        <v>96.95163333333333</v>
      </c>
      <c r="O95" s="1" t="s">
        <v>182</v>
      </c>
      <c r="P95" s="1" t="s">
        <v>4181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36</v>
      </c>
      <c r="B96" s="1" t="s">
        <v>17</v>
      </c>
      <c r="C96" s="1">
        <v>478.0</v>
      </c>
      <c r="D96" s="1">
        <v>0.0</v>
      </c>
      <c r="E96" s="1" t="s">
        <v>4025</v>
      </c>
      <c r="F96" s="1" t="s">
        <v>38</v>
      </c>
      <c r="G96" s="1" t="s">
        <v>93</v>
      </c>
      <c r="H96" s="1" t="s">
        <v>4182</v>
      </c>
      <c r="I96" s="1" t="s">
        <v>4183</v>
      </c>
      <c r="J96" s="1" t="s">
        <v>4184</v>
      </c>
      <c r="K96" s="1" t="s">
        <v>4185</v>
      </c>
      <c r="L96" s="1">
        <v>-6.0</v>
      </c>
      <c r="M96" s="1">
        <v>7.239183333333333</v>
      </c>
      <c r="N96" s="1">
        <v>10.142116666666666</v>
      </c>
      <c r="O96" s="1" t="s">
        <v>43</v>
      </c>
      <c r="P96" s="1" t="s">
        <v>4186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36</v>
      </c>
      <c r="B97" s="1" t="s">
        <v>17</v>
      </c>
      <c r="C97" s="1">
        <v>588.0</v>
      </c>
      <c r="D97" s="1">
        <v>0.0</v>
      </c>
      <c r="E97" s="1" t="s">
        <v>4025</v>
      </c>
      <c r="F97" s="1" t="s">
        <v>38</v>
      </c>
      <c r="G97" s="1" t="s">
        <v>93</v>
      </c>
      <c r="H97" s="1" t="s">
        <v>4187</v>
      </c>
      <c r="I97" s="1" t="s">
        <v>4188</v>
      </c>
      <c r="J97" s="1" t="s">
        <v>4189</v>
      </c>
      <c r="K97" s="1" t="s">
        <v>4190</v>
      </c>
      <c r="L97" s="1">
        <v>-6.0</v>
      </c>
      <c r="M97" s="1">
        <v>15.527233333333333</v>
      </c>
      <c r="N97" s="1">
        <v>12.387283333333333</v>
      </c>
      <c r="O97" s="1" t="s">
        <v>43</v>
      </c>
      <c r="P97" s="1" t="s">
        <v>4191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28</v>
      </c>
      <c r="B98" s="1" t="s">
        <v>17</v>
      </c>
      <c r="C98" s="3">
        <v>279.2</v>
      </c>
      <c r="D98" s="1">
        <v>0.0</v>
      </c>
      <c r="E98" s="1" t="s">
        <v>29</v>
      </c>
      <c r="F98" s="1" t="s">
        <v>19</v>
      </c>
      <c r="G98" s="1" t="s">
        <v>20</v>
      </c>
      <c r="H98" s="1" t="s">
        <v>4192</v>
      </c>
      <c r="I98" s="1" t="s">
        <v>4193</v>
      </c>
      <c r="J98" s="1" t="s">
        <v>4193</v>
      </c>
      <c r="K98" s="2"/>
      <c r="L98" s="1">
        <v>-7.0</v>
      </c>
      <c r="M98" s="1"/>
      <c r="N98" s="1">
        <v>7.683283333333334</v>
      </c>
      <c r="O98" s="1" t="s">
        <v>3889</v>
      </c>
      <c r="P98" s="1" t="s">
        <v>4194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28</v>
      </c>
      <c r="B99" s="1" t="s">
        <v>17</v>
      </c>
      <c r="C99" s="3">
        <v>198.2</v>
      </c>
      <c r="D99" s="1">
        <v>0.0</v>
      </c>
      <c r="E99" s="1" t="s">
        <v>29</v>
      </c>
      <c r="F99" s="1" t="s">
        <v>19</v>
      </c>
      <c r="G99" s="1" t="s">
        <v>20</v>
      </c>
      <c r="H99" s="1" t="s">
        <v>4195</v>
      </c>
      <c r="I99" s="1" t="s">
        <v>4196</v>
      </c>
      <c r="J99" s="1" t="s">
        <v>4196</v>
      </c>
      <c r="K99" s="2"/>
      <c r="L99" s="1">
        <v>-7.0</v>
      </c>
      <c r="M99" s="1"/>
      <c r="N99" s="1">
        <v>7.6065</v>
      </c>
      <c r="O99" s="1" t="s">
        <v>3889</v>
      </c>
      <c r="P99" s="1" t="s">
        <v>3934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36</v>
      </c>
      <c r="B100" s="1" t="s">
        <v>17</v>
      </c>
      <c r="C100" s="3">
        <v>518.0</v>
      </c>
      <c r="D100" s="1">
        <v>0.0</v>
      </c>
      <c r="E100" s="1" t="s">
        <v>4197</v>
      </c>
      <c r="F100" s="1" t="s">
        <v>38</v>
      </c>
      <c r="G100" s="1" t="s">
        <v>93</v>
      </c>
      <c r="H100" s="1" t="s">
        <v>4198</v>
      </c>
      <c r="I100" s="1" t="s">
        <v>4199</v>
      </c>
      <c r="J100" s="1" t="s">
        <v>4200</v>
      </c>
      <c r="K100" s="1" t="s">
        <v>4201</v>
      </c>
      <c r="L100" s="1">
        <v>0.0</v>
      </c>
      <c r="M100" s="1">
        <v>11.511766666666666</v>
      </c>
      <c r="N100" s="1">
        <v>11.154533333333333</v>
      </c>
      <c r="O100" s="1" t="s">
        <v>43</v>
      </c>
      <c r="P100" s="1" t="s">
        <v>4202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16</v>
      </c>
      <c r="B101" s="3" t="s">
        <v>485</v>
      </c>
      <c r="C101" s="1">
        <v>439.0</v>
      </c>
      <c r="D101" s="1">
        <v>0.0</v>
      </c>
      <c r="E101" s="1" t="s">
        <v>4203</v>
      </c>
      <c r="F101" s="1" t="s">
        <v>19</v>
      </c>
      <c r="G101" s="1" t="s">
        <v>20</v>
      </c>
      <c r="H101" s="1" t="s">
        <v>4204</v>
      </c>
      <c r="I101" s="1" t="s">
        <v>4205</v>
      </c>
      <c r="J101" s="1" t="s">
        <v>4205</v>
      </c>
      <c r="K101" s="2"/>
      <c r="L101" s="1">
        <v>-7.0</v>
      </c>
      <c r="M101" s="1"/>
      <c r="N101" s="1">
        <v>7.117783333333334</v>
      </c>
      <c r="O101" s="1" t="s">
        <v>3885</v>
      </c>
      <c r="P101" s="1" t="s">
        <v>4206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58</v>
      </c>
      <c r="B102" s="1" t="s">
        <v>17</v>
      </c>
      <c r="C102" s="1">
        <v>429.0</v>
      </c>
      <c r="D102" s="1">
        <v>0.0</v>
      </c>
      <c r="E102" s="1" t="s">
        <v>4197</v>
      </c>
      <c r="F102" s="1" t="s">
        <v>38</v>
      </c>
      <c r="G102" s="1" t="s">
        <v>20</v>
      </c>
      <c r="H102" s="1" t="s">
        <v>4207</v>
      </c>
      <c r="I102" s="1" t="s">
        <v>4208</v>
      </c>
      <c r="J102" s="1" t="s">
        <v>4209</v>
      </c>
      <c r="K102" s="1" t="s">
        <v>4210</v>
      </c>
      <c r="L102" s="1">
        <v>-23.0</v>
      </c>
      <c r="M102" s="1">
        <v>6.0586166666666665</v>
      </c>
      <c r="N102" s="1">
        <v>9.3372</v>
      </c>
      <c r="O102" s="1" t="s">
        <v>4211</v>
      </c>
      <c r="P102" s="1" t="s">
        <v>4212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36</v>
      </c>
      <c r="B103" s="1" t="s">
        <v>17</v>
      </c>
      <c r="C103" s="1">
        <v>417.0</v>
      </c>
      <c r="D103" s="1">
        <v>0.0</v>
      </c>
      <c r="E103" s="1" t="s">
        <v>4197</v>
      </c>
      <c r="F103" s="1" t="s">
        <v>38</v>
      </c>
      <c r="G103" s="1" t="s">
        <v>93</v>
      </c>
      <c r="H103" s="1" t="s">
        <v>4213</v>
      </c>
      <c r="I103" s="1" t="s">
        <v>4214</v>
      </c>
      <c r="J103" s="1" t="s">
        <v>4215</v>
      </c>
      <c r="K103" s="1" t="s">
        <v>4216</v>
      </c>
      <c r="L103" s="1">
        <v>-2.0</v>
      </c>
      <c r="M103" s="1">
        <v>9.7411</v>
      </c>
      <c r="N103" s="1">
        <v>10.62625</v>
      </c>
      <c r="O103" s="1" t="s">
        <v>43</v>
      </c>
      <c r="P103" s="1" t="s">
        <v>4217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58</v>
      </c>
      <c r="B104" s="1" t="s">
        <v>17</v>
      </c>
      <c r="C104" s="3">
        <v>403.0</v>
      </c>
      <c r="D104" s="1">
        <v>0.0</v>
      </c>
      <c r="E104" s="1" t="s">
        <v>4197</v>
      </c>
      <c r="F104" s="1" t="s">
        <v>38</v>
      </c>
      <c r="G104" s="1" t="s">
        <v>93</v>
      </c>
      <c r="H104" s="1" t="s">
        <v>4218</v>
      </c>
      <c r="I104" s="1" t="s">
        <v>4219</v>
      </c>
      <c r="J104" s="1" t="s">
        <v>4220</v>
      </c>
      <c r="K104" s="1" t="s">
        <v>4221</v>
      </c>
      <c r="L104" s="1">
        <v>-25.0</v>
      </c>
      <c r="M104" s="1">
        <v>1.7922</v>
      </c>
      <c r="N104" s="1">
        <v>8.659816666666666</v>
      </c>
      <c r="O104" s="1" t="s">
        <v>4211</v>
      </c>
      <c r="P104" s="1" t="s">
        <v>4222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58</v>
      </c>
      <c r="B105" s="1" t="s">
        <v>17</v>
      </c>
      <c r="C105" s="1">
        <v>288.0</v>
      </c>
      <c r="D105" s="1">
        <v>0.0</v>
      </c>
      <c r="E105" s="1" t="s">
        <v>4197</v>
      </c>
      <c r="F105" s="1" t="s">
        <v>38</v>
      </c>
      <c r="G105" s="1" t="s">
        <v>93</v>
      </c>
      <c r="H105" s="1" t="s">
        <v>4223</v>
      </c>
      <c r="I105" s="1" t="s">
        <v>4224</v>
      </c>
      <c r="J105" s="1" t="s">
        <v>4225</v>
      </c>
      <c r="K105" s="1" t="s">
        <v>4226</v>
      </c>
      <c r="L105" s="1">
        <v>-29.0</v>
      </c>
      <c r="M105" s="1">
        <v>0.8071333333333334</v>
      </c>
      <c r="N105" s="1">
        <v>6.093166666666667</v>
      </c>
      <c r="O105" s="1" t="s">
        <v>4211</v>
      </c>
      <c r="P105" s="1" t="s">
        <v>4227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179</v>
      </c>
      <c r="B106" s="1" t="s">
        <v>17</v>
      </c>
      <c r="C106" s="1">
        <v>259.0</v>
      </c>
      <c r="D106" s="1">
        <v>0.0</v>
      </c>
      <c r="E106" s="2"/>
      <c r="F106" s="1" t="s">
        <v>67</v>
      </c>
      <c r="G106" s="1" t="s">
        <v>68</v>
      </c>
      <c r="H106" s="1" t="s">
        <v>4228</v>
      </c>
      <c r="I106" s="2"/>
      <c r="J106" s="1" t="s">
        <v>4229</v>
      </c>
      <c r="K106" s="2"/>
      <c r="L106" s="1">
        <v>358.0</v>
      </c>
      <c r="M106" s="1"/>
      <c r="N106" s="2"/>
      <c r="O106" s="1" t="s">
        <v>182</v>
      </c>
      <c r="P106" s="1" t="s">
        <v>4230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28</v>
      </c>
      <c r="B107" s="1" t="s">
        <v>17</v>
      </c>
      <c r="C107" s="1">
        <v>480.0</v>
      </c>
      <c r="D107" s="1">
        <v>0.0</v>
      </c>
      <c r="E107" s="1" t="s">
        <v>29</v>
      </c>
      <c r="F107" s="1" t="s">
        <v>19</v>
      </c>
      <c r="G107" s="1" t="s">
        <v>20</v>
      </c>
      <c r="H107" s="1" t="s">
        <v>4231</v>
      </c>
      <c r="I107" s="1" t="s">
        <v>4232</v>
      </c>
      <c r="J107" s="1" t="s">
        <v>4232</v>
      </c>
      <c r="K107" s="2"/>
      <c r="L107" s="1">
        <v>-1.0</v>
      </c>
      <c r="M107" s="1"/>
      <c r="N107" s="1">
        <v>13.223983333333333</v>
      </c>
      <c r="O107" s="1" t="s">
        <v>3889</v>
      </c>
      <c r="P107" s="1" t="s">
        <v>4233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28</v>
      </c>
      <c r="B108" s="1" t="s">
        <v>17</v>
      </c>
      <c r="C108" s="1">
        <v>518.4</v>
      </c>
      <c r="D108" s="1">
        <v>0.0</v>
      </c>
      <c r="E108" s="1" t="s">
        <v>29</v>
      </c>
      <c r="F108" s="1" t="s">
        <v>19</v>
      </c>
      <c r="G108" s="1" t="s">
        <v>20</v>
      </c>
      <c r="H108" s="1" t="s">
        <v>4234</v>
      </c>
      <c r="I108" s="1" t="s">
        <v>4235</v>
      </c>
      <c r="J108" s="1" t="s">
        <v>4235</v>
      </c>
      <c r="K108" s="2"/>
      <c r="L108" s="1">
        <v>-3.0</v>
      </c>
      <c r="M108" s="1"/>
      <c r="N108" s="1">
        <v>11.32345</v>
      </c>
      <c r="O108" s="1" t="s">
        <v>3889</v>
      </c>
      <c r="P108" s="1" t="s">
        <v>4236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58</v>
      </c>
      <c r="B109" s="1" t="s">
        <v>17</v>
      </c>
      <c r="C109" s="3">
        <v>548.0</v>
      </c>
      <c r="D109" s="1">
        <v>0.0</v>
      </c>
      <c r="E109" s="1" t="s">
        <v>4197</v>
      </c>
      <c r="F109" s="1" t="s">
        <v>38</v>
      </c>
      <c r="G109" s="1" t="s">
        <v>93</v>
      </c>
      <c r="H109" s="1" t="s">
        <v>4237</v>
      </c>
      <c r="I109" s="1" t="s">
        <v>4238</v>
      </c>
      <c r="J109" s="1" t="s">
        <v>4239</v>
      </c>
      <c r="K109" s="1" t="s">
        <v>4240</v>
      </c>
      <c r="L109" s="1">
        <v>-21.0</v>
      </c>
      <c r="M109" s="1">
        <v>6.7604</v>
      </c>
      <c r="N109" s="1">
        <v>10.257316666666666</v>
      </c>
      <c r="O109" s="1" t="s">
        <v>4211</v>
      </c>
      <c r="P109" s="1" t="s">
        <v>4241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36</v>
      </c>
      <c r="B110" s="1" t="s">
        <v>17</v>
      </c>
      <c r="C110" s="3">
        <v>987.0</v>
      </c>
      <c r="D110" s="1">
        <v>0.0</v>
      </c>
      <c r="E110" s="1" t="s">
        <v>4197</v>
      </c>
      <c r="F110" s="1" t="s">
        <v>38</v>
      </c>
      <c r="G110" s="1" t="s">
        <v>93</v>
      </c>
      <c r="H110" s="1" t="s">
        <v>4242</v>
      </c>
      <c r="I110" s="1" t="s">
        <v>4243</v>
      </c>
      <c r="J110" s="1" t="s">
        <v>4244</v>
      </c>
      <c r="K110" s="1" t="s">
        <v>4245</v>
      </c>
      <c r="L110" s="1">
        <v>1.0</v>
      </c>
      <c r="M110" s="1">
        <v>4.429383333333333</v>
      </c>
      <c r="N110" s="1">
        <v>15.634716666666666</v>
      </c>
      <c r="O110" s="1" t="s">
        <v>43</v>
      </c>
      <c r="P110" s="1" t="s">
        <v>4246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36</v>
      </c>
      <c r="B111" s="1" t="s">
        <v>17</v>
      </c>
      <c r="C111" s="1">
        <v>678.0</v>
      </c>
      <c r="D111" s="1">
        <v>0.0</v>
      </c>
      <c r="E111" s="1" t="s">
        <v>4197</v>
      </c>
      <c r="F111" s="1" t="s">
        <v>38</v>
      </c>
      <c r="G111" s="1" t="s">
        <v>20</v>
      </c>
      <c r="H111" s="1" t="s">
        <v>4247</v>
      </c>
      <c r="I111" s="1" t="s">
        <v>4248</v>
      </c>
      <c r="J111" s="1" t="s">
        <v>4249</v>
      </c>
      <c r="K111" s="1" t="s">
        <v>4250</v>
      </c>
      <c r="L111" s="1">
        <v>-9.0</v>
      </c>
      <c r="M111" s="1">
        <v>5.36015</v>
      </c>
      <c r="N111" s="1">
        <v>9.5127</v>
      </c>
      <c r="O111" s="1" t="s">
        <v>43</v>
      </c>
      <c r="P111" s="1" t="s">
        <v>4251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3">
        <v>198.2</v>
      </c>
      <c r="D112" s="1">
        <v>0.0</v>
      </c>
      <c r="E112" s="1" t="s">
        <v>29</v>
      </c>
      <c r="F112" s="1" t="s">
        <v>19</v>
      </c>
      <c r="G112" s="1" t="s">
        <v>20</v>
      </c>
      <c r="H112" s="1" t="s">
        <v>4252</v>
      </c>
      <c r="I112" s="1" t="s">
        <v>4253</v>
      </c>
      <c r="J112" s="1" t="s">
        <v>4253</v>
      </c>
      <c r="K112" s="2"/>
      <c r="L112" s="1">
        <v>4.0</v>
      </c>
      <c r="M112" s="1"/>
      <c r="N112" s="1">
        <v>19.250716666666666</v>
      </c>
      <c r="O112" s="1" t="s">
        <v>3889</v>
      </c>
      <c r="P112" s="1" t="s">
        <v>4070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28</v>
      </c>
      <c r="B113" s="1" t="s">
        <v>17</v>
      </c>
      <c r="C113" s="3">
        <v>259.2</v>
      </c>
      <c r="D113" s="1">
        <v>0.0</v>
      </c>
      <c r="E113" s="1" t="s">
        <v>29</v>
      </c>
      <c r="F113" s="1" t="s">
        <v>19</v>
      </c>
      <c r="G113" s="1" t="s">
        <v>20</v>
      </c>
      <c r="H113" s="1" t="s">
        <v>4254</v>
      </c>
      <c r="I113" s="1" t="s">
        <v>4255</v>
      </c>
      <c r="J113" s="1" t="s">
        <v>4255</v>
      </c>
      <c r="K113" s="2"/>
      <c r="L113" s="1">
        <v>-8.0</v>
      </c>
      <c r="M113" s="1"/>
      <c r="N113" s="1">
        <v>6.81715</v>
      </c>
      <c r="O113" s="1" t="s">
        <v>3889</v>
      </c>
      <c r="P113" s="1" t="s">
        <v>4256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28</v>
      </c>
      <c r="B114" s="1" t="s">
        <v>17</v>
      </c>
      <c r="C114" s="1">
        <v>259.2</v>
      </c>
      <c r="D114" s="1">
        <v>0.0</v>
      </c>
      <c r="E114" s="1" t="s">
        <v>29</v>
      </c>
      <c r="F114" s="1" t="s">
        <v>19</v>
      </c>
      <c r="G114" s="1" t="s">
        <v>20</v>
      </c>
      <c r="H114" s="1" t="s">
        <v>4257</v>
      </c>
      <c r="I114" s="1" t="s">
        <v>4258</v>
      </c>
      <c r="J114" s="1" t="s">
        <v>4258</v>
      </c>
      <c r="K114" s="2"/>
      <c r="L114" s="1">
        <v>-8.0</v>
      </c>
      <c r="M114" s="1"/>
      <c r="N114" s="1">
        <v>6.948916666666666</v>
      </c>
      <c r="O114" s="1" t="s">
        <v>3889</v>
      </c>
      <c r="P114" s="1" t="s">
        <v>4259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17</v>
      </c>
      <c r="C115" s="1">
        <v>319.0</v>
      </c>
      <c r="D115" s="1">
        <v>0.0</v>
      </c>
      <c r="E115" s="1" t="s">
        <v>305</v>
      </c>
      <c r="F115" s="1" t="s">
        <v>19</v>
      </c>
      <c r="G115" s="1" t="s">
        <v>20</v>
      </c>
      <c r="H115" s="1" t="s">
        <v>4260</v>
      </c>
      <c r="I115" s="1" t="s">
        <v>4261</v>
      </c>
      <c r="J115" s="1" t="s">
        <v>4261</v>
      </c>
      <c r="K115" s="2"/>
      <c r="L115" s="1">
        <v>-8.0</v>
      </c>
      <c r="M115" s="1"/>
      <c r="N115" s="1">
        <v>6.866333333333333</v>
      </c>
      <c r="O115" s="1" t="s">
        <v>3885</v>
      </c>
      <c r="P115" s="1" t="s">
        <v>4262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28</v>
      </c>
      <c r="B116" s="1" t="s">
        <v>17</v>
      </c>
      <c r="C116" s="1">
        <v>188.0</v>
      </c>
      <c r="D116" s="1">
        <v>0.0</v>
      </c>
      <c r="E116" s="1" t="s">
        <v>29</v>
      </c>
      <c r="F116" s="1" t="s">
        <v>19</v>
      </c>
      <c r="G116" s="1" t="s">
        <v>20</v>
      </c>
      <c r="H116" s="1" t="s">
        <v>4263</v>
      </c>
      <c r="I116" s="1" t="s">
        <v>4264</v>
      </c>
      <c r="J116" s="1" t="s">
        <v>4264</v>
      </c>
      <c r="K116" s="2"/>
      <c r="L116" s="1">
        <v>-14.0</v>
      </c>
      <c r="M116" s="1"/>
      <c r="N116" s="1">
        <v>0.7688333333333334</v>
      </c>
      <c r="O116" s="1" t="s">
        <v>3889</v>
      </c>
      <c r="P116" s="1" t="s">
        <v>4265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58</v>
      </c>
      <c r="B117" s="1" t="s">
        <v>17</v>
      </c>
      <c r="C117" s="1">
        <v>378.0</v>
      </c>
      <c r="D117" s="1">
        <v>0.0</v>
      </c>
      <c r="E117" s="2"/>
      <c r="F117" s="1" t="s">
        <v>19</v>
      </c>
      <c r="G117" s="1" t="s">
        <v>20</v>
      </c>
      <c r="H117" s="1" t="s">
        <v>4266</v>
      </c>
      <c r="I117" s="1" t="s">
        <v>4267</v>
      </c>
      <c r="J117" s="1" t="s">
        <v>4267</v>
      </c>
      <c r="K117" s="2"/>
      <c r="L117" s="1">
        <v>-6.0</v>
      </c>
      <c r="M117" s="1"/>
      <c r="N117" s="1">
        <v>8.714633333333333</v>
      </c>
      <c r="O117" s="1" t="s">
        <v>3924</v>
      </c>
      <c r="P117" s="1" t="s">
        <v>4268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28</v>
      </c>
      <c r="B118" s="1" t="s">
        <v>17</v>
      </c>
      <c r="C118" s="3">
        <v>198.2</v>
      </c>
      <c r="D118" s="1">
        <v>0.0</v>
      </c>
      <c r="E118" s="1" t="s">
        <v>29</v>
      </c>
      <c r="F118" s="1" t="s">
        <v>19</v>
      </c>
      <c r="G118" s="1" t="s">
        <v>20</v>
      </c>
      <c r="H118" s="1" t="s">
        <v>4269</v>
      </c>
      <c r="I118" s="1" t="s">
        <v>4270</v>
      </c>
      <c r="J118" s="1" t="s">
        <v>4270</v>
      </c>
      <c r="K118" s="2"/>
      <c r="L118" s="1">
        <v>-4.0</v>
      </c>
      <c r="M118" s="1"/>
      <c r="N118" s="1">
        <v>10.59965</v>
      </c>
      <c r="O118" s="1" t="s">
        <v>3889</v>
      </c>
      <c r="P118" s="1" t="s">
        <v>4271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58</v>
      </c>
      <c r="B119" s="1" t="s">
        <v>17</v>
      </c>
      <c r="C119" s="1">
        <v>466.0</v>
      </c>
      <c r="D119" s="1">
        <v>0.0</v>
      </c>
      <c r="E119" s="2"/>
      <c r="F119" s="1" t="s">
        <v>19</v>
      </c>
      <c r="G119" s="1" t="s">
        <v>20</v>
      </c>
      <c r="H119" s="1" t="s">
        <v>4272</v>
      </c>
      <c r="I119" s="1" t="s">
        <v>4273</v>
      </c>
      <c r="J119" s="1" t="s">
        <v>4273</v>
      </c>
      <c r="K119" s="2"/>
      <c r="L119" s="1">
        <v>0.0</v>
      </c>
      <c r="M119" s="1"/>
      <c r="N119" s="1">
        <v>14.98805</v>
      </c>
      <c r="O119" s="1" t="s">
        <v>3924</v>
      </c>
      <c r="P119" s="1" t="s">
        <v>4274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28</v>
      </c>
      <c r="B120" s="1" t="s">
        <v>17</v>
      </c>
      <c r="C120" s="1">
        <v>259.2</v>
      </c>
      <c r="D120" s="1">
        <v>0.0</v>
      </c>
      <c r="E120" s="1" t="s">
        <v>29</v>
      </c>
      <c r="F120" s="1" t="s">
        <v>19</v>
      </c>
      <c r="G120" s="1" t="s">
        <v>20</v>
      </c>
      <c r="H120" s="1" t="s">
        <v>4275</v>
      </c>
      <c r="I120" s="1" t="s">
        <v>4276</v>
      </c>
      <c r="J120" s="1" t="s">
        <v>4276</v>
      </c>
      <c r="K120" s="2"/>
      <c r="L120" s="1">
        <v>-7.0</v>
      </c>
      <c r="M120" s="1"/>
      <c r="N120" s="1">
        <v>7.274016666666666</v>
      </c>
      <c r="O120" s="1" t="s">
        <v>3889</v>
      </c>
      <c r="P120" s="1" t="s">
        <v>3955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28</v>
      </c>
      <c r="B121" s="1" t="s">
        <v>17</v>
      </c>
      <c r="C121" s="1">
        <v>306.4</v>
      </c>
      <c r="D121" s="1">
        <v>0.0</v>
      </c>
      <c r="E121" s="1" t="s">
        <v>29</v>
      </c>
      <c r="F121" s="1" t="s">
        <v>19</v>
      </c>
      <c r="G121" s="1" t="s">
        <v>20</v>
      </c>
      <c r="H121" s="1" t="s">
        <v>4277</v>
      </c>
      <c r="I121" s="1" t="s">
        <v>4278</v>
      </c>
      <c r="J121" s="1" t="s">
        <v>4278</v>
      </c>
      <c r="K121" s="2"/>
      <c r="L121" s="1">
        <v>2.0</v>
      </c>
      <c r="M121" s="1"/>
      <c r="N121" s="1">
        <v>17.212183333333332</v>
      </c>
      <c r="O121" s="1" t="s">
        <v>3889</v>
      </c>
      <c r="P121" s="1" t="s">
        <v>4279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28</v>
      </c>
      <c r="B122" s="1" t="s">
        <v>17</v>
      </c>
      <c r="C122" s="1">
        <v>446.4</v>
      </c>
      <c r="D122" s="1">
        <v>0.0</v>
      </c>
      <c r="E122" s="1" t="s">
        <v>29</v>
      </c>
      <c r="F122" s="1" t="s">
        <v>19</v>
      </c>
      <c r="G122" s="1" t="s">
        <v>20</v>
      </c>
      <c r="H122" s="1" t="s">
        <v>4280</v>
      </c>
      <c r="I122" s="1" t="s">
        <v>4281</v>
      </c>
      <c r="J122" s="1" t="s">
        <v>4281</v>
      </c>
      <c r="K122" s="2"/>
      <c r="L122" s="1">
        <v>-6.0</v>
      </c>
      <c r="M122" s="1"/>
      <c r="N122" s="1">
        <v>8.98195</v>
      </c>
      <c r="O122" s="1" t="s">
        <v>3889</v>
      </c>
      <c r="P122" s="1" t="s">
        <v>4282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179</v>
      </c>
      <c r="B123" s="1" t="s">
        <v>17</v>
      </c>
      <c r="C123" s="3">
        <v>329.0</v>
      </c>
      <c r="D123" s="1">
        <v>0.0</v>
      </c>
      <c r="E123" s="2"/>
      <c r="F123" s="1" t="s">
        <v>67</v>
      </c>
      <c r="G123" s="1" t="s">
        <v>68</v>
      </c>
      <c r="H123" s="1" t="s">
        <v>4283</v>
      </c>
      <c r="I123" s="1" t="s">
        <v>4284</v>
      </c>
      <c r="J123" s="1" t="s">
        <v>4284</v>
      </c>
      <c r="K123" s="2"/>
      <c r="L123" s="1">
        <v>29.0</v>
      </c>
      <c r="M123" s="1"/>
      <c r="N123" s="1">
        <v>34.24143333333333</v>
      </c>
      <c r="O123" s="1" t="s">
        <v>182</v>
      </c>
      <c r="P123" s="1" t="s">
        <v>4285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58</v>
      </c>
      <c r="B124" s="1" t="s">
        <v>17</v>
      </c>
      <c r="C124" s="3">
        <v>387.0</v>
      </c>
      <c r="D124" s="1">
        <v>125.0</v>
      </c>
      <c r="E124" s="2"/>
      <c r="F124" s="1" t="s">
        <v>19</v>
      </c>
      <c r="G124" s="1" t="s">
        <v>20</v>
      </c>
      <c r="H124" s="1" t="s">
        <v>4286</v>
      </c>
      <c r="I124" s="1" t="s">
        <v>4287</v>
      </c>
      <c r="J124" s="1" t="s">
        <v>4287</v>
      </c>
      <c r="K124" s="2"/>
      <c r="L124" s="1">
        <v>-3.0</v>
      </c>
      <c r="M124" s="1"/>
      <c r="N124" s="1">
        <v>11.3915</v>
      </c>
      <c r="O124" s="1" t="s">
        <v>3924</v>
      </c>
      <c r="P124" s="1" t="s">
        <v>4288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58</v>
      </c>
      <c r="B125" s="1" t="s">
        <v>17</v>
      </c>
      <c r="C125" s="3">
        <v>363.0</v>
      </c>
      <c r="D125" s="1">
        <v>125.0</v>
      </c>
      <c r="E125" s="2"/>
      <c r="F125" s="1" t="s">
        <v>19</v>
      </c>
      <c r="G125" s="1" t="s">
        <v>20</v>
      </c>
      <c r="H125" s="1" t="s">
        <v>4289</v>
      </c>
      <c r="I125" s="1" t="s">
        <v>4290</v>
      </c>
      <c r="J125" s="1" t="s">
        <v>4290</v>
      </c>
      <c r="K125" s="2"/>
      <c r="L125" s="1">
        <v>-3.0</v>
      </c>
      <c r="M125" s="1"/>
      <c r="N125" s="1">
        <v>11.703383333333333</v>
      </c>
      <c r="O125" s="1" t="s">
        <v>3924</v>
      </c>
      <c r="P125" s="1" t="s">
        <v>4291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179</v>
      </c>
      <c r="B126" s="1" t="s">
        <v>17</v>
      </c>
      <c r="C126" s="1">
        <v>658.0</v>
      </c>
      <c r="D126" s="1">
        <v>0.0</v>
      </c>
      <c r="E126" s="2"/>
      <c r="F126" s="1" t="s">
        <v>67</v>
      </c>
      <c r="G126" s="1" t="s">
        <v>68</v>
      </c>
      <c r="H126" s="1" t="s">
        <v>4292</v>
      </c>
      <c r="I126" s="1" t="s">
        <v>4293</v>
      </c>
      <c r="J126" s="1" t="s">
        <v>4293</v>
      </c>
      <c r="K126" s="2"/>
      <c r="L126" s="1">
        <v>17.0</v>
      </c>
      <c r="M126" s="1"/>
      <c r="N126" s="1">
        <v>22.035033333333335</v>
      </c>
      <c r="O126" s="1" t="s">
        <v>182</v>
      </c>
      <c r="P126" s="1" t="s">
        <v>4294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28</v>
      </c>
      <c r="B127" s="1" t="s">
        <v>17</v>
      </c>
      <c r="C127" s="3">
        <v>276.4</v>
      </c>
      <c r="D127" s="1">
        <v>0.0</v>
      </c>
      <c r="E127" s="1" t="s">
        <v>29</v>
      </c>
      <c r="F127" s="1" t="s">
        <v>19</v>
      </c>
      <c r="G127" s="1" t="s">
        <v>20</v>
      </c>
      <c r="H127" s="1" t="s">
        <v>4295</v>
      </c>
      <c r="I127" s="1" t="s">
        <v>4296</v>
      </c>
      <c r="J127" s="1" t="s">
        <v>4296</v>
      </c>
      <c r="K127" s="2"/>
      <c r="L127" s="1">
        <v>0.0</v>
      </c>
      <c r="M127" s="1"/>
      <c r="N127" s="1">
        <v>15.001516666666667</v>
      </c>
      <c r="O127" s="1" t="s">
        <v>3889</v>
      </c>
      <c r="P127" s="1" t="s">
        <v>4297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179</v>
      </c>
      <c r="B128" s="1" t="s">
        <v>17</v>
      </c>
      <c r="C128" s="3">
        <v>139.0</v>
      </c>
      <c r="D128" s="1">
        <v>0.0</v>
      </c>
      <c r="E128" s="2"/>
      <c r="F128" s="1" t="s">
        <v>67</v>
      </c>
      <c r="G128" s="1" t="s">
        <v>68</v>
      </c>
      <c r="H128" s="1" t="s">
        <v>4298</v>
      </c>
      <c r="I128" s="1" t="s">
        <v>4299</v>
      </c>
      <c r="J128" s="1" t="s">
        <v>4299</v>
      </c>
      <c r="K128" s="2"/>
      <c r="L128" s="1">
        <v>18.0</v>
      </c>
      <c r="M128" s="1"/>
      <c r="N128" s="1">
        <v>23.105516666666666</v>
      </c>
      <c r="O128" s="1" t="s">
        <v>182</v>
      </c>
      <c r="P128" s="1" t="s">
        <v>4300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179</v>
      </c>
      <c r="B129" s="1" t="s">
        <v>17</v>
      </c>
      <c r="C129" s="1">
        <v>526.4</v>
      </c>
      <c r="D129" s="1">
        <v>131.6</v>
      </c>
      <c r="E129" s="2"/>
      <c r="F129" s="1" t="s">
        <v>67</v>
      </c>
      <c r="G129" s="1" t="s">
        <v>93</v>
      </c>
      <c r="H129" s="1" t="s">
        <v>4301</v>
      </c>
      <c r="I129" s="1" t="s">
        <v>4302</v>
      </c>
      <c r="J129" s="1" t="s">
        <v>4302</v>
      </c>
      <c r="K129" s="2"/>
      <c r="L129" s="1">
        <v>26.0</v>
      </c>
      <c r="M129" s="1"/>
      <c r="N129" s="1">
        <v>31.924216666666666</v>
      </c>
      <c r="O129" s="1" t="s">
        <v>182</v>
      </c>
      <c r="P129" s="1" t="s">
        <v>4303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179</v>
      </c>
      <c r="B130" s="1" t="s">
        <v>17</v>
      </c>
      <c r="C130" s="1">
        <v>577.0</v>
      </c>
      <c r="D130" s="1">
        <v>0.0</v>
      </c>
      <c r="E130" s="2"/>
      <c r="F130" s="1" t="s">
        <v>67</v>
      </c>
      <c r="G130" s="1" t="s">
        <v>93</v>
      </c>
      <c r="H130" s="1" t="s">
        <v>4304</v>
      </c>
      <c r="I130" s="1" t="s">
        <v>4305</v>
      </c>
      <c r="J130" s="1" t="s">
        <v>4305</v>
      </c>
      <c r="K130" s="2"/>
      <c r="L130" s="1">
        <v>31.0</v>
      </c>
      <c r="M130" s="1"/>
      <c r="N130" s="1">
        <v>36.9661</v>
      </c>
      <c r="O130" s="1" t="s">
        <v>182</v>
      </c>
      <c r="P130" s="1" t="s">
        <v>4306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28</v>
      </c>
      <c r="B131" s="1" t="s">
        <v>17</v>
      </c>
      <c r="C131" s="1">
        <v>259.2</v>
      </c>
      <c r="D131" s="1">
        <v>0.0</v>
      </c>
      <c r="E131" s="1" t="s">
        <v>29</v>
      </c>
      <c r="F131" s="1" t="s">
        <v>19</v>
      </c>
      <c r="G131" s="1" t="s">
        <v>20</v>
      </c>
      <c r="H131" s="1" t="s">
        <v>4307</v>
      </c>
      <c r="I131" s="1" t="s">
        <v>4308</v>
      </c>
      <c r="J131" s="1" t="s">
        <v>4308</v>
      </c>
      <c r="K131" s="2"/>
      <c r="L131" s="1">
        <v>-5.0</v>
      </c>
      <c r="M131" s="1"/>
      <c r="N131" s="1">
        <v>9.94025</v>
      </c>
      <c r="O131" s="1" t="s">
        <v>3889</v>
      </c>
      <c r="P131" s="1" t="s">
        <v>4309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28</v>
      </c>
      <c r="B132" s="1" t="s">
        <v>17</v>
      </c>
      <c r="C132" s="3">
        <v>166.2</v>
      </c>
      <c r="D132" s="1">
        <v>0.0</v>
      </c>
      <c r="E132" s="1" t="s">
        <v>29</v>
      </c>
      <c r="F132" s="1" t="s">
        <v>19</v>
      </c>
      <c r="G132" s="1" t="s">
        <v>20</v>
      </c>
      <c r="H132" s="1" t="s">
        <v>4310</v>
      </c>
      <c r="I132" s="1" t="s">
        <v>4311</v>
      </c>
      <c r="J132" s="1" t="s">
        <v>4311</v>
      </c>
      <c r="K132" s="2"/>
      <c r="L132" s="1">
        <v>3.0</v>
      </c>
      <c r="M132" s="1"/>
      <c r="N132" s="1">
        <v>18.679366666666667</v>
      </c>
      <c r="O132" s="1" t="s">
        <v>3889</v>
      </c>
      <c r="P132" s="1" t="s">
        <v>4312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58</v>
      </c>
      <c r="B133" s="1" t="s">
        <v>17</v>
      </c>
      <c r="C133" s="3">
        <v>234.5</v>
      </c>
      <c r="D133" s="1">
        <v>84.5</v>
      </c>
      <c r="E133" s="2"/>
      <c r="F133" s="1" t="s">
        <v>19</v>
      </c>
      <c r="G133" s="1" t="s">
        <v>20</v>
      </c>
      <c r="H133" s="1" t="s">
        <v>4313</v>
      </c>
      <c r="I133" s="1" t="s">
        <v>4314</v>
      </c>
      <c r="J133" s="1" t="s">
        <v>4314</v>
      </c>
      <c r="K133" s="2"/>
      <c r="L133" s="1">
        <v>8.0</v>
      </c>
      <c r="M133" s="1"/>
      <c r="N133" s="1">
        <v>23.468133333333334</v>
      </c>
      <c r="O133" s="1" t="s">
        <v>3924</v>
      </c>
      <c r="P133" s="1" t="s">
        <v>4315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36</v>
      </c>
      <c r="B134" s="1" t="s">
        <v>17</v>
      </c>
      <c r="C134" s="3">
        <v>434.0</v>
      </c>
      <c r="D134" s="1">
        <v>109.0</v>
      </c>
      <c r="E134" s="2"/>
      <c r="F134" s="1" t="s">
        <v>67</v>
      </c>
      <c r="G134" s="1" t="s">
        <v>68</v>
      </c>
      <c r="H134" s="1" t="s">
        <v>4316</v>
      </c>
      <c r="I134" s="1" t="s">
        <v>4317</v>
      </c>
      <c r="J134" s="1" t="s">
        <v>4317</v>
      </c>
      <c r="K134" s="2"/>
      <c r="L134" s="1">
        <v>9.0</v>
      </c>
      <c r="M134" s="1"/>
      <c r="N134" s="1">
        <v>29.271016666666668</v>
      </c>
      <c r="O134" s="1" t="s">
        <v>43</v>
      </c>
      <c r="P134" s="1" t="s">
        <v>4318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179</v>
      </c>
      <c r="B135" s="1" t="s">
        <v>17</v>
      </c>
      <c r="C135" s="1">
        <v>139.0</v>
      </c>
      <c r="D135" s="1">
        <v>0.0</v>
      </c>
      <c r="E135" s="2"/>
      <c r="F135" s="1" t="s">
        <v>67</v>
      </c>
      <c r="G135" s="1" t="s">
        <v>93</v>
      </c>
      <c r="H135" s="1" t="s">
        <v>4319</v>
      </c>
      <c r="I135" s="1" t="s">
        <v>4320</v>
      </c>
      <c r="J135" s="1" t="s">
        <v>4320</v>
      </c>
      <c r="K135" s="2"/>
      <c r="L135" s="1">
        <v>36.0</v>
      </c>
      <c r="M135" s="1"/>
      <c r="N135" s="1">
        <v>41.53081666666667</v>
      </c>
      <c r="O135" s="1" t="s">
        <v>182</v>
      </c>
      <c r="P135" s="1" t="s">
        <v>4321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36</v>
      </c>
      <c r="B136" s="1" t="s">
        <v>17</v>
      </c>
      <c r="C136" s="1">
        <v>1053.0</v>
      </c>
      <c r="D136" s="1">
        <v>263.0</v>
      </c>
      <c r="E136" s="2"/>
      <c r="F136" s="1" t="s">
        <v>67</v>
      </c>
      <c r="G136" s="1" t="s">
        <v>20</v>
      </c>
      <c r="H136" s="1" t="s">
        <v>4322</v>
      </c>
      <c r="I136" s="1" t="s">
        <v>4323</v>
      </c>
      <c r="J136" s="1" t="s">
        <v>4323</v>
      </c>
      <c r="K136" s="2"/>
      <c r="L136" s="1">
        <v>17.0</v>
      </c>
      <c r="M136" s="1"/>
      <c r="N136" s="1">
        <v>47.1998</v>
      </c>
      <c r="O136" s="1" t="s">
        <v>43</v>
      </c>
      <c r="P136" s="1" t="s">
        <v>4324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28</v>
      </c>
      <c r="B137" s="1" t="s">
        <v>17</v>
      </c>
      <c r="C137" s="3">
        <v>259.2</v>
      </c>
      <c r="D137" s="1">
        <v>0.0</v>
      </c>
      <c r="E137" s="1" t="s">
        <v>29</v>
      </c>
      <c r="F137" s="1" t="s">
        <v>19</v>
      </c>
      <c r="G137" s="1" t="s">
        <v>20</v>
      </c>
      <c r="H137" s="1" t="s">
        <v>4325</v>
      </c>
      <c r="I137" s="1" t="s">
        <v>4326</v>
      </c>
      <c r="J137" s="1" t="s">
        <v>4326</v>
      </c>
      <c r="K137" s="2"/>
      <c r="L137" s="1">
        <v>-6.0</v>
      </c>
      <c r="M137" s="1"/>
      <c r="N137" s="1">
        <v>8.401216666666667</v>
      </c>
      <c r="O137" s="1" t="s">
        <v>3889</v>
      </c>
      <c r="P137" s="1" t="s">
        <v>4327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179</v>
      </c>
      <c r="B138" s="1" t="s">
        <v>17</v>
      </c>
      <c r="C138" s="1">
        <v>621.6</v>
      </c>
      <c r="D138" s="1">
        <v>155.4</v>
      </c>
      <c r="E138" s="2"/>
      <c r="F138" s="1" t="s">
        <v>67</v>
      </c>
      <c r="G138" s="1" t="s">
        <v>68</v>
      </c>
      <c r="H138" s="1" t="s">
        <v>4328</v>
      </c>
      <c r="I138" s="1" t="s">
        <v>4329</v>
      </c>
      <c r="J138" s="1" t="s">
        <v>4329</v>
      </c>
      <c r="K138" s="2"/>
      <c r="L138" s="1">
        <v>11.0</v>
      </c>
      <c r="M138" s="1"/>
      <c r="N138" s="1">
        <v>16.3814</v>
      </c>
      <c r="O138" s="1" t="s">
        <v>182</v>
      </c>
      <c r="P138" s="1" t="s">
        <v>4330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179</v>
      </c>
      <c r="B139" s="1" t="s">
        <v>17</v>
      </c>
      <c r="C139" s="1">
        <v>324.0</v>
      </c>
      <c r="D139" s="1">
        <v>0.0</v>
      </c>
      <c r="E139" s="2"/>
      <c r="F139" s="1" t="s">
        <v>67</v>
      </c>
      <c r="G139" s="1" t="s">
        <v>68</v>
      </c>
      <c r="H139" s="1" t="s">
        <v>4331</v>
      </c>
      <c r="I139" s="1" t="s">
        <v>4332</v>
      </c>
      <c r="J139" s="1" t="s">
        <v>4332</v>
      </c>
      <c r="K139" s="2"/>
      <c r="L139" s="1">
        <v>27.0</v>
      </c>
      <c r="M139" s="1"/>
      <c r="N139" s="1">
        <v>32.6824</v>
      </c>
      <c r="O139" s="1" t="s">
        <v>182</v>
      </c>
      <c r="P139" s="1" t="s">
        <v>4333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179</v>
      </c>
      <c r="B140" s="1" t="s">
        <v>17</v>
      </c>
      <c r="C140" s="1">
        <v>45.0</v>
      </c>
      <c r="D140" s="1">
        <v>0.0</v>
      </c>
      <c r="E140" s="2"/>
      <c r="F140" s="1" t="s">
        <v>67</v>
      </c>
      <c r="G140" s="1" t="s">
        <v>93</v>
      </c>
      <c r="H140" s="1" t="s">
        <v>4334</v>
      </c>
      <c r="I140" s="1" t="s">
        <v>4335</v>
      </c>
      <c r="J140" s="1" t="s">
        <v>4335</v>
      </c>
      <c r="K140" s="2"/>
      <c r="L140" s="1">
        <v>28.0</v>
      </c>
      <c r="M140" s="1"/>
      <c r="N140" s="1">
        <v>33.7763</v>
      </c>
      <c r="O140" s="1" t="s">
        <v>182</v>
      </c>
      <c r="P140" s="1" t="s">
        <v>4336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28</v>
      </c>
      <c r="B141" s="1" t="s">
        <v>17</v>
      </c>
      <c r="C141" s="3">
        <v>259.2</v>
      </c>
      <c r="D141" s="1">
        <v>0.0</v>
      </c>
      <c r="E141" s="1" t="s">
        <v>29</v>
      </c>
      <c r="F141" s="1" t="s">
        <v>19</v>
      </c>
      <c r="G141" s="1" t="s">
        <v>20</v>
      </c>
      <c r="H141" s="1" t="s">
        <v>4337</v>
      </c>
      <c r="I141" s="1" t="s">
        <v>4338</v>
      </c>
      <c r="J141" s="1" t="s">
        <v>4338</v>
      </c>
      <c r="K141" s="2"/>
      <c r="L141" s="1">
        <v>-5.0</v>
      </c>
      <c r="M141" s="1"/>
      <c r="N141" s="1">
        <v>9.943616666666667</v>
      </c>
      <c r="O141" s="1" t="s">
        <v>3889</v>
      </c>
      <c r="P141" s="1" t="s">
        <v>4256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28</v>
      </c>
      <c r="B142" s="1" t="s">
        <v>17</v>
      </c>
      <c r="C142" s="3">
        <v>518.4</v>
      </c>
      <c r="D142" s="1">
        <v>0.0</v>
      </c>
      <c r="E142" s="1" t="s">
        <v>29</v>
      </c>
      <c r="F142" s="1" t="s">
        <v>19</v>
      </c>
      <c r="G142" s="1" t="s">
        <v>20</v>
      </c>
      <c r="H142" s="1" t="s">
        <v>4339</v>
      </c>
      <c r="I142" s="1" t="s">
        <v>4340</v>
      </c>
      <c r="J142" s="1" t="s">
        <v>4340</v>
      </c>
      <c r="K142" s="2"/>
      <c r="L142" s="1">
        <v>-1.0</v>
      </c>
      <c r="M142" s="1"/>
      <c r="N142" s="1">
        <v>13.64775</v>
      </c>
      <c r="O142" s="1" t="s">
        <v>3889</v>
      </c>
      <c r="P142" s="1" t="s">
        <v>4341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28</v>
      </c>
      <c r="B143" s="1" t="s">
        <v>17</v>
      </c>
      <c r="C143" s="1">
        <v>259.2</v>
      </c>
      <c r="D143" s="1">
        <v>0.0</v>
      </c>
      <c r="E143" s="1" t="s">
        <v>29</v>
      </c>
      <c r="F143" s="1" t="s">
        <v>19</v>
      </c>
      <c r="G143" s="1" t="s">
        <v>20</v>
      </c>
      <c r="H143" s="1" t="s">
        <v>4342</v>
      </c>
      <c r="I143" s="1" t="s">
        <v>4343</v>
      </c>
      <c r="J143" s="1" t="s">
        <v>4343</v>
      </c>
      <c r="K143" s="2"/>
      <c r="L143" s="1">
        <v>-3.0</v>
      </c>
      <c r="M143" s="1"/>
      <c r="N143" s="1">
        <v>11.094883333333334</v>
      </c>
      <c r="O143" s="1" t="s">
        <v>3889</v>
      </c>
      <c r="P143" s="1" t="s">
        <v>4054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28</v>
      </c>
      <c r="B144" s="1" t="s">
        <v>17</v>
      </c>
      <c r="C144" s="3">
        <v>359.2</v>
      </c>
      <c r="D144" s="1">
        <v>0.0</v>
      </c>
      <c r="E144" s="1" t="s">
        <v>29</v>
      </c>
      <c r="F144" s="1" t="s">
        <v>19</v>
      </c>
      <c r="G144" s="1" t="s">
        <v>20</v>
      </c>
      <c r="H144" s="1" t="s">
        <v>4344</v>
      </c>
      <c r="I144" s="1" t="s">
        <v>4345</v>
      </c>
      <c r="J144" s="1" t="s">
        <v>4345</v>
      </c>
      <c r="K144" s="2"/>
      <c r="L144" s="1">
        <v>-1.0</v>
      </c>
      <c r="M144" s="1"/>
      <c r="N144" s="1">
        <v>13.92095</v>
      </c>
      <c r="O144" s="1" t="s">
        <v>3889</v>
      </c>
      <c r="P144" s="1" t="s">
        <v>4346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28</v>
      </c>
      <c r="B145" s="1" t="s">
        <v>17</v>
      </c>
      <c r="C145" s="3">
        <v>518.4</v>
      </c>
      <c r="D145" s="1">
        <v>0.0</v>
      </c>
      <c r="E145" s="1" t="s">
        <v>29</v>
      </c>
      <c r="F145" s="1" t="s">
        <v>19</v>
      </c>
      <c r="G145" s="1" t="s">
        <v>20</v>
      </c>
      <c r="H145" s="1" t="s">
        <v>4347</v>
      </c>
      <c r="I145" s="1" t="s">
        <v>4348</v>
      </c>
      <c r="J145" s="1" t="s">
        <v>4348</v>
      </c>
      <c r="K145" s="2"/>
      <c r="L145" s="1">
        <v>-3.0</v>
      </c>
      <c r="M145" s="1"/>
      <c r="N145" s="1">
        <v>11.05245</v>
      </c>
      <c r="O145" s="1" t="s">
        <v>3889</v>
      </c>
      <c r="P145" s="1" t="s">
        <v>4349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179</v>
      </c>
      <c r="B146" s="1" t="s">
        <v>17</v>
      </c>
      <c r="C146" s="3">
        <v>733.0</v>
      </c>
      <c r="D146" s="1">
        <v>0.0</v>
      </c>
      <c r="E146" s="2"/>
      <c r="F146" s="1" t="s">
        <v>67</v>
      </c>
      <c r="G146" s="1" t="s">
        <v>68</v>
      </c>
      <c r="H146" s="1" t="s">
        <v>4350</v>
      </c>
      <c r="I146" s="1" t="s">
        <v>4351</v>
      </c>
      <c r="J146" s="1" t="s">
        <v>4351</v>
      </c>
      <c r="K146" s="2"/>
      <c r="L146" s="1">
        <v>75.0</v>
      </c>
      <c r="M146" s="1"/>
      <c r="N146" s="1">
        <v>80.01038333333334</v>
      </c>
      <c r="O146" s="1" t="s">
        <v>182</v>
      </c>
      <c r="P146" s="1" t="s">
        <v>4352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28</v>
      </c>
      <c r="B147" s="1" t="s">
        <v>17</v>
      </c>
      <c r="C147" s="3">
        <v>198.2</v>
      </c>
      <c r="D147" s="1">
        <v>0.0</v>
      </c>
      <c r="E147" s="1" t="s">
        <v>29</v>
      </c>
      <c r="F147" s="1" t="s">
        <v>19</v>
      </c>
      <c r="G147" s="1" t="s">
        <v>20</v>
      </c>
      <c r="H147" s="1" t="s">
        <v>4353</v>
      </c>
      <c r="I147" s="1" t="s">
        <v>4354</v>
      </c>
      <c r="J147" s="1" t="s">
        <v>4354</v>
      </c>
      <c r="K147" s="2"/>
      <c r="L147" s="1">
        <v>-2.0</v>
      </c>
      <c r="M147" s="1"/>
      <c r="N147" s="1">
        <v>12.2891</v>
      </c>
      <c r="O147" s="1" t="s">
        <v>3889</v>
      </c>
      <c r="P147" s="1" t="s">
        <v>4070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179</v>
      </c>
      <c r="B148" s="1" t="s">
        <v>17</v>
      </c>
      <c r="C148" s="1">
        <v>723.0</v>
      </c>
      <c r="D148" s="1">
        <v>0.0</v>
      </c>
      <c r="E148" s="2"/>
      <c r="F148" s="1" t="s">
        <v>67</v>
      </c>
      <c r="G148" s="1" t="s">
        <v>68</v>
      </c>
      <c r="H148" s="1" t="s">
        <v>4355</v>
      </c>
      <c r="I148" s="1" t="s">
        <v>4356</v>
      </c>
      <c r="J148" s="1" t="s">
        <v>4356</v>
      </c>
      <c r="K148" s="2"/>
      <c r="L148" s="1">
        <v>81.0</v>
      </c>
      <c r="M148" s="1"/>
      <c r="N148" s="1">
        <v>86.51395</v>
      </c>
      <c r="O148" s="1" t="s">
        <v>182</v>
      </c>
      <c r="P148" s="1" t="s">
        <v>4357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179</v>
      </c>
      <c r="B149" s="1" t="s">
        <v>17</v>
      </c>
      <c r="C149" s="1">
        <v>59.0</v>
      </c>
      <c r="D149" s="1">
        <v>0.0</v>
      </c>
      <c r="E149" s="2"/>
      <c r="F149" s="1" t="s">
        <v>67</v>
      </c>
      <c r="G149" s="1" t="s">
        <v>68</v>
      </c>
      <c r="H149" s="1" t="s">
        <v>4358</v>
      </c>
      <c r="I149" s="1" t="s">
        <v>4359</v>
      </c>
      <c r="J149" s="1" t="s">
        <v>4359</v>
      </c>
      <c r="K149" s="2"/>
      <c r="L149" s="1">
        <v>-4.0</v>
      </c>
      <c r="M149" s="1"/>
      <c r="N149" s="1">
        <v>0.22246666666666667</v>
      </c>
      <c r="O149" s="1" t="s">
        <v>182</v>
      </c>
      <c r="P149" s="1" t="s">
        <v>4360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179</v>
      </c>
      <c r="B150" s="1" t="s">
        <v>17</v>
      </c>
      <c r="C150" s="1">
        <v>120.0</v>
      </c>
      <c r="D150" s="1">
        <v>0.0</v>
      </c>
      <c r="E150" s="2"/>
      <c r="F150" s="1" t="s">
        <v>67</v>
      </c>
      <c r="G150" s="1" t="s">
        <v>93</v>
      </c>
      <c r="H150" s="1" t="s">
        <v>4361</v>
      </c>
      <c r="I150" s="1" t="s">
        <v>4362</v>
      </c>
      <c r="J150" s="1" t="s">
        <v>4362</v>
      </c>
      <c r="K150" s="2"/>
      <c r="L150" s="1">
        <v>-1.0</v>
      </c>
      <c r="M150" s="1"/>
      <c r="N150" s="1">
        <v>3.5688166666666667</v>
      </c>
      <c r="O150" s="1" t="s">
        <v>182</v>
      </c>
      <c r="P150" s="1" t="s">
        <v>4363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28</v>
      </c>
      <c r="B151" s="1" t="s">
        <v>17</v>
      </c>
      <c r="C151" s="1">
        <v>267.2</v>
      </c>
      <c r="D151" s="1">
        <v>0.0</v>
      </c>
      <c r="E151" s="1" t="s">
        <v>29</v>
      </c>
      <c r="F151" s="1" t="s">
        <v>19</v>
      </c>
      <c r="G151" s="1" t="s">
        <v>20</v>
      </c>
      <c r="H151" s="1" t="s">
        <v>4364</v>
      </c>
      <c r="I151" s="1" t="s">
        <v>4365</v>
      </c>
      <c r="J151" s="1" t="s">
        <v>4365</v>
      </c>
      <c r="K151" s="2"/>
      <c r="L151" s="1">
        <v>-8.0</v>
      </c>
      <c r="M151" s="1"/>
      <c r="N151" s="1">
        <v>6.677416666666667</v>
      </c>
      <c r="O151" s="1" t="s">
        <v>3889</v>
      </c>
      <c r="P151" s="1" t="s">
        <v>4366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36</v>
      </c>
      <c r="B152" s="1" t="s">
        <v>17</v>
      </c>
      <c r="C152" s="1">
        <v>210.0</v>
      </c>
      <c r="D152" s="1">
        <v>79.0</v>
      </c>
      <c r="E152" s="2"/>
      <c r="F152" s="1" t="s">
        <v>67</v>
      </c>
      <c r="G152" s="1" t="s">
        <v>68</v>
      </c>
      <c r="H152" s="1" t="s">
        <v>4367</v>
      </c>
      <c r="I152" s="1" t="s">
        <v>4368</v>
      </c>
      <c r="J152" s="1" t="s">
        <v>4368</v>
      </c>
      <c r="K152" s="2"/>
      <c r="L152" s="1">
        <v>-7.0</v>
      </c>
      <c r="M152" s="1"/>
      <c r="N152" s="1">
        <v>40.27755</v>
      </c>
      <c r="O152" s="1" t="s">
        <v>43</v>
      </c>
      <c r="P152" s="1" t="s">
        <v>4369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58</v>
      </c>
      <c r="B153" s="1" t="s">
        <v>17</v>
      </c>
      <c r="C153" s="3">
        <v>232.0</v>
      </c>
      <c r="D153" s="1">
        <v>87.0</v>
      </c>
      <c r="E153" s="2"/>
      <c r="F153" s="1" t="s">
        <v>19</v>
      </c>
      <c r="G153" s="1" t="s">
        <v>20</v>
      </c>
      <c r="H153" s="1" t="s">
        <v>4370</v>
      </c>
      <c r="I153" s="1" t="s">
        <v>4371</v>
      </c>
      <c r="J153" s="1" t="s">
        <v>4371</v>
      </c>
      <c r="K153" s="2"/>
      <c r="L153" s="1">
        <v>-6.0</v>
      </c>
      <c r="M153" s="1"/>
      <c r="N153" s="1">
        <v>8.751183333333334</v>
      </c>
      <c r="O153" s="1" t="s">
        <v>3924</v>
      </c>
      <c r="P153" s="1" t="s">
        <v>4372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36</v>
      </c>
      <c r="B154" s="1" t="s">
        <v>17</v>
      </c>
      <c r="C154" s="3">
        <v>479.0</v>
      </c>
      <c r="D154" s="1">
        <v>109.0</v>
      </c>
      <c r="E154" s="2"/>
      <c r="F154" s="1" t="s">
        <v>67</v>
      </c>
      <c r="G154" s="1" t="s">
        <v>20</v>
      </c>
      <c r="H154" s="1" t="s">
        <v>4373</v>
      </c>
      <c r="I154" s="1" t="s">
        <v>4374</v>
      </c>
      <c r="J154" s="1" t="s">
        <v>4374</v>
      </c>
      <c r="K154" s="2"/>
      <c r="L154" s="1">
        <v>-8.0</v>
      </c>
      <c r="M154" s="1"/>
      <c r="N154" s="1">
        <v>44.765766666666664</v>
      </c>
      <c r="O154" s="1" t="s">
        <v>43</v>
      </c>
      <c r="P154" s="1" t="s">
        <v>4375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179</v>
      </c>
      <c r="B155" s="1" t="s">
        <v>17</v>
      </c>
      <c r="C155" s="3">
        <v>329.0</v>
      </c>
      <c r="D155" s="1">
        <v>0.0</v>
      </c>
      <c r="E155" s="2"/>
      <c r="F155" s="1" t="s">
        <v>67</v>
      </c>
      <c r="G155" s="1" t="s">
        <v>68</v>
      </c>
      <c r="H155" s="1" t="s">
        <v>4376</v>
      </c>
      <c r="I155" s="1" t="s">
        <v>4377</v>
      </c>
      <c r="J155" s="1" t="s">
        <v>4377</v>
      </c>
      <c r="K155" s="2"/>
      <c r="L155" s="1">
        <v>32.0</v>
      </c>
      <c r="M155" s="1"/>
      <c r="N155" s="1">
        <v>37.05625</v>
      </c>
      <c r="O155" s="1" t="s">
        <v>182</v>
      </c>
      <c r="P155" s="1" t="s">
        <v>4378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28</v>
      </c>
      <c r="B156" s="1" t="s">
        <v>17</v>
      </c>
      <c r="C156" s="3">
        <v>259.2</v>
      </c>
      <c r="D156" s="1">
        <v>0.0</v>
      </c>
      <c r="E156" s="1" t="s">
        <v>29</v>
      </c>
      <c r="F156" s="1" t="s">
        <v>19</v>
      </c>
      <c r="G156" s="1" t="s">
        <v>20</v>
      </c>
      <c r="H156" s="1" t="s">
        <v>4379</v>
      </c>
      <c r="I156" s="1" t="s">
        <v>4380</v>
      </c>
      <c r="J156" s="1" t="s">
        <v>4380</v>
      </c>
      <c r="K156" s="2"/>
      <c r="L156" s="1">
        <v>-7.0</v>
      </c>
      <c r="M156" s="1"/>
      <c r="N156" s="1">
        <v>7.2622333333333335</v>
      </c>
      <c r="O156" s="1" t="s">
        <v>3889</v>
      </c>
      <c r="P156" s="1" t="s">
        <v>4256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179</v>
      </c>
      <c r="B157" s="1" t="s">
        <v>17</v>
      </c>
      <c r="C157" s="1">
        <v>65.0</v>
      </c>
      <c r="D157" s="1">
        <v>0.0</v>
      </c>
      <c r="E157" s="2"/>
      <c r="F157" s="1" t="s">
        <v>67</v>
      </c>
      <c r="G157" s="1" t="s">
        <v>93</v>
      </c>
      <c r="H157" s="1" t="s">
        <v>4381</v>
      </c>
      <c r="I157" s="1" t="s">
        <v>4382</v>
      </c>
      <c r="J157" s="1" t="s">
        <v>4382</v>
      </c>
      <c r="K157" s="2"/>
      <c r="L157" s="1">
        <v>4.0</v>
      </c>
      <c r="M157" s="1"/>
      <c r="N157" s="1">
        <v>9.064483333333333</v>
      </c>
      <c r="O157" s="1" t="s">
        <v>182</v>
      </c>
      <c r="P157" s="1" t="s">
        <v>4383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58</v>
      </c>
      <c r="B158" s="1" t="s">
        <v>17</v>
      </c>
      <c r="C158" s="1">
        <v>274.0</v>
      </c>
      <c r="D158" s="1">
        <v>0.0</v>
      </c>
      <c r="E158" s="1" t="s">
        <v>3903</v>
      </c>
      <c r="F158" s="1" t="s">
        <v>38</v>
      </c>
      <c r="G158" s="1" t="s">
        <v>20</v>
      </c>
      <c r="H158" s="1" t="s">
        <v>4384</v>
      </c>
      <c r="I158" s="1" t="s">
        <v>4385</v>
      </c>
      <c r="J158" s="1" t="s">
        <v>4386</v>
      </c>
      <c r="K158" s="1" t="s">
        <v>4387</v>
      </c>
      <c r="L158" s="1">
        <v>-22.0</v>
      </c>
      <c r="M158" s="1">
        <v>11.3963</v>
      </c>
      <c r="N158" s="1">
        <v>11.101516666666667</v>
      </c>
      <c r="O158" s="1" t="s">
        <v>4211</v>
      </c>
      <c r="P158" s="1" t="s">
        <v>4227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28</v>
      </c>
      <c r="B159" s="1" t="s">
        <v>17</v>
      </c>
      <c r="C159" s="1">
        <v>208.0</v>
      </c>
      <c r="D159" s="1">
        <v>0.0</v>
      </c>
      <c r="E159" s="1" t="s">
        <v>29</v>
      </c>
      <c r="F159" s="1" t="s">
        <v>19</v>
      </c>
      <c r="G159" s="1" t="s">
        <v>20</v>
      </c>
      <c r="H159" s="1" t="s">
        <v>4388</v>
      </c>
      <c r="I159" s="1" t="s">
        <v>4389</v>
      </c>
      <c r="J159" s="1" t="s">
        <v>4389</v>
      </c>
      <c r="K159" s="2"/>
      <c r="L159" s="1">
        <v>-14.0</v>
      </c>
      <c r="M159" s="1"/>
      <c r="N159" s="1">
        <v>0.8404333333333334</v>
      </c>
      <c r="O159" s="1" t="s">
        <v>3889</v>
      </c>
      <c r="P159" s="1" t="s">
        <v>4390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28</v>
      </c>
      <c r="B160" s="1" t="s">
        <v>17</v>
      </c>
      <c r="C160" s="3">
        <v>198.2</v>
      </c>
      <c r="D160" s="1">
        <v>0.0</v>
      </c>
      <c r="E160" s="1" t="s">
        <v>29</v>
      </c>
      <c r="F160" s="1" t="s">
        <v>19</v>
      </c>
      <c r="G160" s="1" t="s">
        <v>20</v>
      </c>
      <c r="H160" s="1" t="s">
        <v>4391</v>
      </c>
      <c r="I160" s="1" t="s">
        <v>4392</v>
      </c>
      <c r="J160" s="1" t="s">
        <v>4392</v>
      </c>
      <c r="K160" s="2"/>
      <c r="L160" s="1">
        <v>-1.0</v>
      </c>
      <c r="M160" s="1"/>
      <c r="N160" s="1">
        <v>13.0727</v>
      </c>
      <c r="O160" s="1" t="s">
        <v>3889</v>
      </c>
      <c r="P160" s="1" t="s">
        <v>4393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28</v>
      </c>
      <c r="B161" s="1" t="s">
        <v>17</v>
      </c>
      <c r="C161" s="3">
        <v>259.2</v>
      </c>
      <c r="D161" s="1">
        <v>0.0</v>
      </c>
      <c r="E161" s="1" t="s">
        <v>29</v>
      </c>
      <c r="F161" s="1" t="s">
        <v>19</v>
      </c>
      <c r="G161" s="1" t="s">
        <v>20</v>
      </c>
      <c r="H161" s="1" t="s">
        <v>4394</v>
      </c>
      <c r="I161" s="1" t="s">
        <v>4395</v>
      </c>
      <c r="J161" s="1" t="s">
        <v>4395</v>
      </c>
      <c r="K161" s="2"/>
      <c r="L161" s="1">
        <v>-4.0</v>
      </c>
      <c r="M161" s="1"/>
      <c r="N161" s="1">
        <v>10.223383333333333</v>
      </c>
      <c r="O161" s="1" t="s">
        <v>3889</v>
      </c>
      <c r="P161" s="1" t="s">
        <v>4396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28</v>
      </c>
      <c r="B162" s="1" t="s">
        <v>17</v>
      </c>
      <c r="C162" s="3">
        <v>259.2</v>
      </c>
      <c r="D162" s="1">
        <v>0.0</v>
      </c>
      <c r="E162" s="1" t="s">
        <v>29</v>
      </c>
      <c r="F162" s="1" t="s">
        <v>19</v>
      </c>
      <c r="G162" s="1" t="s">
        <v>20</v>
      </c>
      <c r="H162" s="1" t="s">
        <v>4397</v>
      </c>
      <c r="I162" s="1" t="s">
        <v>4398</v>
      </c>
      <c r="J162" s="1" t="s">
        <v>4398</v>
      </c>
      <c r="K162" s="2"/>
      <c r="L162" s="1">
        <v>-2.0</v>
      </c>
      <c r="M162" s="1"/>
      <c r="N162" s="1">
        <v>12.953633333333334</v>
      </c>
      <c r="O162" s="1" t="s">
        <v>3889</v>
      </c>
      <c r="P162" s="1" t="s">
        <v>3994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36</v>
      </c>
      <c r="B163" s="1" t="s">
        <v>17</v>
      </c>
      <c r="C163" s="3">
        <v>284.0</v>
      </c>
      <c r="D163" s="1">
        <v>0.0</v>
      </c>
      <c r="E163" s="1" t="s">
        <v>3903</v>
      </c>
      <c r="F163" s="1" t="s">
        <v>38</v>
      </c>
      <c r="G163" s="1" t="s">
        <v>93</v>
      </c>
      <c r="H163" s="1" t="s">
        <v>4399</v>
      </c>
      <c r="I163" s="1" t="s">
        <v>4400</v>
      </c>
      <c r="J163" s="1" t="s">
        <v>4401</v>
      </c>
      <c r="K163" s="1" t="s">
        <v>4402</v>
      </c>
      <c r="L163" s="1">
        <v>2.0</v>
      </c>
      <c r="M163" s="1">
        <v>3.14845</v>
      </c>
      <c r="N163" s="1">
        <v>13.964166666666667</v>
      </c>
      <c r="O163" s="1" t="s">
        <v>43</v>
      </c>
      <c r="P163" s="1" t="s">
        <v>4403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485</v>
      </c>
      <c r="C164" s="1">
        <v>319.0</v>
      </c>
      <c r="D164" s="1">
        <v>0.0</v>
      </c>
      <c r="E164" s="1" t="s">
        <v>4404</v>
      </c>
      <c r="F164" s="1" t="s">
        <v>19</v>
      </c>
      <c r="G164" s="1" t="s">
        <v>20</v>
      </c>
      <c r="H164" s="1" t="s">
        <v>4405</v>
      </c>
      <c r="I164" s="1" t="s">
        <v>4406</v>
      </c>
      <c r="J164" s="1" t="s">
        <v>4406</v>
      </c>
      <c r="K164" s="2"/>
      <c r="L164" s="1">
        <v>-4.0</v>
      </c>
      <c r="M164" s="1"/>
      <c r="N164" s="1">
        <v>10.72995</v>
      </c>
      <c r="O164" s="1" t="s">
        <v>3885</v>
      </c>
      <c r="P164" s="1" t="s">
        <v>4407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28</v>
      </c>
      <c r="B165" s="1" t="s">
        <v>17</v>
      </c>
      <c r="C165" s="3">
        <v>259.2</v>
      </c>
      <c r="D165" s="1">
        <v>0.0</v>
      </c>
      <c r="E165" s="1" t="s">
        <v>29</v>
      </c>
      <c r="F165" s="1" t="s">
        <v>19</v>
      </c>
      <c r="G165" s="1" t="s">
        <v>20</v>
      </c>
      <c r="H165" s="1" t="s">
        <v>4408</v>
      </c>
      <c r="I165" s="1" t="s">
        <v>4409</v>
      </c>
      <c r="J165" s="1" t="s">
        <v>4409</v>
      </c>
      <c r="K165" s="2"/>
      <c r="L165" s="1">
        <v>-4.0</v>
      </c>
      <c r="M165" s="1"/>
      <c r="N165" s="1">
        <v>10.5497</v>
      </c>
      <c r="O165" s="1" t="s">
        <v>3889</v>
      </c>
      <c r="P165" s="1" t="s">
        <v>4410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28</v>
      </c>
      <c r="B166" s="1" t="s">
        <v>17</v>
      </c>
      <c r="C166" s="1">
        <v>259.2</v>
      </c>
      <c r="D166" s="1">
        <v>0.0</v>
      </c>
      <c r="E166" s="1" t="s">
        <v>29</v>
      </c>
      <c r="F166" s="1" t="s">
        <v>19</v>
      </c>
      <c r="G166" s="1" t="s">
        <v>20</v>
      </c>
      <c r="H166" s="1" t="s">
        <v>4411</v>
      </c>
      <c r="I166" s="1" t="s">
        <v>4412</v>
      </c>
      <c r="J166" s="1" t="s">
        <v>4412</v>
      </c>
      <c r="K166" s="2"/>
      <c r="L166" s="1">
        <v>-2.0</v>
      </c>
      <c r="M166" s="1"/>
      <c r="N166" s="1">
        <v>12.363883333333334</v>
      </c>
      <c r="O166" s="1" t="s">
        <v>3889</v>
      </c>
      <c r="P166" s="1" t="s">
        <v>3976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28</v>
      </c>
      <c r="B167" s="1" t="s">
        <v>17</v>
      </c>
      <c r="C167" s="1">
        <v>197.2</v>
      </c>
      <c r="D167" s="1">
        <v>0.0</v>
      </c>
      <c r="E167" s="1" t="s">
        <v>29</v>
      </c>
      <c r="F167" s="1" t="s">
        <v>19</v>
      </c>
      <c r="G167" s="1" t="s">
        <v>20</v>
      </c>
      <c r="H167" s="1" t="s">
        <v>4413</v>
      </c>
      <c r="I167" s="1" t="s">
        <v>4414</v>
      </c>
      <c r="J167" s="1" t="s">
        <v>4414</v>
      </c>
      <c r="K167" s="2"/>
      <c r="L167" s="1">
        <v>-7.0</v>
      </c>
      <c r="M167" s="1"/>
      <c r="N167" s="1">
        <v>7.3429</v>
      </c>
      <c r="O167" s="1" t="s">
        <v>3889</v>
      </c>
      <c r="P167" s="1" t="s">
        <v>4415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179</v>
      </c>
      <c r="B168" s="1" t="s">
        <v>17</v>
      </c>
      <c r="C168" s="1">
        <v>207.2</v>
      </c>
      <c r="D168" s="1">
        <v>51.8</v>
      </c>
      <c r="E168" s="2"/>
      <c r="F168" s="1" t="s">
        <v>67</v>
      </c>
      <c r="G168" s="1" t="s">
        <v>68</v>
      </c>
      <c r="H168" s="1" t="s">
        <v>4416</v>
      </c>
      <c r="I168" s="2"/>
      <c r="J168" s="1" t="s">
        <v>4417</v>
      </c>
      <c r="K168" s="2"/>
      <c r="L168" s="1">
        <v>437.0</v>
      </c>
      <c r="M168" s="1"/>
      <c r="N168" s="2"/>
      <c r="O168" s="1" t="s">
        <v>182</v>
      </c>
      <c r="P168" s="1" t="s">
        <v>4418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179</v>
      </c>
      <c r="B169" s="1" t="s">
        <v>180</v>
      </c>
      <c r="C169" s="1">
        <v>259.0</v>
      </c>
      <c r="D169" s="1">
        <v>0.0</v>
      </c>
      <c r="E169" s="2"/>
      <c r="F169" s="1" t="s">
        <v>67</v>
      </c>
      <c r="G169" s="1" t="s">
        <v>68</v>
      </c>
      <c r="H169" s="1" t="s">
        <v>4419</v>
      </c>
      <c r="I169" s="2"/>
      <c r="J169" s="2"/>
      <c r="K169" s="2"/>
      <c r="L169" s="1">
        <v>0.0</v>
      </c>
      <c r="M169" s="1"/>
      <c r="N169" s="2"/>
      <c r="O169" s="1" t="s">
        <v>182</v>
      </c>
      <c r="P169" s="1" t="s">
        <v>4420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28</v>
      </c>
      <c r="B170" s="1" t="s">
        <v>17</v>
      </c>
      <c r="C170" s="3">
        <v>198.2</v>
      </c>
      <c r="D170" s="1">
        <v>0.0</v>
      </c>
      <c r="E170" s="1" t="s">
        <v>29</v>
      </c>
      <c r="F170" s="1" t="s">
        <v>19</v>
      </c>
      <c r="G170" s="1" t="s">
        <v>20</v>
      </c>
      <c r="H170" s="1" t="s">
        <v>4421</v>
      </c>
      <c r="I170" s="1" t="s">
        <v>4422</v>
      </c>
      <c r="J170" s="1" t="s">
        <v>4422</v>
      </c>
      <c r="K170" s="2"/>
      <c r="L170" s="1">
        <v>-6.0</v>
      </c>
      <c r="M170" s="1"/>
      <c r="N170" s="1">
        <v>8.23355</v>
      </c>
      <c r="O170" s="1" t="s">
        <v>3889</v>
      </c>
      <c r="P170" s="1" t="s">
        <v>4423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58</v>
      </c>
      <c r="B171" s="1" t="s">
        <v>485</v>
      </c>
      <c r="C171" s="3">
        <v>329.0</v>
      </c>
      <c r="D171" s="1">
        <v>0.0</v>
      </c>
      <c r="E171" s="2"/>
      <c r="F171" s="1" t="s">
        <v>19</v>
      </c>
      <c r="G171" s="1" t="s">
        <v>20</v>
      </c>
      <c r="H171" s="1" t="s">
        <v>4424</v>
      </c>
      <c r="I171" s="1" t="s">
        <v>4425</v>
      </c>
      <c r="J171" s="1" t="s">
        <v>4425</v>
      </c>
      <c r="K171" s="2"/>
      <c r="L171" s="1">
        <v>-6.0</v>
      </c>
      <c r="M171" s="1"/>
      <c r="N171" s="1">
        <v>8.499266666666667</v>
      </c>
      <c r="O171" s="1" t="s">
        <v>3924</v>
      </c>
      <c r="P171" s="1" t="s">
        <v>4426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28</v>
      </c>
      <c r="B172" s="1" t="s">
        <v>17</v>
      </c>
      <c r="C172" s="3">
        <v>198.2</v>
      </c>
      <c r="D172" s="1">
        <v>0.0</v>
      </c>
      <c r="E172" s="1" t="s">
        <v>29</v>
      </c>
      <c r="F172" s="1" t="s">
        <v>19</v>
      </c>
      <c r="G172" s="1" t="s">
        <v>20</v>
      </c>
      <c r="H172" s="1" t="s">
        <v>4427</v>
      </c>
      <c r="I172" s="1" t="s">
        <v>4428</v>
      </c>
      <c r="J172" s="1" t="s">
        <v>4428</v>
      </c>
      <c r="K172" s="2"/>
      <c r="L172" s="1">
        <v>-4.0</v>
      </c>
      <c r="M172" s="1"/>
      <c r="N172" s="1">
        <v>10.055716666666667</v>
      </c>
      <c r="O172" s="1" t="s">
        <v>3889</v>
      </c>
      <c r="P172" s="1" t="s">
        <v>3970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36</v>
      </c>
      <c r="B173" s="1" t="s">
        <v>17</v>
      </c>
      <c r="C173" s="1">
        <v>329.0</v>
      </c>
      <c r="D173" s="1">
        <v>0.0</v>
      </c>
      <c r="E173" s="1" t="s">
        <v>4429</v>
      </c>
      <c r="F173" s="1" t="s">
        <v>38</v>
      </c>
      <c r="G173" s="1" t="s">
        <v>20</v>
      </c>
      <c r="H173" s="1" t="s">
        <v>4430</v>
      </c>
      <c r="I173" s="1" t="s">
        <v>4431</v>
      </c>
      <c r="J173" s="1" t="s">
        <v>4432</v>
      </c>
      <c r="K173" s="1" t="s">
        <v>4433</v>
      </c>
      <c r="L173" s="1">
        <v>-1.0</v>
      </c>
      <c r="M173" s="1">
        <v>12.712816666666667</v>
      </c>
      <c r="N173" s="1">
        <v>11.330683333333333</v>
      </c>
      <c r="O173" s="1" t="s">
        <v>43</v>
      </c>
      <c r="P173" s="1" t="s">
        <v>4434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179</v>
      </c>
      <c r="B174" s="1" t="s">
        <v>17</v>
      </c>
      <c r="C174" s="1">
        <v>518.0</v>
      </c>
      <c r="D174" s="1">
        <v>0.0</v>
      </c>
      <c r="E174" s="2"/>
      <c r="F174" s="1" t="s">
        <v>67</v>
      </c>
      <c r="G174" s="1" t="s">
        <v>68</v>
      </c>
      <c r="H174" s="1" t="s">
        <v>4435</v>
      </c>
      <c r="I174" s="1" t="s">
        <v>4436</v>
      </c>
      <c r="J174" s="1" t="s">
        <v>4436</v>
      </c>
      <c r="K174" s="2"/>
      <c r="L174" s="1">
        <v>-4.0</v>
      </c>
      <c r="M174" s="1"/>
      <c r="N174" s="1">
        <v>0.11175</v>
      </c>
      <c r="O174" s="1" t="s">
        <v>182</v>
      </c>
      <c r="P174" s="1" t="s">
        <v>4437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58</v>
      </c>
      <c r="B175" s="1" t="s">
        <v>17</v>
      </c>
      <c r="C175" s="1">
        <v>222.75</v>
      </c>
      <c r="D175" s="1">
        <v>96.25</v>
      </c>
      <c r="E175" s="2"/>
      <c r="F175" s="1" t="s">
        <v>19</v>
      </c>
      <c r="G175" s="1" t="s">
        <v>20</v>
      </c>
      <c r="H175" s="1" t="s">
        <v>4438</v>
      </c>
      <c r="I175" s="1" t="s">
        <v>4439</v>
      </c>
      <c r="J175" s="1" t="s">
        <v>4439</v>
      </c>
      <c r="K175" s="2"/>
      <c r="L175" s="1">
        <v>0.0</v>
      </c>
      <c r="M175" s="1"/>
      <c r="N175" s="1">
        <v>15.748033333333334</v>
      </c>
      <c r="O175" s="1" t="s">
        <v>3924</v>
      </c>
      <c r="P175" s="1" t="s">
        <v>4372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36</v>
      </c>
      <c r="B176" s="1" t="s">
        <v>17</v>
      </c>
      <c r="C176" s="3">
        <v>622.0</v>
      </c>
      <c r="D176" s="1">
        <v>155.0</v>
      </c>
      <c r="E176" s="2"/>
      <c r="F176" s="1" t="s">
        <v>67</v>
      </c>
      <c r="G176" s="1" t="s">
        <v>93</v>
      </c>
      <c r="H176" s="1" t="s">
        <v>4440</v>
      </c>
      <c r="I176" s="1" t="s">
        <v>4441</v>
      </c>
      <c r="J176" s="1" t="s">
        <v>4441</v>
      </c>
      <c r="K176" s="2"/>
      <c r="L176" s="1">
        <v>-3.0</v>
      </c>
      <c r="M176" s="1"/>
      <c r="N176" s="1">
        <v>16.371916666666667</v>
      </c>
      <c r="O176" s="1" t="s">
        <v>43</v>
      </c>
      <c r="P176" s="1" t="s">
        <v>4442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28</v>
      </c>
      <c r="B177" s="1" t="s">
        <v>17</v>
      </c>
      <c r="C177" s="3">
        <v>328.2</v>
      </c>
      <c r="D177" s="1">
        <v>0.0</v>
      </c>
      <c r="E177" s="1" t="s">
        <v>29</v>
      </c>
      <c r="F177" s="1" t="s">
        <v>19</v>
      </c>
      <c r="G177" s="1" t="s">
        <v>20</v>
      </c>
      <c r="H177" s="1" t="s">
        <v>4443</v>
      </c>
      <c r="I177" s="1" t="s">
        <v>4444</v>
      </c>
      <c r="J177" s="1" t="s">
        <v>4444</v>
      </c>
      <c r="K177" s="2"/>
      <c r="L177" s="1">
        <v>-3.0</v>
      </c>
      <c r="M177" s="1"/>
      <c r="N177" s="1">
        <v>11.885916666666667</v>
      </c>
      <c r="O177" s="1" t="s">
        <v>3889</v>
      </c>
      <c r="P177" s="1" t="s">
        <v>4445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179</v>
      </c>
      <c r="B178" s="1" t="s">
        <v>17</v>
      </c>
      <c r="C178" s="1">
        <v>259.0</v>
      </c>
      <c r="D178" s="1">
        <v>0.0</v>
      </c>
      <c r="E178" s="2"/>
      <c r="F178" s="1" t="s">
        <v>67</v>
      </c>
      <c r="G178" s="1" t="s">
        <v>93</v>
      </c>
      <c r="H178" s="1" t="s">
        <v>4446</v>
      </c>
      <c r="I178" s="1" t="s">
        <v>4447</v>
      </c>
      <c r="J178" s="1" t="s">
        <v>4447</v>
      </c>
      <c r="K178" s="2"/>
      <c r="L178" s="1">
        <v>40.0</v>
      </c>
      <c r="M178" s="1"/>
      <c r="N178" s="1">
        <v>45.563916666666664</v>
      </c>
      <c r="O178" s="1" t="s">
        <v>182</v>
      </c>
      <c r="P178" s="1" t="s">
        <v>4448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58</v>
      </c>
      <c r="B179" s="1" t="s">
        <v>17</v>
      </c>
      <c r="C179" s="3">
        <v>244.0</v>
      </c>
      <c r="D179" s="1">
        <v>0.0</v>
      </c>
      <c r="E179" s="2"/>
      <c r="F179" s="1" t="s">
        <v>19</v>
      </c>
      <c r="G179" s="1" t="s">
        <v>20</v>
      </c>
      <c r="H179" s="1" t="s">
        <v>4449</v>
      </c>
      <c r="I179" s="1" t="s">
        <v>4450</v>
      </c>
      <c r="J179" s="1" t="s">
        <v>4450</v>
      </c>
      <c r="K179" s="2"/>
      <c r="L179" s="1">
        <v>-5.0</v>
      </c>
      <c r="M179" s="1"/>
      <c r="N179" s="1">
        <v>9.327716666666667</v>
      </c>
      <c r="O179" s="1" t="s">
        <v>3924</v>
      </c>
      <c r="P179" s="1" t="s">
        <v>4084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28</v>
      </c>
      <c r="B180" s="1" t="s">
        <v>17</v>
      </c>
      <c r="C180" s="1">
        <v>416.4</v>
      </c>
      <c r="D180" s="1">
        <v>0.0</v>
      </c>
      <c r="E180" s="1" t="s">
        <v>29</v>
      </c>
      <c r="F180" s="1" t="s">
        <v>19</v>
      </c>
      <c r="G180" s="1" t="s">
        <v>20</v>
      </c>
      <c r="H180" s="1" t="s">
        <v>4451</v>
      </c>
      <c r="I180" s="1" t="s">
        <v>4452</v>
      </c>
      <c r="J180" s="1" t="s">
        <v>4452</v>
      </c>
      <c r="K180" s="2"/>
      <c r="L180" s="1">
        <v>10.0</v>
      </c>
      <c r="M180" s="1"/>
      <c r="N180" s="1">
        <v>59.62266666666667</v>
      </c>
      <c r="O180" s="1" t="s">
        <v>3889</v>
      </c>
      <c r="P180" s="1" t="s">
        <v>4453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3" t="s">
        <v>17</v>
      </c>
      <c r="C181" s="1">
        <v>587.0</v>
      </c>
      <c r="D181" s="1">
        <v>0.0</v>
      </c>
      <c r="E181" s="1" t="s">
        <v>315</v>
      </c>
      <c r="F181" s="1" t="s">
        <v>19</v>
      </c>
      <c r="G181" s="1" t="s">
        <v>20</v>
      </c>
      <c r="H181" s="1" t="s">
        <v>4454</v>
      </c>
      <c r="I181" s="1" t="s">
        <v>4455</v>
      </c>
      <c r="J181" s="1" t="s">
        <v>4455</v>
      </c>
      <c r="K181" s="2"/>
      <c r="L181" s="1">
        <v>-5.0</v>
      </c>
      <c r="M181" s="1"/>
      <c r="N181" s="1">
        <v>9.962016666666667</v>
      </c>
      <c r="O181" s="1" t="s">
        <v>3885</v>
      </c>
      <c r="P181" s="1" t="s">
        <v>4456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28</v>
      </c>
      <c r="B182" s="1" t="s">
        <v>17</v>
      </c>
      <c r="C182" s="3">
        <v>198.2</v>
      </c>
      <c r="D182" s="1">
        <v>0.0</v>
      </c>
      <c r="E182" s="1" t="s">
        <v>29</v>
      </c>
      <c r="F182" s="1" t="s">
        <v>19</v>
      </c>
      <c r="G182" s="1" t="s">
        <v>20</v>
      </c>
      <c r="H182" s="1" t="s">
        <v>4457</v>
      </c>
      <c r="I182" s="1" t="s">
        <v>4458</v>
      </c>
      <c r="J182" s="1" t="s">
        <v>4458</v>
      </c>
      <c r="K182" s="2"/>
      <c r="L182" s="1">
        <v>-5.0</v>
      </c>
      <c r="M182" s="1"/>
      <c r="N182" s="1">
        <v>9.129283333333333</v>
      </c>
      <c r="O182" s="1" t="s">
        <v>3889</v>
      </c>
      <c r="P182" s="1" t="s">
        <v>3970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58</v>
      </c>
      <c r="B183" s="1" t="s">
        <v>17</v>
      </c>
      <c r="C183" s="3">
        <v>388.0</v>
      </c>
      <c r="D183" s="1">
        <v>0.0</v>
      </c>
      <c r="E183" s="2"/>
      <c r="F183" s="1" t="s">
        <v>19</v>
      </c>
      <c r="G183" s="1" t="s">
        <v>20</v>
      </c>
      <c r="H183" s="1" t="s">
        <v>4459</v>
      </c>
      <c r="I183" s="1" t="s">
        <v>4460</v>
      </c>
      <c r="J183" s="1" t="s">
        <v>4460</v>
      </c>
      <c r="K183" s="2"/>
      <c r="L183" s="1">
        <v>2.0</v>
      </c>
      <c r="M183" s="1"/>
      <c r="N183" s="1">
        <v>17.904166666666665</v>
      </c>
      <c r="O183" s="1" t="s">
        <v>3924</v>
      </c>
      <c r="P183" s="1" t="s">
        <v>4461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179</v>
      </c>
      <c r="B184" s="1" t="s">
        <v>17</v>
      </c>
      <c r="C184" s="3">
        <v>259.0</v>
      </c>
      <c r="D184" s="1">
        <v>0.0</v>
      </c>
      <c r="E184" s="2"/>
      <c r="F184" s="1" t="s">
        <v>67</v>
      </c>
      <c r="G184" s="1" t="s">
        <v>68</v>
      </c>
      <c r="H184" s="1" t="s">
        <v>4462</v>
      </c>
      <c r="I184" s="1" t="s">
        <v>4463</v>
      </c>
      <c r="J184" s="1" t="s">
        <v>4463</v>
      </c>
      <c r="K184" s="2"/>
      <c r="L184" s="1">
        <v>77.0</v>
      </c>
      <c r="M184" s="1"/>
      <c r="N184" s="1">
        <v>82.23351666666667</v>
      </c>
      <c r="O184" s="1" t="s">
        <v>182</v>
      </c>
      <c r="P184" s="1" t="s">
        <v>4464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36</v>
      </c>
      <c r="B185" s="3" t="s">
        <v>17</v>
      </c>
      <c r="C185" s="1">
        <v>434.0</v>
      </c>
      <c r="D185" s="1">
        <v>104.0</v>
      </c>
      <c r="E185" s="2"/>
      <c r="F185" s="1" t="s">
        <v>67</v>
      </c>
      <c r="G185" s="1" t="s">
        <v>20</v>
      </c>
      <c r="H185" s="1" t="s">
        <v>4465</v>
      </c>
      <c r="I185" s="1" t="s">
        <v>4466</v>
      </c>
      <c r="J185" s="1" t="s">
        <v>4466</v>
      </c>
      <c r="K185" s="2"/>
      <c r="L185" s="1">
        <v>-4.0</v>
      </c>
      <c r="M185" s="1"/>
      <c r="N185" s="1">
        <v>13.1986</v>
      </c>
      <c r="O185" s="1" t="s">
        <v>43</v>
      </c>
      <c r="P185" s="1" t="s">
        <v>4467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58</v>
      </c>
      <c r="B186" s="1" t="s">
        <v>17</v>
      </c>
      <c r="C186" s="3">
        <v>253.5</v>
      </c>
      <c r="D186" s="1">
        <v>84.5</v>
      </c>
      <c r="E186" s="2"/>
      <c r="F186" s="1" t="s">
        <v>19</v>
      </c>
      <c r="G186" s="1" t="s">
        <v>20</v>
      </c>
      <c r="H186" s="1" t="s">
        <v>4468</v>
      </c>
      <c r="I186" s="1" t="s">
        <v>4469</v>
      </c>
      <c r="J186" s="1" t="s">
        <v>4469</v>
      </c>
      <c r="K186" s="2"/>
      <c r="L186" s="1">
        <v>-3.0</v>
      </c>
      <c r="M186" s="1"/>
      <c r="N186" s="1">
        <v>11.3537</v>
      </c>
      <c r="O186" s="1" t="s">
        <v>3924</v>
      </c>
      <c r="P186" s="1" t="s">
        <v>4470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179</v>
      </c>
      <c r="B187" s="1" t="s">
        <v>17</v>
      </c>
      <c r="C187" s="3">
        <v>259.0</v>
      </c>
      <c r="D187" s="1">
        <v>0.0</v>
      </c>
      <c r="E187" s="2"/>
      <c r="F187" s="1" t="s">
        <v>67</v>
      </c>
      <c r="G187" s="1" t="s">
        <v>68</v>
      </c>
      <c r="H187" s="1" t="s">
        <v>4471</v>
      </c>
      <c r="I187" s="1" t="s">
        <v>4472</v>
      </c>
      <c r="J187" s="1" t="s">
        <v>4472</v>
      </c>
      <c r="K187" s="2"/>
      <c r="L187" s="1">
        <v>95.0</v>
      </c>
      <c r="M187" s="1"/>
      <c r="N187" s="1">
        <v>100.66201666666667</v>
      </c>
      <c r="O187" s="1" t="s">
        <v>182</v>
      </c>
      <c r="P187" s="1" t="s">
        <v>4473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28</v>
      </c>
      <c r="B188" s="1" t="s">
        <v>17</v>
      </c>
      <c r="C188" s="3">
        <v>259.2</v>
      </c>
      <c r="D188" s="1">
        <v>0.0</v>
      </c>
      <c r="E188" s="1" t="s">
        <v>29</v>
      </c>
      <c r="F188" s="1" t="s">
        <v>19</v>
      </c>
      <c r="G188" s="1" t="s">
        <v>20</v>
      </c>
      <c r="H188" s="1" t="s">
        <v>4474</v>
      </c>
      <c r="I188" s="1" t="s">
        <v>4475</v>
      </c>
      <c r="J188" s="1" t="s">
        <v>4475</v>
      </c>
      <c r="K188" s="2"/>
      <c r="L188" s="1">
        <v>-5.0</v>
      </c>
      <c r="M188" s="1"/>
      <c r="N188" s="1">
        <v>9.821616666666667</v>
      </c>
      <c r="O188" s="1" t="s">
        <v>3889</v>
      </c>
      <c r="P188" s="1" t="s">
        <v>4256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179</v>
      </c>
      <c r="B189" s="1" t="s">
        <v>17</v>
      </c>
      <c r="C189" s="3">
        <v>263.2</v>
      </c>
      <c r="D189" s="1">
        <v>65.8</v>
      </c>
      <c r="E189" s="2"/>
      <c r="F189" s="1" t="s">
        <v>67</v>
      </c>
      <c r="G189" s="1" t="s">
        <v>93</v>
      </c>
      <c r="H189" s="1" t="s">
        <v>4476</v>
      </c>
      <c r="I189" s="1" t="s">
        <v>4477</v>
      </c>
      <c r="J189" s="1" t="s">
        <v>4477</v>
      </c>
      <c r="K189" s="2"/>
      <c r="L189" s="1">
        <v>116.0</v>
      </c>
      <c r="M189" s="1"/>
      <c r="N189" s="1">
        <v>121.02381666666666</v>
      </c>
      <c r="O189" s="1" t="s">
        <v>182</v>
      </c>
      <c r="P189" s="1" t="s">
        <v>4478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179</v>
      </c>
      <c r="B190" s="1" t="s">
        <v>17</v>
      </c>
      <c r="C190" s="3">
        <v>139.0</v>
      </c>
      <c r="D190" s="1">
        <v>0.0</v>
      </c>
      <c r="E190" s="2"/>
      <c r="F190" s="1" t="s">
        <v>67</v>
      </c>
      <c r="G190" s="1" t="s">
        <v>68</v>
      </c>
      <c r="H190" s="1" t="s">
        <v>4479</v>
      </c>
      <c r="I190" s="1" t="s">
        <v>4480</v>
      </c>
      <c r="J190" s="1" t="s">
        <v>4480</v>
      </c>
      <c r="K190" s="2"/>
      <c r="L190" s="1">
        <v>122.0</v>
      </c>
      <c r="M190" s="1"/>
      <c r="N190" s="1">
        <v>127.16071666666667</v>
      </c>
      <c r="O190" s="1" t="s">
        <v>182</v>
      </c>
      <c r="P190" s="1" t="s">
        <v>4481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28</v>
      </c>
      <c r="B191" s="1" t="s">
        <v>17</v>
      </c>
      <c r="C191" s="3">
        <v>259.2</v>
      </c>
      <c r="D191" s="1">
        <v>0.0</v>
      </c>
      <c r="E191" s="1" t="s">
        <v>29</v>
      </c>
      <c r="F191" s="1" t="s">
        <v>19</v>
      </c>
      <c r="G191" s="1" t="s">
        <v>20</v>
      </c>
      <c r="H191" s="1" t="s">
        <v>4482</v>
      </c>
      <c r="I191" s="1" t="s">
        <v>4483</v>
      </c>
      <c r="J191" s="1" t="s">
        <v>4483</v>
      </c>
      <c r="K191" s="2"/>
      <c r="L191" s="1">
        <v>-4.0</v>
      </c>
      <c r="M191" s="1"/>
      <c r="N191" s="1">
        <v>10.9739</v>
      </c>
      <c r="O191" s="1" t="s">
        <v>3889</v>
      </c>
      <c r="P191" s="1" t="s">
        <v>4410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179</v>
      </c>
      <c r="B192" s="1" t="s">
        <v>17</v>
      </c>
      <c r="C192" s="3">
        <v>55.0</v>
      </c>
      <c r="D192" s="1">
        <v>0.0</v>
      </c>
      <c r="E192" s="2"/>
      <c r="F192" s="1" t="s">
        <v>67</v>
      </c>
      <c r="G192" s="1" t="s">
        <v>93</v>
      </c>
      <c r="H192" s="1" t="s">
        <v>4484</v>
      </c>
      <c r="I192" s="1" t="s">
        <v>4485</v>
      </c>
      <c r="J192" s="1" t="s">
        <v>4485</v>
      </c>
      <c r="K192" s="2"/>
      <c r="L192" s="1">
        <v>0.0</v>
      </c>
      <c r="M192" s="1"/>
      <c r="N192" s="1">
        <v>5.687083333333334</v>
      </c>
      <c r="O192" s="1" t="s">
        <v>182</v>
      </c>
      <c r="P192" s="1" t="s">
        <v>4486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179</v>
      </c>
      <c r="B193" s="1" t="s">
        <v>17</v>
      </c>
      <c r="C193" s="3">
        <v>365.6</v>
      </c>
      <c r="D193" s="1">
        <v>91.4</v>
      </c>
      <c r="E193" s="2"/>
      <c r="F193" s="1" t="s">
        <v>67</v>
      </c>
      <c r="G193" s="1" t="s">
        <v>68</v>
      </c>
      <c r="H193" s="1" t="s">
        <v>4487</v>
      </c>
      <c r="I193" s="1" t="s">
        <v>4488</v>
      </c>
      <c r="J193" s="1" t="s">
        <v>4488</v>
      </c>
      <c r="K193" s="2"/>
      <c r="L193" s="1">
        <v>39.0</v>
      </c>
      <c r="M193" s="1"/>
      <c r="N193" s="1">
        <v>44.19866666666667</v>
      </c>
      <c r="O193" s="1" t="s">
        <v>182</v>
      </c>
      <c r="P193" s="1" t="s">
        <v>4489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179</v>
      </c>
      <c r="B194" s="1" t="s">
        <v>17</v>
      </c>
      <c r="C194" s="1">
        <v>737.0</v>
      </c>
      <c r="D194" s="1">
        <v>0.0</v>
      </c>
      <c r="E194" s="2"/>
      <c r="F194" s="1" t="s">
        <v>67</v>
      </c>
      <c r="G194" s="1" t="s">
        <v>93</v>
      </c>
      <c r="H194" s="1" t="s">
        <v>4490</v>
      </c>
      <c r="I194" s="1" t="s">
        <v>4491</v>
      </c>
      <c r="J194" s="1" t="s">
        <v>4491</v>
      </c>
      <c r="K194" s="2"/>
      <c r="L194" s="1">
        <v>13.0</v>
      </c>
      <c r="M194" s="1"/>
      <c r="N194" s="1">
        <v>18.772583333333333</v>
      </c>
      <c r="O194" s="1" t="s">
        <v>182</v>
      </c>
      <c r="P194" s="1" t="s">
        <v>4492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58</v>
      </c>
      <c r="B195" s="1" t="s">
        <v>17</v>
      </c>
      <c r="C195" s="1">
        <v>261.75</v>
      </c>
      <c r="D195" s="1">
        <v>87.25</v>
      </c>
      <c r="E195" s="2"/>
      <c r="F195" s="1" t="s">
        <v>19</v>
      </c>
      <c r="G195" s="1" t="s">
        <v>20</v>
      </c>
      <c r="H195" s="1" t="s">
        <v>4493</v>
      </c>
      <c r="I195" s="1" t="s">
        <v>4494</v>
      </c>
      <c r="J195" s="1" t="s">
        <v>4494</v>
      </c>
      <c r="K195" s="2"/>
      <c r="L195" s="1">
        <v>-6.0</v>
      </c>
      <c r="M195" s="1"/>
      <c r="N195" s="1">
        <v>8.5224</v>
      </c>
      <c r="O195" s="1" t="s">
        <v>3924</v>
      </c>
      <c r="P195" s="1" t="s">
        <v>4495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36</v>
      </c>
      <c r="B196" s="1" t="s">
        <v>17</v>
      </c>
      <c r="C196" s="3">
        <v>354.0</v>
      </c>
      <c r="D196" s="1">
        <v>0.0</v>
      </c>
      <c r="E196" s="1" t="s">
        <v>4429</v>
      </c>
      <c r="F196" s="1" t="s">
        <v>38</v>
      </c>
      <c r="G196" s="1" t="s">
        <v>20</v>
      </c>
      <c r="H196" s="1" t="s">
        <v>4496</v>
      </c>
      <c r="I196" s="1" t="s">
        <v>4497</v>
      </c>
      <c r="J196" s="1" t="s">
        <v>4498</v>
      </c>
      <c r="K196" s="1" t="s">
        <v>4499</v>
      </c>
      <c r="L196" s="1">
        <v>-3.0</v>
      </c>
      <c r="M196" s="1">
        <v>0.1748</v>
      </c>
      <c r="N196" s="1">
        <v>8.090016666666667</v>
      </c>
      <c r="O196" s="1" t="s">
        <v>43</v>
      </c>
      <c r="P196" s="1" t="s">
        <v>4500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179</v>
      </c>
      <c r="B197" s="1" t="s">
        <v>17</v>
      </c>
      <c r="C197" s="1">
        <v>259.0</v>
      </c>
      <c r="D197" s="1">
        <v>0.0</v>
      </c>
      <c r="E197" s="2"/>
      <c r="F197" s="1" t="s">
        <v>67</v>
      </c>
      <c r="G197" s="1" t="s">
        <v>93</v>
      </c>
      <c r="H197" s="1" t="s">
        <v>4501</v>
      </c>
      <c r="I197" s="1" t="s">
        <v>4502</v>
      </c>
      <c r="J197" s="1" t="s">
        <v>4502</v>
      </c>
      <c r="K197" s="2"/>
      <c r="L197" s="1">
        <v>13.0</v>
      </c>
      <c r="M197" s="1"/>
      <c r="N197" s="1">
        <v>18.912683333333334</v>
      </c>
      <c r="O197" s="1" t="s">
        <v>182</v>
      </c>
      <c r="P197" s="1" t="s">
        <v>4503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179</v>
      </c>
      <c r="B198" s="1" t="s">
        <v>17</v>
      </c>
      <c r="C198" s="3">
        <v>139.0</v>
      </c>
      <c r="D198" s="1">
        <v>0.0</v>
      </c>
      <c r="E198" s="2"/>
      <c r="F198" s="1" t="s">
        <v>67</v>
      </c>
      <c r="G198" s="1" t="s">
        <v>68</v>
      </c>
      <c r="H198" s="1" t="s">
        <v>4504</v>
      </c>
      <c r="I198" s="1" t="s">
        <v>4505</v>
      </c>
      <c r="J198" s="1" t="s">
        <v>4505</v>
      </c>
      <c r="K198" s="2"/>
      <c r="L198" s="1">
        <v>10.0</v>
      </c>
      <c r="M198" s="1"/>
      <c r="N198" s="1">
        <v>15.23555</v>
      </c>
      <c r="O198" s="1" t="s">
        <v>182</v>
      </c>
      <c r="P198" s="1" t="s">
        <v>4506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179</v>
      </c>
      <c r="B199" s="1" t="s">
        <v>17</v>
      </c>
      <c r="C199" s="3">
        <v>75.0</v>
      </c>
      <c r="D199" s="1">
        <v>0.0</v>
      </c>
      <c r="E199" s="2"/>
      <c r="F199" s="1" t="s">
        <v>67</v>
      </c>
      <c r="G199" s="1" t="s">
        <v>68</v>
      </c>
      <c r="H199" s="1" t="s">
        <v>4507</v>
      </c>
      <c r="I199" s="1" t="s">
        <v>4508</v>
      </c>
      <c r="J199" s="1" t="s">
        <v>4508</v>
      </c>
      <c r="K199" s="2"/>
      <c r="L199" s="1">
        <v>24.0</v>
      </c>
      <c r="M199" s="1"/>
      <c r="N199" s="1">
        <v>29.155066666666666</v>
      </c>
      <c r="O199" s="1" t="s">
        <v>182</v>
      </c>
      <c r="P199" s="1" t="s">
        <v>4509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179</v>
      </c>
      <c r="B200" s="1" t="s">
        <v>17</v>
      </c>
      <c r="C200" s="1">
        <v>249.0</v>
      </c>
      <c r="D200" s="1">
        <v>0.0</v>
      </c>
      <c r="E200" s="2"/>
      <c r="F200" s="1" t="s">
        <v>67</v>
      </c>
      <c r="G200" s="1" t="s">
        <v>68</v>
      </c>
      <c r="H200" s="1" t="s">
        <v>4510</v>
      </c>
      <c r="I200" s="1" t="s">
        <v>4511</v>
      </c>
      <c r="J200" s="1" t="s">
        <v>4511</v>
      </c>
      <c r="K200" s="2"/>
      <c r="L200" s="1">
        <v>32.0</v>
      </c>
      <c r="M200" s="1"/>
      <c r="N200" s="1">
        <v>37.231233333333336</v>
      </c>
      <c r="O200" s="1" t="s">
        <v>182</v>
      </c>
      <c r="P200" s="1" t="s">
        <v>4512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58</v>
      </c>
      <c r="B201" s="1" t="s">
        <v>17</v>
      </c>
      <c r="C201" s="1">
        <v>850.0</v>
      </c>
      <c r="D201" s="1">
        <v>0.0</v>
      </c>
      <c r="E201" s="2"/>
      <c r="F201" s="1" t="s">
        <v>19</v>
      </c>
      <c r="G201" s="1" t="s">
        <v>20</v>
      </c>
      <c r="H201" s="1" t="s">
        <v>4513</v>
      </c>
      <c r="I201" s="1" t="s">
        <v>4514</v>
      </c>
      <c r="J201" s="1" t="s">
        <v>4514</v>
      </c>
      <c r="K201" s="2"/>
      <c r="L201" s="1">
        <v>3.0</v>
      </c>
      <c r="M201" s="1"/>
      <c r="N201" s="1">
        <v>15.977916666666667</v>
      </c>
      <c r="O201" s="1" t="s">
        <v>3924</v>
      </c>
      <c r="P201" s="1" t="s">
        <v>4515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36</v>
      </c>
      <c r="B202" s="1" t="s">
        <v>17</v>
      </c>
      <c r="C202" s="3">
        <v>622.0</v>
      </c>
      <c r="D202" s="1">
        <v>155.0</v>
      </c>
      <c r="E202" s="2"/>
      <c r="F202" s="1" t="s">
        <v>67</v>
      </c>
      <c r="G202" s="1" t="s">
        <v>68</v>
      </c>
      <c r="H202" s="1" t="s">
        <v>4516</v>
      </c>
      <c r="I202" s="1" t="s">
        <v>4517</v>
      </c>
      <c r="J202" s="1" t="s">
        <v>4517</v>
      </c>
      <c r="K202" s="2"/>
      <c r="L202" s="1">
        <v>0.0</v>
      </c>
      <c r="M202" s="1"/>
      <c r="N202" s="1">
        <v>319.3924666666667</v>
      </c>
      <c r="O202" s="1" t="s">
        <v>43</v>
      </c>
      <c r="P202" s="1" t="s">
        <v>4518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28</v>
      </c>
      <c r="B203" s="1" t="s">
        <v>17</v>
      </c>
      <c r="C203" s="1">
        <v>198.2</v>
      </c>
      <c r="D203" s="1">
        <v>0.0</v>
      </c>
      <c r="E203" s="1" t="s">
        <v>29</v>
      </c>
      <c r="F203" s="1" t="s">
        <v>19</v>
      </c>
      <c r="G203" s="1" t="s">
        <v>20</v>
      </c>
      <c r="H203" s="1" t="s">
        <v>4519</v>
      </c>
      <c r="I203" s="1" t="s">
        <v>4520</v>
      </c>
      <c r="J203" s="1" t="s">
        <v>4520</v>
      </c>
      <c r="K203" s="2"/>
      <c r="L203" s="1">
        <v>11.0</v>
      </c>
      <c r="M203" s="1"/>
      <c r="N203" s="1">
        <v>643.5291166666667</v>
      </c>
      <c r="O203" s="1" t="s">
        <v>3889</v>
      </c>
      <c r="P203" s="1" t="s">
        <v>3934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36</v>
      </c>
      <c r="B204" s="1" t="s">
        <v>17</v>
      </c>
      <c r="C204" s="3">
        <v>379.0</v>
      </c>
      <c r="D204" s="1">
        <v>0.0</v>
      </c>
      <c r="E204" s="1" t="s">
        <v>4429</v>
      </c>
      <c r="F204" s="1" t="s">
        <v>38</v>
      </c>
      <c r="G204" s="1" t="s">
        <v>93</v>
      </c>
      <c r="H204" s="1" t="s">
        <v>4521</v>
      </c>
      <c r="I204" s="1" t="s">
        <v>4522</v>
      </c>
      <c r="J204" s="1" t="s">
        <v>4523</v>
      </c>
      <c r="K204" s="1" t="s">
        <v>4524</v>
      </c>
      <c r="L204" s="1">
        <v>-14.0</v>
      </c>
      <c r="M204" s="1">
        <v>7.658483333333334</v>
      </c>
      <c r="N204" s="1">
        <v>7.1978333333333335</v>
      </c>
      <c r="O204" s="1" t="s">
        <v>43</v>
      </c>
      <c r="P204" s="1" t="s">
        <v>4525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179</v>
      </c>
      <c r="B205" s="1" t="s">
        <v>17</v>
      </c>
      <c r="C205" s="1">
        <v>118.0</v>
      </c>
      <c r="D205" s="1">
        <v>0.0</v>
      </c>
      <c r="E205" s="2"/>
      <c r="F205" s="1" t="s">
        <v>67</v>
      </c>
      <c r="G205" s="1" t="s">
        <v>68</v>
      </c>
      <c r="H205" s="1" t="s">
        <v>4526</v>
      </c>
      <c r="I205" s="2"/>
      <c r="J205" s="1" t="s">
        <v>4527</v>
      </c>
      <c r="K205" s="2"/>
      <c r="L205" s="1">
        <v>324.0</v>
      </c>
      <c r="M205" s="1"/>
      <c r="N205" s="2"/>
      <c r="O205" s="1" t="s">
        <v>182</v>
      </c>
      <c r="P205" s="1" t="s">
        <v>4528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36</v>
      </c>
      <c r="B206" s="1" t="s">
        <v>17</v>
      </c>
      <c r="C206" s="3">
        <v>260.0</v>
      </c>
      <c r="D206" s="1">
        <v>0.0</v>
      </c>
      <c r="E206" s="1" t="s">
        <v>4429</v>
      </c>
      <c r="F206" s="1" t="s">
        <v>38</v>
      </c>
      <c r="G206" s="1" t="s">
        <v>20</v>
      </c>
      <c r="H206" s="1" t="s">
        <v>4529</v>
      </c>
      <c r="I206" s="1" t="s">
        <v>4530</v>
      </c>
      <c r="J206" s="1" t="s">
        <v>4531</v>
      </c>
      <c r="K206" s="1" t="s">
        <v>4532</v>
      </c>
      <c r="L206" s="1">
        <v>14.0</v>
      </c>
      <c r="M206" s="1">
        <v>23.624283333333334</v>
      </c>
      <c r="N206" s="1">
        <v>22.559566666666665</v>
      </c>
      <c r="O206" s="1" t="s">
        <v>43</v>
      </c>
      <c r="P206" s="1" t="s">
        <v>4533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58</v>
      </c>
      <c r="B207" s="1" t="s">
        <v>17</v>
      </c>
      <c r="C207" s="1">
        <v>274.0</v>
      </c>
      <c r="D207" s="1">
        <v>0.0</v>
      </c>
      <c r="E207" s="1" t="s">
        <v>4429</v>
      </c>
      <c r="F207" s="1" t="s">
        <v>38</v>
      </c>
      <c r="G207" s="1" t="s">
        <v>20</v>
      </c>
      <c r="H207" s="1" t="s">
        <v>4534</v>
      </c>
      <c r="I207" s="1" t="s">
        <v>4535</v>
      </c>
      <c r="J207" s="1" t="s">
        <v>4536</v>
      </c>
      <c r="K207" s="1" t="s">
        <v>4537</v>
      </c>
      <c r="L207" s="1">
        <v>1.0</v>
      </c>
      <c r="M207" s="1">
        <v>30.768166666666666</v>
      </c>
      <c r="N207" s="1">
        <v>32.224266666666665</v>
      </c>
      <c r="O207" s="1" t="s">
        <v>4211</v>
      </c>
      <c r="P207" s="1" t="s">
        <v>4538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36</v>
      </c>
      <c r="B208" s="1" t="s">
        <v>17</v>
      </c>
      <c r="C208" s="3">
        <v>207.0</v>
      </c>
      <c r="D208" s="1">
        <v>52.0</v>
      </c>
      <c r="E208" s="2"/>
      <c r="F208" s="1" t="s">
        <v>67</v>
      </c>
      <c r="G208" s="1" t="s">
        <v>93</v>
      </c>
      <c r="H208" s="1" t="s">
        <v>4539</v>
      </c>
      <c r="I208" s="1" t="s">
        <v>4540</v>
      </c>
      <c r="J208" s="1" t="s">
        <v>4527</v>
      </c>
      <c r="K208" s="2"/>
      <c r="L208" s="1">
        <v>327.0</v>
      </c>
      <c r="M208" s="1"/>
      <c r="N208" s="1">
        <v>14.777633333333334</v>
      </c>
      <c r="O208" s="1" t="s">
        <v>43</v>
      </c>
      <c r="P208" s="1" t="s">
        <v>4541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58</v>
      </c>
      <c r="B209" s="1" t="s">
        <v>17</v>
      </c>
      <c r="C209" s="1">
        <v>408.0</v>
      </c>
      <c r="D209" s="1">
        <v>0.0</v>
      </c>
      <c r="E209" s="1" t="s">
        <v>4429</v>
      </c>
      <c r="F209" s="1" t="s">
        <v>38</v>
      </c>
      <c r="G209" s="1" t="s">
        <v>20</v>
      </c>
      <c r="H209" s="1" t="s">
        <v>4542</v>
      </c>
      <c r="I209" s="1" t="s">
        <v>4543</v>
      </c>
      <c r="J209" s="1" t="s">
        <v>4544</v>
      </c>
      <c r="K209" s="1" t="s">
        <v>4545</v>
      </c>
      <c r="L209" s="1">
        <v>-22.0</v>
      </c>
      <c r="M209" s="1">
        <v>8.68425</v>
      </c>
      <c r="N209" s="1">
        <v>15.549666666666667</v>
      </c>
      <c r="O209" s="1" t="s">
        <v>4211</v>
      </c>
      <c r="P209" s="1" t="s">
        <v>4546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58</v>
      </c>
      <c r="B210" s="1" t="s">
        <v>17</v>
      </c>
      <c r="C210" s="1">
        <v>617.0</v>
      </c>
      <c r="D210" s="1">
        <v>0.0</v>
      </c>
      <c r="E210" s="1" t="s">
        <v>4429</v>
      </c>
      <c r="F210" s="1" t="s">
        <v>38</v>
      </c>
      <c r="G210" s="1" t="s">
        <v>20</v>
      </c>
      <c r="H210" s="1" t="s">
        <v>4547</v>
      </c>
      <c r="I210" s="1" t="s">
        <v>4548</v>
      </c>
      <c r="J210" s="1" t="s">
        <v>4549</v>
      </c>
      <c r="K210" s="1" t="s">
        <v>4550</v>
      </c>
      <c r="L210" s="1">
        <v>-18.0</v>
      </c>
      <c r="M210" s="1">
        <v>10.280416666666667</v>
      </c>
      <c r="N210" s="1">
        <v>14.970816666666666</v>
      </c>
      <c r="O210" s="1" t="s">
        <v>4211</v>
      </c>
      <c r="P210" s="1" t="s">
        <v>4551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58</v>
      </c>
      <c r="B211" s="1" t="s">
        <v>17</v>
      </c>
      <c r="C211" s="1">
        <v>343.0</v>
      </c>
      <c r="D211" s="1">
        <v>0.0</v>
      </c>
      <c r="E211" s="1" t="s">
        <v>4429</v>
      </c>
      <c r="F211" s="1" t="s">
        <v>38</v>
      </c>
      <c r="G211" s="1" t="s">
        <v>20</v>
      </c>
      <c r="H211" s="1" t="s">
        <v>4552</v>
      </c>
      <c r="I211" s="1" t="s">
        <v>4553</v>
      </c>
      <c r="J211" s="1" t="s">
        <v>4554</v>
      </c>
      <c r="K211" s="1" t="s">
        <v>4555</v>
      </c>
      <c r="L211" s="1">
        <v>15.0</v>
      </c>
      <c r="M211" s="1">
        <v>12.551966666666667</v>
      </c>
      <c r="N211" s="1">
        <v>14.317283333333334</v>
      </c>
      <c r="O211" s="1" t="s">
        <v>4211</v>
      </c>
      <c r="P211" s="1" t="s">
        <v>4556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28</v>
      </c>
      <c r="B212" s="1" t="s">
        <v>17</v>
      </c>
      <c r="C212" s="1">
        <v>306.4</v>
      </c>
      <c r="D212" s="1">
        <v>0.0</v>
      </c>
      <c r="E212" s="1" t="s">
        <v>29</v>
      </c>
      <c r="F212" s="1" t="s">
        <v>19</v>
      </c>
      <c r="G212" s="1" t="s">
        <v>20</v>
      </c>
      <c r="H212" s="1" t="s">
        <v>4557</v>
      </c>
      <c r="I212" s="1" t="s">
        <v>4558</v>
      </c>
      <c r="J212" s="1" t="s">
        <v>4558</v>
      </c>
      <c r="K212" s="2"/>
      <c r="L212" s="1">
        <v>-6.0</v>
      </c>
      <c r="M212" s="1"/>
      <c r="N212" s="1">
        <v>8.263533333333333</v>
      </c>
      <c r="O212" s="1" t="s">
        <v>3889</v>
      </c>
      <c r="P212" s="1" t="s">
        <v>4559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36</v>
      </c>
      <c r="B213" s="1" t="s">
        <v>17</v>
      </c>
      <c r="C213" s="3">
        <v>284.0</v>
      </c>
      <c r="D213" s="1">
        <v>0.0</v>
      </c>
      <c r="E213" s="1" t="s">
        <v>4429</v>
      </c>
      <c r="F213" s="1" t="s">
        <v>38</v>
      </c>
      <c r="G213" s="1" t="s">
        <v>93</v>
      </c>
      <c r="H213" s="1" t="s">
        <v>4560</v>
      </c>
      <c r="I213" s="1" t="s">
        <v>4561</v>
      </c>
      <c r="J213" s="1" t="s">
        <v>4562</v>
      </c>
      <c r="K213" s="1" t="s">
        <v>4563</v>
      </c>
      <c r="L213" s="1">
        <v>-4.0</v>
      </c>
      <c r="M213" s="1">
        <v>7.5056</v>
      </c>
      <c r="N213" s="1">
        <v>8.345366666666667</v>
      </c>
      <c r="O213" s="1" t="s">
        <v>43</v>
      </c>
      <c r="P213" s="1" t="s">
        <v>4403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58</v>
      </c>
      <c r="B214" s="1" t="s">
        <v>17</v>
      </c>
      <c r="C214" s="3">
        <v>274.0</v>
      </c>
      <c r="D214" s="1">
        <v>0.0</v>
      </c>
      <c r="E214" s="1" t="s">
        <v>4429</v>
      </c>
      <c r="F214" s="1" t="s">
        <v>38</v>
      </c>
      <c r="G214" s="1" t="s">
        <v>20</v>
      </c>
      <c r="H214" s="1" t="s">
        <v>4564</v>
      </c>
      <c r="I214" s="1" t="s">
        <v>4565</v>
      </c>
      <c r="J214" s="1" t="s">
        <v>4566</v>
      </c>
      <c r="K214" s="1" t="s">
        <v>4567</v>
      </c>
      <c r="L214" s="1">
        <v>-31.0</v>
      </c>
      <c r="M214" s="1">
        <v>7.731833333333333</v>
      </c>
      <c r="N214" s="1">
        <v>6.718183333333333</v>
      </c>
      <c r="O214" s="1" t="s">
        <v>4211</v>
      </c>
      <c r="P214" s="1" t="s">
        <v>4568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179</v>
      </c>
      <c r="B215" s="1" t="s">
        <v>17</v>
      </c>
      <c r="C215" s="3">
        <v>447.0</v>
      </c>
      <c r="D215" s="1">
        <v>0.0</v>
      </c>
      <c r="E215" s="1" t="s">
        <v>4429</v>
      </c>
      <c r="F215" s="1" t="s">
        <v>38</v>
      </c>
      <c r="G215" s="1" t="s">
        <v>93</v>
      </c>
      <c r="H215" s="1" t="s">
        <v>4569</v>
      </c>
      <c r="I215" s="1" t="s">
        <v>4570</v>
      </c>
      <c r="J215" s="1" t="s">
        <v>4571</v>
      </c>
      <c r="K215" s="1" t="s">
        <v>4572</v>
      </c>
      <c r="L215" s="1">
        <v>-10.0</v>
      </c>
      <c r="M215" s="1">
        <v>4.50515</v>
      </c>
      <c r="N215" s="1">
        <v>11.827633333333333</v>
      </c>
      <c r="O215" s="1" t="s">
        <v>182</v>
      </c>
      <c r="P215" s="1" t="s">
        <v>4573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28</v>
      </c>
      <c r="B216" s="1" t="s">
        <v>17</v>
      </c>
      <c r="C216" s="1">
        <v>259.2</v>
      </c>
      <c r="D216" s="1">
        <v>0.0</v>
      </c>
      <c r="E216" s="1" t="s">
        <v>29</v>
      </c>
      <c r="F216" s="1" t="s">
        <v>19</v>
      </c>
      <c r="G216" s="1" t="s">
        <v>20</v>
      </c>
      <c r="H216" s="1" t="s">
        <v>4574</v>
      </c>
      <c r="I216" s="1" t="s">
        <v>4575</v>
      </c>
      <c r="J216" s="1" t="s">
        <v>4575</v>
      </c>
      <c r="K216" s="2"/>
      <c r="L216" s="1">
        <v>-6.0</v>
      </c>
      <c r="M216" s="1"/>
      <c r="N216" s="1">
        <v>8.946883333333334</v>
      </c>
      <c r="O216" s="1" t="s">
        <v>3889</v>
      </c>
      <c r="P216" s="1" t="s">
        <v>4576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179</v>
      </c>
      <c r="B217" s="1" t="s">
        <v>17</v>
      </c>
      <c r="C217" s="1">
        <v>329.0</v>
      </c>
      <c r="D217" s="1">
        <v>0.0</v>
      </c>
      <c r="E217" s="1" t="s">
        <v>4429</v>
      </c>
      <c r="F217" s="1" t="s">
        <v>38</v>
      </c>
      <c r="G217" s="1" t="s">
        <v>93</v>
      </c>
      <c r="H217" s="1" t="s">
        <v>4577</v>
      </c>
      <c r="I217" s="1" t="s">
        <v>4578</v>
      </c>
      <c r="J217" s="1" t="s">
        <v>4579</v>
      </c>
      <c r="K217" s="1" t="s">
        <v>4580</v>
      </c>
      <c r="L217" s="1">
        <v>-22.0</v>
      </c>
      <c r="M217" s="1">
        <v>17.922483333333332</v>
      </c>
      <c r="N217" s="1">
        <v>25.18405</v>
      </c>
      <c r="O217" s="1" t="s">
        <v>182</v>
      </c>
      <c r="P217" s="1" t="s">
        <v>4581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28</v>
      </c>
      <c r="B218" s="1" t="s">
        <v>17</v>
      </c>
      <c r="C218" s="1">
        <v>396.4</v>
      </c>
      <c r="D218" s="1">
        <v>0.0</v>
      </c>
      <c r="E218" s="1" t="s">
        <v>29</v>
      </c>
      <c r="F218" s="1" t="s">
        <v>19</v>
      </c>
      <c r="G218" s="1" t="s">
        <v>20</v>
      </c>
      <c r="H218" s="1" t="s">
        <v>4582</v>
      </c>
      <c r="I218" s="1" t="s">
        <v>4583</v>
      </c>
      <c r="J218" s="1" t="s">
        <v>4583</v>
      </c>
      <c r="K218" s="2"/>
      <c r="L218" s="1">
        <v>0.0</v>
      </c>
      <c r="M218" s="1"/>
      <c r="N218" s="1">
        <v>14.551483333333334</v>
      </c>
      <c r="O218" s="1" t="s">
        <v>3889</v>
      </c>
      <c r="P218" s="1" t="s">
        <v>4584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28</v>
      </c>
      <c r="B219" s="1" t="s">
        <v>17</v>
      </c>
      <c r="C219" s="1">
        <v>385.8</v>
      </c>
      <c r="D219" s="1">
        <v>0.0</v>
      </c>
      <c r="E219" s="1" t="s">
        <v>29</v>
      </c>
      <c r="F219" s="1" t="s">
        <v>19</v>
      </c>
      <c r="G219" s="1" t="s">
        <v>20</v>
      </c>
      <c r="H219" s="1" t="s">
        <v>4585</v>
      </c>
      <c r="I219" s="1" t="s">
        <v>4586</v>
      </c>
      <c r="J219" s="1" t="s">
        <v>4586</v>
      </c>
      <c r="K219" s="2"/>
      <c r="L219" s="1">
        <v>-2.0</v>
      </c>
      <c r="M219" s="1"/>
      <c r="N219" s="1">
        <v>12.976266666666668</v>
      </c>
      <c r="O219" s="1" t="s">
        <v>3889</v>
      </c>
      <c r="P219" s="1" t="s">
        <v>4587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179</v>
      </c>
      <c r="B220" s="1" t="s">
        <v>17</v>
      </c>
      <c r="C220" s="3">
        <v>130.0</v>
      </c>
      <c r="D220" s="1">
        <v>0.0</v>
      </c>
      <c r="E220" s="2"/>
      <c r="F220" s="1" t="s">
        <v>67</v>
      </c>
      <c r="G220" s="1" t="s">
        <v>68</v>
      </c>
      <c r="H220" s="1" t="s">
        <v>4588</v>
      </c>
      <c r="I220" s="1" t="s">
        <v>4589</v>
      </c>
      <c r="J220" s="1" t="s">
        <v>4589</v>
      </c>
      <c r="K220" s="2"/>
      <c r="L220" s="1">
        <v>-4.0</v>
      </c>
      <c r="M220" s="1"/>
      <c r="N220" s="1">
        <v>0.2988</v>
      </c>
      <c r="O220" s="1" t="s">
        <v>182</v>
      </c>
      <c r="P220" s="1" t="s">
        <v>4590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354.0</v>
      </c>
      <c r="D221" s="1">
        <v>0.0</v>
      </c>
      <c r="E221" s="1" t="s">
        <v>3545</v>
      </c>
      <c r="F221" s="1" t="s">
        <v>19</v>
      </c>
      <c r="G221" s="1" t="s">
        <v>20</v>
      </c>
      <c r="H221" s="1" t="s">
        <v>4591</v>
      </c>
      <c r="I221" s="1" t="s">
        <v>4592</v>
      </c>
      <c r="J221" s="1" t="s">
        <v>4592</v>
      </c>
      <c r="K221" s="2"/>
      <c r="L221" s="1">
        <v>-3.0</v>
      </c>
      <c r="M221" s="1"/>
      <c r="N221" s="1">
        <v>11.10545</v>
      </c>
      <c r="O221" s="1" t="s">
        <v>3885</v>
      </c>
      <c r="P221" s="1" t="s">
        <v>4593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179</v>
      </c>
      <c r="B222" s="1" t="s">
        <v>17</v>
      </c>
      <c r="C222" s="1">
        <v>277.0</v>
      </c>
      <c r="D222" s="1">
        <v>0.0</v>
      </c>
      <c r="E222" s="2"/>
      <c r="F222" s="1" t="s">
        <v>67</v>
      </c>
      <c r="G222" s="1" t="s">
        <v>68</v>
      </c>
      <c r="H222" s="1" t="s">
        <v>4594</v>
      </c>
      <c r="I222" s="1" t="s">
        <v>4595</v>
      </c>
      <c r="J222" s="1" t="s">
        <v>4595</v>
      </c>
      <c r="K222" s="2"/>
      <c r="L222" s="1">
        <v>5.0</v>
      </c>
      <c r="M222" s="1"/>
      <c r="N222" s="1">
        <v>10.928116666666666</v>
      </c>
      <c r="O222" s="1" t="s">
        <v>182</v>
      </c>
      <c r="P222" s="1" t="s">
        <v>4596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28</v>
      </c>
      <c r="B223" s="1" t="s">
        <v>17</v>
      </c>
      <c r="C223" s="1">
        <v>353.6</v>
      </c>
      <c r="D223" s="1">
        <v>0.0</v>
      </c>
      <c r="E223" s="1" t="s">
        <v>29</v>
      </c>
      <c r="F223" s="1" t="s">
        <v>19</v>
      </c>
      <c r="G223" s="1" t="s">
        <v>20</v>
      </c>
      <c r="H223" s="1" t="s">
        <v>4597</v>
      </c>
      <c r="I223" s="1" t="s">
        <v>4598</v>
      </c>
      <c r="J223" s="1" t="s">
        <v>4598</v>
      </c>
      <c r="K223" s="2"/>
      <c r="L223" s="1">
        <v>1.0</v>
      </c>
      <c r="M223" s="1"/>
      <c r="N223" s="1">
        <v>16.350233333333332</v>
      </c>
      <c r="O223" s="1" t="s">
        <v>3889</v>
      </c>
      <c r="P223" s="1" t="s">
        <v>4599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179</v>
      </c>
      <c r="B224" s="1" t="s">
        <v>17</v>
      </c>
      <c r="C224" s="3">
        <v>198.0</v>
      </c>
      <c r="D224" s="1">
        <v>0.0</v>
      </c>
      <c r="E224" s="2"/>
      <c r="F224" s="1" t="s">
        <v>67</v>
      </c>
      <c r="G224" s="1" t="s">
        <v>93</v>
      </c>
      <c r="H224" s="1" t="s">
        <v>4600</v>
      </c>
      <c r="I224" s="1" t="s">
        <v>4601</v>
      </c>
      <c r="J224" s="1" t="s">
        <v>4601</v>
      </c>
      <c r="K224" s="2"/>
      <c r="L224" s="1">
        <v>8.0</v>
      </c>
      <c r="M224" s="1"/>
      <c r="N224" s="1">
        <v>13.791266666666667</v>
      </c>
      <c r="O224" s="1" t="s">
        <v>182</v>
      </c>
      <c r="P224" s="1" t="s">
        <v>4602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58</v>
      </c>
      <c r="B225" s="1" t="s">
        <v>17</v>
      </c>
      <c r="C225" s="3">
        <v>388.0</v>
      </c>
      <c r="D225" s="1">
        <v>0.0</v>
      </c>
      <c r="E225" s="2"/>
      <c r="F225" s="1" t="s">
        <v>19</v>
      </c>
      <c r="G225" s="1" t="s">
        <v>20</v>
      </c>
      <c r="H225" s="1" t="s">
        <v>4603</v>
      </c>
      <c r="I225" s="1" t="s">
        <v>4604</v>
      </c>
      <c r="J225" s="1" t="s">
        <v>4604</v>
      </c>
      <c r="K225" s="2"/>
      <c r="L225" s="1">
        <v>1.0</v>
      </c>
      <c r="M225" s="1"/>
      <c r="N225" s="1">
        <v>16.527683333333332</v>
      </c>
      <c r="O225" s="1" t="s">
        <v>3924</v>
      </c>
      <c r="P225" s="1" t="s">
        <v>4605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179</v>
      </c>
      <c r="B226" s="1" t="s">
        <v>17</v>
      </c>
      <c r="C226" s="1">
        <v>20.0</v>
      </c>
      <c r="D226" s="1">
        <v>35.0</v>
      </c>
      <c r="E226" s="2"/>
      <c r="F226" s="1" t="s">
        <v>67</v>
      </c>
      <c r="G226" s="1" t="s">
        <v>93</v>
      </c>
      <c r="H226" s="1" t="s">
        <v>4606</v>
      </c>
      <c r="I226" s="1" t="s">
        <v>4607</v>
      </c>
      <c r="J226" s="1" t="s">
        <v>4607</v>
      </c>
      <c r="K226" s="2"/>
      <c r="L226" s="1">
        <v>-4.0</v>
      </c>
      <c r="M226" s="1"/>
      <c r="N226" s="1">
        <v>0.027183333333333334</v>
      </c>
      <c r="O226" s="1" t="s">
        <v>182</v>
      </c>
      <c r="P226" s="1" t="s">
        <v>4608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179</v>
      </c>
      <c r="B227" s="1" t="s">
        <v>17</v>
      </c>
      <c r="C227" s="3">
        <v>39.0</v>
      </c>
      <c r="D227" s="1">
        <v>0.0</v>
      </c>
      <c r="E227" s="2"/>
      <c r="F227" s="1" t="s">
        <v>67</v>
      </c>
      <c r="G227" s="1" t="s">
        <v>93</v>
      </c>
      <c r="H227" s="1" t="s">
        <v>4609</v>
      </c>
      <c r="I227" s="1" t="s">
        <v>4610</v>
      </c>
      <c r="J227" s="1" t="s">
        <v>4610</v>
      </c>
      <c r="K227" s="2"/>
      <c r="L227" s="1">
        <v>-4.0</v>
      </c>
      <c r="M227" s="1"/>
      <c r="N227" s="1">
        <v>0.18661666666666665</v>
      </c>
      <c r="O227" s="1" t="s">
        <v>182</v>
      </c>
      <c r="P227" s="1" t="s">
        <v>4611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179</v>
      </c>
      <c r="B228" s="1" t="s">
        <v>17</v>
      </c>
      <c r="C228" s="1">
        <v>207.2</v>
      </c>
      <c r="D228" s="1">
        <v>51.8</v>
      </c>
      <c r="E228" s="2"/>
      <c r="F228" s="1" t="s">
        <v>67</v>
      </c>
      <c r="G228" s="1" t="s">
        <v>68</v>
      </c>
      <c r="H228" s="1" t="s">
        <v>4612</v>
      </c>
      <c r="I228" s="1" t="s">
        <v>4613</v>
      </c>
      <c r="J228" s="1" t="s">
        <v>4613</v>
      </c>
      <c r="K228" s="2"/>
      <c r="L228" s="1">
        <v>2.0</v>
      </c>
      <c r="M228" s="1"/>
      <c r="N228" s="1">
        <v>7.5681</v>
      </c>
      <c r="O228" s="1" t="s">
        <v>182</v>
      </c>
      <c r="P228" s="1" t="s">
        <v>4614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36</v>
      </c>
      <c r="B229" s="1" t="s">
        <v>17</v>
      </c>
      <c r="C229" s="3">
        <v>623.0</v>
      </c>
      <c r="D229" s="1">
        <v>0.0</v>
      </c>
      <c r="E229" s="1" t="s">
        <v>4429</v>
      </c>
      <c r="F229" s="1" t="s">
        <v>38</v>
      </c>
      <c r="G229" s="1" t="s">
        <v>93</v>
      </c>
      <c r="H229" s="1" t="s">
        <v>4615</v>
      </c>
      <c r="I229" s="1" t="s">
        <v>4616</v>
      </c>
      <c r="J229" s="1" t="s">
        <v>4617</v>
      </c>
      <c r="K229" s="1" t="s">
        <v>4618</v>
      </c>
      <c r="L229" s="1">
        <v>-2.0</v>
      </c>
      <c r="M229" s="1">
        <v>0.28896666666666665</v>
      </c>
      <c r="N229" s="1">
        <v>15.519883333333333</v>
      </c>
      <c r="O229" s="1" t="s">
        <v>43</v>
      </c>
      <c r="P229" s="1" t="s">
        <v>4619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58</v>
      </c>
      <c r="B230" s="1" t="s">
        <v>17</v>
      </c>
      <c r="C230" s="3">
        <v>453.0</v>
      </c>
      <c r="D230" s="1">
        <v>0.0</v>
      </c>
      <c r="E230" s="2"/>
      <c r="F230" s="1" t="s">
        <v>19</v>
      </c>
      <c r="G230" s="1" t="s">
        <v>20</v>
      </c>
      <c r="H230" s="1" t="s">
        <v>4620</v>
      </c>
      <c r="I230" s="1" t="s">
        <v>4621</v>
      </c>
      <c r="J230" s="1" t="s">
        <v>4621</v>
      </c>
      <c r="K230" s="2"/>
      <c r="L230" s="1">
        <v>-5.0</v>
      </c>
      <c r="M230" s="1"/>
      <c r="N230" s="1">
        <v>9.896733333333334</v>
      </c>
      <c r="O230" s="1" t="s">
        <v>3924</v>
      </c>
      <c r="P230" s="1" t="s">
        <v>4622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58</v>
      </c>
      <c r="B231" s="1" t="s">
        <v>17</v>
      </c>
      <c r="C231" s="3">
        <v>713.0</v>
      </c>
      <c r="D231" s="1">
        <v>0.0</v>
      </c>
      <c r="E231" s="2"/>
      <c r="F231" s="1" t="s">
        <v>19</v>
      </c>
      <c r="G231" s="1" t="s">
        <v>20</v>
      </c>
      <c r="H231" s="1" t="s">
        <v>4623</v>
      </c>
      <c r="I231" s="1" t="s">
        <v>4624</v>
      </c>
      <c r="J231" s="1" t="s">
        <v>4624</v>
      </c>
      <c r="K231" s="2"/>
      <c r="L231" s="1">
        <v>-3.0</v>
      </c>
      <c r="M231" s="1"/>
      <c r="N231" s="1">
        <v>11.601566666666667</v>
      </c>
      <c r="O231" s="1" t="s">
        <v>3924</v>
      </c>
      <c r="P231" s="1" t="s">
        <v>4625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179</v>
      </c>
      <c r="B232" s="1" t="s">
        <v>17</v>
      </c>
      <c r="C232" s="3">
        <v>207.2</v>
      </c>
      <c r="D232" s="1">
        <v>51.8</v>
      </c>
      <c r="E232" s="2"/>
      <c r="F232" s="1" t="s">
        <v>67</v>
      </c>
      <c r="G232" s="1" t="s">
        <v>93</v>
      </c>
      <c r="H232" s="1" t="s">
        <v>4626</v>
      </c>
      <c r="I232" s="1" t="s">
        <v>4627</v>
      </c>
      <c r="J232" s="1" t="s">
        <v>4627</v>
      </c>
      <c r="K232" s="2"/>
      <c r="L232" s="1">
        <v>-2.0</v>
      </c>
      <c r="M232" s="1"/>
      <c r="N232" s="1">
        <v>2.6836166666666665</v>
      </c>
      <c r="O232" s="1" t="s">
        <v>182</v>
      </c>
      <c r="P232" s="1" t="s">
        <v>4628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36</v>
      </c>
      <c r="B233" s="1" t="s">
        <v>17</v>
      </c>
      <c r="C233" s="3">
        <v>380.0</v>
      </c>
      <c r="D233" s="1">
        <v>0.0</v>
      </c>
      <c r="E233" s="1" t="s">
        <v>4429</v>
      </c>
      <c r="F233" s="1" t="s">
        <v>38</v>
      </c>
      <c r="G233" s="1" t="s">
        <v>20</v>
      </c>
      <c r="H233" s="1" t="s">
        <v>4629</v>
      </c>
      <c r="I233" s="1" t="s">
        <v>4630</v>
      </c>
      <c r="J233" s="1" t="s">
        <v>4631</v>
      </c>
      <c r="K233" s="1" t="s">
        <v>4632</v>
      </c>
      <c r="L233" s="1">
        <v>-6.0</v>
      </c>
      <c r="M233" s="1">
        <v>9.477633333333333</v>
      </c>
      <c r="N233" s="1">
        <v>7.8927</v>
      </c>
      <c r="O233" s="1" t="s">
        <v>43</v>
      </c>
      <c r="P233" s="1" t="s">
        <v>4633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28</v>
      </c>
      <c r="B234" s="1" t="s">
        <v>17</v>
      </c>
      <c r="C234" s="3">
        <v>279.2</v>
      </c>
      <c r="D234" s="1">
        <v>0.0</v>
      </c>
      <c r="E234" s="1" t="s">
        <v>29</v>
      </c>
      <c r="F234" s="1" t="s">
        <v>19</v>
      </c>
      <c r="G234" s="1" t="s">
        <v>20</v>
      </c>
      <c r="H234" s="1" t="s">
        <v>4634</v>
      </c>
      <c r="I234" s="1" t="s">
        <v>4635</v>
      </c>
      <c r="J234" s="1" t="s">
        <v>4635</v>
      </c>
      <c r="K234" s="2"/>
      <c r="L234" s="1">
        <v>-6.0</v>
      </c>
      <c r="M234" s="1"/>
      <c r="N234" s="1">
        <v>8.595583333333334</v>
      </c>
      <c r="O234" s="1" t="s">
        <v>3889</v>
      </c>
      <c r="P234" s="1" t="s">
        <v>4636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28</v>
      </c>
      <c r="B235" s="1" t="s">
        <v>17</v>
      </c>
      <c r="C235" s="1">
        <v>396.4</v>
      </c>
      <c r="D235" s="1">
        <v>0.0</v>
      </c>
      <c r="E235" s="1" t="s">
        <v>29</v>
      </c>
      <c r="F235" s="1" t="s">
        <v>19</v>
      </c>
      <c r="G235" s="1" t="s">
        <v>20</v>
      </c>
      <c r="H235" s="1" t="s">
        <v>4637</v>
      </c>
      <c r="I235" s="1" t="s">
        <v>4638</v>
      </c>
      <c r="J235" s="1" t="s">
        <v>4638</v>
      </c>
      <c r="K235" s="2"/>
      <c r="L235" s="1">
        <v>-6.0</v>
      </c>
      <c r="M235" s="1"/>
      <c r="N235" s="1">
        <v>8.418016666666666</v>
      </c>
      <c r="O235" s="1" t="s">
        <v>3889</v>
      </c>
      <c r="P235" s="1" t="s">
        <v>4639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36</v>
      </c>
      <c r="B236" s="1" t="s">
        <v>17</v>
      </c>
      <c r="C236" s="1">
        <v>627.0</v>
      </c>
      <c r="D236" s="1">
        <v>0.0</v>
      </c>
      <c r="E236" s="1" t="s">
        <v>4429</v>
      </c>
      <c r="F236" s="1" t="s">
        <v>38</v>
      </c>
      <c r="G236" s="1" t="s">
        <v>20</v>
      </c>
      <c r="H236" s="1" t="s">
        <v>4640</v>
      </c>
      <c r="I236" s="1" t="s">
        <v>4641</v>
      </c>
      <c r="J236" s="1" t="s">
        <v>4642</v>
      </c>
      <c r="K236" s="1" t="s">
        <v>4643</v>
      </c>
      <c r="L236" s="1">
        <v>1.0</v>
      </c>
      <c r="M236" s="1">
        <v>18.999333333333333</v>
      </c>
      <c r="N236" s="1">
        <v>18.51125</v>
      </c>
      <c r="O236" s="1" t="s">
        <v>43</v>
      </c>
      <c r="P236" s="1" t="s">
        <v>4644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179</v>
      </c>
      <c r="B237" s="1" t="s">
        <v>17</v>
      </c>
      <c r="C237" s="3">
        <v>518.0</v>
      </c>
      <c r="D237" s="1">
        <v>0.0</v>
      </c>
      <c r="E237" s="2"/>
      <c r="F237" s="1" t="s">
        <v>67</v>
      </c>
      <c r="G237" s="1" t="s">
        <v>68</v>
      </c>
      <c r="H237" s="1" t="s">
        <v>4645</v>
      </c>
      <c r="I237" s="1" t="s">
        <v>4646</v>
      </c>
      <c r="J237" s="1" t="s">
        <v>4646</v>
      </c>
      <c r="K237" s="2"/>
      <c r="L237" s="1">
        <v>21.0</v>
      </c>
      <c r="M237" s="1"/>
      <c r="N237" s="1">
        <v>26.6154</v>
      </c>
      <c r="O237" s="1" t="s">
        <v>182</v>
      </c>
      <c r="P237" s="1" t="s">
        <v>4647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36</v>
      </c>
      <c r="B238" s="1" t="s">
        <v>17</v>
      </c>
      <c r="C238" s="1">
        <v>231.0</v>
      </c>
      <c r="D238" s="1">
        <v>58.0</v>
      </c>
      <c r="E238" s="2"/>
      <c r="F238" s="1" t="s">
        <v>67</v>
      </c>
      <c r="G238" s="1" t="s">
        <v>68</v>
      </c>
      <c r="H238" s="1" t="s">
        <v>4648</v>
      </c>
      <c r="I238" s="1" t="s">
        <v>4649</v>
      </c>
      <c r="J238" s="1" t="s">
        <v>4649</v>
      </c>
      <c r="K238" s="2"/>
      <c r="L238" s="1">
        <v>-8.0</v>
      </c>
      <c r="M238" s="1"/>
      <c r="N238" s="1">
        <v>11.3252</v>
      </c>
      <c r="O238" s="1" t="s">
        <v>43</v>
      </c>
      <c r="P238" s="1" t="s">
        <v>4650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179</v>
      </c>
      <c r="B239" s="1" t="s">
        <v>17</v>
      </c>
      <c r="C239" s="1">
        <v>168.0</v>
      </c>
      <c r="D239" s="1">
        <v>0.0</v>
      </c>
      <c r="E239" s="2"/>
      <c r="F239" s="1" t="s">
        <v>67</v>
      </c>
      <c r="G239" s="1" t="s">
        <v>93</v>
      </c>
      <c r="H239" s="1" t="s">
        <v>4651</v>
      </c>
      <c r="I239" s="1" t="s">
        <v>4652</v>
      </c>
      <c r="J239" s="1" t="s">
        <v>4652</v>
      </c>
      <c r="K239" s="2"/>
      <c r="L239" s="1">
        <v>26.0</v>
      </c>
      <c r="M239" s="1"/>
      <c r="N239" s="1">
        <v>31.104866666666666</v>
      </c>
      <c r="O239" s="1" t="s">
        <v>182</v>
      </c>
      <c r="P239" s="1" t="s">
        <v>4653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28</v>
      </c>
      <c r="B240" s="1" t="s">
        <v>17</v>
      </c>
      <c r="C240" s="3">
        <v>426.4</v>
      </c>
      <c r="D240" s="1">
        <v>0.0</v>
      </c>
      <c r="E240" s="1" t="s">
        <v>29</v>
      </c>
      <c r="F240" s="1" t="s">
        <v>19</v>
      </c>
      <c r="G240" s="1" t="s">
        <v>20</v>
      </c>
      <c r="H240" s="1" t="s">
        <v>4654</v>
      </c>
      <c r="I240" s="1" t="s">
        <v>4655</v>
      </c>
      <c r="J240" s="1" t="s">
        <v>4655</v>
      </c>
      <c r="K240" s="2"/>
      <c r="L240" s="1">
        <v>-2.0</v>
      </c>
      <c r="M240" s="1"/>
      <c r="N240" s="1">
        <v>12.01375</v>
      </c>
      <c r="O240" s="1" t="s">
        <v>3889</v>
      </c>
      <c r="P240" s="1" t="s">
        <v>4656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58</v>
      </c>
      <c r="B241" s="1" t="s">
        <v>17</v>
      </c>
      <c r="C241" s="3">
        <v>498.0</v>
      </c>
      <c r="D241" s="1">
        <v>0.0</v>
      </c>
      <c r="E241" s="2"/>
      <c r="F241" s="1" t="s">
        <v>19</v>
      </c>
      <c r="G241" s="1" t="s">
        <v>20</v>
      </c>
      <c r="H241" s="1" t="s">
        <v>4657</v>
      </c>
      <c r="I241" s="1" t="s">
        <v>4658</v>
      </c>
      <c r="J241" s="1" t="s">
        <v>4658</v>
      </c>
      <c r="K241" s="2"/>
      <c r="L241" s="1">
        <v>-6.0</v>
      </c>
      <c r="M241" s="1"/>
      <c r="N241" s="1">
        <v>8.595</v>
      </c>
      <c r="O241" s="1" t="s">
        <v>3924</v>
      </c>
      <c r="P241" s="1" t="s">
        <v>4659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36</v>
      </c>
      <c r="B242" s="1" t="s">
        <v>17</v>
      </c>
      <c r="C242" s="1">
        <v>278.0</v>
      </c>
      <c r="D242" s="1">
        <v>0.0</v>
      </c>
      <c r="E242" s="2"/>
      <c r="F242" s="1" t="s">
        <v>67</v>
      </c>
      <c r="G242" s="1" t="s">
        <v>20</v>
      </c>
      <c r="H242" s="1" t="s">
        <v>4660</v>
      </c>
      <c r="I242" s="1" t="s">
        <v>4661</v>
      </c>
      <c r="J242" s="1" t="s">
        <v>4661</v>
      </c>
      <c r="K242" s="2"/>
      <c r="L242" s="1">
        <v>-4.0</v>
      </c>
      <c r="M242" s="1"/>
      <c r="N242" s="1">
        <v>25.6706</v>
      </c>
      <c r="O242" s="1" t="s">
        <v>43</v>
      </c>
      <c r="P242" s="1" t="s">
        <v>4662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58</v>
      </c>
      <c r="B243" s="1" t="s">
        <v>17</v>
      </c>
      <c r="C243" s="1">
        <v>284.0</v>
      </c>
      <c r="D243" s="1">
        <v>0.0</v>
      </c>
      <c r="E243" s="2"/>
      <c r="F243" s="1" t="s">
        <v>19</v>
      </c>
      <c r="G243" s="1" t="s">
        <v>93</v>
      </c>
      <c r="H243" s="1" t="s">
        <v>4663</v>
      </c>
      <c r="I243" s="1" t="s">
        <v>4664</v>
      </c>
      <c r="J243" s="1" t="s">
        <v>4664</v>
      </c>
      <c r="K243" s="2"/>
      <c r="L243" s="1">
        <v>-6.0</v>
      </c>
      <c r="M243" s="1"/>
      <c r="N243" s="1">
        <v>8.527716666666667</v>
      </c>
      <c r="O243" s="1" t="s">
        <v>3924</v>
      </c>
      <c r="P243" s="1" t="s">
        <v>4665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28</v>
      </c>
      <c r="B244" s="1" t="s">
        <v>17</v>
      </c>
      <c r="C244" s="1">
        <v>339.4</v>
      </c>
      <c r="D244" s="1">
        <v>0.0</v>
      </c>
      <c r="E244" s="1" t="s">
        <v>29</v>
      </c>
      <c r="F244" s="1" t="s">
        <v>19</v>
      </c>
      <c r="G244" s="1" t="s">
        <v>20</v>
      </c>
      <c r="H244" s="1" t="s">
        <v>4666</v>
      </c>
      <c r="I244" s="1" t="s">
        <v>4667</v>
      </c>
      <c r="J244" s="1" t="s">
        <v>4668</v>
      </c>
      <c r="K244" s="2"/>
      <c r="L244" s="1">
        <v>0.0</v>
      </c>
      <c r="M244" s="1"/>
      <c r="N244" s="1">
        <v>15.225516666666667</v>
      </c>
      <c r="O244" s="1" t="s">
        <v>3889</v>
      </c>
      <c r="P244" s="1" t="s">
        <v>4669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58</v>
      </c>
      <c r="B245" s="1" t="s">
        <v>17</v>
      </c>
      <c r="C245" s="1">
        <v>244.0</v>
      </c>
      <c r="D245" s="1">
        <v>0.0</v>
      </c>
      <c r="E245" s="2"/>
      <c r="F245" s="1" t="s">
        <v>19</v>
      </c>
      <c r="G245" s="1" t="s">
        <v>20</v>
      </c>
      <c r="H245" s="1" t="s">
        <v>4670</v>
      </c>
      <c r="I245" s="1" t="s">
        <v>4671</v>
      </c>
      <c r="J245" s="1" t="s">
        <v>4671</v>
      </c>
      <c r="K245" s="2"/>
      <c r="L245" s="1">
        <v>-2.0</v>
      </c>
      <c r="M245" s="1"/>
      <c r="N245" s="1">
        <v>12.501633333333332</v>
      </c>
      <c r="O245" s="1" t="s">
        <v>3924</v>
      </c>
      <c r="P245" s="1" t="s">
        <v>4672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179</v>
      </c>
      <c r="B246" s="1" t="s">
        <v>17</v>
      </c>
      <c r="C246" s="1">
        <v>263.2</v>
      </c>
      <c r="D246" s="1">
        <v>65.8</v>
      </c>
      <c r="E246" s="2"/>
      <c r="F246" s="1" t="s">
        <v>67</v>
      </c>
      <c r="G246" s="1" t="s">
        <v>93</v>
      </c>
      <c r="H246" s="1" t="s">
        <v>4673</v>
      </c>
      <c r="I246" s="1" t="s">
        <v>4674</v>
      </c>
      <c r="J246" s="1" t="s">
        <v>4674</v>
      </c>
      <c r="K246" s="2"/>
      <c r="L246" s="1">
        <v>92.0</v>
      </c>
      <c r="M246" s="1"/>
      <c r="N246" s="1">
        <v>97.75873333333334</v>
      </c>
      <c r="O246" s="1" t="s">
        <v>182</v>
      </c>
      <c r="P246" s="1" t="s">
        <v>4675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58</v>
      </c>
      <c r="B247" s="1" t="s">
        <v>17</v>
      </c>
      <c r="C247" s="1">
        <v>244.0</v>
      </c>
      <c r="D247" s="1">
        <v>0.0</v>
      </c>
      <c r="E247" s="2"/>
      <c r="F247" s="1" t="s">
        <v>19</v>
      </c>
      <c r="G247" s="1" t="s">
        <v>20</v>
      </c>
      <c r="H247" s="1" t="s">
        <v>4676</v>
      </c>
      <c r="I247" s="1" t="s">
        <v>4677</v>
      </c>
      <c r="J247" s="1" t="s">
        <v>4677</v>
      </c>
      <c r="K247" s="2"/>
      <c r="L247" s="1">
        <v>-1.0</v>
      </c>
      <c r="M247" s="1"/>
      <c r="N247" s="1">
        <v>13.719616666666667</v>
      </c>
      <c r="O247" s="1" t="s">
        <v>3924</v>
      </c>
      <c r="P247" s="1" t="s">
        <v>4678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179</v>
      </c>
      <c r="B248" s="1" t="s">
        <v>17</v>
      </c>
      <c r="C248" s="1">
        <v>278.0</v>
      </c>
      <c r="D248" s="1">
        <v>0.0</v>
      </c>
      <c r="E248" s="2"/>
      <c r="F248" s="1" t="s">
        <v>67</v>
      </c>
      <c r="G248" s="1" t="s">
        <v>93</v>
      </c>
      <c r="H248" s="1" t="s">
        <v>4679</v>
      </c>
      <c r="I248" s="1" t="s">
        <v>4680</v>
      </c>
      <c r="J248" s="1" t="s">
        <v>4680</v>
      </c>
      <c r="K248" s="2"/>
      <c r="L248" s="1">
        <v>13.0</v>
      </c>
      <c r="M248" s="1"/>
      <c r="N248" s="1">
        <v>18.492933333333333</v>
      </c>
      <c r="O248" s="1" t="s">
        <v>182</v>
      </c>
      <c r="P248" s="1" t="s">
        <v>4681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E248" s="2"/>
      <c r="AF248" s="2"/>
    </row>
    <row r="249">
      <c r="A249" s="1" t="s">
        <v>58</v>
      </c>
      <c r="B249" s="1" t="s">
        <v>17</v>
      </c>
      <c r="C249" s="1">
        <v>502.0</v>
      </c>
      <c r="D249" s="1">
        <v>0.0</v>
      </c>
      <c r="E249" s="2"/>
      <c r="F249" s="1" t="s">
        <v>19</v>
      </c>
      <c r="G249" s="1" t="s">
        <v>20</v>
      </c>
      <c r="H249" s="1" t="s">
        <v>4682</v>
      </c>
      <c r="I249" s="1" t="s">
        <v>4683</v>
      </c>
      <c r="J249" s="1" t="s">
        <v>4683</v>
      </c>
      <c r="K249" s="2"/>
      <c r="L249" s="1">
        <v>1.0</v>
      </c>
      <c r="M249" s="1"/>
      <c r="N249" s="1">
        <v>16.1829</v>
      </c>
      <c r="O249" s="1" t="s">
        <v>3924</v>
      </c>
      <c r="P249" s="1" t="s">
        <v>4684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58</v>
      </c>
      <c r="B250" s="1" t="s">
        <v>17</v>
      </c>
      <c r="C250" s="3">
        <v>234.5</v>
      </c>
      <c r="D250" s="1">
        <v>84.5</v>
      </c>
      <c r="E250" s="2"/>
      <c r="F250" s="1" t="s">
        <v>19</v>
      </c>
      <c r="G250" s="1" t="s">
        <v>20</v>
      </c>
      <c r="H250" s="1" t="s">
        <v>4685</v>
      </c>
      <c r="I250" s="1" t="s">
        <v>4686</v>
      </c>
      <c r="J250" s="1" t="s">
        <v>4686</v>
      </c>
      <c r="K250" s="2"/>
      <c r="L250" s="1">
        <v>0.0</v>
      </c>
      <c r="M250" s="1"/>
      <c r="N250" s="1">
        <v>15.578833333333334</v>
      </c>
      <c r="O250" s="1" t="s">
        <v>3924</v>
      </c>
      <c r="P250" s="1" t="s">
        <v>4687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58</v>
      </c>
      <c r="B251" s="1" t="s">
        <v>17</v>
      </c>
      <c r="C251" s="1">
        <v>388.0</v>
      </c>
      <c r="D251" s="1">
        <v>0.0</v>
      </c>
      <c r="E251" s="2"/>
      <c r="F251" s="1" t="s">
        <v>19</v>
      </c>
      <c r="G251" s="1" t="s">
        <v>20</v>
      </c>
      <c r="H251" s="1" t="s">
        <v>4688</v>
      </c>
      <c r="I251" s="1" t="s">
        <v>4689</v>
      </c>
      <c r="J251" s="1" t="s">
        <v>4689</v>
      </c>
      <c r="K251" s="2"/>
      <c r="L251" s="1">
        <v>4.0</v>
      </c>
      <c r="M251" s="1"/>
      <c r="N251" s="1">
        <v>19.865766666666666</v>
      </c>
      <c r="O251" s="1" t="s">
        <v>3924</v>
      </c>
      <c r="P251" s="1" t="s">
        <v>4461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179</v>
      </c>
      <c r="B252" s="1" t="s">
        <v>17</v>
      </c>
      <c r="C252" s="3">
        <v>214.0</v>
      </c>
      <c r="D252" s="1">
        <v>0.0</v>
      </c>
      <c r="E252" s="2"/>
      <c r="F252" s="1" t="s">
        <v>67</v>
      </c>
      <c r="G252" s="1" t="s">
        <v>93</v>
      </c>
      <c r="H252" s="1" t="s">
        <v>4690</v>
      </c>
      <c r="I252" s="1" t="s">
        <v>4691</v>
      </c>
      <c r="J252" s="1" t="s">
        <v>4691</v>
      </c>
      <c r="K252" s="2"/>
      <c r="L252" s="1">
        <v>22.0</v>
      </c>
      <c r="M252" s="1"/>
      <c r="N252" s="1">
        <v>27.10125</v>
      </c>
      <c r="O252" s="1" t="s">
        <v>182</v>
      </c>
      <c r="P252" s="1" t="s">
        <v>4692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179</v>
      </c>
      <c r="B253" s="1" t="s">
        <v>17</v>
      </c>
      <c r="C253" s="1">
        <v>514.2</v>
      </c>
      <c r="D253" s="1">
        <v>65.8</v>
      </c>
      <c r="E253" s="2"/>
      <c r="F253" s="1" t="s">
        <v>67</v>
      </c>
      <c r="G253" s="1" t="s">
        <v>68</v>
      </c>
      <c r="H253" s="1" t="s">
        <v>4693</v>
      </c>
      <c r="I253" s="1" t="s">
        <v>4694</v>
      </c>
      <c r="J253" s="1" t="s">
        <v>4694</v>
      </c>
      <c r="K253" s="2"/>
      <c r="L253" s="1">
        <v>23.0</v>
      </c>
      <c r="M253" s="1"/>
      <c r="N253" s="1">
        <v>28.955</v>
      </c>
      <c r="O253" s="1" t="s">
        <v>182</v>
      </c>
      <c r="P253" s="1" t="s">
        <v>4695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28</v>
      </c>
      <c r="B254" s="1" t="s">
        <v>17</v>
      </c>
      <c r="C254" s="3">
        <v>384.6</v>
      </c>
      <c r="D254" s="1">
        <v>0.0</v>
      </c>
      <c r="E254" s="1" t="s">
        <v>29</v>
      </c>
      <c r="F254" s="1" t="s">
        <v>19</v>
      </c>
      <c r="G254" s="1" t="s">
        <v>20</v>
      </c>
      <c r="H254" s="1" t="s">
        <v>4696</v>
      </c>
      <c r="I254" s="1" t="s">
        <v>4697</v>
      </c>
      <c r="J254" s="1" t="s">
        <v>4697</v>
      </c>
      <c r="K254" s="2"/>
      <c r="L254" s="1">
        <v>-2.0</v>
      </c>
      <c r="M254" s="1"/>
      <c r="N254" s="1">
        <v>12.153916666666667</v>
      </c>
      <c r="O254" s="1" t="s">
        <v>3889</v>
      </c>
      <c r="P254" s="1" t="s">
        <v>4698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36</v>
      </c>
      <c r="B255" s="3" t="s">
        <v>17</v>
      </c>
      <c r="C255" s="3">
        <v>462.0</v>
      </c>
      <c r="D255" s="1">
        <v>115.0</v>
      </c>
      <c r="E255" s="2"/>
      <c r="F255" s="1" t="s">
        <v>67</v>
      </c>
      <c r="G255" s="1" t="s">
        <v>93</v>
      </c>
      <c r="H255" s="1" t="s">
        <v>4699</v>
      </c>
      <c r="I255" s="1" t="s">
        <v>4700</v>
      </c>
      <c r="J255" s="1" t="s">
        <v>4700</v>
      </c>
      <c r="K255" s="2"/>
      <c r="L255" s="1">
        <v>-6.0</v>
      </c>
      <c r="M255" s="1"/>
      <c r="N255" s="1">
        <v>13.871433333333334</v>
      </c>
      <c r="O255" s="1" t="s">
        <v>43</v>
      </c>
      <c r="P255" s="1" t="s">
        <v>4701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179</v>
      </c>
      <c r="B256" s="1" t="s">
        <v>17</v>
      </c>
      <c r="C256" s="3">
        <v>207.2</v>
      </c>
      <c r="D256" s="1">
        <v>51.8</v>
      </c>
      <c r="E256" s="2"/>
      <c r="F256" s="1" t="s">
        <v>67</v>
      </c>
      <c r="G256" s="1" t="s">
        <v>68</v>
      </c>
      <c r="H256" s="1" t="s">
        <v>4702</v>
      </c>
      <c r="I256" s="1" t="s">
        <v>4703</v>
      </c>
      <c r="J256" s="1" t="s">
        <v>4703</v>
      </c>
      <c r="K256" s="2"/>
      <c r="L256" s="1">
        <v>18.0</v>
      </c>
      <c r="M256" s="1"/>
      <c r="N256" s="1">
        <v>23.98046666666667</v>
      </c>
      <c r="O256" s="1" t="s">
        <v>182</v>
      </c>
      <c r="P256" s="1" t="s">
        <v>4704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58</v>
      </c>
      <c r="B257" s="1" t="s">
        <v>17</v>
      </c>
      <c r="C257" s="3">
        <v>791.0</v>
      </c>
      <c r="D257" s="1">
        <v>125.0</v>
      </c>
      <c r="E257" s="2"/>
      <c r="F257" s="1" t="s">
        <v>19</v>
      </c>
      <c r="G257" s="1" t="s">
        <v>20</v>
      </c>
      <c r="H257" s="1" t="s">
        <v>4705</v>
      </c>
      <c r="I257" s="1" t="s">
        <v>4706</v>
      </c>
      <c r="J257" s="1" t="s">
        <v>4706</v>
      </c>
      <c r="K257" s="2"/>
      <c r="L257" s="1">
        <v>-2.0</v>
      </c>
      <c r="M257" s="1"/>
      <c r="N257" s="1">
        <v>12.39485</v>
      </c>
      <c r="O257" s="1" t="s">
        <v>3924</v>
      </c>
      <c r="P257" s="1" t="s">
        <v>4707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28</v>
      </c>
      <c r="B258" s="1" t="s">
        <v>17</v>
      </c>
      <c r="C258" s="1">
        <v>259.2</v>
      </c>
      <c r="D258" s="1">
        <v>0.0</v>
      </c>
      <c r="E258" s="1" t="s">
        <v>29</v>
      </c>
      <c r="F258" s="1" t="s">
        <v>19</v>
      </c>
      <c r="G258" s="1" t="s">
        <v>20</v>
      </c>
      <c r="H258" s="1" t="s">
        <v>4708</v>
      </c>
      <c r="I258" s="1" t="s">
        <v>4709</v>
      </c>
      <c r="J258" s="1" t="s">
        <v>4709</v>
      </c>
      <c r="K258" s="2"/>
      <c r="L258" s="1">
        <v>-6.0</v>
      </c>
      <c r="M258" s="1"/>
      <c r="N258" s="1">
        <v>8.14885</v>
      </c>
      <c r="O258" s="1" t="s">
        <v>3889</v>
      </c>
      <c r="P258" s="1" t="s">
        <v>4410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58</v>
      </c>
      <c r="B259" s="1" t="s">
        <v>17</v>
      </c>
      <c r="C259" s="3">
        <v>717.0</v>
      </c>
      <c r="D259" s="1">
        <v>0.0</v>
      </c>
      <c r="E259" s="2"/>
      <c r="F259" s="1" t="s">
        <v>19</v>
      </c>
      <c r="G259" s="1" t="s">
        <v>20</v>
      </c>
      <c r="H259" s="1" t="s">
        <v>4710</v>
      </c>
      <c r="I259" s="1" t="s">
        <v>4711</v>
      </c>
      <c r="J259" s="1" t="s">
        <v>4711</v>
      </c>
      <c r="K259" s="2"/>
      <c r="L259" s="1">
        <v>-6.0</v>
      </c>
      <c r="M259" s="1"/>
      <c r="N259" s="1">
        <v>8.308883333333334</v>
      </c>
      <c r="O259" s="1" t="s">
        <v>3924</v>
      </c>
      <c r="P259" s="1" t="s">
        <v>4712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58</v>
      </c>
      <c r="B260" s="1" t="s">
        <v>17</v>
      </c>
      <c r="C260" s="1">
        <v>246.0</v>
      </c>
      <c r="D260" s="1">
        <v>82.0</v>
      </c>
      <c r="E260" s="2"/>
      <c r="F260" s="1" t="s">
        <v>19</v>
      </c>
      <c r="G260" s="1" t="s">
        <v>20</v>
      </c>
      <c r="H260" s="1" t="s">
        <v>4713</v>
      </c>
      <c r="I260" s="1" t="s">
        <v>4714</v>
      </c>
      <c r="J260" s="1" t="s">
        <v>4714</v>
      </c>
      <c r="K260" s="2"/>
      <c r="L260" s="1">
        <v>-6.0</v>
      </c>
      <c r="M260" s="1"/>
      <c r="N260" s="1">
        <v>8.7576</v>
      </c>
      <c r="O260" s="1" t="s">
        <v>3924</v>
      </c>
      <c r="P260" s="1" t="s">
        <v>4715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58</v>
      </c>
      <c r="B261" s="1" t="s">
        <v>17</v>
      </c>
      <c r="C261" s="1">
        <v>211.25</v>
      </c>
      <c r="D261" s="1">
        <v>91.75</v>
      </c>
      <c r="E261" s="2"/>
      <c r="F261" s="1" t="s">
        <v>19</v>
      </c>
      <c r="G261" s="1" t="s">
        <v>93</v>
      </c>
      <c r="H261" s="1" t="s">
        <v>4716</v>
      </c>
      <c r="I261" s="1" t="s">
        <v>4717</v>
      </c>
      <c r="J261" s="1" t="s">
        <v>4717</v>
      </c>
      <c r="K261" s="2"/>
      <c r="L261" s="1">
        <v>-7.0</v>
      </c>
      <c r="M261" s="1"/>
      <c r="N261" s="1">
        <v>7.26155</v>
      </c>
      <c r="O261" s="1" t="s">
        <v>3924</v>
      </c>
      <c r="P261" s="1" t="s">
        <v>4718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28</v>
      </c>
      <c r="B262" s="3" t="s">
        <v>17</v>
      </c>
      <c r="C262" s="3">
        <v>198.2</v>
      </c>
      <c r="D262" s="1">
        <v>0.0</v>
      </c>
      <c r="E262" s="1" t="s">
        <v>29</v>
      </c>
      <c r="F262" s="1" t="s">
        <v>19</v>
      </c>
      <c r="G262" s="1" t="s">
        <v>20</v>
      </c>
      <c r="H262" s="1" t="s">
        <v>4719</v>
      </c>
      <c r="I262" s="1" t="s">
        <v>4720</v>
      </c>
      <c r="J262" s="1" t="s">
        <v>4720</v>
      </c>
      <c r="K262" s="2"/>
      <c r="L262" s="1">
        <v>-2.0</v>
      </c>
      <c r="M262" s="1"/>
      <c r="N262" s="1">
        <v>12.456716666666667</v>
      </c>
      <c r="O262" s="1" t="s">
        <v>3889</v>
      </c>
      <c r="P262" s="1" t="s">
        <v>3982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36</v>
      </c>
      <c r="B263" s="1" t="s">
        <v>17</v>
      </c>
      <c r="C263" s="1">
        <v>329.0</v>
      </c>
      <c r="D263" s="1">
        <v>0.0</v>
      </c>
      <c r="E263" s="1" t="s">
        <v>4429</v>
      </c>
      <c r="F263" s="1" t="s">
        <v>38</v>
      </c>
      <c r="G263" s="1" t="s">
        <v>93</v>
      </c>
      <c r="H263" s="1" t="s">
        <v>4721</v>
      </c>
      <c r="I263" s="1" t="s">
        <v>4722</v>
      </c>
      <c r="J263" s="1" t="s">
        <v>4723</v>
      </c>
      <c r="K263" s="1" t="s">
        <v>4724</v>
      </c>
      <c r="L263" s="1">
        <v>-10.0</v>
      </c>
      <c r="M263" s="1">
        <v>11.854333333333333</v>
      </c>
      <c r="N263" s="1">
        <v>12.192166666666667</v>
      </c>
      <c r="O263" s="1" t="s">
        <v>43</v>
      </c>
      <c r="P263" s="1" t="s">
        <v>4434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179</v>
      </c>
      <c r="B264" s="1" t="s">
        <v>17</v>
      </c>
      <c r="C264" s="1">
        <v>329.0</v>
      </c>
      <c r="D264" s="1">
        <v>0.0</v>
      </c>
      <c r="E264" s="2"/>
      <c r="F264" s="1" t="s">
        <v>67</v>
      </c>
      <c r="G264" s="1" t="s">
        <v>93</v>
      </c>
      <c r="H264" s="1" t="s">
        <v>4725</v>
      </c>
      <c r="I264" s="1" t="s">
        <v>4726</v>
      </c>
      <c r="J264" s="1" t="s">
        <v>4726</v>
      </c>
      <c r="K264" s="2"/>
      <c r="L264" s="1">
        <v>17.0</v>
      </c>
      <c r="M264" s="1"/>
      <c r="N264" s="1">
        <v>22.5146</v>
      </c>
      <c r="O264" s="1" t="s">
        <v>182</v>
      </c>
      <c r="P264" s="1" t="s">
        <v>4727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179</v>
      </c>
      <c r="B265" s="1" t="s">
        <v>17</v>
      </c>
      <c r="C265" s="1">
        <v>259.0</v>
      </c>
      <c r="D265" s="1">
        <v>0.0</v>
      </c>
      <c r="E265" s="2"/>
      <c r="F265" s="1" t="s">
        <v>67</v>
      </c>
      <c r="G265" s="1" t="s">
        <v>68</v>
      </c>
      <c r="H265" s="1" t="s">
        <v>4728</v>
      </c>
      <c r="I265" s="1" t="s">
        <v>4729</v>
      </c>
      <c r="J265" s="1" t="s">
        <v>4729</v>
      </c>
      <c r="K265" s="2"/>
      <c r="L265" s="1">
        <v>30.0</v>
      </c>
      <c r="M265" s="1"/>
      <c r="N265" s="1">
        <v>35.29718333333334</v>
      </c>
      <c r="O265" s="1" t="s">
        <v>182</v>
      </c>
      <c r="P265" s="1" t="s">
        <v>4730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179</v>
      </c>
      <c r="B266" s="1" t="s">
        <v>17</v>
      </c>
      <c r="C266" s="1">
        <v>65.0</v>
      </c>
      <c r="D266" s="1">
        <v>0.0</v>
      </c>
      <c r="E266" s="2"/>
      <c r="F266" s="1" t="s">
        <v>67</v>
      </c>
      <c r="G266" s="1" t="s">
        <v>93</v>
      </c>
      <c r="H266" s="1" t="s">
        <v>4731</v>
      </c>
      <c r="I266" s="1" t="s">
        <v>4732</v>
      </c>
      <c r="J266" s="1" t="s">
        <v>4732</v>
      </c>
      <c r="K266" s="2"/>
      <c r="L266" s="1">
        <v>34.0</v>
      </c>
      <c r="M266" s="1"/>
      <c r="N266" s="1">
        <v>39.9044</v>
      </c>
      <c r="O266" s="1" t="s">
        <v>182</v>
      </c>
      <c r="P266" s="1" t="s">
        <v>4733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179</v>
      </c>
      <c r="B267" s="1" t="s">
        <v>17</v>
      </c>
      <c r="C267" s="1">
        <v>298.0</v>
      </c>
      <c r="D267" s="1">
        <v>0.0</v>
      </c>
      <c r="E267" s="2"/>
      <c r="F267" s="1" t="s">
        <v>67</v>
      </c>
      <c r="G267" s="1" t="s">
        <v>68</v>
      </c>
      <c r="H267" s="1" t="s">
        <v>4734</v>
      </c>
      <c r="I267" s="1" t="s">
        <v>4735</v>
      </c>
      <c r="J267" s="1" t="s">
        <v>4735</v>
      </c>
      <c r="K267" s="2"/>
      <c r="L267" s="1">
        <v>45.0</v>
      </c>
      <c r="M267" s="1"/>
      <c r="N267" s="1">
        <v>50.57405</v>
      </c>
      <c r="O267" s="1" t="s">
        <v>182</v>
      </c>
      <c r="P267" s="1" t="s">
        <v>4736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36</v>
      </c>
      <c r="B268" s="1" t="s">
        <v>17</v>
      </c>
      <c r="C268" s="1">
        <v>812.0</v>
      </c>
      <c r="D268" s="1">
        <v>0.0</v>
      </c>
      <c r="E268" s="1" t="s">
        <v>4429</v>
      </c>
      <c r="F268" s="1" t="s">
        <v>38</v>
      </c>
      <c r="G268" s="1" t="s">
        <v>20</v>
      </c>
      <c r="H268" s="1" t="s">
        <v>4737</v>
      </c>
      <c r="I268" s="1" t="s">
        <v>4738</v>
      </c>
      <c r="J268" s="1" t="s">
        <v>4739</v>
      </c>
      <c r="K268" s="1" t="s">
        <v>4740</v>
      </c>
      <c r="L268" s="1">
        <v>0.0</v>
      </c>
      <c r="M268" s="1">
        <v>113.08365</v>
      </c>
      <c r="N268" s="1">
        <v>115.59858333333334</v>
      </c>
      <c r="O268" s="1" t="s">
        <v>43</v>
      </c>
      <c r="P268" s="1" t="s">
        <v>4741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58</v>
      </c>
      <c r="B269" s="1" t="s">
        <v>17</v>
      </c>
      <c r="C269" s="1">
        <v>366.0</v>
      </c>
      <c r="D269" s="1">
        <v>0.0</v>
      </c>
      <c r="E269" s="1" t="s">
        <v>4429</v>
      </c>
      <c r="F269" s="1" t="s">
        <v>38</v>
      </c>
      <c r="G269" s="1" t="s">
        <v>93</v>
      </c>
      <c r="H269" s="1" t="s">
        <v>4742</v>
      </c>
      <c r="I269" s="1" t="s">
        <v>4743</v>
      </c>
      <c r="J269" s="1" t="s">
        <v>4744</v>
      </c>
      <c r="K269" s="1" t="s">
        <v>4745</v>
      </c>
      <c r="L269" s="1">
        <v>-16.0</v>
      </c>
      <c r="M269" s="1">
        <v>11.743216666666667</v>
      </c>
      <c r="N269" s="1">
        <v>14.61305</v>
      </c>
      <c r="O269" s="1" t="s">
        <v>4211</v>
      </c>
      <c r="P269" s="1" t="s">
        <v>4746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58</v>
      </c>
      <c r="B270" s="1" t="s">
        <v>17</v>
      </c>
      <c r="C270" s="1">
        <v>392.0</v>
      </c>
      <c r="D270" s="1">
        <v>0.0</v>
      </c>
      <c r="E270" s="1" t="s">
        <v>4429</v>
      </c>
      <c r="F270" s="1" t="s">
        <v>38</v>
      </c>
      <c r="G270" s="1" t="s">
        <v>20</v>
      </c>
      <c r="H270" s="1" t="s">
        <v>4747</v>
      </c>
      <c r="I270" s="1" t="s">
        <v>4748</v>
      </c>
      <c r="J270" s="1" t="s">
        <v>4749</v>
      </c>
      <c r="K270" s="1" t="s">
        <v>4750</v>
      </c>
      <c r="L270" s="1">
        <v>-15.0</v>
      </c>
      <c r="M270" s="1">
        <v>0.5268333333333334</v>
      </c>
      <c r="N270" s="1">
        <v>14.1968</v>
      </c>
      <c r="O270" s="1" t="s">
        <v>4211</v>
      </c>
      <c r="P270" s="1" t="s">
        <v>4751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28</v>
      </c>
      <c r="B271" s="1" t="s">
        <v>17</v>
      </c>
      <c r="C271" s="1">
        <v>478.4</v>
      </c>
      <c r="D271" s="1">
        <v>0.0</v>
      </c>
      <c r="E271" s="1" t="s">
        <v>29</v>
      </c>
      <c r="F271" s="1" t="s">
        <v>19</v>
      </c>
      <c r="G271" s="1" t="s">
        <v>20</v>
      </c>
      <c r="H271" s="1" t="s">
        <v>4752</v>
      </c>
      <c r="I271" s="1" t="s">
        <v>4753</v>
      </c>
      <c r="J271" s="1" t="s">
        <v>4753</v>
      </c>
      <c r="K271" s="2"/>
      <c r="L271" s="1">
        <v>-1.0</v>
      </c>
      <c r="M271" s="1"/>
      <c r="N271" s="1">
        <v>13.340966666666667</v>
      </c>
      <c r="O271" s="1" t="s">
        <v>3889</v>
      </c>
      <c r="P271" s="1" t="s">
        <v>4754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179</v>
      </c>
      <c r="B272" s="1" t="s">
        <v>17</v>
      </c>
      <c r="C272" s="1">
        <v>20.0</v>
      </c>
      <c r="D272" s="1">
        <v>35.0</v>
      </c>
      <c r="E272" s="2"/>
      <c r="F272" s="1" t="s">
        <v>67</v>
      </c>
      <c r="G272" s="1" t="s">
        <v>68</v>
      </c>
      <c r="H272" s="1" t="s">
        <v>4755</v>
      </c>
      <c r="I272" s="1" t="s">
        <v>4756</v>
      </c>
      <c r="J272" s="1" t="s">
        <v>4756</v>
      </c>
      <c r="K272" s="2"/>
      <c r="L272" s="1">
        <v>-4.0</v>
      </c>
      <c r="M272" s="1"/>
      <c r="N272" s="1">
        <v>0.36051666666666665</v>
      </c>
      <c r="O272" s="1" t="s">
        <v>182</v>
      </c>
      <c r="P272" s="1" t="s">
        <v>4757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28</v>
      </c>
      <c r="B273" s="1" t="s">
        <v>17</v>
      </c>
      <c r="C273" s="3">
        <v>306.4</v>
      </c>
      <c r="D273" s="1">
        <v>0.0</v>
      </c>
      <c r="E273" s="1" t="s">
        <v>29</v>
      </c>
      <c r="F273" s="1" t="s">
        <v>19</v>
      </c>
      <c r="G273" s="1" t="s">
        <v>20</v>
      </c>
      <c r="H273" s="1" t="s">
        <v>4758</v>
      </c>
      <c r="I273" s="1" t="s">
        <v>4759</v>
      </c>
      <c r="J273" s="1" t="s">
        <v>4759</v>
      </c>
      <c r="K273" s="2"/>
      <c r="L273" s="1">
        <v>-3.0</v>
      </c>
      <c r="M273" s="1"/>
      <c r="N273" s="1">
        <v>11.146633333333334</v>
      </c>
      <c r="O273" s="1" t="s">
        <v>3889</v>
      </c>
      <c r="P273" s="1" t="s">
        <v>4760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28</v>
      </c>
      <c r="B274" s="1" t="s">
        <v>17</v>
      </c>
      <c r="C274" s="1">
        <v>1158.0</v>
      </c>
      <c r="D274" s="1">
        <v>0.0</v>
      </c>
      <c r="E274" s="1" t="s">
        <v>29</v>
      </c>
      <c r="F274" s="1" t="s">
        <v>19</v>
      </c>
      <c r="G274" s="1" t="s">
        <v>20</v>
      </c>
      <c r="H274" s="1" t="s">
        <v>4761</v>
      </c>
      <c r="I274" s="1" t="s">
        <v>4762</v>
      </c>
      <c r="J274" s="1" t="s">
        <v>4762</v>
      </c>
      <c r="K274" s="2"/>
      <c r="L274" s="1">
        <v>1.0</v>
      </c>
      <c r="M274" s="1"/>
      <c r="N274" s="1">
        <v>16.126366666666666</v>
      </c>
      <c r="O274" s="1" t="s">
        <v>3889</v>
      </c>
      <c r="P274" s="1" t="s">
        <v>4763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58</v>
      </c>
      <c r="B275" s="1" t="s">
        <v>17</v>
      </c>
      <c r="C275" s="3">
        <v>567.0</v>
      </c>
      <c r="D275" s="1">
        <v>0.0</v>
      </c>
      <c r="E275" s="1" t="s">
        <v>4429</v>
      </c>
      <c r="F275" s="1" t="s">
        <v>38</v>
      </c>
      <c r="G275" s="1" t="s">
        <v>20</v>
      </c>
      <c r="H275" s="1" t="s">
        <v>4764</v>
      </c>
      <c r="I275" s="1" t="s">
        <v>4765</v>
      </c>
      <c r="J275" s="1" t="s">
        <v>4766</v>
      </c>
      <c r="K275" s="1" t="s">
        <v>4767</v>
      </c>
      <c r="L275" s="1">
        <v>-31.0</v>
      </c>
      <c r="M275" s="1">
        <v>13.269933333333332</v>
      </c>
      <c r="N275" s="1">
        <v>13.129516666666667</v>
      </c>
      <c r="O275" s="1" t="s">
        <v>4211</v>
      </c>
      <c r="P275" s="1" t="s">
        <v>4768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179</v>
      </c>
      <c r="B276" s="1" t="s">
        <v>17</v>
      </c>
      <c r="C276" s="1">
        <v>259.0</v>
      </c>
      <c r="D276" s="1">
        <v>0.0</v>
      </c>
      <c r="E276" s="1" t="s">
        <v>4429</v>
      </c>
      <c r="F276" s="1" t="s">
        <v>38</v>
      </c>
      <c r="G276" s="1" t="s">
        <v>93</v>
      </c>
      <c r="H276" s="1" t="s">
        <v>4769</v>
      </c>
      <c r="I276" s="1" t="s">
        <v>4770</v>
      </c>
      <c r="J276" s="1" t="s">
        <v>4771</v>
      </c>
      <c r="K276" s="1" t="s">
        <v>4772</v>
      </c>
      <c r="L276" s="1">
        <v>3.0</v>
      </c>
      <c r="M276" s="1">
        <v>16.979533333333332</v>
      </c>
      <c r="N276" s="1">
        <v>17.272866666666665</v>
      </c>
      <c r="O276" s="1" t="s">
        <v>182</v>
      </c>
      <c r="P276" s="1" t="s">
        <v>4773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28</v>
      </c>
      <c r="B277" s="1" t="s">
        <v>17</v>
      </c>
      <c r="C277" s="1">
        <v>279.2</v>
      </c>
      <c r="D277" s="1">
        <v>0.0</v>
      </c>
      <c r="E277" s="1" t="s">
        <v>29</v>
      </c>
      <c r="F277" s="1" t="s">
        <v>19</v>
      </c>
      <c r="G277" s="1" t="s">
        <v>20</v>
      </c>
      <c r="H277" s="1" t="s">
        <v>4774</v>
      </c>
      <c r="I277" s="1" t="s">
        <v>4775</v>
      </c>
      <c r="J277" s="1" t="s">
        <v>4775</v>
      </c>
      <c r="K277" s="2"/>
      <c r="L277" s="1">
        <v>-3.0</v>
      </c>
      <c r="M277" s="1"/>
      <c r="N277" s="1">
        <v>11.810616666666666</v>
      </c>
      <c r="O277" s="1" t="s">
        <v>3889</v>
      </c>
      <c r="P277" s="1" t="s">
        <v>4194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28</v>
      </c>
      <c r="B278" s="1" t="s">
        <v>17</v>
      </c>
      <c r="C278" s="1">
        <v>259.2</v>
      </c>
      <c r="D278" s="1">
        <v>0.0</v>
      </c>
      <c r="E278" s="1" t="s">
        <v>29</v>
      </c>
      <c r="F278" s="1" t="s">
        <v>19</v>
      </c>
      <c r="G278" s="1" t="s">
        <v>20</v>
      </c>
      <c r="H278" s="1" t="s">
        <v>4776</v>
      </c>
      <c r="I278" s="1" t="s">
        <v>4777</v>
      </c>
      <c r="J278" s="1" t="s">
        <v>4777</v>
      </c>
      <c r="K278" s="2"/>
      <c r="L278" s="1">
        <v>5.0</v>
      </c>
      <c r="M278" s="1"/>
      <c r="N278" s="1">
        <v>20.620716666666667</v>
      </c>
      <c r="O278" s="1" t="s">
        <v>3889</v>
      </c>
      <c r="P278" s="1" t="s">
        <v>4256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58</v>
      </c>
      <c r="B279" s="1" t="s">
        <v>180</v>
      </c>
      <c r="C279" s="3">
        <v>638.0</v>
      </c>
      <c r="D279" s="1">
        <v>0.0</v>
      </c>
      <c r="E279" s="2"/>
      <c r="F279" s="1" t="s">
        <v>19</v>
      </c>
      <c r="G279" s="1" t="s">
        <v>93</v>
      </c>
      <c r="H279" s="1" t="s">
        <v>4778</v>
      </c>
      <c r="I279" s="2"/>
      <c r="J279" s="2"/>
      <c r="K279" s="2"/>
      <c r="L279" s="1">
        <v>0.0</v>
      </c>
      <c r="M279" s="1"/>
      <c r="N279" s="2"/>
      <c r="O279" s="1" t="s">
        <v>3924</v>
      </c>
      <c r="P279" s="1" t="s">
        <v>4779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58</v>
      </c>
      <c r="B280" s="1" t="s">
        <v>180</v>
      </c>
      <c r="C280" s="1">
        <v>638.0</v>
      </c>
      <c r="D280" s="1">
        <v>0.0</v>
      </c>
      <c r="E280" s="2"/>
      <c r="F280" s="1" t="s">
        <v>19</v>
      </c>
      <c r="G280" s="1" t="s">
        <v>93</v>
      </c>
      <c r="H280" s="1" t="s">
        <v>4780</v>
      </c>
      <c r="I280" s="1" t="s">
        <v>4781</v>
      </c>
      <c r="J280" s="1" t="s">
        <v>4781</v>
      </c>
      <c r="K280" s="2"/>
      <c r="L280" s="1">
        <v>-2.0</v>
      </c>
      <c r="M280" s="1"/>
      <c r="N280" s="1">
        <v>12.5402</v>
      </c>
      <c r="O280" s="1" t="s">
        <v>3924</v>
      </c>
      <c r="P280" s="1" t="s">
        <v>4779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16</v>
      </c>
      <c r="B281" s="1" t="s">
        <v>17</v>
      </c>
      <c r="C281" s="1">
        <v>368.0</v>
      </c>
      <c r="D281" s="1">
        <v>0.0</v>
      </c>
      <c r="E281" s="1" t="s">
        <v>4782</v>
      </c>
      <c r="F281" s="1" t="s">
        <v>19</v>
      </c>
      <c r="G281" s="1" t="s">
        <v>20</v>
      </c>
      <c r="H281" s="1" t="s">
        <v>4783</v>
      </c>
      <c r="I281" s="1" t="s">
        <v>4784</v>
      </c>
      <c r="J281" s="1" t="s">
        <v>4784</v>
      </c>
      <c r="K281" s="2"/>
      <c r="L281" s="1">
        <v>0.0</v>
      </c>
      <c r="M281" s="1"/>
      <c r="N281" s="1">
        <v>14.414366666666666</v>
      </c>
      <c r="O281" s="1" t="s">
        <v>3885</v>
      </c>
      <c r="P281" s="1" t="s">
        <v>4785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28</v>
      </c>
      <c r="B282" s="1" t="s">
        <v>17</v>
      </c>
      <c r="C282" s="1">
        <v>259.2</v>
      </c>
      <c r="D282" s="1">
        <v>0.0</v>
      </c>
      <c r="E282" s="1" t="s">
        <v>29</v>
      </c>
      <c r="F282" s="1" t="s">
        <v>19</v>
      </c>
      <c r="G282" s="1" t="s">
        <v>20</v>
      </c>
      <c r="H282" s="1" t="s">
        <v>4786</v>
      </c>
      <c r="I282" s="1" t="s">
        <v>4787</v>
      </c>
      <c r="J282" s="1" t="s">
        <v>4787</v>
      </c>
      <c r="K282" s="2"/>
      <c r="L282" s="1">
        <v>-3.0</v>
      </c>
      <c r="M282" s="1"/>
      <c r="N282" s="1">
        <v>11.00525</v>
      </c>
      <c r="O282" s="1" t="s">
        <v>3889</v>
      </c>
      <c r="P282" s="1" t="s">
        <v>4256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28</v>
      </c>
      <c r="B283" s="1" t="s">
        <v>17</v>
      </c>
      <c r="C283" s="3">
        <v>335.6</v>
      </c>
      <c r="D283" s="1">
        <v>0.0</v>
      </c>
      <c r="E283" s="1" t="s">
        <v>29</v>
      </c>
      <c r="F283" s="1" t="s">
        <v>19</v>
      </c>
      <c r="G283" s="1" t="s">
        <v>20</v>
      </c>
      <c r="H283" s="1" t="s">
        <v>4788</v>
      </c>
      <c r="I283" s="1" t="s">
        <v>4789</v>
      </c>
      <c r="J283" s="1" t="s">
        <v>4789</v>
      </c>
      <c r="K283" s="2"/>
      <c r="L283" s="1">
        <v>-3.0</v>
      </c>
      <c r="M283" s="1"/>
      <c r="N283" s="1">
        <v>11.365483333333334</v>
      </c>
      <c r="O283" s="1" t="s">
        <v>3889</v>
      </c>
      <c r="P283" s="1" t="s">
        <v>4790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58</v>
      </c>
      <c r="B284" s="1" t="s">
        <v>17</v>
      </c>
      <c r="C284" s="3">
        <v>472.0</v>
      </c>
      <c r="D284" s="1">
        <v>0.0</v>
      </c>
      <c r="E284" s="2"/>
      <c r="F284" s="1" t="s">
        <v>19</v>
      </c>
      <c r="G284" s="1" t="s">
        <v>20</v>
      </c>
      <c r="H284" s="1" t="s">
        <v>4791</v>
      </c>
      <c r="I284" s="1" t="s">
        <v>4792</v>
      </c>
      <c r="J284" s="1" t="s">
        <v>4792</v>
      </c>
      <c r="K284" s="2"/>
      <c r="L284" s="1">
        <v>7.0</v>
      </c>
      <c r="M284" s="1"/>
      <c r="N284" s="1">
        <v>22.258266666666668</v>
      </c>
      <c r="O284" s="1" t="s">
        <v>3924</v>
      </c>
      <c r="P284" s="1" t="s">
        <v>4793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179</v>
      </c>
      <c r="B285" s="1" t="s">
        <v>17</v>
      </c>
      <c r="C285" s="1">
        <v>55.0</v>
      </c>
      <c r="D285" s="1">
        <v>0.0</v>
      </c>
      <c r="E285" s="2"/>
      <c r="F285" s="1" t="s">
        <v>67</v>
      </c>
      <c r="G285" s="1" t="s">
        <v>93</v>
      </c>
      <c r="H285" s="1" t="s">
        <v>4794</v>
      </c>
      <c r="I285" s="1" t="s">
        <v>4795</v>
      </c>
      <c r="J285" s="1" t="s">
        <v>4795</v>
      </c>
      <c r="K285" s="2"/>
      <c r="L285" s="1">
        <v>-1.0</v>
      </c>
      <c r="M285" s="1"/>
      <c r="N285" s="1">
        <v>3.62345</v>
      </c>
      <c r="O285" s="1" t="s">
        <v>182</v>
      </c>
      <c r="P285" s="1" t="s">
        <v>4796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58</v>
      </c>
      <c r="B286" s="1" t="s">
        <v>17</v>
      </c>
      <c r="C286" s="1">
        <v>537.0</v>
      </c>
      <c r="D286" s="1">
        <v>0.0</v>
      </c>
      <c r="E286" s="2"/>
      <c r="F286" s="1" t="s">
        <v>19</v>
      </c>
      <c r="G286" s="1" t="s">
        <v>20</v>
      </c>
      <c r="H286" s="1" t="s">
        <v>4797</v>
      </c>
      <c r="I286" s="1" t="s">
        <v>4798</v>
      </c>
      <c r="J286" s="1" t="s">
        <v>4798</v>
      </c>
      <c r="K286" s="2"/>
      <c r="L286" s="1">
        <v>-2.0</v>
      </c>
      <c r="M286" s="1"/>
      <c r="N286" s="1">
        <v>12.726216666666666</v>
      </c>
      <c r="O286" s="1" t="s">
        <v>3924</v>
      </c>
      <c r="P286" s="1" t="s">
        <v>4799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58</v>
      </c>
      <c r="B287" s="1" t="s">
        <v>17</v>
      </c>
      <c r="C287" s="1">
        <v>319.0</v>
      </c>
      <c r="D287" s="1">
        <v>0.0</v>
      </c>
      <c r="E287" s="2"/>
      <c r="F287" s="1" t="s">
        <v>19</v>
      </c>
      <c r="G287" s="1" t="s">
        <v>20</v>
      </c>
      <c r="H287" s="1" t="s">
        <v>4800</v>
      </c>
      <c r="I287" s="1" t="s">
        <v>4801</v>
      </c>
      <c r="J287" s="1" t="s">
        <v>4801</v>
      </c>
      <c r="K287" s="2"/>
      <c r="L287" s="1">
        <v>-6.0</v>
      </c>
      <c r="M287" s="1"/>
      <c r="N287" s="1">
        <v>8.4904</v>
      </c>
      <c r="O287" s="1" t="s">
        <v>3924</v>
      </c>
      <c r="P287" s="1" t="s">
        <v>4802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28</v>
      </c>
      <c r="B288" s="1" t="s">
        <v>17</v>
      </c>
      <c r="C288" s="1">
        <v>219.2</v>
      </c>
      <c r="D288" s="1">
        <v>0.0</v>
      </c>
      <c r="E288" s="1" t="s">
        <v>29</v>
      </c>
      <c r="F288" s="1" t="s">
        <v>19</v>
      </c>
      <c r="G288" s="1" t="s">
        <v>20</v>
      </c>
      <c r="H288" s="1" t="s">
        <v>4803</v>
      </c>
      <c r="I288" s="1" t="s">
        <v>4804</v>
      </c>
      <c r="J288" s="1" t="s">
        <v>4804</v>
      </c>
      <c r="K288" s="2"/>
      <c r="L288" s="1">
        <v>-6.0</v>
      </c>
      <c r="M288" s="1"/>
      <c r="N288" s="1">
        <v>8.955016666666667</v>
      </c>
      <c r="O288" s="1" t="s">
        <v>3889</v>
      </c>
      <c r="P288" s="1" t="s">
        <v>4024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28</v>
      </c>
      <c r="B289" s="1" t="s">
        <v>17</v>
      </c>
      <c r="C289" s="1">
        <v>763.8</v>
      </c>
      <c r="D289" s="1">
        <v>0.0</v>
      </c>
      <c r="E289" s="1" t="s">
        <v>29</v>
      </c>
      <c r="F289" s="1" t="s">
        <v>19</v>
      </c>
      <c r="G289" s="1" t="s">
        <v>20</v>
      </c>
      <c r="H289" s="1" t="s">
        <v>4805</v>
      </c>
      <c r="I289" s="1" t="s">
        <v>4806</v>
      </c>
      <c r="J289" s="1" t="s">
        <v>4806</v>
      </c>
      <c r="K289" s="2"/>
      <c r="L289" s="1">
        <v>3.0</v>
      </c>
      <c r="M289" s="1"/>
      <c r="N289" s="1">
        <v>18.264283333333335</v>
      </c>
      <c r="O289" s="1" t="s">
        <v>3889</v>
      </c>
      <c r="P289" s="1" t="s">
        <v>4807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28</v>
      </c>
      <c r="B290" s="1" t="s">
        <v>17</v>
      </c>
      <c r="C290" s="1">
        <v>518.4</v>
      </c>
      <c r="D290" s="1">
        <v>0.0</v>
      </c>
      <c r="E290" s="1" t="s">
        <v>29</v>
      </c>
      <c r="F290" s="1" t="s">
        <v>19</v>
      </c>
      <c r="G290" s="1" t="s">
        <v>20</v>
      </c>
      <c r="H290" s="1" t="s">
        <v>4808</v>
      </c>
      <c r="I290" s="1" t="s">
        <v>4809</v>
      </c>
      <c r="J290" s="1" t="s">
        <v>4809</v>
      </c>
      <c r="K290" s="2"/>
      <c r="L290" s="1">
        <v>-3.0</v>
      </c>
      <c r="M290" s="1"/>
      <c r="N290" s="1">
        <v>11.331383333333333</v>
      </c>
      <c r="O290" s="1" t="s">
        <v>3889</v>
      </c>
      <c r="P290" s="1" t="s">
        <v>4810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17</v>
      </c>
      <c r="C291" s="3">
        <v>319.0</v>
      </c>
      <c r="D291" s="1">
        <v>0.0</v>
      </c>
      <c r="E291" s="1" t="s">
        <v>4811</v>
      </c>
      <c r="F291" s="1" t="s">
        <v>19</v>
      </c>
      <c r="G291" s="1" t="s">
        <v>20</v>
      </c>
      <c r="H291" s="1" t="s">
        <v>4812</v>
      </c>
      <c r="I291" s="1" t="s">
        <v>4813</v>
      </c>
      <c r="J291" s="1" t="s">
        <v>4813</v>
      </c>
      <c r="K291" s="2"/>
      <c r="L291" s="1">
        <v>-3.0</v>
      </c>
      <c r="M291" s="1"/>
      <c r="N291" s="1">
        <v>11.994966666666667</v>
      </c>
      <c r="O291" s="1" t="s">
        <v>3885</v>
      </c>
      <c r="P291" s="1" t="s">
        <v>4814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179</v>
      </c>
      <c r="B292" s="1" t="s">
        <v>17</v>
      </c>
      <c r="C292" s="1">
        <v>657.0</v>
      </c>
      <c r="D292" s="1">
        <v>0.0</v>
      </c>
      <c r="E292" s="2"/>
      <c r="F292" s="1" t="s">
        <v>67</v>
      </c>
      <c r="G292" s="1" t="s">
        <v>68</v>
      </c>
      <c r="H292" s="1" t="s">
        <v>4815</v>
      </c>
      <c r="I292" s="1" t="s">
        <v>4816</v>
      </c>
      <c r="J292" s="1" t="s">
        <v>4816</v>
      </c>
      <c r="K292" s="2"/>
      <c r="L292" s="1">
        <v>89.0</v>
      </c>
      <c r="M292" s="1"/>
      <c r="N292" s="1">
        <v>94.1374</v>
      </c>
      <c r="O292" s="1" t="s">
        <v>182</v>
      </c>
      <c r="P292" s="1" t="s">
        <v>4817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36</v>
      </c>
      <c r="B293" s="1" t="s">
        <v>17</v>
      </c>
      <c r="C293" s="3">
        <v>284.0</v>
      </c>
      <c r="D293" s="1">
        <v>0.0</v>
      </c>
      <c r="E293" s="1" t="s">
        <v>4429</v>
      </c>
      <c r="F293" s="1" t="s">
        <v>38</v>
      </c>
      <c r="G293" s="1" t="s">
        <v>20</v>
      </c>
      <c r="H293" s="1" t="s">
        <v>4818</v>
      </c>
      <c r="I293" s="1" t="s">
        <v>4819</v>
      </c>
      <c r="J293" s="1" t="s">
        <v>4820</v>
      </c>
      <c r="K293" s="1" t="s">
        <v>4821</v>
      </c>
      <c r="L293" s="1">
        <v>-8.0</v>
      </c>
      <c r="M293" s="1">
        <v>7.933983333333333</v>
      </c>
      <c r="N293" s="1">
        <v>10.510783333333332</v>
      </c>
      <c r="O293" s="1" t="s">
        <v>43</v>
      </c>
      <c r="P293" s="1" t="s">
        <v>4822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36</v>
      </c>
      <c r="B294" s="1" t="s">
        <v>17</v>
      </c>
      <c r="C294" s="1">
        <v>414.0</v>
      </c>
      <c r="D294" s="1">
        <v>104.0</v>
      </c>
      <c r="E294" s="2"/>
      <c r="F294" s="1" t="s">
        <v>67</v>
      </c>
      <c r="G294" s="1" t="s">
        <v>93</v>
      </c>
      <c r="H294" s="1" t="s">
        <v>4823</v>
      </c>
      <c r="I294" s="1" t="s">
        <v>4824</v>
      </c>
      <c r="J294" s="1" t="s">
        <v>4824</v>
      </c>
      <c r="K294" s="2"/>
      <c r="L294" s="1">
        <v>-11.0</v>
      </c>
      <c r="M294" s="1"/>
      <c r="N294" s="1">
        <v>8.557983333333333</v>
      </c>
      <c r="O294" s="1" t="s">
        <v>43</v>
      </c>
      <c r="P294" s="1" t="s">
        <v>4825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28</v>
      </c>
      <c r="B295" s="1" t="s">
        <v>17</v>
      </c>
      <c r="C295" s="1">
        <v>328.2</v>
      </c>
      <c r="D295" s="1">
        <v>0.0</v>
      </c>
      <c r="E295" s="1" t="s">
        <v>29</v>
      </c>
      <c r="F295" s="1" t="s">
        <v>19</v>
      </c>
      <c r="G295" s="1" t="s">
        <v>20</v>
      </c>
      <c r="H295" s="1" t="s">
        <v>4826</v>
      </c>
      <c r="I295" s="1" t="s">
        <v>4827</v>
      </c>
      <c r="J295" s="1" t="s">
        <v>4827</v>
      </c>
      <c r="K295" s="2"/>
      <c r="L295" s="1">
        <v>-5.0</v>
      </c>
      <c r="M295" s="1"/>
      <c r="N295" s="1">
        <v>9.870433333333333</v>
      </c>
      <c r="O295" s="1" t="s">
        <v>3889</v>
      </c>
      <c r="P295" s="1" t="s">
        <v>4828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36</v>
      </c>
      <c r="B296" s="1" t="s">
        <v>17</v>
      </c>
      <c r="C296" s="1">
        <v>354.0</v>
      </c>
      <c r="D296" s="1">
        <v>154.0</v>
      </c>
      <c r="E296" s="2"/>
      <c r="F296" s="1" t="s">
        <v>67</v>
      </c>
      <c r="G296" s="1" t="s">
        <v>93</v>
      </c>
      <c r="H296" s="1" t="s">
        <v>4829</v>
      </c>
      <c r="I296" s="1" t="s">
        <v>4830</v>
      </c>
      <c r="J296" s="1" t="s">
        <v>4830</v>
      </c>
      <c r="K296" s="2"/>
      <c r="L296" s="1">
        <v>-13.0</v>
      </c>
      <c r="M296" s="1"/>
      <c r="N296" s="1">
        <v>92.11883333333333</v>
      </c>
      <c r="O296" s="1" t="s">
        <v>43</v>
      </c>
      <c r="P296" s="1" t="s">
        <v>4831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28</v>
      </c>
      <c r="B297" s="1" t="s">
        <v>17</v>
      </c>
      <c r="C297" s="1">
        <v>198.2</v>
      </c>
      <c r="D297" s="1">
        <v>0.0</v>
      </c>
      <c r="E297" s="1" t="s">
        <v>29</v>
      </c>
      <c r="F297" s="1" t="s">
        <v>19</v>
      </c>
      <c r="G297" s="1" t="s">
        <v>20</v>
      </c>
      <c r="H297" s="1" t="s">
        <v>4832</v>
      </c>
      <c r="I297" s="1" t="s">
        <v>4833</v>
      </c>
      <c r="J297" s="1" t="s">
        <v>4833</v>
      </c>
      <c r="K297" s="2"/>
      <c r="L297" s="1">
        <v>0.0</v>
      </c>
      <c r="M297" s="1"/>
      <c r="N297" s="1">
        <v>14.47375</v>
      </c>
      <c r="O297" s="1" t="s">
        <v>3889</v>
      </c>
      <c r="P297" s="1" t="s">
        <v>3970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28</v>
      </c>
      <c r="B298" s="1" t="s">
        <v>17</v>
      </c>
      <c r="C298" s="1">
        <v>294.2</v>
      </c>
      <c r="D298" s="1">
        <v>0.0</v>
      </c>
      <c r="E298" s="1" t="s">
        <v>29</v>
      </c>
      <c r="F298" s="1" t="s">
        <v>19</v>
      </c>
      <c r="G298" s="1" t="s">
        <v>20</v>
      </c>
      <c r="H298" s="1" t="s">
        <v>4834</v>
      </c>
      <c r="I298" s="1" t="s">
        <v>4835</v>
      </c>
      <c r="J298" s="1" t="s">
        <v>4835</v>
      </c>
      <c r="K298" s="2"/>
      <c r="L298" s="1">
        <v>0.0</v>
      </c>
      <c r="M298" s="1"/>
      <c r="N298" s="1">
        <v>14.722883333333334</v>
      </c>
      <c r="O298" s="1" t="s">
        <v>3889</v>
      </c>
      <c r="P298" s="1" t="s">
        <v>4836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E298" s="2"/>
      <c r="AF298" s="2"/>
    </row>
    <row r="299">
      <c r="A299" s="1" t="s">
        <v>28</v>
      </c>
      <c r="B299" s="1" t="s">
        <v>17</v>
      </c>
      <c r="C299" s="1">
        <v>223.2</v>
      </c>
      <c r="D299" s="1">
        <v>0.0</v>
      </c>
      <c r="E299" s="1" t="s">
        <v>29</v>
      </c>
      <c r="F299" s="1" t="s">
        <v>19</v>
      </c>
      <c r="G299" s="1" t="s">
        <v>20</v>
      </c>
      <c r="H299" s="1" t="s">
        <v>4837</v>
      </c>
      <c r="I299" s="1" t="s">
        <v>4838</v>
      </c>
      <c r="J299" s="1" t="s">
        <v>4838</v>
      </c>
      <c r="K299" s="2"/>
      <c r="L299" s="1">
        <v>-7.0</v>
      </c>
      <c r="M299" s="1"/>
      <c r="N299" s="1">
        <v>7.496016666666667</v>
      </c>
      <c r="O299" s="1" t="s">
        <v>3889</v>
      </c>
      <c r="P299" s="1" t="s">
        <v>4839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36</v>
      </c>
      <c r="B300" s="1" t="s">
        <v>17</v>
      </c>
      <c r="C300" s="1">
        <v>403.0</v>
      </c>
      <c r="D300" s="1">
        <v>0.0</v>
      </c>
      <c r="E300" s="1" t="s">
        <v>4429</v>
      </c>
      <c r="F300" s="1" t="s">
        <v>38</v>
      </c>
      <c r="G300" s="1" t="s">
        <v>20</v>
      </c>
      <c r="H300" s="1" t="s">
        <v>4840</v>
      </c>
      <c r="I300" s="1" t="s">
        <v>4841</v>
      </c>
      <c r="J300" s="1" t="s">
        <v>4842</v>
      </c>
      <c r="K300" s="1" t="s">
        <v>4843</v>
      </c>
      <c r="L300" s="1">
        <v>-6.0</v>
      </c>
      <c r="M300" s="1">
        <v>12.743583333333333</v>
      </c>
      <c r="N300" s="1">
        <v>13.278816666666666</v>
      </c>
      <c r="O300" s="1" t="s">
        <v>43</v>
      </c>
      <c r="P300" s="1" t="s">
        <v>4844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58</v>
      </c>
      <c r="B301" s="1" t="s">
        <v>17</v>
      </c>
      <c r="C301" s="1">
        <v>177.0</v>
      </c>
      <c r="D301" s="1">
        <v>67.0</v>
      </c>
      <c r="E301" s="2"/>
      <c r="F301" s="1" t="s">
        <v>19</v>
      </c>
      <c r="G301" s="1" t="s">
        <v>20</v>
      </c>
      <c r="H301" s="1" t="s">
        <v>4845</v>
      </c>
      <c r="I301" s="1" t="s">
        <v>4846</v>
      </c>
      <c r="J301" s="1" t="s">
        <v>4846</v>
      </c>
      <c r="K301" s="2"/>
      <c r="L301" s="1">
        <v>-4.0</v>
      </c>
      <c r="M301" s="1"/>
      <c r="N301" s="1">
        <v>10.3864</v>
      </c>
      <c r="O301" s="1" t="s">
        <v>3924</v>
      </c>
      <c r="P301" s="1" t="s">
        <v>4847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179</v>
      </c>
      <c r="B302" s="1" t="s">
        <v>17</v>
      </c>
      <c r="C302" s="3">
        <v>243.0</v>
      </c>
      <c r="D302" s="1">
        <v>0.0</v>
      </c>
      <c r="E302" s="2"/>
      <c r="F302" s="1" t="s">
        <v>67</v>
      </c>
      <c r="G302" s="1" t="s">
        <v>68</v>
      </c>
      <c r="H302" s="1" t="s">
        <v>4848</v>
      </c>
      <c r="I302" s="1" t="s">
        <v>4849</v>
      </c>
      <c r="J302" s="1" t="s">
        <v>4849</v>
      </c>
      <c r="K302" s="2"/>
      <c r="L302" s="1">
        <v>4.0</v>
      </c>
      <c r="M302" s="1"/>
      <c r="N302" s="1">
        <v>9.316033333333333</v>
      </c>
      <c r="O302" s="1" t="s">
        <v>182</v>
      </c>
      <c r="P302" s="1" t="s">
        <v>4850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179</v>
      </c>
      <c r="B303" s="1" t="s">
        <v>17</v>
      </c>
      <c r="C303" s="1">
        <v>329.0</v>
      </c>
      <c r="D303" s="1">
        <v>0.0</v>
      </c>
      <c r="E303" s="2"/>
      <c r="F303" s="1" t="s">
        <v>67</v>
      </c>
      <c r="G303" s="1" t="s">
        <v>68</v>
      </c>
      <c r="H303" s="1" t="s">
        <v>4851</v>
      </c>
      <c r="I303" s="1" t="s">
        <v>4852</v>
      </c>
      <c r="J303" s="1" t="s">
        <v>4852</v>
      </c>
      <c r="K303" s="2"/>
      <c r="L303" s="1">
        <v>16.0</v>
      </c>
      <c r="M303" s="1"/>
      <c r="N303" s="1">
        <v>21.6768</v>
      </c>
      <c r="O303" s="1" t="s">
        <v>182</v>
      </c>
      <c r="P303" s="1" t="s">
        <v>4853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179</v>
      </c>
      <c r="B304" s="1" t="s">
        <v>17</v>
      </c>
      <c r="C304" s="1">
        <v>55.0</v>
      </c>
      <c r="D304" s="1">
        <v>0.0</v>
      </c>
      <c r="E304" s="2"/>
      <c r="F304" s="1" t="s">
        <v>67</v>
      </c>
      <c r="G304" s="1" t="s">
        <v>68</v>
      </c>
      <c r="H304" s="1" t="s">
        <v>4854</v>
      </c>
      <c r="I304" s="1" t="s">
        <v>4855</v>
      </c>
      <c r="J304" s="1" t="s">
        <v>4855</v>
      </c>
      <c r="K304" s="2"/>
      <c r="L304" s="1">
        <v>0.0</v>
      </c>
      <c r="M304" s="1"/>
      <c r="N304" s="1">
        <v>4.176266666666667</v>
      </c>
      <c r="O304" s="1" t="s">
        <v>182</v>
      </c>
      <c r="P304" s="1" t="s">
        <v>4856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179</v>
      </c>
      <c r="B305" s="1" t="s">
        <v>17</v>
      </c>
      <c r="C305" s="1">
        <v>75.0</v>
      </c>
      <c r="D305" s="1">
        <v>0.0</v>
      </c>
      <c r="E305" s="2"/>
      <c r="F305" s="1" t="s">
        <v>67</v>
      </c>
      <c r="G305" s="1" t="s">
        <v>93</v>
      </c>
      <c r="H305" s="1" t="s">
        <v>4857</v>
      </c>
      <c r="I305" s="1" t="s">
        <v>4858</v>
      </c>
      <c r="J305" s="1" t="s">
        <v>4858</v>
      </c>
      <c r="K305" s="2"/>
      <c r="L305" s="1">
        <v>0.0</v>
      </c>
      <c r="M305" s="1"/>
      <c r="N305" s="1">
        <v>4.62005</v>
      </c>
      <c r="O305" s="1" t="s">
        <v>182</v>
      </c>
      <c r="P305" s="1" t="s">
        <v>4859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179</v>
      </c>
      <c r="B306" s="1" t="s">
        <v>17</v>
      </c>
      <c r="C306" s="1">
        <v>100.0</v>
      </c>
      <c r="D306" s="1">
        <v>0.0</v>
      </c>
      <c r="E306" s="2"/>
      <c r="F306" s="1" t="s">
        <v>67</v>
      </c>
      <c r="G306" s="1" t="s">
        <v>68</v>
      </c>
      <c r="H306" s="1" t="s">
        <v>4860</v>
      </c>
      <c r="I306" s="1" t="s">
        <v>4861</v>
      </c>
      <c r="J306" s="1" t="s">
        <v>4861</v>
      </c>
      <c r="K306" s="2"/>
      <c r="L306" s="1">
        <v>20.0</v>
      </c>
      <c r="M306" s="1"/>
      <c r="N306" s="1">
        <v>25.482316666666666</v>
      </c>
      <c r="O306" s="1" t="s">
        <v>182</v>
      </c>
      <c r="P306" s="1" t="s">
        <v>4862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28</v>
      </c>
      <c r="B307" s="1" t="s">
        <v>17</v>
      </c>
      <c r="C307" s="3">
        <v>259.2</v>
      </c>
      <c r="D307" s="1">
        <v>0.0</v>
      </c>
      <c r="E307" s="1" t="s">
        <v>29</v>
      </c>
      <c r="F307" s="1" t="s">
        <v>19</v>
      </c>
      <c r="G307" s="1" t="s">
        <v>20</v>
      </c>
      <c r="H307" s="1" t="s">
        <v>4863</v>
      </c>
      <c r="I307" s="1" t="s">
        <v>4864</v>
      </c>
      <c r="J307" s="1" t="s">
        <v>4864</v>
      </c>
      <c r="K307" s="2"/>
      <c r="L307" s="1">
        <v>-3.0</v>
      </c>
      <c r="M307" s="1"/>
      <c r="N307" s="1">
        <v>11.215916666666667</v>
      </c>
      <c r="O307" s="1" t="s">
        <v>3889</v>
      </c>
      <c r="P307" s="1" t="s">
        <v>4865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179</v>
      </c>
      <c r="B308" s="1" t="s">
        <v>17</v>
      </c>
      <c r="C308" s="1">
        <v>55.0</v>
      </c>
      <c r="D308" s="1">
        <v>0.0</v>
      </c>
      <c r="E308" s="2"/>
      <c r="F308" s="1" t="s">
        <v>67</v>
      </c>
      <c r="G308" s="1" t="s">
        <v>93</v>
      </c>
      <c r="H308" s="1" t="s">
        <v>4866</v>
      </c>
      <c r="I308" s="1" t="s">
        <v>4867</v>
      </c>
      <c r="J308" s="1" t="s">
        <v>4867</v>
      </c>
      <c r="K308" s="2"/>
      <c r="L308" s="1">
        <v>28.0</v>
      </c>
      <c r="M308" s="1"/>
      <c r="N308" s="1">
        <v>33.54473333333333</v>
      </c>
      <c r="O308" s="1" t="s">
        <v>182</v>
      </c>
      <c r="P308" s="1" t="s">
        <v>4868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179</v>
      </c>
      <c r="B309" s="1" t="s">
        <v>17</v>
      </c>
      <c r="C309" s="1">
        <v>59.0</v>
      </c>
      <c r="D309" s="1">
        <v>0.0</v>
      </c>
      <c r="E309" s="2"/>
      <c r="F309" s="1" t="s">
        <v>67</v>
      </c>
      <c r="G309" s="1" t="s">
        <v>93</v>
      </c>
      <c r="H309" s="1" t="s">
        <v>4869</v>
      </c>
      <c r="I309" s="1" t="s">
        <v>4870</v>
      </c>
      <c r="J309" s="1" t="s">
        <v>4870</v>
      </c>
      <c r="K309" s="2"/>
      <c r="L309" s="1">
        <v>63.0</v>
      </c>
      <c r="M309" s="1"/>
      <c r="N309" s="1">
        <v>68.02421666666666</v>
      </c>
      <c r="O309" s="1" t="s">
        <v>182</v>
      </c>
      <c r="P309" s="1" t="s">
        <v>4871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58</v>
      </c>
      <c r="B310" s="1" t="s">
        <v>17</v>
      </c>
      <c r="C310" s="1">
        <v>832.0</v>
      </c>
      <c r="D310" s="1">
        <v>125.0</v>
      </c>
      <c r="E310" s="2"/>
      <c r="F310" s="1" t="s">
        <v>19</v>
      </c>
      <c r="G310" s="1" t="s">
        <v>20</v>
      </c>
      <c r="H310" s="1" t="s">
        <v>4872</v>
      </c>
      <c r="I310" s="1" t="s">
        <v>4873</v>
      </c>
      <c r="J310" s="1" t="s">
        <v>4873</v>
      </c>
      <c r="K310" s="2"/>
      <c r="L310" s="1">
        <v>-2.0</v>
      </c>
      <c r="M310" s="1"/>
      <c r="N310" s="1">
        <v>12.5596</v>
      </c>
      <c r="O310" s="1" t="s">
        <v>3924</v>
      </c>
      <c r="P310" s="1" t="s">
        <v>4874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36</v>
      </c>
      <c r="B311" s="1" t="s">
        <v>17</v>
      </c>
      <c r="C311" s="1">
        <v>338.0</v>
      </c>
      <c r="D311" s="1">
        <v>0.0</v>
      </c>
      <c r="E311" s="1" t="s">
        <v>4429</v>
      </c>
      <c r="F311" s="1" t="s">
        <v>38</v>
      </c>
      <c r="G311" s="1" t="s">
        <v>93</v>
      </c>
      <c r="H311" s="1" t="s">
        <v>4875</v>
      </c>
      <c r="I311" s="1" t="s">
        <v>4876</v>
      </c>
      <c r="J311" s="1" t="s">
        <v>4877</v>
      </c>
      <c r="K311" s="1" t="s">
        <v>4878</v>
      </c>
      <c r="L311" s="1">
        <v>0.0</v>
      </c>
      <c r="M311" s="1">
        <v>4.852516666666666</v>
      </c>
      <c r="N311" s="1">
        <v>15.470383333333332</v>
      </c>
      <c r="O311" s="1" t="s">
        <v>43</v>
      </c>
      <c r="P311" s="1" t="s">
        <v>4879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179</v>
      </c>
      <c r="B312" s="1" t="s">
        <v>17</v>
      </c>
      <c r="C312" s="1">
        <v>139.0</v>
      </c>
      <c r="D312" s="1">
        <v>0.0</v>
      </c>
      <c r="E312" s="2"/>
      <c r="F312" s="1" t="s">
        <v>67</v>
      </c>
      <c r="G312" s="1" t="s">
        <v>93</v>
      </c>
      <c r="H312" s="1" t="s">
        <v>4880</v>
      </c>
      <c r="I312" s="1" t="s">
        <v>4881</v>
      </c>
      <c r="J312" s="1" t="s">
        <v>4881</v>
      </c>
      <c r="K312" s="2"/>
      <c r="L312" s="1">
        <v>10.0</v>
      </c>
      <c r="M312" s="1"/>
      <c r="N312" s="1">
        <v>15.139583333333333</v>
      </c>
      <c r="O312" s="1" t="s">
        <v>182</v>
      </c>
      <c r="P312" s="1" t="s">
        <v>4882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179</v>
      </c>
      <c r="B313" s="1" t="s">
        <v>17</v>
      </c>
      <c r="C313" s="1">
        <v>207.2</v>
      </c>
      <c r="D313" s="1">
        <v>51.8</v>
      </c>
      <c r="E313" s="2"/>
      <c r="F313" s="1" t="s">
        <v>67</v>
      </c>
      <c r="G313" s="1" t="s">
        <v>93</v>
      </c>
      <c r="H313" s="1" t="s">
        <v>4883</v>
      </c>
      <c r="I313" s="1" t="s">
        <v>4884</v>
      </c>
      <c r="J313" s="1" t="s">
        <v>4884</v>
      </c>
      <c r="K313" s="2"/>
      <c r="L313" s="1">
        <v>12.0</v>
      </c>
      <c r="M313" s="1"/>
      <c r="N313" s="1">
        <v>17.171716666666665</v>
      </c>
      <c r="O313" s="1" t="s">
        <v>182</v>
      </c>
      <c r="P313" s="1" t="s">
        <v>4885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58</v>
      </c>
      <c r="B314" s="1" t="s">
        <v>17</v>
      </c>
      <c r="C314" s="1">
        <v>219.25</v>
      </c>
      <c r="D314" s="1">
        <v>83.75</v>
      </c>
      <c r="E314" s="2"/>
      <c r="F314" s="1" t="s">
        <v>19</v>
      </c>
      <c r="G314" s="1" t="s">
        <v>20</v>
      </c>
      <c r="H314" s="1" t="s">
        <v>4886</v>
      </c>
      <c r="I314" s="1" t="s">
        <v>4887</v>
      </c>
      <c r="J314" s="1" t="s">
        <v>4887</v>
      </c>
      <c r="K314" s="2"/>
      <c r="L314" s="1">
        <v>-7.0</v>
      </c>
      <c r="M314" s="1"/>
      <c r="N314" s="1">
        <v>7.914516666666667</v>
      </c>
      <c r="O314" s="1" t="s">
        <v>3924</v>
      </c>
      <c r="P314" s="1" t="s">
        <v>4888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1" t="s">
        <v>179</v>
      </c>
      <c r="B315" s="1" t="s">
        <v>17</v>
      </c>
      <c r="C315" s="1">
        <v>168.0</v>
      </c>
      <c r="D315" s="1">
        <v>0.0</v>
      </c>
      <c r="E315" s="2"/>
      <c r="F315" s="1" t="s">
        <v>67</v>
      </c>
      <c r="G315" s="1" t="s">
        <v>68</v>
      </c>
      <c r="H315" s="1" t="s">
        <v>4889</v>
      </c>
      <c r="I315" s="1" t="s">
        <v>4890</v>
      </c>
      <c r="J315" s="1" t="s">
        <v>4890</v>
      </c>
      <c r="K315" s="2"/>
      <c r="L315" s="1">
        <v>13.0</v>
      </c>
      <c r="M315" s="1"/>
      <c r="N315" s="1">
        <v>18.633583333333334</v>
      </c>
      <c r="O315" s="1" t="s">
        <v>182</v>
      </c>
      <c r="P315" s="1" t="s">
        <v>4891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58</v>
      </c>
      <c r="B316" s="1" t="s">
        <v>17</v>
      </c>
      <c r="C316" s="1">
        <v>303.0</v>
      </c>
      <c r="D316" s="1">
        <v>100.0</v>
      </c>
      <c r="E316" s="2"/>
      <c r="F316" s="1" t="s">
        <v>19</v>
      </c>
      <c r="G316" s="1" t="s">
        <v>93</v>
      </c>
      <c r="H316" s="1" t="s">
        <v>4892</v>
      </c>
      <c r="I316" s="1" t="s">
        <v>4893</v>
      </c>
      <c r="J316" s="1" t="s">
        <v>4893</v>
      </c>
      <c r="K316" s="2"/>
      <c r="L316" s="1">
        <v>-2.0</v>
      </c>
      <c r="M316" s="1"/>
      <c r="N316" s="1">
        <v>12.781466666666667</v>
      </c>
      <c r="O316" s="1" t="s">
        <v>3924</v>
      </c>
      <c r="P316" s="1" t="s">
        <v>4894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179</v>
      </c>
      <c r="B317" s="1" t="s">
        <v>17</v>
      </c>
      <c r="C317" s="1">
        <v>230.3</v>
      </c>
      <c r="D317" s="1">
        <v>98.7</v>
      </c>
      <c r="E317" s="2"/>
      <c r="F317" s="1" t="s">
        <v>67</v>
      </c>
      <c r="G317" s="1" t="s">
        <v>68</v>
      </c>
      <c r="H317" s="1" t="s">
        <v>4895</v>
      </c>
      <c r="I317" s="1" t="s">
        <v>4896</v>
      </c>
      <c r="J317" s="1" t="s">
        <v>4896</v>
      </c>
      <c r="K317" s="2"/>
      <c r="L317" s="1">
        <v>23.0</v>
      </c>
      <c r="M317" s="1"/>
      <c r="N317" s="1">
        <v>28.4428</v>
      </c>
      <c r="O317" s="1" t="s">
        <v>182</v>
      </c>
      <c r="P317" s="1" t="s">
        <v>4897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179</v>
      </c>
      <c r="B318" s="1" t="s">
        <v>17</v>
      </c>
      <c r="C318" s="1">
        <v>249.9</v>
      </c>
      <c r="D318" s="1">
        <v>107.1</v>
      </c>
      <c r="E318" s="2"/>
      <c r="F318" s="1" t="s">
        <v>67</v>
      </c>
      <c r="G318" s="1" t="s">
        <v>93</v>
      </c>
      <c r="H318" s="1" t="s">
        <v>4898</v>
      </c>
      <c r="I318" s="1" t="s">
        <v>4899</v>
      </c>
      <c r="J318" s="1" t="s">
        <v>4899</v>
      </c>
      <c r="K318" s="2"/>
      <c r="L318" s="1">
        <v>25.0</v>
      </c>
      <c r="M318" s="1"/>
      <c r="N318" s="1">
        <v>30.06735</v>
      </c>
      <c r="O318" s="1" t="s">
        <v>182</v>
      </c>
      <c r="P318" s="1" t="s">
        <v>4900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28</v>
      </c>
      <c r="B319" s="1" t="s">
        <v>17</v>
      </c>
      <c r="C319" s="1">
        <v>198.2</v>
      </c>
      <c r="D319" s="1">
        <v>0.0</v>
      </c>
      <c r="E319" s="1" t="s">
        <v>29</v>
      </c>
      <c r="F319" s="1" t="s">
        <v>19</v>
      </c>
      <c r="G319" s="1" t="s">
        <v>20</v>
      </c>
      <c r="H319" s="1" t="s">
        <v>4901</v>
      </c>
      <c r="I319" s="1" t="s">
        <v>4902</v>
      </c>
      <c r="J319" s="1" t="s">
        <v>4902</v>
      </c>
      <c r="K319" s="2"/>
      <c r="L319" s="1">
        <v>-1.0</v>
      </c>
      <c r="M319" s="1"/>
      <c r="N319" s="1">
        <v>13.993483333333334</v>
      </c>
      <c r="O319" s="1" t="s">
        <v>3889</v>
      </c>
      <c r="P319" s="1" t="s">
        <v>4903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28</v>
      </c>
      <c r="B320" s="1" t="s">
        <v>17</v>
      </c>
      <c r="C320" s="1">
        <v>518.4</v>
      </c>
      <c r="D320" s="1">
        <v>0.0</v>
      </c>
      <c r="E320" s="1" t="s">
        <v>29</v>
      </c>
      <c r="F320" s="1" t="s">
        <v>19</v>
      </c>
      <c r="G320" s="1" t="s">
        <v>20</v>
      </c>
      <c r="H320" s="1" t="s">
        <v>4904</v>
      </c>
      <c r="I320" s="1" t="s">
        <v>4905</v>
      </c>
      <c r="J320" s="1" t="s">
        <v>4905</v>
      </c>
      <c r="K320" s="2"/>
      <c r="L320" s="1">
        <v>0.0</v>
      </c>
      <c r="M320" s="1"/>
      <c r="N320" s="1">
        <v>14.8608</v>
      </c>
      <c r="O320" s="1" t="s">
        <v>3889</v>
      </c>
      <c r="P320" s="1" t="s">
        <v>4906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58</v>
      </c>
      <c r="B321" s="1" t="s">
        <v>17</v>
      </c>
      <c r="C321" s="1">
        <v>384.0</v>
      </c>
      <c r="D321" s="1">
        <v>0.0</v>
      </c>
      <c r="E321" s="1" t="s">
        <v>4429</v>
      </c>
      <c r="F321" s="1" t="s">
        <v>38</v>
      </c>
      <c r="G321" s="1" t="s">
        <v>20</v>
      </c>
      <c r="H321" s="1" t="s">
        <v>4907</v>
      </c>
      <c r="I321" s="1" t="s">
        <v>4908</v>
      </c>
      <c r="J321" s="1" t="s">
        <v>4909</v>
      </c>
      <c r="K321" s="1" t="s">
        <v>4910</v>
      </c>
      <c r="L321" s="1">
        <v>-1.0</v>
      </c>
      <c r="M321" s="1">
        <v>0.2905333333333333</v>
      </c>
      <c r="N321" s="1">
        <v>7.444333333333334</v>
      </c>
      <c r="O321" s="1" t="s">
        <v>4211</v>
      </c>
      <c r="P321" s="1" t="s">
        <v>4911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58</v>
      </c>
      <c r="B322" s="1" t="s">
        <v>17</v>
      </c>
      <c r="C322" s="1">
        <v>274.0</v>
      </c>
      <c r="D322" s="1">
        <v>0.0</v>
      </c>
      <c r="E322" s="1" t="s">
        <v>4429</v>
      </c>
      <c r="F322" s="1" t="s">
        <v>38</v>
      </c>
      <c r="G322" s="1" t="s">
        <v>20</v>
      </c>
      <c r="H322" s="1" t="s">
        <v>4912</v>
      </c>
      <c r="I322" s="1" t="s">
        <v>4913</v>
      </c>
      <c r="J322" s="1" t="s">
        <v>4914</v>
      </c>
      <c r="K322" s="1" t="s">
        <v>4915</v>
      </c>
      <c r="L322" s="1">
        <v>-15.0</v>
      </c>
      <c r="M322" s="1">
        <v>2.9097833333333334</v>
      </c>
      <c r="N322" s="1">
        <v>6.4008666666666665</v>
      </c>
      <c r="O322" s="1" t="s">
        <v>4211</v>
      </c>
      <c r="P322" s="1" t="s">
        <v>4227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58</v>
      </c>
      <c r="B323" s="1" t="s">
        <v>17</v>
      </c>
      <c r="C323" s="1">
        <v>378.0</v>
      </c>
      <c r="D323" s="1">
        <v>0.0</v>
      </c>
      <c r="E323" s="1" t="s">
        <v>4429</v>
      </c>
      <c r="F323" s="1" t="s">
        <v>38</v>
      </c>
      <c r="G323" s="1" t="s">
        <v>20</v>
      </c>
      <c r="H323" s="1" t="s">
        <v>4916</v>
      </c>
      <c r="I323" s="1" t="s">
        <v>4917</v>
      </c>
      <c r="J323" s="1" t="s">
        <v>4918</v>
      </c>
      <c r="K323" s="1" t="s">
        <v>4919</v>
      </c>
      <c r="L323" s="1">
        <v>-11.0</v>
      </c>
      <c r="M323" s="1">
        <v>11.83245</v>
      </c>
      <c r="N323" s="1">
        <v>15.297016666666666</v>
      </c>
      <c r="O323" s="1" t="s">
        <v>4211</v>
      </c>
      <c r="P323" s="1" t="s">
        <v>4920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58</v>
      </c>
      <c r="B324" s="1" t="s">
        <v>17</v>
      </c>
      <c r="C324" s="1">
        <v>344.0</v>
      </c>
      <c r="D324" s="1">
        <v>0.0</v>
      </c>
      <c r="E324" s="1" t="s">
        <v>4429</v>
      </c>
      <c r="F324" s="1" t="s">
        <v>38</v>
      </c>
      <c r="G324" s="1" t="s">
        <v>20</v>
      </c>
      <c r="H324" s="1" t="s">
        <v>4921</v>
      </c>
      <c r="I324" s="1" t="s">
        <v>4922</v>
      </c>
      <c r="J324" s="1" t="s">
        <v>4923</v>
      </c>
      <c r="K324" s="1" t="s">
        <v>4924</v>
      </c>
      <c r="L324" s="1">
        <v>-10.0</v>
      </c>
      <c r="M324" s="1">
        <v>18.347083333333334</v>
      </c>
      <c r="N324" s="1">
        <v>21.925333333333334</v>
      </c>
      <c r="O324" s="1" t="s">
        <v>4211</v>
      </c>
      <c r="P324" s="1" t="s">
        <v>4925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36</v>
      </c>
      <c r="B325" s="1" t="s">
        <v>17</v>
      </c>
      <c r="C325" s="1">
        <v>284.0</v>
      </c>
      <c r="D325" s="1">
        <v>0.0</v>
      </c>
      <c r="E325" s="1" t="s">
        <v>4429</v>
      </c>
      <c r="F325" s="1" t="s">
        <v>38</v>
      </c>
      <c r="G325" s="1" t="s">
        <v>93</v>
      </c>
      <c r="H325" s="1" t="s">
        <v>4926</v>
      </c>
      <c r="I325" s="1" t="s">
        <v>4927</v>
      </c>
      <c r="J325" s="1" t="s">
        <v>4928</v>
      </c>
      <c r="K325" s="1" t="s">
        <v>4929</v>
      </c>
      <c r="L325" s="1">
        <v>-5.0</v>
      </c>
      <c r="M325" s="1">
        <v>12.968433333333333</v>
      </c>
      <c r="N325" s="1">
        <v>12.087983333333334</v>
      </c>
      <c r="O325" s="1" t="s">
        <v>43</v>
      </c>
      <c r="P325" s="1" t="s">
        <v>4403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28</v>
      </c>
      <c r="B326" s="1" t="s">
        <v>17</v>
      </c>
      <c r="C326" s="1">
        <v>201.4</v>
      </c>
      <c r="D326" s="1">
        <v>0.0</v>
      </c>
      <c r="E326" s="1" t="s">
        <v>29</v>
      </c>
      <c r="F326" s="1" t="s">
        <v>19</v>
      </c>
      <c r="G326" s="1" t="s">
        <v>20</v>
      </c>
      <c r="H326" s="1" t="s">
        <v>4930</v>
      </c>
      <c r="I326" s="1" t="s">
        <v>4931</v>
      </c>
      <c r="J326" s="1" t="s">
        <v>4931</v>
      </c>
      <c r="K326" s="2"/>
      <c r="L326" s="1">
        <v>-6.0</v>
      </c>
      <c r="M326" s="1"/>
      <c r="N326" s="1">
        <v>8.5582</v>
      </c>
      <c r="O326" s="1" t="s">
        <v>3889</v>
      </c>
      <c r="P326" s="1" t="s">
        <v>4932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16</v>
      </c>
      <c r="B327" s="1" t="s">
        <v>485</v>
      </c>
      <c r="C327" s="1">
        <v>319.0</v>
      </c>
      <c r="D327" s="1">
        <v>0.0</v>
      </c>
      <c r="E327" s="1" t="s">
        <v>4933</v>
      </c>
      <c r="F327" s="1" t="s">
        <v>19</v>
      </c>
      <c r="G327" s="1" t="s">
        <v>20</v>
      </c>
      <c r="H327" s="1" t="s">
        <v>4934</v>
      </c>
      <c r="I327" s="1" t="s">
        <v>4935</v>
      </c>
      <c r="J327" s="1" t="s">
        <v>4935</v>
      </c>
      <c r="K327" s="2"/>
      <c r="L327" s="1">
        <v>1.0</v>
      </c>
      <c r="M327" s="1"/>
      <c r="N327" s="1">
        <v>16.08641666666667</v>
      </c>
      <c r="O327" s="1" t="s">
        <v>3885</v>
      </c>
      <c r="P327" s="1" t="s">
        <v>4936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179</v>
      </c>
      <c r="B328" s="1" t="s">
        <v>17</v>
      </c>
      <c r="C328" s="1">
        <v>329.0</v>
      </c>
      <c r="D328" s="1">
        <v>0.0</v>
      </c>
      <c r="E328" s="2"/>
      <c r="F328" s="1" t="s">
        <v>67</v>
      </c>
      <c r="G328" s="1" t="s">
        <v>68</v>
      </c>
      <c r="H328" s="1" t="s">
        <v>4937</v>
      </c>
      <c r="I328" s="2"/>
      <c r="J328" s="1" t="s">
        <v>4938</v>
      </c>
      <c r="K328" s="2"/>
      <c r="L328" s="1">
        <v>420.0</v>
      </c>
      <c r="M328" s="1"/>
      <c r="N328" s="2"/>
      <c r="O328" s="1" t="s">
        <v>182</v>
      </c>
      <c r="P328" s="1" t="s">
        <v>4939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28</v>
      </c>
      <c r="B329" s="1" t="s">
        <v>17</v>
      </c>
      <c r="C329" s="1">
        <v>259.2</v>
      </c>
      <c r="D329" s="1">
        <v>0.0</v>
      </c>
      <c r="E329" s="1" t="s">
        <v>29</v>
      </c>
      <c r="F329" s="1" t="s">
        <v>19</v>
      </c>
      <c r="G329" s="1" t="s">
        <v>20</v>
      </c>
      <c r="H329" s="1" t="s">
        <v>4940</v>
      </c>
      <c r="I329" s="1" t="s">
        <v>4941</v>
      </c>
      <c r="J329" s="1" t="s">
        <v>4941</v>
      </c>
      <c r="K329" s="2"/>
      <c r="L329" s="1">
        <v>0.0</v>
      </c>
      <c r="M329" s="1"/>
      <c r="N329" s="1">
        <v>14.946483333333333</v>
      </c>
      <c r="O329" s="1" t="s">
        <v>3889</v>
      </c>
      <c r="P329" s="1" t="s">
        <v>4054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28</v>
      </c>
      <c r="B330" s="1" t="s">
        <v>17</v>
      </c>
      <c r="C330" s="1">
        <v>223.2</v>
      </c>
      <c r="D330" s="1">
        <v>0.0</v>
      </c>
      <c r="E330" s="1" t="s">
        <v>29</v>
      </c>
      <c r="F330" s="1" t="s">
        <v>19</v>
      </c>
      <c r="G330" s="1" t="s">
        <v>20</v>
      </c>
      <c r="H330" s="1" t="s">
        <v>4942</v>
      </c>
      <c r="I330" s="1" t="s">
        <v>4943</v>
      </c>
      <c r="J330" s="1" t="s">
        <v>4943</v>
      </c>
      <c r="K330" s="2"/>
      <c r="L330" s="1">
        <v>0.0</v>
      </c>
      <c r="M330" s="1"/>
      <c r="N330" s="1">
        <v>14.1877</v>
      </c>
      <c r="O330" s="1" t="s">
        <v>3889</v>
      </c>
      <c r="P330" s="1" t="s">
        <v>4944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28</v>
      </c>
      <c r="B331" s="1" t="s">
        <v>17</v>
      </c>
      <c r="C331" s="1">
        <v>346.4</v>
      </c>
      <c r="D331" s="1">
        <v>0.0</v>
      </c>
      <c r="E331" s="1" t="s">
        <v>29</v>
      </c>
      <c r="F331" s="1" t="s">
        <v>19</v>
      </c>
      <c r="G331" s="1" t="s">
        <v>20</v>
      </c>
      <c r="H331" s="1" t="s">
        <v>4945</v>
      </c>
      <c r="I331" s="1" t="s">
        <v>4946</v>
      </c>
      <c r="J331" s="1" t="s">
        <v>4946</v>
      </c>
      <c r="K331" s="2"/>
      <c r="L331" s="1">
        <v>0.0</v>
      </c>
      <c r="M331" s="1"/>
      <c r="N331" s="1">
        <v>40.84643333333333</v>
      </c>
      <c r="O331" s="1" t="s">
        <v>3889</v>
      </c>
      <c r="P331" s="1" t="s">
        <v>4947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28</v>
      </c>
      <c r="B332" s="1" t="s">
        <v>17</v>
      </c>
      <c r="C332" s="1">
        <v>276.4</v>
      </c>
      <c r="D332" s="1">
        <v>0.0</v>
      </c>
      <c r="E332" s="1" t="s">
        <v>29</v>
      </c>
      <c r="F332" s="1" t="s">
        <v>19</v>
      </c>
      <c r="G332" s="1" t="s">
        <v>20</v>
      </c>
      <c r="H332" s="1" t="s">
        <v>4948</v>
      </c>
      <c r="I332" s="1" t="s">
        <v>4949</v>
      </c>
      <c r="J332" s="1" t="s">
        <v>4949</v>
      </c>
      <c r="K332" s="2"/>
      <c r="L332" s="1">
        <v>0.0</v>
      </c>
      <c r="M332" s="1"/>
      <c r="N332" s="1">
        <v>14.27395</v>
      </c>
      <c r="O332" s="1" t="s">
        <v>3889</v>
      </c>
      <c r="P332" s="1" t="s">
        <v>4950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1" t="s">
        <v>28</v>
      </c>
      <c r="B333" s="1" t="s">
        <v>17</v>
      </c>
      <c r="C333" s="1">
        <v>259.2</v>
      </c>
      <c r="D333" s="1">
        <v>0.0</v>
      </c>
      <c r="E333" s="1" t="s">
        <v>29</v>
      </c>
      <c r="F333" s="1" t="s">
        <v>19</v>
      </c>
      <c r="G333" s="1" t="s">
        <v>20</v>
      </c>
      <c r="H333" s="1" t="s">
        <v>4951</v>
      </c>
      <c r="I333" s="1" t="s">
        <v>4952</v>
      </c>
      <c r="J333" s="1" t="s">
        <v>4952</v>
      </c>
      <c r="K333" s="2"/>
      <c r="L333" s="1">
        <v>-2.0</v>
      </c>
      <c r="M333" s="1"/>
      <c r="N333" s="1">
        <v>12.5438</v>
      </c>
      <c r="O333" s="1" t="s">
        <v>3889</v>
      </c>
      <c r="P333" s="1" t="s">
        <v>4054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1" t="s">
        <v>16</v>
      </c>
      <c r="B334" s="1" t="s">
        <v>17</v>
      </c>
      <c r="C334" s="1">
        <v>244.0</v>
      </c>
      <c r="D334" s="1">
        <v>0.0</v>
      </c>
      <c r="E334" s="1" t="s">
        <v>4203</v>
      </c>
      <c r="F334" s="1" t="s">
        <v>19</v>
      </c>
      <c r="G334" s="1" t="s">
        <v>20</v>
      </c>
      <c r="H334" s="1" t="s">
        <v>4953</v>
      </c>
      <c r="I334" s="1" t="s">
        <v>4954</v>
      </c>
      <c r="J334" s="1" t="s">
        <v>4954</v>
      </c>
      <c r="K334" s="2"/>
      <c r="L334" s="1">
        <v>-3.0</v>
      </c>
      <c r="M334" s="1"/>
      <c r="N334" s="1">
        <v>11.4863</v>
      </c>
      <c r="O334" s="1" t="s">
        <v>3885</v>
      </c>
      <c r="P334" s="1" t="s">
        <v>4955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28</v>
      </c>
      <c r="B335" s="1" t="s">
        <v>17</v>
      </c>
      <c r="C335" s="1">
        <v>259.2</v>
      </c>
      <c r="D335" s="1">
        <v>0.0</v>
      </c>
      <c r="E335" s="1" t="s">
        <v>29</v>
      </c>
      <c r="F335" s="1" t="s">
        <v>19</v>
      </c>
      <c r="G335" s="1" t="s">
        <v>20</v>
      </c>
      <c r="H335" s="1" t="s">
        <v>4956</v>
      </c>
      <c r="I335" s="1" t="s">
        <v>4957</v>
      </c>
      <c r="J335" s="1" t="s">
        <v>4957</v>
      </c>
      <c r="K335" s="2"/>
      <c r="L335" s="1">
        <v>-4.0</v>
      </c>
      <c r="M335" s="1"/>
      <c r="N335" s="1">
        <v>10.400283333333334</v>
      </c>
      <c r="O335" s="1" t="s">
        <v>3889</v>
      </c>
      <c r="P335" s="1" t="s">
        <v>3976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E335" s="2"/>
      <c r="AF335" s="2"/>
    </row>
    <row r="336">
      <c r="A336" s="1" t="s">
        <v>58</v>
      </c>
      <c r="B336" s="1" t="s">
        <v>180</v>
      </c>
      <c r="C336" s="1">
        <v>562.0</v>
      </c>
      <c r="D336" s="1">
        <v>0.0</v>
      </c>
      <c r="E336" s="2"/>
      <c r="F336" s="1" t="s">
        <v>19</v>
      </c>
      <c r="G336" s="1" t="s">
        <v>20</v>
      </c>
      <c r="H336" s="1" t="s">
        <v>4958</v>
      </c>
      <c r="I336" s="1" t="s">
        <v>4959</v>
      </c>
      <c r="J336" s="1" t="s">
        <v>4959</v>
      </c>
      <c r="K336" s="2"/>
      <c r="L336" s="1">
        <v>0.0</v>
      </c>
      <c r="M336" s="1"/>
      <c r="N336" s="1">
        <v>14.247066666666667</v>
      </c>
      <c r="O336" s="1" t="s">
        <v>3924</v>
      </c>
      <c r="P336" s="1" t="s">
        <v>4960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1" t="s">
        <v>28</v>
      </c>
      <c r="B337" s="1" t="s">
        <v>17</v>
      </c>
      <c r="C337" s="3">
        <v>646.4</v>
      </c>
      <c r="D337" s="1">
        <v>0.0</v>
      </c>
      <c r="E337" s="1" t="s">
        <v>29</v>
      </c>
      <c r="F337" s="1" t="s">
        <v>19</v>
      </c>
      <c r="G337" s="1" t="s">
        <v>20</v>
      </c>
      <c r="H337" s="1" t="s">
        <v>4961</v>
      </c>
      <c r="I337" s="1" t="s">
        <v>4962</v>
      </c>
      <c r="J337" s="1" t="s">
        <v>4962</v>
      </c>
      <c r="K337" s="2"/>
      <c r="L337" s="1">
        <v>4.0</v>
      </c>
      <c r="M337" s="1"/>
      <c r="N337" s="1">
        <v>19.4827</v>
      </c>
      <c r="O337" s="1" t="s">
        <v>3889</v>
      </c>
      <c r="P337" s="1" t="s">
        <v>4963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28</v>
      </c>
      <c r="B338" s="1" t="s">
        <v>17</v>
      </c>
      <c r="C338" s="1">
        <v>457.4</v>
      </c>
      <c r="D338" s="1">
        <v>0.0</v>
      </c>
      <c r="E338" s="1" t="s">
        <v>29</v>
      </c>
      <c r="F338" s="1" t="s">
        <v>19</v>
      </c>
      <c r="G338" s="1" t="s">
        <v>20</v>
      </c>
      <c r="H338" s="1" t="s">
        <v>4964</v>
      </c>
      <c r="I338" s="1" t="s">
        <v>4965</v>
      </c>
      <c r="J338" s="1" t="s">
        <v>4965</v>
      </c>
      <c r="K338" s="2"/>
      <c r="L338" s="1">
        <v>2.0</v>
      </c>
      <c r="M338" s="1"/>
      <c r="N338" s="1">
        <v>17.534683333333334</v>
      </c>
      <c r="O338" s="1" t="s">
        <v>3889</v>
      </c>
      <c r="P338" s="1" t="s">
        <v>4966</v>
      </c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1" t="s">
        <v>58</v>
      </c>
      <c r="B339" s="1" t="s">
        <v>17</v>
      </c>
      <c r="C339" s="3">
        <v>319.0</v>
      </c>
      <c r="D339" s="1">
        <v>0.0</v>
      </c>
      <c r="E339" s="2"/>
      <c r="F339" s="1" t="s">
        <v>19</v>
      </c>
      <c r="G339" s="1" t="s">
        <v>93</v>
      </c>
      <c r="H339" s="1" t="s">
        <v>4967</v>
      </c>
      <c r="I339" s="1" t="s">
        <v>4968</v>
      </c>
      <c r="J339" s="1" t="s">
        <v>4968</v>
      </c>
      <c r="K339" s="2"/>
      <c r="L339" s="1">
        <v>-5.0</v>
      </c>
      <c r="M339" s="1"/>
      <c r="N339" s="1">
        <v>9.037333333333333</v>
      </c>
      <c r="O339" s="1" t="s">
        <v>3924</v>
      </c>
      <c r="P339" s="1" t="s">
        <v>4969</v>
      </c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1" t="s">
        <v>58</v>
      </c>
      <c r="B340" s="1" t="s">
        <v>17</v>
      </c>
      <c r="C340" s="1">
        <v>756.0</v>
      </c>
      <c r="D340" s="1">
        <v>0.0</v>
      </c>
      <c r="E340" s="2"/>
      <c r="F340" s="1" t="s">
        <v>19</v>
      </c>
      <c r="G340" s="1" t="s">
        <v>20</v>
      </c>
      <c r="H340" s="1" t="s">
        <v>4970</v>
      </c>
      <c r="I340" s="1" t="s">
        <v>4971</v>
      </c>
      <c r="J340" s="1" t="s">
        <v>4971</v>
      </c>
      <c r="K340" s="2"/>
      <c r="L340" s="1">
        <v>-4.0</v>
      </c>
      <c r="M340" s="1"/>
      <c r="N340" s="1">
        <v>10.230466666666667</v>
      </c>
      <c r="O340" s="1" t="s">
        <v>3924</v>
      </c>
      <c r="P340" s="1" t="s">
        <v>4972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1" t="s">
        <v>58</v>
      </c>
      <c r="B341" s="1" t="s">
        <v>17</v>
      </c>
      <c r="C341" s="1">
        <v>224.5</v>
      </c>
      <c r="D341" s="1">
        <v>94.5</v>
      </c>
      <c r="E341" s="2"/>
      <c r="F341" s="1" t="s">
        <v>19</v>
      </c>
      <c r="G341" s="1" t="s">
        <v>93</v>
      </c>
      <c r="H341" s="1" t="s">
        <v>4973</v>
      </c>
      <c r="I341" s="1" t="s">
        <v>4974</v>
      </c>
      <c r="J341" s="1" t="s">
        <v>4974</v>
      </c>
      <c r="K341" s="2"/>
      <c r="L341" s="1">
        <v>-6.0</v>
      </c>
      <c r="M341" s="1"/>
      <c r="N341" s="1">
        <v>8.325783333333334</v>
      </c>
      <c r="O341" s="1" t="s">
        <v>3924</v>
      </c>
      <c r="P341" s="1" t="s">
        <v>4975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E341" s="2"/>
      <c r="AF341" s="2"/>
    </row>
    <row r="342">
      <c r="A342" s="1" t="s">
        <v>179</v>
      </c>
      <c r="B342" s="1" t="s">
        <v>17</v>
      </c>
      <c r="C342" s="1">
        <v>20.0</v>
      </c>
      <c r="D342" s="1">
        <v>35.0</v>
      </c>
      <c r="E342" s="2"/>
      <c r="F342" s="1" t="s">
        <v>67</v>
      </c>
      <c r="G342" s="1" t="s">
        <v>93</v>
      </c>
      <c r="H342" s="1" t="s">
        <v>4976</v>
      </c>
      <c r="I342" s="1" t="s">
        <v>4977</v>
      </c>
      <c r="J342" s="1" t="s">
        <v>4977</v>
      </c>
      <c r="K342" s="2"/>
      <c r="L342" s="1">
        <v>46.0</v>
      </c>
      <c r="M342" s="1"/>
      <c r="N342" s="1">
        <v>51.783166666666666</v>
      </c>
      <c r="O342" s="1" t="s">
        <v>182</v>
      </c>
      <c r="P342" s="1" t="s">
        <v>4978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1" t="s">
        <v>36</v>
      </c>
      <c r="B343" s="1" t="s">
        <v>17</v>
      </c>
      <c r="C343" s="1">
        <v>540.0</v>
      </c>
      <c r="D343" s="1">
        <v>12.0</v>
      </c>
      <c r="E343" s="1" t="s">
        <v>4429</v>
      </c>
      <c r="F343" s="1" t="s">
        <v>38</v>
      </c>
      <c r="G343" s="1" t="s">
        <v>20</v>
      </c>
      <c r="H343" s="1" t="s">
        <v>4979</v>
      </c>
      <c r="I343" s="1" t="s">
        <v>4980</v>
      </c>
      <c r="J343" s="1" t="s">
        <v>4981</v>
      </c>
      <c r="K343" s="1" t="s">
        <v>4982</v>
      </c>
      <c r="L343" s="1">
        <v>-2.0</v>
      </c>
      <c r="M343" s="1">
        <v>16.932983333333333</v>
      </c>
      <c r="N343" s="1">
        <v>15.5083</v>
      </c>
      <c r="O343" s="1" t="s">
        <v>43</v>
      </c>
      <c r="P343" s="1" t="s">
        <v>4983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1" t="s">
        <v>16</v>
      </c>
      <c r="B344" s="1" t="s">
        <v>17</v>
      </c>
      <c r="C344" s="1">
        <v>588.0</v>
      </c>
      <c r="D344" s="1">
        <v>0.0</v>
      </c>
      <c r="E344" s="1" t="s">
        <v>4984</v>
      </c>
      <c r="F344" s="1" t="s">
        <v>19</v>
      </c>
      <c r="G344" s="1" t="s">
        <v>20</v>
      </c>
      <c r="H344" s="1" t="s">
        <v>4985</v>
      </c>
      <c r="I344" s="1" t="s">
        <v>4986</v>
      </c>
      <c r="J344" s="1" t="s">
        <v>4986</v>
      </c>
      <c r="K344" s="2"/>
      <c r="L344" s="1">
        <v>-3.0</v>
      </c>
      <c r="M344" s="1"/>
      <c r="N344" s="1">
        <v>11.042816666666667</v>
      </c>
      <c r="O344" s="1" t="s">
        <v>3885</v>
      </c>
      <c r="P344" s="1" t="s">
        <v>4987</v>
      </c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1" t="s">
        <v>36</v>
      </c>
      <c r="B345" s="1" t="s">
        <v>17</v>
      </c>
      <c r="C345" s="1">
        <v>414.0</v>
      </c>
      <c r="D345" s="1">
        <v>104.0</v>
      </c>
      <c r="E345" s="2"/>
      <c r="F345" s="1" t="s">
        <v>67</v>
      </c>
      <c r="G345" s="1" t="s">
        <v>20</v>
      </c>
      <c r="H345" s="1" t="s">
        <v>4988</v>
      </c>
      <c r="I345" s="1" t="s">
        <v>4989</v>
      </c>
      <c r="J345" s="1" t="s">
        <v>4989</v>
      </c>
      <c r="K345" s="2"/>
      <c r="L345" s="1">
        <v>-7.0</v>
      </c>
      <c r="M345" s="1"/>
      <c r="N345" s="1">
        <v>12.371133333333333</v>
      </c>
      <c r="O345" s="1" t="s">
        <v>43</v>
      </c>
      <c r="P345" s="1" t="s">
        <v>4990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1" t="s">
        <v>28</v>
      </c>
      <c r="B346" s="1" t="s">
        <v>17</v>
      </c>
      <c r="C346" s="1">
        <v>198.2</v>
      </c>
      <c r="D346" s="1">
        <v>0.0</v>
      </c>
      <c r="E346" s="1" t="s">
        <v>29</v>
      </c>
      <c r="F346" s="1" t="s">
        <v>19</v>
      </c>
      <c r="G346" s="1" t="s">
        <v>20</v>
      </c>
      <c r="H346" s="1" t="s">
        <v>4991</v>
      </c>
      <c r="I346" s="1" t="s">
        <v>4992</v>
      </c>
      <c r="J346" s="1" t="s">
        <v>4992</v>
      </c>
      <c r="K346" s="2"/>
      <c r="L346" s="1">
        <v>0.0</v>
      </c>
      <c r="M346" s="1"/>
      <c r="N346" s="1">
        <v>14.704316666666667</v>
      </c>
      <c r="O346" s="1" t="s">
        <v>3889</v>
      </c>
      <c r="P346" s="1" t="s">
        <v>3982</v>
      </c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1" t="s">
        <v>28</v>
      </c>
      <c r="B347" s="1" t="s">
        <v>17</v>
      </c>
      <c r="C347" s="1">
        <v>505.6</v>
      </c>
      <c r="D347" s="1">
        <v>0.0</v>
      </c>
      <c r="E347" s="1" t="s">
        <v>29</v>
      </c>
      <c r="F347" s="1" t="s">
        <v>19</v>
      </c>
      <c r="G347" s="1" t="s">
        <v>20</v>
      </c>
      <c r="H347" s="1" t="s">
        <v>4993</v>
      </c>
      <c r="I347" s="1" t="s">
        <v>4994</v>
      </c>
      <c r="J347" s="1" t="s">
        <v>4994</v>
      </c>
      <c r="K347" s="2"/>
      <c r="L347" s="1">
        <v>-1.0</v>
      </c>
      <c r="M347" s="1"/>
      <c r="N347" s="1">
        <v>13.1553</v>
      </c>
      <c r="O347" s="1" t="s">
        <v>3889</v>
      </c>
      <c r="P347" s="1" t="s">
        <v>4995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1" t="s">
        <v>179</v>
      </c>
      <c r="B348" s="1" t="s">
        <v>17</v>
      </c>
      <c r="C348" s="1">
        <v>414.4</v>
      </c>
      <c r="D348" s="1">
        <v>103.6</v>
      </c>
      <c r="E348" s="2"/>
      <c r="F348" s="1" t="s">
        <v>67</v>
      </c>
      <c r="G348" s="1" t="s">
        <v>93</v>
      </c>
      <c r="H348" s="1" t="s">
        <v>4996</v>
      </c>
      <c r="I348" s="1" t="s">
        <v>4997</v>
      </c>
      <c r="J348" s="1" t="s">
        <v>4997</v>
      </c>
      <c r="K348" s="2"/>
      <c r="L348" s="1">
        <v>-3.0</v>
      </c>
      <c r="M348" s="1"/>
      <c r="N348" s="1">
        <v>1.78645</v>
      </c>
      <c r="O348" s="1" t="s">
        <v>182</v>
      </c>
      <c r="P348" s="1" t="s">
        <v>4998</v>
      </c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1" t="s">
        <v>58</v>
      </c>
      <c r="B349" s="1" t="s">
        <v>17</v>
      </c>
      <c r="C349" s="1">
        <v>225.75</v>
      </c>
      <c r="D349" s="1">
        <v>93.25</v>
      </c>
      <c r="E349" s="2"/>
      <c r="F349" s="1" t="s">
        <v>19</v>
      </c>
      <c r="G349" s="1" t="s">
        <v>20</v>
      </c>
      <c r="H349" s="1" t="s">
        <v>4999</v>
      </c>
      <c r="I349" s="1" t="s">
        <v>5000</v>
      </c>
      <c r="J349" s="1" t="s">
        <v>5000</v>
      </c>
      <c r="K349" s="2"/>
      <c r="L349" s="1">
        <v>-4.0</v>
      </c>
      <c r="M349" s="1"/>
      <c r="N349" s="1">
        <v>10.3779</v>
      </c>
      <c r="O349" s="1" t="s">
        <v>3924</v>
      </c>
      <c r="P349" s="1" t="s">
        <v>5001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1" t="s">
        <v>58</v>
      </c>
      <c r="B350" s="1" t="s">
        <v>17</v>
      </c>
      <c r="C350" s="1">
        <v>447.0</v>
      </c>
      <c r="D350" s="1">
        <v>0.0</v>
      </c>
      <c r="E350" s="2"/>
      <c r="F350" s="1" t="s">
        <v>19</v>
      </c>
      <c r="G350" s="1" t="s">
        <v>20</v>
      </c>
      <c r="H350" s="1" t="s">
        <v>5002</v>
      </c>
      <c r="I350" s="1" t="s">
        <v>5003</v>
      </c>
      <c r="J350" s="1" t="s">
        <v>5003</v>
      </c>
      <c r="K350" s="2"/>
      <c r="L350" s="1">
        <v>2.0</v>
      </c>
      <c r="M350" s="1"/>
      <c r="N350" s="1">
        <v>17.147683333333333</v>
      </c>
      <c r="O350" s="1" t="s">
        <v>3924</v>
      </c>
      <c r="P350" s="1" t="s">
        <v>5004</v>
      </c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1" t="s">
        <v>28</v>
      </c>
      <c r="B351" s="1" t="s">
        <v>17</v>
      </c>
      <c r="C351" s="1">
        <v>478.4</v>
      </c>
      <c r="D351" s="1">
        <v>0.0</v>
      </c>
      <c r="E351" s="1" t="s">
        <v>29</v>
      </c>
      <c r="F351" s="1" t="s">
        <v>19</v>
      </c>
      <c r="G351" s="1" t="s">
        <v>20</v>
      </c>
      <c r="H351" s="1" t="s">
        <v>5005</v>
      </c>
      <c r="I351" s="1" t="s">
        <v>5006</v>
      </c>
      <c r="J351" s="1" t="s">
        <v>5006</v>
      </c>
      <c r="K351" s="2"/>
      <c r="L351" s="1">
        <v>2.0</v>
      </c>
      <c r="M351" s="1"/>
      <c r="N351" s="1">
        <v>17.70875</v>
      </c>
      <c r="O351" s="1" t="s">
        <v>3889</v>
      </c>
      <c r="P351" s="1" t="s">
        <v>5007</v>
      </c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1" t="s">
        <v>36</v>
      </c>
      <c r="B352" s="1" t="s">
        <v>17</v>
      </c>
      <c r="C352" s="1">
        <v>284.0</v>
      </c>
      <c r="D352" s="1">
        <v>0.0</v>
      </c>
      <c r="E352" s="1" t="s">
        <v>4429</v>
      </c>
      <c r="F352" s="1" t="s">
        <v>38</v>
      </c>
      <c r="G352" s="1" t="s">
        <v>93</v>
      </c>
      <c r="H352" s="1" t="s">
        <v>5008</v>
      </c>
      <c r="I352" s="1" t="s">
        <v>5009</v>
      </c>
      <c r="J352" s="1" t="s">
        <v>5010</v>
      </c>
      <c r="K352" s="1" t="s">
        <v>5011</v>
      </c>
      <c r="L352" s="1">
        <v>-3.0</v>
      </c>
      <c r="M352" s="1">
        <v>21.39505</v>
      </c>
      <c r="N352" s="1">
        <v>18.21505</v>
      </c>
      <c r="O352" s="1" t="s">
        <v>43</v>
      </c>
      <c r="P352" s="1" t="s">
        <v>5012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E352" s="2"/>
      <c r="AF352" s="2"/>
    </row>
    <row r="353">
      <c r="A353" s="1" t="s">
        <v>28</v>
      </c>
      <c r="B353" s="1" t="s">
        <v>17</v>
      </c>
      <c r="C353" s="1">
        <v>198.2</v>
      </c>
      <c r="D353" s="1">
        <v>0.0</v>
      </c>
      <c r="E353" s="1" t="s">
        <v>29</v>
      </c>
      <c r="F353" s="1" t="s">
        <v>19</v>
      </c>
      <c r="G353" s="1" t="s">
        <v>20</v>
      </c>
      <c r="H353" s="1" t="s">
        <v>5013</v>
      </c>
      <c r="I353" s="1" t="s">
        <v>5014</v>
      </c>
      <c r="J353" s="1" t="s">
        <v>5014</v>
      </c>
      <c r="K353" s="2"/>
      <c r="L353" s="1">
        <v>-1.0</v>
      </c>
      <c r="M353" s="1"/>
      <c r="N353" s="1">
        <v>13.524433333333333</v>
      </c>
      <c r="O353" s="1" t="s">
        <v>3889</v>
      </c>
      <c r="P353" s="1" t="s">
        <v>4271</v>
      </c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1" t="s">
        <v>179</v>
      </c>
      <c r="B354" s="1" t="s">
        <v>17</v>
      </c>
      <c r="C354" s="1">
        <v>49.0</v>
      </c>
      <c r="D354" s="1">
        <v>0.0</v>
      </c>
      <c r="E354" s="2"/>
      <c r="F354" s="1" t="s">
        <v>67</v>
      </c>
      <c r="G354" s="1" t="s">
        <v>93</v>
      </c>
      <c r="H354" s="1" t="s">
        <v>5015</v>
      </c>
      <c r="I354" s="1" t="s">
        <v>5016</v>
      </c>
      <c r="J354" s="1" t="s">
        <v>5016</v>
      </c>
      <c r="K354" s="2"/>
      <c r="L354" s="1">
        <v>28.0</v>
      </c>
      <c r="M354" s="1"/>
      <c r="N354" s="1">
        <v>33.187416666666664</v>
      </c>
      <c r="O354" s="1" t="s">
        <v>182</v>
      </c>
      <c r="P354" s="1" t="s">
        <v>5017</v>
      </c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1" t="s">
        <v>28</v>
      </c>
      <c r="B355" s="1" t="s">
        <v>17</v>
      </c>
      <c r="C355" s="1">
        <v>259.2</v>
      </c>
      <c r="D355" s="1">
        <v>0.0</v>
      </c>
      <c r="E355" s="1" t="s">
        <v>29</v>
      </c>
      <c r="F355" s="1" t="s">
        <v>19</v>
      </c>
      <c r="G355" s="1" t="s">
        <v>20</v>
      </c>
      <c r="H355" s="1" t="s">
        <v>5018</v>
      </c>
      <c r="I355" s="1" t="s">
        <v>5019</v>
      </c>
      <c r="J355" s="1" t="s">
        <v>5019</v>
      </c>
      <c r="K355" s="2"/>
      <c r="L355" s="1">
        <v>-3.0</v>
      </c>
      <c r="M355" s="1"/>
      <c r="N355" s="1">
        <v>11.40085</v>
      </c>
      <c r="O355" s="1" t="s">
        <v>3889</v>
      </c>
      <c r="P355" s="1" t="s">
        <v>3976</v>
      </c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1" t="s">
        <v>36</v>
      </c>
      <c r="B356" s="1" t="s">
        <v>17</v>
      </c>
      <c r="C356" s="1">
        <v>299.0</v>
      </c>
      <c r="D356" s="1">
        <v>99.0</v>
      </c>
      <c r="E356" s="2"/>
      <c r="F356" s="1" t="s">
        <v>67</v>
      </c>
      <c r="G356" s="1" t="s">
        <v>68</v>
      </c>
      <c r="H356" s="1" t="s">
        <v>5020</v>
      </c>
      <c r="I356" s="1" t="s">
        <v>5021</v>
      </c>
      <c r="J356" s="1" t="s">
        <v>5021</v>
      </c>
      <c r="K356" s="2"/>
      <c r="L356" s="1">
        <v>-9.0</v>
      </c>
      <c r="M356" s="1"/>
      <c r="N356" s="1">
        <v>9.277666666666667</v>
      </c>
      <c r="O356" s="1" t="s">
        <v>43</v>
      </c>
      <c r="P356" s="1" t="s">
        <v>5022</v>
      </c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1" t="s">
        <v>28</v>
      </c>
      <c r="B357" s="1" t="s">
        <v>17</v>
      </c>
      <c r="C357" s="1">
        <v>369.4</v>
      </c>
      <c r="D357" s="1">
        <v>0.0</v>
      </c>
      <c r="E357" s="1" t="s">
        <v>29</v>
      </c>
      <c r="F357" s="1" t="s">
        <v>19</v>
      </c>
      <c r="G357" s="1" t="s">
        <v>20</v>
      </c>
      <c r="H357" s="1" t="s">
        <v>5023</v>
      </c>
      <c r="I357" s="1" t="s">
        <v>5024</v>
      </c>
      <c r="J357" s="1" t="s">
        <v>5024</v>
      </c>
      <c r="K357" s="2"/>
      <c r="L357" s="1">
        <v>-7.0</v>
      </c>
      <c r="M357" s="1"/>
      <c r="N357" s="1">
        <v>7.488266666666667</v>
      </c>
      <c r="O357" s="1" t="s">
        <v>3889</v>
      </c>
      <c r="P357" s="1" t="s">
        <v>3997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1" t="s">
        <v>28</v>
      </c>
      <c r="B358" s="1" t="s">
        <v>17</v>
      </c>
      <c r="C358" s="1">
        <v>259.2</v>
      </c>
      <c r="D358" s="1">
        <v>0.0</v>
      </c>
      <c r="E358" s="1" t="s">
        <v>29</v>
      </c>
      <c r="F358" s="1" t="s">
        <v>19</v>
      </c>
      <c r="G358" s="1" t="s">
        <v>20</v>
      </c>
      <c r="H358" s="1" t="s">
        <v>5025</v>
      </c>
      <c r="I358" s="1" t="s">
        <v>5026</v>
      </c>
      <c r="J358" s="1" t="s">
        <v>5026</v>
      </c>
      <c r="K358" s="2"/>
      <c r="L358" s="1">
        <v>6.0</v>
      </c>
      <c r="M358" s="1"/>
      <c r="N358" s="1">
        <v>21.074016666666665</v>
      </c>
      <c r="O358" s="1" t="s">
        <v>3889</v>
      </c>
      <c r="P358" s="1" t="s">
        <v>4256</v>
      </c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1" t="s">
        <v>16</v>
      </c>
      <c r="B359" s="1" t="s">
        <v>17</v>
      </c>
      <c r="C359" s="1">
        <v>2768.0</v>
      </c>
      <c r="D359" s="1">
        <v>0.0</v>
      </c>
      <c r="E359" s="1" t="s">
        <v>5027</v>
      </c>
      <c r="F359" s="1" t="s">
        <v>19</v>
      </c>
      <c r="G359" s="1" t="s">
        <v>20</v>
      </c>
      <c r="H359" s="1" t="s">
        <v>5028</v>
      </c>
      <c r="I359" s="1" t="s">
        <v>5029</v>
      </c>
      <c r="J359" s="1" t="s">
        <v>5029</v>
      </c>
      <c r="K359" s="2"/>
      <c r="L359" s="1">
        <v>1.0</v>
      </c>
      <c r="M359" s="1"/>
      <c r="N359" s="1">
        <v>26.07545</v>
      </c>
      <c r="O359" s="1" t="s">
        <v>3885</v>
      </c>
      <c r="P359" s="1" t="s">
        <v>5030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1" t="s">
        <v>179</v>
      </c>
      <c r="B360" s="1" t="s">
        <v>17</v>
      </c>
      <c r="C360" s="1">
        <v>398.0</v>
      </c>
      <c r="D360" s="1">
        <v>0.0</v>
      </c>
      <c r="E360" s="2"/>
      <c r="F360" s="1" t="s">
        <v>67</v>
      </c>
      <c r="G360" s="1" t="s">
        <v>68</v>
      </c>
      <c r="H360" s="1" t="s">
        <v>5031</v>
      </c>
      <c r="I360" s="1" t="s">
        <v>5032</v>
      </c>
      <c r="J360" s="1" t="s">
        <v>5032</v>
      </c>
      <c r="K360" s="2"/>
      <c r="L360" s="1">
        <v>-4.0</v>
      </c>
      <c r="M360" s="1"/>
      <c r="N360" s="1">
        <v>0.12628333333333333</v>
      </c>
      <c r="O360" s="1" t="s">
        <v>182</v>
      </c>
      <c r="P360" s="1" t="s">
        <v>5033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1" t="s">
        <v>58</v>
      </c>
      <c r="B361" s="1" t="s">
        <v>17</v>
      </c>
      <c r="C361" s="1">
        <v>215.0</v>
      </c>
      <c r="D361" s="1">
        <v>88.0</v>
      </c>
      <c r="E361" s="2"/>
      <c r="F361" s="1" t="s">
        <v>19</v>
      </c>
      <c r="G361" s="1" t="s">
        <v>20</v>
      </c>
      <c r="H361" s="1" t="s">
        <v>5034</v>
      </c>
      <c r="I361" s="1" t="s">
        <v>5035</v>
      </c>
      <c r="J361" s="1" t="s">
        <v>5035</v>
      </c>
      <c r="K361" s="2"/>
      <c r="L361" s="1">
        <v>-7.0</v>
      </c>
      <c r="M361" s="1"/>
      <c r="N361" s="1">
        <v>7.4247</v>
      </c>
      <c r="O361" s="1" t="s">
        <v>3924</v>
      </c>
      <c r="P361" s="1" t="s">
        <v>5036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1" t="s">
        <v>36</v>
      </c>
      <c r="B362" s="1" t="s">
        <v>17</v>
      </c>
      <c r="C362" s="1">
        <v>263.0</v>
      </c>
      <c r="D362" s="1">
        <v>66.0</v>
      </c>
      <c r="E362" s="2"/>
      <c r="F362" s="1" t="s">
        <v>67</v>
      </c>
      <c r="G362" s="1" t="s">
        <v>68</v>
      </c>
      <c r="H362" s="1" t="s">
        <v>5037</v>
      </c>
      <c r="I362" s="1" t="s">
        <v>5038</v>
      </c>
      <c r="J362" s="1" t="s">
        <v>5038</v>
      </c>
      <c r="K362" s="2"/>
      <c r="L362" s="1">
        <v>-9.0</v>
      </c>
      <c r="M362" s="1"/>
      <c r="N362" s="4">
        <v>55.15343333333333</v>
      </c>
      <c r="O362" s="1" t="s">
        <v>43</v>
      </c>
      <c r="P362" s="1" t="s">
        <v>5039</v>
      </c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1" t="s">
        <v>58</v>
      </c>
      <c r="B363" s="1" t="s">
        <v>17</v>
      </c>
      <c r="C363" s="1">
        <v>204.0</v>
      </c>
      <c r="D363" s="1">
        <v>0.0</v>
      </c>
      <c r="E363" s="2"/>
      <c r="F363" s="1" t="s">
        <v>19</v>
      </c>
      <c r="G363" s="1" t="s">
        <v>20</v>
      </c>
      <c r="H363" s="1" t="s">
        <v>5040</v>
      </c>
      <c r="I363" s="1" t="s">
        <v>5041</v>
      </c>
      <c r="J363" s="1" t="s">
        <v>5041</v>
      </c>
      <c r="K363" s="2"/>
      <c r="L363" s="1">
        <v>-9.0</v>
      </c>
      <c r="M363" s="1"/>
      <c r="N363" s="1">
        <v>5.370583333333333</v>
      </c>
      <c r="O363" s="1" t="s">
        <v>3924</v>
      </c>
      <c r="P363" s="1" t="s">
        <v>5042</v>
      </c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1" t="s">
        <v>179</v>
      </c>
      <c r="B364" s="1" t="s">
        <v>17</v>
      </c>
      <c r="C364" s="1">
        <v>259.0</v>
      </c>
      <c r="D364" s="1">
        <v>0.0</v>
      </c>
      <c r="E364" s="2"/>
      <c r="F364" s="1" t="s">
        <v>67</v>
      </c>
      <c r="G364" s="1" t="s">
        <v>68</v>
      </c>
      <c r="H364" s="1" t="s">
        <v>5043</v>
      </c>
      <c r="I364" s="1" t="s">
        <v>5044</v>
      </c>
      <c r="J364" s="1" t="s">
        <v>5044</v>
      </c>
      <c r="K364" s="2"/>
      <c r="L364" s="1">
        <v>2.0</v>
      </c>
      <c r="M364" s="1"/>
      <c r="N364" s="1">
        <v>7.9614</v>
      </c>
      <c r="O364" s="1" t="s">
        <v>182</v>
      </c>
      <c r="P364" s="1" t="s">
        <v>5045</v>
      </c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1" t="s">
        <v>28</v>
      </c>
      <c r="B365" s="1" t="s">
        <v>17</v>
      </c>
      <c r="C365" s="1">
        <v>259.2</v>
      </c>
      <c r="D365" s="1">
        <v>0.0</v>
      </c>
      <c r="E365" s="1" t="s">
        <v>29</v>
      </c>
      <c r="F365" s="1" t="s">
        <v>19</v>
      </c>
      <c r="G365" s="1" t="s">
        <v>20</v>
      </c>
      <c r="H365" s="1" t="s">
        <v>5046</v>
      </c>
      <c r="I365" s="1" t="s">
        <v>5047</v>
      </c>
      <c r="J365" s="1" t="s">
        <v>5047</v>
      </c>
      <c r="K365" s="2"/>
      <c r="L365" s="1">
        <v>-5.0</v>
      </c>
      <c r="M365" s="1"/>
      <c r="N365" s="1">
        <v>9.722883333333334</v>
      </c>
      <c r="O365" s="1" t="s">
        <v>3889</v>
      </c>
      <c r="P365" s="1" t="s">
        <v>5048</v>
      </c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1" t="s">
        <v>179</v>
      </c>
      <c r="B366" s="1" t="s">
        <v>17</v>
      </c>
      <c r="C366" s="1">
        <v>278.0</v>
      </c>
      <c r="D366" s="1">
        <v>0.0</v>
      </c>
      <c r="E366" s="2"/>
      <c r="F366" s="1" t="s">
        <v>67</v>
      </c>
      <c r="G366" s="1" t="s">
        <v>93</v>
      </c>
      <c r="H366" s="1" t="s">
        <v>5049</v>
      </c>
      <c r="I366" s="1" t="s">
        <v>5050</v>
      </c>
      <c r="J366" s="1" t="s">
        <v>5050</v>
      </c>
      <c r="K366" s="2"/>
      <c r="L366" s="1">
        <v>1.0</v>
      </c>
      <c r="M366" s="1"/>
      <c r="N366" s="4">
        <v>6.7130833333333335</v>
      </c>
      <c r="O366" s="1" t="s">
        <v>182</v>
      </c>
      <c r="P366" s="1" t="s">
        <v>5051</v>
      </c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1" t="s">
        <v>36</v>
      </c>
      <c r="B367" s="1" t="s">
        <v>17</v>
      </c>
      <c r="C367" s="1">
        <v>207.0</v>
      </c>
      <c r="D367" s="1">
        <v>52.0</v>
      </c>
      <c r="E367" s="2"/>
      <c r="F367" s="1" t="s">
        <v>67</v>
      </c>
      <c r="G367" s="1" t="s">
        <v>93</v>
      </c>
      <c r="H367" s="1" t="s">
        <v>5052</v>
      </c>
      <c r="I367" s="1" t="s">
        <v>5053</v>
      </c>
      <c r="J367" s="1" t="s">
        <v>5053</v>
      </c>
      <c r="K367" s="2"/>
      <c r="L367" s="1">
        <v>-13.0</v>
      </c>
      <c r="M367" s="1"/>
      <c r="N367" s="1">
        <v>5.883283333333333</v>
      </c>
      <c r="O367" s="1" t="s">
        <v>43</v>
      </c>
      <c r="P367" s="1" t="s">
        <v>5054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1" t="s">
        <v>179</v>
      </c>
      <c r="B368" s="1" t="s">
        <v>17</v>
      </c>
      <c r="C368" s="1">
        <v>39.0</v>
      </c>
      <c r="D368" s="1">
        <v>0.0</v>
      </c>
      <c r="E368" s="2"/>
      <c r="F368" s="1" t="s">
        <v>67</v>
      </c>
      <c r="G368" s="1" t="s">
        <v>93</v>
      </c>
      <c r="H368" s="1" t="s">
        <v>5055</v>
      </c>
      <c r="I368" s="1" t="s">
        <v>5056</v>
      </c>
      <c r="J368" s="1" t="s">
        <v>5056</v>
      </c>
      <c r="K368" s="2"/>
      <c r="L368" s="1">
        <v>12.0</v>
      </c>
      <c r="M368" s="1"/>
      <c r="N368" s="1">
        <v>17.248616666666667</v>
      </c>
      <c r="O368" s="1" t="s">
        <v>182</v>
      </c>
      <c r="P368" s="1" t="s">
        <v>5057</v>
      </c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1" t="s">
        <v>179</v>
      </c>
      <c r="B369" s="1" t="s">
        <v>17</v>
      </c>
      <c r="C369" s="1">
        <v>379.0</v>
      </c>
      <c r="D369" s="1">
        <v>0.0</v>
      </c>
      <c r="E369" s="2"/>
      <c r="F369" s="1" t="s">
        <v>67</v>
      </c>
      <c r="G369" s="1" t="s">
        <v>93</v>
      </c>
      <c r="H369" s="1" t="s">
        <v>5058</v>
      </c>
      <c r="I369" s="1" t="s">
        <v>5059</v>
      </c>
      <c r="J369" s="1" t="s">
        <v>5059</v>
      </c>
      <c r="K369" s="2"/>
      <c r="L369" s="1">
        <v>-4.0</v>
      </c>
      <c r="M369" s="1"/>
      <c r="N369" s="1">
        <v>0.05698333333333333</v>
      </c>
      <c r="O369" s="1" t="s">
        <v>182</v>
      </c>
      <c r="P369" s="1" t="s">
        <v>5060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1" t="s">
        <v>179</v>
      </c>
      <c r="B370" s="1" t="s">
        <v>17</v>
      </c>
      <c r="C370" s="1">
        <v>55.0</v>
      </c>
      <c r="D370" s="1">
        <v>0.0</v>
      </c>
      <c r="E370" s="2"/>
      <c r="F370" s="1" t="s">
        <v>67</v>
      </c>
      <c r="G370" s="1" t="s">
        <v>93</v>
      </c>
      <c r="H370" s="1" t="s">
        <v>5061</v>
      </c>
      <c r="I370" s="1" t="s">
        <v>5062</v>
      </c>
      <c r="J370" s="1" t="s">
        <v>5062</v>
      </c>
      <c r="K370" s="2"/>
      <c r="L370" s="1">
        <v>0.0</v>
      </c>
      <c r="M370" s="1"/>
      <c r="N370" s="1">
        <v>5.0308166666666665</v>
      </c>
      <c r="O370" s="1" t="s">
        <v>182</v>
      </c>
      <c r="P370" s="1" t="s">
        <v>5063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1" t="s">
        <v>58</v>
      </c>
      <c r="B371" s="1" t="s">
        <v>17</v>
      </c>
      <c r="C371" s="1">
        <v>452.0</v>
      </c>
      <c r="D371" s="1">
        <v>125.0</v>
      </c>
      <c r="E371" s="2"/>
      <c r="F371" s="1" t="s">
        <v>19</v>
      </c>
      <c r="G371" s="1" t="s">
        <v>20</v>
      </c>
      <c r="H371" s="1" t="s">
        <v>5064</v>
      </c>
      <c r="I371" s="1" t="s">
        <v>5065</v>
      </c>
      <c r="J371" s="1" t="s">
        <v>5065</v>
      </c>
      <c r="K371" s="2"/>
      <c r="L371" s="1">
        <v>-5.0</v>
      </c>
      <c r="M371" s="1"/>
      <c r="N371" s="1">
        <v>9.8642</v>
      </c>
      <c r="O371" s="1" t="s">
        <v>3924</v>
      </c>
      <c r="P371" s="1" t="s">
        <v>5066</v>
      </c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1" t="s">
        <v>179</v>
      </c>
      <c r="B372" s="1" t="s">
        <v>17</v>
      </c>
      <c r="C372" s="1">
        <v>263.2</v>
      </c>
      <c r="D372" s="1">
        <v>65.8</v>
      </c>
      <c r="E372" s="2"/>
      <c r="F372" s="1" t="s">
        <v>67</v>
      </c>
      <c r="G372" s="1" t="s">
        <v>68</v>
      </c>
      <c r="H372" s="1" t="s">
        <v>5067</v>
      </c>
      <c r="I372" s="1" t="s">
        <v>5068</v>
      </c>
      <c r="J372" s="1" t="s">
        <v>5068</v>
      </c>
      <c r="K372" s="2"/>
      <c r="L372" s="1">
        <v>21.0</v>
      </c>
      <c r="M372" s="1"/>
      <c r="N372" s="1">
        <v>26.5722</v>
      </c>
      <c r="O372" s="1" t="s">
        <v>182</v>
      </c>
      <c r="P372" s="1" t="s">
        <v>5069</v>
      </c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1" t="s">
        <v>28</v>
      </c>
      <c r="B373" s="1" t="s">
        <v>17</v>
      </c>
      <c r="C373" s="1">
        <v>556.6</v>
      </c>
      <c r="D373" s="1">
        <v>0.0</v>
      </c>
      <c r="E373" s="1" t="s">
        <v>29</v>
      </c>
      <c r="F373" s="1" t="s">
        <v>19</v>
      </c>
      <c r="G373" s="1" t="s">
        <v>20</v>
      </c>
      <c r="H373" s="1" t="s">
        <v>5070</v>
      </c>
      <c r="I373" s="1" t="s">
        <v>5071</v>
      </c>
      <c r="J373" s="1" t="s">
        <v>5071</v>
      </c>
      <c r="K373" s="2"/>
      <c r="L373" s="1">
        <v>-1.0</v>
      </c>
      <c r="M373" s="1"/>
      <c r="N373" s="1">
        <v>13.965416666666666</v>
      </c>
      <c r="O373" s="1" t="s">
        <v>3889</v>
      </c>
      <c r="P373" s="1" t="s">
        <v>5072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16</v>
      </c>
      <c r="B374" s="1" t="s">
        <v>17</v>
      </c>
      <c r="C374" s="1">
        <v>244.0</v>
      </c>
      <c r="D374" s="1">
        <v>0.0</v>
      </c>
      <c r="E374" s="1" t="s">
        <v>1891</v>
      </c>
      <c r="F374" s="1" t="s">
        <v>19</v>
      </c>
      <c r="G374" s="1" t="s">
        <v>20</v>
      </c>
      <c r="H374" s="1" t="s">
        <v>5073</v>
      </c>
      <c r="I374" s="1" t="s">
        <v>5074</v>
      </c>
      <c r="J374" s="1" t="s">
        <v>5074</v>
      </c>
      <c r="K374" s="2"/>
      <c r="L374" s="1">
        <v>6.0</v>
      </c>
      <c r="M374" s="1"/>
      <c r="N374" s="1">
        <v>21.54945</v>
      </c>
      <c r="O374" s="1" t="s">
        <v>3885</v>
      </c>
      <c r="P374" s="1" t="s">
        <v>5075</v>
      </c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1" t="s">
        <v>16</v>
      </c>
      <c r="B375" s="1" t="s">
        <v>17</v>
      </c>
      <c r="C375" s="1">
        <v>338.0</v>
      </c>
      <c r="D375" s="1">
        <v>0.0</v>
      </c>
      <c r="E375" s="1" t="s">
        <v>5076</v>
      </c>
      <c r="F375" s="1" t="s">
        <v>19</v>
      </c>
      <c r="G375" s="1" t="s">
        <v>20</v>
      </c>
      <c r="H375" s="1" t="s">
        <v>5077</v>
      </c>
      <c r="I375" s="1" t="s">
        <v>5078</v>
      </c>
      <c r="J375" s="1" t="s">
        <v>5078</v>
      </c>
      <c r="K375" s="2"/>
      <c r="L375" s="1">
        <v>-5.0</v>
      </c>
      <c r="M375" s="1"/>
      <c r="N375" s="1">
        <v>9.4664</v>
      </c>
      <c r="O375" s="1" t="s">
        <v>3885</v>
      </c>
      <c r="P375" s="1" t="s">
        <v>5079</v>
      </c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1" t="s">
        <v>179</v>
      </c>
      <c r="B376" s="1" t="s">
        <v>17</v>
      </c>
      <c r="C376" s="1">
        <v>324.0</v>
      </c>
      <c r="D376" s="1">
        <v>0.0</v>
      </c>
      <c r="E376" s="2"/>
      <c r="F376" s="1" t="s">
        <v>67</v>
      </c>
      <c r="G376" s="1" t="s">
        <v>68</v>
      </c>
      <c r="H376" s="1" t="s">
        <v>5080</v>
      </c>
      <c r="I376" s="1" t="s">
        <v>5081</v>
      </c>
      <c r="J376" s="1" t="s">
        <v>5081</v>
      </c>
      <c r="K376" s="2"/>
      <c r="L376" s="1">
        <v>1.0</v>
      </c>
      <c r="M376" s="1"/>
      <c r="N376" s="1">
        <v>6.147183333333333</v>
      </c>
      <c r="O376" s="1" t="s">
        <v>182</v>
      </c>
      <c r="P376" s="1" t="s">
        <v>5082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179</v>
      </c>
      <c r="B377" s="1" t="s">
        <v>17</v>
      </c>
      <c r="C377" s="1">
        <v>816.0</v>
      </c>
      <c r="D377" s="1">
        <v>0.0</v>
      </c>
      <c r="E377" s="2"/>
      <c r="F377" s="1" t="s">
        <v>67</v>
      </c>
      <c r="G377" s="1" t="s">
        <v>68</v>
      </c>
      <c r="H377" s="1" t="s">
        <v>5083</v>
      </c>
      <c r="I377" s="1" t="s">
        <v>5084</v>
      </c>
      <c r="J377" s="1" t="s">
        <v>5084</v>
      </c>
      <c r="K377" s="2"/>
      <c r="L377" s="1">
        <v>15.0</v>
      </c>
      <c r="M377" s="1"/>
      <c r="N377" s="1">
        <v>20.949633333333335</v>
      </c>
      <c r="O377" s="1" t="s">
        <v>182</v>
      </c>
      <c r="P377" s="1" t="s">
        <v>5085</v>
      </c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1" t="s">
        <v>179</v>
      </c>
      <c r="B378" s="1" t="s">
        <v>17</v>
      </c>
      <c r="C378" s="1">
        <v>150.0</v>
      </c>
      <c r="D378" s="1">
        <v>0.0</v>
      </c>
      <c r="E378" s="2"/>
      <c r="F378" s="1" t="s">
        <v>67</v>
      </c>
      <c r="G378" s="1" t="s">
        <v>93</v>
      </c>
      <c r="H378" s="1" t="s">
        <v>5086</v>
      </c>
      <c r="I378" s="1" t="s">
        <v>5087</v>
      </c>
      <c r="J378" s="1" t="s">
        <v>5087</v>
      </c>
      <c r="K378" s="2"/>
      <c r="L378" s="1">
        <v>13.0</v>
      </c>
      <c r="M378" s="1"/>
      <c r="N378" s="1">
        <v>18.8467</v>
      </c>
      <c r="O378" s="1" t="s">
        <v>182</v>
      </c>
      <c r="P378" s="1" t="s">
        <v>5088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0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0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5089</v>
      </c>
      <c r="B1" s="6"/>
      <c r="C1" s="6"/>
      <c r="D1" s="6"/>
      <c r="E1" s="7"/>
      <c r="F1" s="8" t="s">
        <v>3849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3850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46181.0</v>
      </c>
      <c r="B5" s="6"/>
      <c r="C5" s="14" t="s">
        <v>3851</v>
      </c>
      <c r="D5" s="15">
        <v>46187.0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3852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3857</v>
      </c>
      <c r="B11" s="25">
        <v>19246.0</v>
      </c>
      <c r="C11" s="26">
        <v>19246.0</v>
      </c>
      <c r="D11" s="27">
        <f t="shared" ref="D11:D26" si="1">C11-B11</f>
        <v>0</v>
      </c>
      <c r="E11" s="41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3858</v>
      </c>
      <c r="B12" s="29">
        <v>33539.0</v>
      </c>
      <c r="C12" s="26">
        <v>33539.0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3859</v>
      </c>
      <c r="B13" s="29">
        <v>400.0</v>
      </c>
      <c r="C13" s="26">
        <v>400.0</v>
      </c>
      <c r="D13" s="27">
        <f t="shared" si="1"/>
        <v>0</v>
      </c>
      <c r="E13" s="42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3860</v>
      </c>
      <c r="B14" s="29">
        <v>1500.0</v>
      </c>
      <c r="C14" s="26">
        <v>1500.0</v>
      </c>
      <c r="D14" s="27">
        <f t="shared" si="1"/>
        <v>0</v>
      </c>
      <c r="E14" s="42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3862</v>
      </c>
      <c r="B15" s="29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3863</v>
      </c>
      <c r="B16" s="29">
        <v>3780.0</v>
      </c>
      <c r="C16" s="26">
        <v>3854.0</v>
      </c>
      <c r="D16" s="27">
        <f t="shared" si="1"/>
        <v>74</v>
      </c>
      <c r="E16" s="28" t="s">
        <v>5090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3865</v>
      </c>
      <c r="B17" s="29">
        <v>998.0</v>
      </c>
      <c r="C17" s="26">
        <v>924.0</v>
      </c>
      <c r="D17" s="27">
        <f t="shared" si="1"/>
        <v>-74</v>
      </c>
      <c r="E17" s="28" t="s">
        <v>5091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3867</v>
      </c>
      <c r="B18" s="29">
        <v>6390.0</v>
      </c>
      <c r="C18" s="26">
        <v>6390.0</v>
      </c>
      <c r="D18" s="27">
        <f t="shared" si="1"/>
        <v>0</v>
      </c>
      <c r="E18" s="42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3868</v>
      </c>
      <c r="B19" s="29">
        <v>117850.77000000005</v>
      </c>
      <c r="C19" s="33">
        <f t="array" ref="C19">SUMIFS(INDIRECT(A1 &amp; " Restia!C:C"), INDIRECT(A1 &amp; " Restia!A:A"), A19, INDIRECT(A1 &amp; " Restia!B:B"), "&lt;&gt;canceled")</f>
        <v>117850.77</v>
      </c>
      <c r="D19" s="27">
        <f t="shared" si="1"/>
        <v>-0.0000000003929017112</v>
      </c>
      <c r="E19" s="42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3869</v>
      </c>
      <c r="B20" s="29">
        <v>31461.0</v>
      </c>
      <c r="C20" s="9">
        <f t="array" ref="C20">SUMIFS( INDIRECT(A1 &amp; " Restia!C:C"), INDIRECT(A1 &amp; " Restia!A:A"), A20, INDIRECT(A1 &amp; " Restia!B:B"), "&lt;&gt;canceled" )</f>
        <v>31461</v>
      </c>
      <c r="D20" s="27">
        <f t="shared" si="1"/>
        <v>0</v>
      </c>
      <c r="E20" s="42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3870</v>
      </c>
      <c r="B21" s="29">
        <v>141087.0</v>
      </c>
      <c r="C21" s="9">
        <f t="array" ref="C21">SUMIFS( INDIRECT(A1 &amp; " Restia!C:C"), INDIRECT(A1 &amp; " Restia!A:A"), "damejidlo", INDIRECT(A1 &amp; " Restia!G:G"), "online", INDIRECT(A1 &amp; " Restia!B:B"), "&lt;&gt;canceled" )</f>
        <v>139872</v>
      </c>
      <c r="D21" s="27">
        <f t="shared" si="1"/>
        <v>-1215</v>
      </c>
      <c r="E21" s="42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3871</v>
      </c>
      <c r="B22" s="29">
        <v>110658.0</v>
      </c>
      <c r="C22" s="9">
        <f t="array" ref="C22">SUMIFS( INDIRECT(A1 &amp; " Restia!C:C"), INDIRECT(A1 &amp; " Restia!A:A"), "generic", INDIRECT(A1 &amp; " Restia!G:G"), "online", INDIRECT(A1 &amp; " Restia!B:B"), "&lt;&gt;canceled" )</f>
        <v>110658</v>
      </c>
      <c r="D22" s="27">
        <f t="shared" si="1"/>
        <v>0</v>
      </c>
      <c r="E22" s="42"/>
      <c r="F22" s="8" t="s">
        <v>3872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3873</v>
      </c>
      <c r="B23" s="29">
        <v>1102.0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1102</v>
      </c>
      <c r="D23" s="27">
        <f t="shared" si="1"/>
        <v>0</v>
      </c>
      <c r="E23" s="42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3874</v>
      </c>
      <c r="B24" s="29">
        <v>16910.0</v>
      </c>
      <c r="C24" s="9">
        <f t="array" ref="C24">SUMIFS( INDIRECT(A1 &amp; " Restia!C:C"), INDIRECT(A1 &amp; " Restia!A:A"), "damejidlo", INDIRECT(A1 &amp; " Restia!G:G"), "cash", INDIRECT(A1 &amp; " Restia!B:B"), "&lt;&gt;canceled")</f>
        <v>16910</v>
      </c>
      <c r="D24" s="27">
        <f t="shared" si="1"/>
        <v>0</v>
      </c>
      <c r="E24" s="42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3875</v>
      </c>
      <c r="B25" s="29">
        <v>468001.2699999998</v>
      </c>
      <c r="C25" s="9">
        <f t="array" ref="C25">SUM(INDIRECT(A1 &amp; " Restia!C:C")) - SUMIFS(INDIRECT(A1 &amp; " Restia!C:C"), INDIRECT(A1 &amp; " Restia!B:B"), "canceled")</f>
        <v>466786.27</v>
      </c>
      <c r="D25" s="27">
        <f t="shared" si="1"/>
        <v>-1215</v>
      </c>
      <c r="E25" s="42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3876</v>
      </c>
      <c r="B26" s="43">
        <v>10.50000000023283</v>
      </c>
      <c r="C26" s="44">
        <f>sum(C11:C23)-C25</f>
        <v>10.5</v>
      </c>
      <c r="D26" s="45">
        <f t="shared" si="1"/>
        <v>-0.000000002037268132</v>
      </c>
      <c r="E26" s="46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5092</v>
      </c>
      <c r="B1" s="6"/>
      <c r="C1" s="6"/>
      <c r="D1" s="6"/>
      <c r="E1" s="7"/>
      <c r="F1" s="8" t="s">
        <v>3849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3850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46181.0</v>
      </c>
      <c r="B5" s="6"/>
      <c r="C5" s="14" t="s">
        <v>3851</v>
      </c>
      <c r="D5" s="15">
        <v>46187.0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3852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3857</v>
      </c>
      <c r="B11" s="25">
        <v>28188.0</v>
      </c>
      <c r="C11" s="26">
        <v>28188.0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3858</v>
      </c>
      <c r="B12" s="29">
        <v>16674.0</v>
      </c>
      <c r="C12" s="26">
        <v>16674.0</v>
      </c>
      <c r="D12" s="27">
        <f t="shared" si="1"/>
        <v>0</v>
      </c>
      <c r="E12" s="41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3859</v>
      </c>
      <c r="B13" s="25">
        <v>320.0</v>
      </c>
      <c r="C13" s="26">
        <v>320.0</v>
      </c>
      <c r="D13" s="27">
        <f t="shared" si="1"/>
        <v>0</v>
      </c>
      <c r="E13" s="42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3860</v>
      </c>
      <c r="B14" s="29">
        <v>1000.0</v>
      </c>
      <c r="C14" s="26">
        <v>1000.0</v>
      </c>
      <c r="D14" s="27">
        <f t="shared" si="1"/>
        <v>0</v>
      </c>
      <c r="E14" s="42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3862</v>
      </c>
      <c r="B15" s="29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3863</v>
      </c>
      <c r="B16" s="29">
        <v>0.0</v>
      </c>
      <c r="C16" s="26">
        <v>133.0</v>
      </c>
      <c r="D16" s="27">
        <f t="shared" si="1"/>
        <v>133</v>
      </c>
      <c r="E16" s="41" t="s">
        <v>5093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3865</v>
      </c>
      <c r="B17" s="29">
        <v>884.0</v>
      </c>
      <c r="C17" s="26">
        <v>763.0</v>
      </c>
      <c r="D17" s="27">
        <f t="shared" si="1"/>
        <v>-121</v>
      </c>
      <c r="E17" s="28" t="s">
        <v>5094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3867</v>
      </c>
      <c r="B18" s="29">
        <v>6075.0</v>
      </c>
      <c r="C18" s="26">
        <v>6075.0</v>
      </c>
      <c r="D18" s="27">
        <f t="shared" si="1"/>
        <v>0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3868</v>
      </c>
      <c r="B19" s="29">
        <v>97164.01000000002</v>
      </c>
      <c r="C19" s="33">
        <f t="array" ref="C19">SUMIFS(INDIRECT(A1 &amp; " Restia!C:C"), INDIRECT(A1 &amp; " Restia!A:A"), A19, INDIRECT(A1 &amp; " Restia!B:B"), "&lt;&gt;canceled")</f>
        <v>97164.01</v>
      </c>
      <c r="D19" s="27">
        <f t="shared" si="1"/>
        <v>-0.0000000002037268132</v>
      </c>
      <c r="E19" s="42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3869</v>
      </c>
      <c r="B20" s="29">
        <v>34032.0</v>
      </c>
      <c r="C20" s="9">
        <f t="array" ref="C20">SUMIFS( INDIRECT(A1 &amp; " Restia!C:C"), INDIRECT(A1 &amp; " Restia!A:A"), A20, INDIRECT(A1 &amp; " Restia!B:B"), "&lt;&gt;canceled" )</f>
        <v>34032</v>
      </c>
      <c r="D20" s="27">
        <f t="shared" si="1"/>
        <v>0</v>
      </c>
      <c r="E20" s="42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3870</v>
      </c>
      <c r="B21" s="29">
        <v>78879.0</v>
      </c>
      <c r="C21" s="9">
        <f t="array" ref="C21">SUMIFS( INDIRECT(A1 &amp; " Restia!C:C"), INDIRECT(A1 &amp; " Restia!A:A"), "damejidlo", INDIRECT(A1 &amp; " Restia!G:G"), "online", INDIRECT(A1 &amp; " Restia!B:B"), "&lt;&gt;canceled" )</f>
        <v>78879</v>
      </c>
      <c r="D21" s="27">
        <f t="shared" si="1"/>
        <v>0</v>
      </c>
      <c r="E21" s="42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3871</v>
      </c>
      <c r="B22" s="29">
        <v>55843.0</v>
      </c>
      <c r="C22" s="9">
        <f t="array" ref="C22">SUMIFS( INDIRECT(A1 &amp; " Restia!C:C"), INDIRECT(A1 &amp; " Restia!A:A"), "generic", INDIRECT(A1 &amp; " Restia!G:G"), "online", INDIRECT(A1 &amp; " Restia!B:B"), "&lt;&gt;canceled" )</f>
        <v>55843</v>
      </c>
      <c r="D22" s="27">
        <f t="shared" si="1"/>
        <v>0</v>
      </c>
      <c r="E22" s="42"/>
      <c r="F22" s="8" t="s">
        <v>3872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3873</v>
      </c>
      <c r="B23" s="29">
        <v>1346.0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1346</v>
      </c>
      <c r="D23" s="27">
        <f t="shared" si="1"/>
        <v>0</v>
      </c>
      <c r="E23" s="42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3874</v>
      </c>
      <c r="B24" s="29">
        <v>11319.0</v>
      </c>
      <c r="C24" s="9">
        <f t="array" ref="C24">SUMIFS( INDIRECT(A1 &amp; " Restia!C:C"), INDIRECT(A1 &amp; " Restia!A:A"), "damejidlo", INDIRECT(A1 &amp; " Restia!G:G"), "cash", INDIRECT(A1 &amp; " Restia!B:B"), "&lt;&gt;canceled")</f>
        <v>11319</v>
      </c>
      <c r="D24" s="27">
        <f t="shared" si="1"/>
        <v>0</v>
      </c>
      <c r="E24" s="42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3875</v>
      </c>
      <c r="B25" s="29">
        <v>318959.91</v>
      </c>
      <c r="C25" s="9">
        <f t="array" ref="C25">SUM(INDIRECT(A1 &amp; " Restia!C:C")) - SUMIFS(INDIRECT(A1 &amp; " Restia!C:C"), INDIRECT(A1 &amp; " Restia!B:B"), "canceled")</f>
        <v>318959.91</v>
      </c>
      <c r="D25" s="27">
        <f t="shared" si="1"/>
        <v>0.0000000005820766091</v>
      </c>
      <c r="E25" s="42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3876</v>
      </c>
      <c r="B26" s="43">
        <v>1445.1000000000568</v>
      </c>
      <c r="C26" s="44">
        <f>sum(C11:C23)-C25</f>
        <v>1457.1</v>
      </c>
      <c r="D26" s="45">
        <f t="shared" si="1"/>
        <v>12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5095</v>
      </c>
      <c r="B1" s="6"/>
      <c r="C1" s="6"/>
      <c r="D1" s="6"/>
      <c r="E1" s="7"/>
      <c r="F1" s="8" t="s">
        <v>3849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3850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46181.0</v>
      </c>
      <c r="B5" s="6"/>
      <c r="C5" s="14" t="s">
        <v>3851</v>
      </c>
      <c r="D5" s="48">
        <v>46187.0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3852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3857</v>
      </c>
      <c r="B11" s="25">
        <v>29047.0</v>
      </c>
      <c r="C11" s="26">
        <v>29047.0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3858</v>
      </c>
      <c r="B12" s="29">
        <v>26346.0</v>
      </c>
      <c r="C12" s="26">
        <v>26346.0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3859</v>
      </c>
      <c r="B13" s="29">
        <v>300.0</v>
      </c>
      <c r="C13" s="26">
        <v>300.0</v>
      </c>
      <c r="D13" s="27">
        <f t="shared" si="1"/>
        <v>0</v>
      </c>
      <c r="E13" s="42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3860</v>
      </c>
      <c r="B14" s="29">
        <v>1003.0</v>
      </c>
      <c r="C14" s="26">
        <v>1003.0</v>
      </c>
      <c r="D14" s="27">
        <f t="shared" si="1"/>
        <v>0</v>
      </c>
      <c r="E14" s="42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3862</v>
      </c>
      <c r="B15" s="29">
        <v>0.0</v>
      </c>
      <c r="C15" s="26"/>
      <c r="D15" s="27">
        <f t="shared" si="1"/>
        <v>0</v>
      </c>
      <c r="E15" s="28" t="s">
        <v>5093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3863</v>
      </c>
      <c r="B16" s="25">
        <v>0.0</v>
      </c>
      <c r="C16" s="26">
        <v>140.0</v>
      </c>
      <c r="D16" s="27">
        <f t="shared" si="1"/>
        <v>140</v>
      </c>
      <c r="E16" s="41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3865</v>
      </c>
      <c r="B17" s="29">
        <v>463.0</v>
      </c>
      <c r="C17" s="26">
        <v>323.0</v>
      </c>
      <c r="D17" s="27">
        <f t="shared" si="1"/>
        <v>-140</v>
      </c>
      <c r="E17" s="28" t="s">
        <v>5096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3867</v>
      </c>
      <c r="B18" s="29">
        <v>2340.0</v>
      </c>
      <c r="C18" s="26">
        <v>2340.0</v>
      </c>
      <c r="D18" s="27">
        <f t="shared" si="1"/>
        <v>0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3868</v>
      </c>
      <c r="B19" s="29">
        <v>130793.86000000004</v>
      </c>
      <c r="C19" s="33">
        <f t="array" ref="C19">SUMIFS(INDIRECT(A1 &amp; " Restia!C:C"), INDIRECT(A1 &amp; " Restia!A:A"), A19, INDIRECT(A1 &amp; " Restia!B:B"), "&lt;&gt;canceled")</f>
        <v>130793.86</v>
      </c>
      <c r="D19" s="27">
        <f t="shared" si="1"/>
        <v>-0.0000000002764863893</v>
      </c>
      <c r="E19" s="42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3869</v>
      </c>
      <c r="B20" s="29">
        <v>45281.0</v>
      </c>
      <c r="C20" s="9">
        <f t="array" ref="C20">SUMIFS( INDIRECT(A1 &amp; " Restia!C:C"), INDIRECT(A1 &amp; " Restia!A:A"), A20, INDIRECT(A1 &amp; " Restia!B:B"), "&lt;&gt;canceled" )</f>
        <v>45281</v>
      </c>
      <c r="D20" s="27">
        <f t="shared" si="1"/>
        <v>0</v>
      </c>
      <c r="E20" s="42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3870</v>
      </c>
      <c r="B21" s="29">
        <v>83110.0</v>
      </c>
      <c r="C21" s="9">
        <f t="array" ref="C21">SUMIFS( INDIRECT(A1 &amp; " Restia!C:C"), INDIRECT(A1 &amp; " Restia!A:A"), "damejidlo", INDIRECT(A1 &amp; " Restia!G:G"), "online", INDIRECT(A1 &amp; " Restia!B:B"), "&lt;&gt;canceled" )</f>
        <v>83110</v>
      </c>
      <c r="D21" s="27">
        <f t="shared" si="1"/>
        <v>0</v>
      </c>
      <c r="E21" s="42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3871</v>
      </c>
      <c r="B22" s="29">
        <v>69504.0</v>
      </c>
      <c r="C22" s="9">
        <f t="array" ref="C22">SUMIFS( INDIRECT(A1 &amp; " Restia!C:C"), INDIRECT(A1 &amp; " Restia!A:A"), "generic", INDIRECT(A1 &amp; " Restia!G:G"), "online", INDIRECT(A1 &amp; " Restia!B:B"), "&lt;&gt;canceled" )</f>
        <v>69504</v>
      </c>
      <c r="D22" s="27">
        <f t="shared" si="1"/>
        <v>0</v>
      </c>
      <c r="E22" s="42"/>
      <c r="F22" s="8" t="s">
        <v>3872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3873</v>
      </c>
      <c r="B23" s="29">
        <v>5735.0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5735</v>
      </c>
      <c r="D23" s="27">
        <f t="shared" si="1"/>
        <v>0</v>
      </c>
      <c r="E23" s="42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3874</v>
      </c>
      <c r="B24" s="29">
        <v>11699.0</v>
      </c>
      <c r="C24" s="9">
        <f t="array" ref="C24">SUMIFS( INDIRECT(A1 &amp; " Restia!C:C"), INDIRECT(A1 &amp; " Restia!A:A"), "damejidlo", INDIRECT(A1 &amp; " Restia!G:G"), "cash", INDIRECT(A1 &amp; " Restia!B:B"), "&lt;&gt;canceled")</f>
        <v>11699</v>
      </c>
      <c r="D24" s="27">
        <f t="shared" si="1"/>
        <v>0</v>
      </c>
      <c r="E24" s="42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3875</v>
      </c>
      <c r="B25" s="29">
        <v>393921.85999999987</v>
      </c>
      <c r="C25" s="9">
        <f t="array" ref="C25">SUM(INDIRECT(A1 &amp; " Restia!C:C")) - SUMIFS(INDIRECT(A1 &amp; " Restia!C:C"), INDIRECT(A1 &amp; " Restia!B:B"), "canceled")</f>
        <v>393921.86</v>
      </c>
      <c r="D25" s="27">
        <f t="shared" si="1"/>
        <v>0.0000000008731149137</v>
      </c>
      <c r="E25" s="42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3876</v>
      </c>
      <c r="B26" s="43">
        <v>1.0000000002110028</v>
      </c>
      <c r="C26" s="44">
        <f>sum(C11:C23)-C25</f>
        <v>0.999999999</v>
      </c>
      <c r="D26" s="45">
        <f t="shared" si="1"/>
        <v>-0.000000001200533006</v>
      </c>
      <c r="E26" s="46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5097</v>
      </c>
      <c r="B1" s="6"/>
      <c r="C1" s="6"/>
      <c r="D1" s="6"/>
      <c r="E1" s="7"/>
      <c r="F1" s="8" t="s">
        <v>3849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3850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46181.0</v>
      </c>
      <c r="B5" s="6"/>
      <c r="C5" s="14" t="s">
        <v>3851</v>
      </c>
      <c r="D5" s="48">
        <v>46187.0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3852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3857</v>
      </c>
      <c r="B11" s="25">
        <v>7324.0</v>
      </c>
      <c r="C11" s="26">
        <v>7354.0</v>
      </c>
      <c r="D11" s="27">
        <f t="shared" ref="D11:D26" si="1">C11-B11</f>
        <v>30</v>
      </c>
      <c r="E11" s="41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3858</v>
      </c>
      <c r="B12" s="29">
        <v>17020.0</v>
      </c>
      <c r="C12" s="26">
        <v>17020.0</v>
      </c>
      <c r="D12" s="27">
        <f t="shared" si="1"/>
        <v>0</v>
      </c>
      <c r="E12" s="41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3859</v>
      </c>
      <c r="B13" s="29">
        <v>170.0</v>
      </c>
      <c r="C13" s="26">
        <v>170.0</v>
      </c>
      <c r="D13" s="27">
        <f t="shared" si="1"/>
        <v>0</v>
      </c>
      <c r="E13" s="42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3860</v>
      </c>
      <c r="B14" s="25">
        <v>700.0</v>
      </c>
      <c r="C14" s="26">
        <v>700.0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3862</v>
      </c>
      <c r="B15" s="25">
        <v>0.0</v>
      </c>
      <c r="C15" s="26"/>
      <c r="D15" s="27">
        <f t="shared" si="1"/>
        <v>0</v>
      </c>
      <c r="E15" s="42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3863</v>
      </c>
      <c r="B16" s="29">
        <v>140.0</v>
      </c>
      <c r="C16" s="26">
        <v>140.0</v>
      </c>
      <c r="D16" s="27">
        <f t="shared" si="1"/>
        <v>0</v>
      </c>
      <c r="E16" s="41" t="s">
        <v>5093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3865</v>
      </c>
      <c r="B17" s="29">
        <v>0.0</v>
      </c>
      <c r="C17" s="26"/>
      <c r="D17" s="27">
        <f t="shared" si="1"/>
        <v>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3867</v>
      </c>
      <c r="B18" s="29">
        <v>855.0</v>
      </c>
      <c r="C18" s="26">
        <v>900.0</v>
      </c>
      <c r="D18" s="27">
        <f t="shared" si="1"/>
        <v>45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3868</v>
      </c>
      <c r="B19" s="49">
        <v>114307.59000000004</v>
      </c>
      <c r="C19" s="50">
        <f t="array" ref="C19">SUMIFS(INDIRECT(A1 &amp; " Restia!C:C"), INDIRECT(A1 &amp; " Restia!A:A"), A19, INDIRECT(A1 &amp; " Restia!B:B"), "&lt;&gt;canceled")</f>
        <v>114307.59</v>
      </c>
      <c r="D19" s="37">
        <f t="shared" si="1"/>
        <v>-0.000000000320142135</v>
      </c>
      <c r="E19" s="42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3869</v>
      </c>
      <c r="B20" s="29">
        <v>34880.0</v>
      </c>
      <c r="C20" s="9">
        <f t="array" ref="C20">SUMIFS( INDIRECT(A1 &amp; " Restia!C:C"), INDIRECT(A1 &amp; " Restia!A:A"), A20, INDIRECT(A1 &amp; " Restia!B:B"), "&lt;&gt;canceled" )</f>
        <v>34481</v>
      </c>
      <c r="D20" s="27">
        <f t="shared" si="1"/>
        <v>-399</v>
      </c>
      <c r="E20" s="42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3870</v>
      </c>
      <c r="B21" s="29">
        <v>42539.0</v>
      </c>
      <c r="C21" s="9">
        <f t="array" ref="C21">SUMIFS( INDIRECT(A1 &amp; " Restia!C:C"), INDIRECT(A1 &amp; " Restia!A:A"), "damejidlo", INDIRECT(A1 &amp; " Restia!G:G"), "online", INDIRECT(A1 &amp; " Restia!B:B"), "&lt;&gt;canceled" )</f>
        <v>41759</v>
      </c>
      <c r="D21" s="27">
        <f t="shared" si="1"/>
        <v>-780</v>
      </c>
      <c r="E21" s="42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3871</v>
      </c>
      <c r="B22" s="29">
        <v>37370.0</v>
      </c>
      <c r="C22" s="9">
        <f t="array" ref="C22">SUMIFS( INDIRECT(A1 &amp; " Restia!C:C"), INDIRECT(A1 &amp; " Restia!A:A"), "generic", INDIRECT(A1 &amp; " Restia!G:G"), "online", INDIRECT(A1 &amp; " Restia!B:B"), "&lt;&gt;canceled" )</f>
        <v>37370</v>
      </c>
      <c r="D22" s="27">
        <f t="shared" si="1"/>
        <v>0</v>
      </c>
      <c r="E22" s="42"/>
      <c r="F22" s="8" t="s">
        <v>3872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3873</v>
      </c>
      <c r="B23" s="29">
        <v>2606.0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2606</v>
      </c>
      <c r="D23" s="27">
        <f t="shared" si="1"/>
        <v>0</v>
      </c>
      <c r="E23" s="42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3874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2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3875</v>
      </c>
      <c r="B25" s="49">
        <v>257911.08999999997</v>
      </c>
      <c r="C25" s="51">
        <f t="array" ref="C25">SUM(INDIRECT(A1 &amp; " Restia!C:C")) - SUMIFS(INDIRECT(A1 &amp; " Restia!C:C"), INDIRECT(A1 &amp; " Restia!B:B"), "canceled")</f>
        <v>256732.09</v>
      </c>
      <c r="D25" s="37">
        <f t="shared" si="1"/>
        <v>-1179</v>
      </c>
      <c r="E25" s="42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3876</v>
      </c>
      <c r="B26" s="43">
        <v>0.5000000000545697</v>
      </c>
      <c r="C26" s="52">
        <f>sum(C11:C23)-C25</f>
        <v>75.5</v>
      </c>
      <c r="D26" s="53">
        <f t="shared" si="1"/>
        <v>75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3877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3850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4" t="s">
        <v>3851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5" t="s">
        <v>5098</v>
      </c>
      <c r="B7" s="7"/>
      <c r="C7" s="16"/>
      <c r="D7" s="56" t="s">
        <v>5099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3852</v>
      </c>
      <c r="B9" s="6"/>
      <c r="C9" s="6"/>
      <c r="D9" s="6"/>
      <c r="E9" s="7"/>
    </row>
    <row r="10" hidden="1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</row>
    <row r="11" hidden="1">
      <c r="A11" s="57" t="s">
        <v>3857</v>
      </c>
      <c r="B11" s="25">
        <v>16108.0</v>
      </c>
      <c r="C11" s="26">
        <v>16108.0</v>
      </c>
      <c r="D11" s="27">
        <v>0.0</v>
      </c>
      <c r="E11" s="28"/>
    </row>
    <row r="12" hidden="1">
      <c r="A12" s="57" t="s">
        <v>3858</v>
      </c>
      <c r="B12" s="29">
        <v>19386.0</v>
      </c>
      <c r="C12" s="26">
        <v>19386.0</v>
      </c>
      <c r="D12" s="27">
        <v>0.0</v>
      </c>
      <c r="E12" s="28"/>
    </row>
    <row r="13" hidden="1">
      <c r="A13" s="57" t="s">
        <v>3859</v>
      </c>
      <c r="B13" s="29">
        <v>0.0</v>
      </c>
      <c r="C13" s="26"/>
      <c r="D13" s="27">
        <v>0.0</v>
      </c>
      <c r="E13" s="28"/>
    </row>
    <row r="14" hidden="1">
      <c r="A14" s="57" t="s">
        <v>3860</v>
      </c>
      <c r="B14" s="29">
        <v>0.0</v>
      </c>
      <c r="C14" s="26"/>
      <c r="D14" s="27">
        <v>0.0</v>
      </c>
      <c r="E14" s="28"/>
    </row>
    <row r="15" hidden="1">
      <c r="A15" s="31" t="s">
        <v>3862</v>
      </c>
      <c r="B15" s="29">
        <v>0.0</v>
      </c>
      <c r="C15" s="26"/>
      <c r="D15" s="27">
        <v>0.0</v>
      </c>
      <c r="E15" s="28"/>
    </row>
    <row r="16" hidden="1">
      <c r="A16" s="31" t="s">
        <v>3863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3865</v>
      </c>
      <c r="B17" s="29">
        <v>0.0</v>
      </c>
      <c r="C17" s="26"/>
      <c r="D17" s="27">
        <v>0.0</v>
      </c>
      <c r="E17" s="28"/>
    </row>
    <row r="18" hidden="1">
      <c r="A18" s="31" t="s">
        <v>3867</v>
      </c>
      <c r="B18" s="29">
        <v>240.0</v>
      </c>
      <c r="C18" s="26">
        <v>240.0</v>
      </c>
      <c r="D18" s="27">
        <v>0.0</v>
      </c>
      <c r="E18" s="34"/>
    </row>
    <row r="19" hidden="1">
      <c r="A19" s="58" t="s">
        <v>3868</v>
      </c>
      <c r="B19" s="29">
        <v>1490.0</v>
      </c>
      <c r="C19" s="29">
        <v>1490.0</v>
      </c>
      <c r="D19" s="27">
        <v>0.0</v>
      </c>
      <c r="E19" s="34"/>
    </row>
    <row r="20" hidden="1">
      <c r="A20" s="58" t="s">
        <v>3869</v>
      </c>
      <c r="B20" s="29">
        <v>10624.0</v>
      </c>
      <c r="C20" s="59">
        <v>10624.0</v>
      </c>
      <c r="D20" s="27">
        <v>0.0</v>
      </c>
      <c r="E20" s="34"/>
    </row>
    <row r="21" hidden="1">
      <c r="A21" s="58" t="s">
        <v>3870</v>
      </c>
      <c r="B21" s="29">
        <v>20553.0</v>
      </c>
      <c r="C21" s="59">
        <v>20204.0</v>
      </c>
      <c r="D21" s="27">
        <v>-349.0</v>
      </c>
      <c r="E21" s="34"/>
    </row>
    <row r="22" hidden="1">
      <c r="A22" s="58" t="s">
        <v>3871</v>
      </c>
      <c r="B22" s="29">
        <v>4305.0</v>
      </c>
      <c r="C22" s="59">
        <v>4305.0</v>
      </c>
      <c r="D22" s="27">
        <v>0.0</v>
      </c>
      <c r="E22" s="34"/>
    </row>
    <row r="23" hidden="1">
      <c r="A23" s="58" t="s">
        <v>3873</v>
      </c>
      <c r="B23" s="29">
        <v>0.0</v>
      </c>
      <c r="C23" s="59">
        <v>0.0</v>
      </c>
      <c r="D23" s="27">
        <v>0.0</v>
      </c>
      <c r="E23" s="34"/>
    </row>
    <row r="24" hidden="1">
      <c r="A24" s="58" t="s">
        <v>3874</v>
      </c>
      <c r="B24" s="29">
        <v>2455.0</v>
      </c>
      <c r="C24" s="59">
        <v>2455.0</v>
      </c>
      <c r="D24" s="27">
        <v>0.0</v>
      </c>
      <c r="E24" s="34"/>
    </row>
    <row r="25" hidden="1">
      <c r="A25" s="35" t="s">
        <v>3875</v>
      </c>
      <c r="B25" s="29">
        <v>72793.0</v>
      </c>
      <c r="C25" s="59">
        <v>72801.0</v>
      </c>
      <c r="D25" s="27">
        <v>8.0</v>
      </c>
      <c r="E25" s="34"/>
    </row>
    <row r="26" hidden="1">
      <c r="A26" s="36" t="s">
        <v>3876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3877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3850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4" t="s">
        <v>3851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5" t="s">
        <v>5098</v>
      </c>
      <c r="B36" s="7"/>
      <c r="C36" s="16"/>
      <c r="D36" s="56" t="s">
        <v>5099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3852</v>
      </c>
      <c r="B38" s="6"/>
      <c r="C38" s="6"/>
      <c r="D38" s="6"/>
      <c r="E38" s="7"/>
    </row>
    <row r="39" hidden="1">
      <c r="A39" s="20" t="s">
        <v>3853</v>
      </c>
      <c r="B39" s="21" t="s">
        <v>3854</v>
      </c>
      <c r="C39" s="22" t="s">
        <v>3855</v>
      </c>
      <c r="D39" s="21" t="s">
        <v>3856</v>
      </c>
      <c r="E39" s="23" t="s">
        <v>13</v>
      </c>
    </row>
    <row r="40" hidden="1">
      <c r="A40" s="57" t="s">
        <v>3857</v>
      </c>
      <c r="B40" s="25">
        <v>20728.0</v>
      </c>
      <c r="C40" s="26">
        <v>20728.0</v>
      </c>
      <c r="D40" s="27">
        <v>0.0</v>
      </c>
      <c r="E40" s="28"/>
    </row>
    <row r="41" hidden="1">
      <c r="A41" s="57" t="s">
        <v>3858</v>
      </c>
      <c r="B41" s="29">
        <v>20229.0</v>
      </c>
      <c r="C41" s="26">
        <v>20229.0</v>
      </c>
      <c r="D41" s="27">
        <v>0.0</v>
      </c>
      <c r="E41" s="28"/>
    </row>
    <row r="42" hidden="1">
      <c r="A42" s="57" t="s">
        <v>3859</v>
      </c>
      <c r="B42" s="29">
        <v>0.0</v>
      </c>
      <c r="C42" s="26"/>
      <c r="D42" s="27">
        <v>0.0</v>
      </c>
      <c r="E42" s="28"/>
    </row>
    <row r="43" hidden="1">
      <c r="A43" s="57" t="s">
        <v>3860</v>
      </c>
      <c r="B43" s="29">
        <v>0.0</v>
      </c>
      <c r="C43" s="26"/>
      <c r="D43" s="27">
        <v>0.0</v>
      </c>
      <c r="E43" s="28"/>
    </row>
    <row r="44" hidden="1">
      <c r="A44" s="31" t="s">
        <v>3862</v>
      </c>
      <c r="B44" s="29">
        <v>0.0</v>
      </c>
      <c r="C44" s="26"/>
      <c r="D44" s="27">
        <v>0.0</v>
      </c>
      <c r="E44" s="28"/>
    </row>
    <row r="45" hidden="1">
      <c r="A45" s="31" t="s">
        <v>3863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3865</v>
      </c>
      <c r="B46" s="29">
        <v>0.0</v>
      </c>
      <c r="C46" s="26"/>
      <c r="D46" s="27">
        <v>0.0</v>
      </c>
      <c r="E46" s="28"/>
    </row>
    <row r="47" hidden="1">
      <c r="A47" s="31" t="s">
        <v>3867</v>
      </c>
      <c r="B47" s="29">
        <v>320.0</v>
      </c>
      <c r="C47" s="26">
        <v>320.0</v>
      </c>
      <c r="D47" s="27">
        <v>0.0</v>
      </c>
      <c r="E47" s="34"/>
    </row>
    <row r="48" hidden="1">
      <c r="A48" s="58" t="s">
        <v>3868</v>
      </c>
      <c r="B48" s="29">
        <v>5067.0</v>
      </c>
      <c r="C48" s="29">
        <v>5067.0</v>
      </c>
      <c r="D48" s="27">
        <v>0.0</v>
      </c>
      <c r="E48" s="34"/>
    </row>
    <row r="49" hidden="1">
      <c r="A49" s="58" t="s">
        <v>3869</v>
      </c>
      <c r="B49" s="29">
        <v>21008.0</v>
      </c>
      <c r="C49" s="59">
        <v>21008.0</v>
      </c>
      <c r="D49" s="27">
        <v>0.0</v>
      </c>
      <c r="E49" s="34"/>
    </row>
    <row r="50" hidden="1">
      <c r="A50" s="58" t="s">
        <v>3870</v>
      </c>
      <c r="B50" s="29">
        <v>37374.81</v>
      </c>
      <c r="C50" s="59">
        <v>37016.409999999974</v>
      </c>
      <c r="D50" s="27">
        <v>-358.4000000000233</v>
      </c>
      <c r="E50" s="34"/>
    </row>
    <row r="51" hidden="1">
      <c r="A51" s="58" t="s">
        <v>3871</v>
      </c>
      <c r="B51" s="29">
        <v>5660.0</v>
      </c>
      <c r="C51" s="59">
        <v>5660.0</v>
      </c>
      <c r="D51" s="27">
        <v>0.0</v>
      </c>
      <c r="E51" s="34"/>
    </row>
    <row r="52" hidden="1">
      <c r="A52" s="58" t="s">
        <v>3873</v>
      </c>
      <c r="B52" s="29">
        <v>0.0</v>
      </c>
      <c r="C52" s="59">
        <v>0.0</v>
      </c>
      <c r="D52" s="27">
        <v>0.0</v>
      </c>
      <c r="E52" s="34"/>
    </row>
    <row r="53" hidden="1">
      <c r="A53" s="58" t="s">
        <v>3874</v>
      </c>
      <c r="B53" s="29">
        <v>6891.41</v>
      </c>
      <c r="C53" s="59">
        <v>6891.410000000002</v>
      </c>
      <c r="D53" s="27">
        <v>1.8189894035458565E-12</v>
      </c>
      <c r="E53" s="34"/>
    </row>
    <row r="54" hidden="1">
      <c r="A54" s="35" t="s">
        <v>3875</v>
      </c>
      <c r="B54" s="29">
        <v>110969.72</v>
      </c>
      <c r="C54" s="59">
        <v>110292.32000000015</v>
      </c>
      <c r="D54" s="27">
        <v>-677.3999999998487</v>
      </c>
      <c r="E54" s="34"/>
    </row>
    <row r="55" hidden="1">
      <c r="A55" s="36" t="s">
        <v>3876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3877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3850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4" t="s">
        <v>3851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5" t="s">
        <v>5098</v>
      </c>
      <c r="B64" s="7"/>
      <c r="C64" s="16"/>
      <c r="D64" s="56" t="s">
        <v>5099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3852</v>
      </c>
      <c r="B66" s="6"/>
      <c r="C66" s="6"/>
      <c r="D66" s="6"/>
      <c r="E66" s="7"/>
    </row>
    <row r="67" hidden="1">
      <c r="A67" s="20" t="s">
        <v>3853</v>
      </c>
      <c r="B67" s="21" t="s">
        <v>3854</v>
      </c>
      <c r="C67" s="22" t="s">
        <v>3855</v>
      </c>
      <c r="D67" s="21" t="s">
        <v>3856</v>
      </c>
      <c r="E67" s="23" t="s">
        <v>13</v>
      </c>
    </row>
    <row r="68" hidden="1">
      <c r="A68" s="57" t="s">
        <v>3857</v>
      </c>
      <c r="B68" s="25">
        <v>20624.0</v>
      </c>
      <c r="C68" s="26">
        <v>20624.0</v>
      </c>
      <c r="D68" s="27">
        <v>0.0</v>
      </c>
      <c r="E68" s="28"/>
    </row>
    <row r="69" hidden="1">
      <c r="A69" s="57" t="s">
        <v>3858</v>
      </c>
      <c r="B69" s="29">
        <v>25434.0</v>
      </c>
      <c r="C69" s="26">
        <v>25434.0</v>
      </c>
      <c r="D69" s="27">
        <v>0.0</v>
      </c>
      <c r="E69" s="28"/>
    </row>
    <row r="70" hidden="1">
      <c r="A70" s="57" t="s">
        <v>3859</v>
      </c>
      <c r="B70" s="29">
        <v>0.0</v>
      </c>
      <c r="C70" s="26"/>
      <c r="D70" s="27">
        <v>0.0</v>
      </c>
      <c r="E70" s="28"/>
    </row>
    <row r="71" hidden="1">
      <c r="A71" s="57" t="s">
        <v>3860</v>
      </c>
      <c r="B71" s="29">
        <v>0.0</v>
      </c>
      <c r="C71" s="26"/>
      <c r="D71" s="27">
        <v>0.0</v>
      </c>
      <c r="E71" s="28"/>
    </row>
    <row r="72" hidden="1">
      <c r="A72" s="31" t="s">
        <v>3862</v>
      </c>
      <c r="B72" s="29">
        <v>0.0</v>
      </c>
      <c r="C72" s="26"/>
      <c r="D72" s="27">
        <v>0.0</v>
      </c>
      <c r="E72" s="28"/>
    </row>
    <row r="73" hidden="1">
      <c r="A73" s="31" t="s">
        <v>3863</v>
      </c>
      <c r="B73" s="29">
        <v>0.0</v>
      </c>
      <c r="C73" s="26"/>
      <c r="D73" s="27">
        <v>0.0</v>
      </c>
      <c r="E73" s="28"/>
    </row>
    <row r="74" hidden="1">
      <c r="A74" s="31" t="s">
        <v>3865</v>
      </c>
      <c r="B74" s="29">
        <v>280.0</v>
      </c>
      <c r="C74" s="26"/>
      <c r="D74" s="27">
        <v>-280.0</v>
      </c>
      <c r="E74" s="28"/>
    </row>
    <row r="75" hidden="1">
      <c r="A75" s="31" t="s">
        <v>3867</v>
      </c>
      <c r="B75" s="29">
        <v>520.0</v>
      </c>
      <c r="C75" s="26">
        <v>720.0</v>
      </c>
      <c r="D75" s="27">
        <v>200.0</v>
      </c>
      <c r="E75" s="34"/>
    </row>
    <row r="76" hidden="1">
      <c r="A76" s="58" t="s">
        <v>3868</v>
      </c>
      <c r="B76" s="29">
        <v>6658.0</v>
      </c>
      <c r="C76" s="29">
        <v>6658.0</v>
      </c>
      <c r="D76" s="27">
        <v>0.0</v>
      </c>
      <c r="E76" s="34"/>
    </row>
    <row r="77" hidden="1">
      <c r="A77" s="58" t="s">
        <v>3869</v>
      </c>
      <c r="B77" s="29">
        <v>37637.0</v>
      </c>
      <c r="C77" s="59">
        <v>37637.0</v>
      </c>
      <c r="D77" s="27">
        <v>0.0</v>
      </c>
      <c r="E77" s="34"/>
    </row>
    <row r="78" hidden="1">
      <c r="A78" s="58" t="s">
        <v>3870</v>
      </c>
      <c r="B78" s="29">
        <v>12705.0</v>
      </c>
      <c r="C78" s="59">
        <v>12705.0</v>
      </c>
      <c r="D78" s="27">
        <v>0.0</v>
      </c>
      <c r="E78" s="34"/>
    </row>
    <row r="79" hidden="1">
      <c r="A79" s="58" t="s">
        <v>3871</v>
      </c>
      <c r="B79" s="29">
        <v>9675.0</v>
      </c>
      <c r="C79" s="59">
        <v>9675.0</v>
      </c>
      <c r="D79" s="27">
        <v>0.0</v>
      </c>
      <c r="E79" s="34"/>
    </row>
    <row r="80" hidden="1">
      <c r="A80" s="58" t="s">
        <v>3873</v>
      </c>
      <c r="B80" s="29">
        <v>0.0</v>
      </c>
      <c r="C80" s="59">
        <v>0.0</v>
      </c>
      <c r="D80" s="27">
        <v>0.0</v>
      </c>
      <c r="E80" s="34"/>
    </row>
    <row r="81" hidden="1">
      <c r="A81" s="58" t="s">
        <v>3874</v>
      </c>
      <c r="B81" s="29">
        <v>3103.0</v>
      </c>
      <c r="C81" s="59">
        <v>3103.0</v>
      </c>
      <c r="D81" s="27">
        <v>0.0</v>
      </c>
      <c r="E81" s="34"/>
    </row>
    <row r="82" hidden="1">
      <c r="A82" s="35" t="s">
        <v>3875</v>
      </c>
      <c r="B82" s="29">
        <v>113533.0</v>
      </c>
      <c r="C82" s="59">
        <v>113533.0</v>
      </c>
      <c r="D82" s="27">
        <v>0.0</v>
      </c>
      <c r="E82" s="34"/>
    </row>
    <row r="83" hidden="1">
      <c r="A83" s="36" t="s">
        <v>3876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3877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3850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4" t="s">
        <v>3851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5" t="s">
        <v>5098</v>
      </c>
      <c r="B92" s="7"/>
      <c r="C92" s="16"/>
      <c r="D92" s="56" t="s">
        <v>5099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3852</v>
      </c>
      <c r="B94" s="6"/>
      <c r="C94" s="6"/>
      <c r="D94" s="6"/>
      <c r="E94" s="7"/>
    </row>
    <row r="95" hidden="1">
      <c r="A95" s="20" t="s">
        <v>3853</v>
      </c>
      <c r="B95" s="21" t="s">
        <v>3854</v>
      </c>
      <c r="C95" s="22" t="s">
        <v>3855</v>
      </c>
      <c r="D95" s="21" t="s">
        <v>3856</v>
      </c>
      <c r="E95" s="23" t="s">
        <v>13</v>
      </c>
    </row>
    <row r="96" hidden="1">
      <c r="A96" s="57" t="s">
        <v>3857</v>
      </c>
      <c r="B96" s="25">
        <v>17770.0</v>
      </c>
      <c r="C96" s="26">
        <v>17771.0</v>
      </c>
      <c r="D96" s="27">
        <v>1.0</v>
      </c>
      <c r="E96" s="28"/>
    </row>
    <row r="97" hidden="1">
      <c r="A97" s="57" t="s">
        <v>3858</v>
      </c>
      <c r="B97" s="29">
        <v>27030.0</v>
      </c>
      <c r="C97" s="26">
        <v>27030.0</v>
      </c>
      <c r="D97" s="27">
        <v>0.0</v>
      </c>
      <c r="E97" s="28"/>
    </row>
    <row r="98" hidden="1">
      <c r="A98" s="57" t="s">
        <v>3859</v>
      </c>
      <c r="B98" s="29">
        <v>0.0</v>
      </c>
      <c r="C98" s="26"/>
      <c r="D98" s="27">
        <v>0.0</v>
      </c>
      <c r="E98" s="28"/>
    </row>
    <row r="99" hidden="1">
      <c r="A99" s="57" t="s">
        <v>3860</v>
      </c>
      <c r="B99" s="29">
        <v>0.0</v>
      </c>
      <c r="C99" s="26"/>
      <c r="D99" s="27">
        <v>0.0</v>
      </c>
      <c r="E99" s="28"/>
    </row>
    <row r="100" hidden="1">
      <c r="A100" s="31" t="s">
        <v>3862</v>
      </c>
      <c r="B100" s="29">
        <v>0.0</v>
      </c>
      <c r="C100" s="26"/>
      <c r="D100" s="27">
        <v>0.0</v>
      </c>
      <c r="E100" s="28"/>
    </row>
    <row r="101" hidden="1">
      <c r="A101" s="31" t="s">
        <v>3863</v>
      </c>
      <c r="B101" s="29">
        <v>0.0</v>
      </c>
      <c r="C101" s="26"/>
      <c r="D101" s="27">
        <v>0.0</v>
      </c>
      <c r="E101" s="28"/>
    </row>
    <row r="102" hidden="1">
      <c r="A102" s="31" t="s">
        <v>3865</v>
      </c>
      <c r="B102" s="29">
        <v>80.0</v>
      </c>
      <c r="C102" s="26"/>
      <c r="D102" s="27">
        <v>-80.0</v>
      </c>
      <c r="E102" s="28"/>
    </row>
    <row r="103" hidden="1">
      <c r="A103" s="31" t="s">
        <v>3867</v>
      </c>
      <c r="B103" s="29">
        <v>640.0</v>
      </c>
      <c r="C103" s="26">
        <v>720.0</v>
      </c>
      <c r="D103" s="27">
        <v>80.0</v>
      </c>
      <c r="E103" s="34"/>
    </row>
    <row r="104" hidden="1">
      <c r="A104" s="58" t="s">
        <v>3868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8" t="s">
        <v>3869</v>
      </c>
      <c r="B105" s="29">
        <v>34942.0</v>
      </c>
      <c r="C105" s="59">
        <v>34942.0</v>
      </c>
      <c r="D105" s="27">
        <v>0.0</v>
      </c>
      <c r="E105" s="34"/>
    </row>
    <row r="106" hidden="1">
      <c r="A106" s="58" t="s">
        <v>3870</v>
      </c>
      <c r="B106" s="29">
        <v>10957.0</v>
      </c>
      <c r="C106" s="59">
        <v>10957.0</v>
      </c>
      <c r="D106" s="27">
        <v>0.0</v>
      </c>
      <c r="E106" s="34"/>
    </row>
    <row r="107" hidden="1">
      <c r="A107" s="58" t="s">
        <v>3871</v>
      </c>
      <c r="B107" s="29">
        <v>9879.0</v>
      </c>
      <c r="C107" s="59">
        <v>9879.0</v>
      </c>
      <c r="D107" s="27">
        <v>0.0</v>
      </c>
      <c r="E107" s="34"/>
    </row>
    <row r="108" hidden="1">
      <c r="A108" s="58" t="s">
        <v>3873</v>
      </c>
      <c r="B108" s="29">
        <v>1190.0</v>
      </c>
      <c r="C108" s="59">
        <v>1190.0</v>
      </c>
      <c r="D108" s="27">
        <v>0.0</v>
      </c>
      <c r="E108" s="34"/>
    </row>
    <row r="109" hidden="1">
      <c r="A109" s="58" t="s">
        <v>3874</v>
      </c>
      <c r="B109" s="29">
        <v>3604.0</v>
      </c>
      <c r="C109" s="59">
        <v>3604.0</v>
      </c>
      <c r="D109" s="27">
        <v>0.0</v>
      </c>
      <c r="E109" s="34"/>
    </row>
    <row r="110" hidden="1">
      <c r="A110" s="35" t="s">
        <v>3875</v>
      </c>
      <c r="B110" s="29">
        <v>112504.0</v>
      </c>
      <c r="C110" s="59">
        <v>112504.0</v>
      </c>
      <c r="D110" s="27">
        <v>0.0</v>
      </c>
      <c r="E110" s="34"/>
    </row>
    <row r="111" hidden="1">
      <c r="A111" s="36" t="s">
        <v>3876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3877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3850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4" t="s">
        <v>3851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5" t="s">
        <v>5098</v>
      </c>
      <c r="B120" s="7"/>
      <c r="C120" s="16"/>
      <c r="D120" s="56" t="s">
        <v>5099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3852</v>
      </c>
      <c r="B122" s="6"/>
      <c r="C122" s="6"/>
      <c r="D122" s="6"/>
      <c r="E122" s="7"/>
    </row>
    <row r="123" hidden="1">
      <c r="A123" s="20" t="s">
        <v>3853</v>
      </c>
      <c r="B123" s="21" t="s">
        <v>3854</v>
      </c>
      <c r="C123" s="22" t="s">
        <v>3855</v>
      </c>
      <c r="D123" s="21" t="s">
        <v>3856</v>
      </c>
      <c r="E123" s="23" t="s">
        <v>13</v>
      </c>
    </row>
    <row r="124" hidden="1">
      <c r="A124" s="57" t="s">
        <v>3857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7" t="s">
        <v>3858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7" t="s">
        <v>3859</v>
      </c>
      <c r="B126" s="29">
        <v>0.0</v>
      </c>
      <c r="C126" s="26"/>
      <c r="D126" s="27">
        <v>0.0</v>
      </c>
      <c r="E126" s="28"/>
    </row>
    <row r="127" hidden="1">
      <c r="A127" s="57" t="s">
        <v>3860</v>
      </c>
      <c r="B127" s="29">
        <v>0.0</v>
      </c>
      <c r="C127" s="26"/>
      <c r="D127" s="27">
        <v>0.0</v>
      </c>
      <c r="E127" s="28"/>
    </row>
    <row r="128" hidden="1">
      <c r="A128" s="31" t="s">
        <v>3862</v>
      </c>
      <c r="B128" s="29">
        <v>0.0</v>
      </c>
      <c r="C128" s="26"/>
      <c r="D128" s="27">
        <v>0.0</v>
      </c>
      <c r="E128" s="28"/>
    </row>
    <row r="129" hidden="1">
      <c r="A129" s="31" t="s">
        <v>3863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3865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3867</v>
      </c>
      <c r="B131" s="29">
        <v>440.0</v>
      </c>
      <c r="C131" s="26">
        <v>440.0</v>
      </c>
      <c r="D131" s="27">
        <v>0.0</v>
      </c>
      <c r="E131" s="34"/>
    </row>
    <row r="132" hidden="1">
      <c r="A132" s="58" t="s">
        <v>3868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8" t="s">
        <v>3869</v>
      </c>
      <c r="B133" s="29">
        <v>31625.0</v>
      </c>
      <c r="C133" s="59">
        <v>31625.0</v>
      </c>
      <c r="D133" s="27">
        <v>0.0</v>
      </c>
      <c r="E133" s="34"/>
    </row>
    <row r="134" hidden="1">
      <c r="A134" s="58" t="s">
        <v>3870</v>
      </c>
      <c r="B134" s="29">
        <v>11625.82</v>
      </c>
      <c r="C134" s="59">
        <v>11625.819999999998</v>
      </c>
      <c r="D134" s="27">
        <v>-1.8189894035458565E-12</v>
      </c>
      <c r="E134" s="34"/>
    </row>
    <row r="135" hidden="1">
      <c r="A135" s="58" t="s">
        <v>3871</v>
      </c>
      <c r="B135" s="29">
        <v>5969.0</v>
      </c>
      <c r="C135" s="59">
        <v>5969.0</v>
      </c>
      <c r="D135" s="27">
        <v>0.0</v>
      </c>
      <c r="E135" s="34"/>
    </row>
    <row r="136" hidden="1">
      <c r="A136" s="58" t="s">
        <v>3873</v>
      </c>
      <c r="B136" s="29">
        <v>543.0</v>
      </c>
      <c r="C136" s="59">
        <v>543.0</v>
      </c>
      <c r="D136" s="27">
        <v>0.0</v>
      </c>
      <c r="E136" s="34"/>
    </row>
    <row r="137" hidden="1">
      <c r="A137" s="58" t="s">
        <v>3874</v>
      </c>
      <c r="B137" s="29">
        <v>4415.0</v>
      </c>
      <c r="C137" s="59">
        <v>4415.0</v>
      </c>
      <c r="D137" s="27">
        <v>0.0</v>
      </c>
      <c r="E137" s="34"/>
    </row>
    <row r="138" hidden="1">
      <c r="A138" s="35" t="s">
        <v>3875</v>
      </c>
      <c r="B138" s="29">
        <v>90624.82</v>
      </c>
      <c r="C138" s="59">
        <v>90624.81999999998</v>
      </c>
      <c r="D138" s="27">
        <v>-2.9103830456733704E-11</v>
      </c>
      <c r="E138" s="34"/>
    </row>
    <row r="139" hidden="1">
      <c r="A139" s="36" t="s">
        <v>3876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3877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3850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4" t="s">
        <v>3851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5" t="s">
        <v>5098</v>
      </c>
      <c r="B148" s="7"/>
      <c r="C148" s="16"/>
      <c r="D148" s="56" t="s">
        <v>5099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3852</v>
      </c>
      <c r="B150" s="6"/>
      <c r="C150" s="6"/>
      <c r="D150" s="6"/>
      <c r="E150" s="7"/>
    </row>
    <row r="151" hidden="1">
      <c r="A151" s="20" t="s">
        <v>3853</v>
      </c>
      <c r="B151" s="21" t="s">
        <v>3854</v>
      </c>
      <c r="C151" s="22" t="s">
        <v>3855</v>
      </c>
      <c r="D151" s="21" t="s">
        <v>3856</v>
      </c>
      <c r="E151" s="23" t="s">
        <v>13</v>
      </c>
    </row>
    <row r="152" hidden="1">
      <c r="A152" s="57" t="s">
        <v>3857</v>
      </c>
      <c r="B152" s="25">
        <v>9461.0</v>
      </c>
      <c r="C152" s="26">
        <v>9461.0</v>
      </c>
      <c r="D152" s="27">
        <v>0.0</v>
      </c>
      <c r="E152" s="28"/>
    </row>
    <row r="153" hidden="1">
      <c r="A153" s="57" t="s">
        <v>3858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7" t="s">
        <v>3859</v>
      </c>
      <c r="B154" s="29">
        <v>0.0</v>
      </c>
      <c r="C154" s="26"/>
      <c r="D154" s="27">
        <v>0.0</v>
      </c>
      <c r="E154" s="28"/>
    </row>
    <row r="155" hidden="1">
      <c r="A155" s="57" t="s">
        <v>3860</v>
      </c>
      <c r="B155" s="29">
        <v>0.0</v>
      </c>
      <c r="C155" s="26"/>
      <c r="D155" s="27">
        <v>0.0</v>
      </c>
      <c r="E155" s="28"/>
    </row>
    <row r="156" hidden="1">
      <c r="A156" s="31" t="s">
        <v>3862</v>
      </c>
      <c r="B156" s="29">
        <v>0.0</v>
      </c>
      <c r="C156" s="26"/>
      <c r="D156" s="27">
        <v>0.0</v>
      </c>
      <c r="E156" s="28"/>
    </row>
    <row r="157" hidden="1">
      <c r="A157" s="31" t="s">
        <v>3863</v>
      </c>
      <c r="B157" s="29">
        <v>0.0</v>
      </c>
      <c r="C157" s="26"/>
      <c r="D157" s="27">
        <v>0.0</v>
      </c>
      <c r="E157" s="28"/>
    </row>
    <row r="158" hidden="1">
      <c r="A158" s="31" t="s">
        <v>3865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3867</v>
      </c>
      <c r="B159" s="29">
        <v>440.0</v>
      </c>
      <c r="C159" s="26">
        <v>360.0</v>
      </c>
      <c r="D159" s="27">
        <v>-80.0</v>
      </c>
      <c r="E159" s="34"/>
    </row>
    <row r="160" hidden="1">
      <c r="A160" s="58" t="s">
        <v>3868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8" t="s">
        <v>3869</v>
      </c>
      <c r="B161" s="29">
        <v>7081.0</v>
      </c>
      <c r="C161" s="59">
        <v>7081.0</v>
      </c>
      <c r="D161" s="27">
        <v>0.0</v>
      </c>
      <c r="E161" s="34"/>
    </row>
    <row r="162" hidden="1">
      <c r="A162" s="58" t="s">
        <v>3870</v>
      </c>
      <c r="B162" s="29">
        <v>16783.3</v>
      </c>
      <c r="C162" s="59">
        <v>16783.300000000003</v>
      </c>
      <c r="D162" s="27">
        <v>3.637978807091713E-12</v>
      </c>
      <c r="E162" s="34"/>
    </row>
    <row r="163" hidden="1">
      <c r="A163" s="58" t="s">
        <v>3871</v>
      </c>
      <c r="B163" s="29">
        <v>4510.0</v>
      </c>
      <c r="C163" s="59">
        <v>4510.0</v>
      </c>
      <c r="D163" s="27">
        <v>0.0</v>
      </c>
      <c r="E163" s="34"/>
    </row>
    <row r="164" hidden="1">
      <c r="A164" s="58" t="s">
        <v>3873</v>
      </c>
      <c r="B164" s="29">
        <v>857.0</v>
      </c>
      <c r="C164" s="59">
        <v>857.0</v>
      </c>
      <c r="D164" s="27">
        <v>0.0</v>
      </c>
      <c r="E164" s="34"/>
    </row>
    <row r="165" hidden="1">
      <c r="A165" s="58" t="s">
        <v>3874</v>
      </c>
      <c r="B165" s="29">
        <v>1608.6</v>
      </c>
      <c r="C165" s="59">
        <v>1608.6</v>
      </c>
      <c r="D165" s="27">
        <v>0.0</v>
      </c>
      <c r="E165" s="34"/>
    </row>
    <row r="166" hidden="1">
      <c r="A166" s="35" t="s">
        <v>3875</v>
      </c>
      <c r="B166" s="29">
        <v>75011.40000000001</v>
      </c>
      <c r="C166" s="59">
        <v>75011.4</v>
      </c>
      <c r="D166" s="27">
        <v>-1.4551915228366852E-11</v>
      </c>
      <c r="E166" s="34"/>
    </row>
    <row r="167" hidden="1">
      <c r="A167" s="36" t="s">
        <v>3876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3877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3850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4" t="s">
        <v>3851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5" t="s">
        <v>5098</v>
      </c>
      <c r="B176" s="7"/>
      <c r="C176" s="16"/>
      <c r="D176" s="56" t="s">
        <v>5100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3852</v>
      </c>
      <c r="B178" s="6"/>
      <c r="C178" s="6"/>
      <c r="D178" s="6"/>
      <c r="E178" s="7"/>
    </row>
    <row r="179" hidden="1">
      <c r="A179" s="20" t="s">
        <v>3853</v>
      </c>
      <c r="B179" s="21" t="s">
        <v>3854</v>
      </c>
      <c r="C179" s="22" t="s">
        <v>3855</v>
      </c>
      <c r="D179" s="21" t="s">
        <v>3856</v>
      </c>
      <c r="E179" s="23" t="s">
        <v>13</v>
      </c>
    </row>
    <row r="180" hidden="1">
      <c r="A180" s="57" t="s">
        <v>3857</v>
      </c>
      <c r="B180" s="25">
        <v>3302.0</v>
      </c>
      <c r="C180" s="26">
        <v>3302.0</v>
      </c>
      <c r="D180" s="27">
        <v>0.0</v>
      </c>
      <c r="E180" s="28"/>
    </row>
    <row r="181" hidden="1">
      <c r="A181" s="57" t="s">
        <v>3858</v>
      </c>
      <c r="B181" s="29">
        <v>6220.0</v>
      </c>
      <c r="C181" s="26">
        <v>6220.0</v>
      </c>
      <c r="D181" s="27">
        <v>0.0</v>
      </c>
      <c r="E181" s="28"/>
    </row>
    <row r="182" hidden="1">
      <c r="A182" s="57" t="s">
        <v>3859</v>
      </c>
      <c r="B182" s="29">
        <v>0.0</v>
      </c>
      <c r="C182" s="26"/>
      <c r="D182" s="27">
        <v>0.0</v>
      </c>
      <c r="E182" s="28"/>
    </row>
    <row r="183" hidden="1">
      <c r="A183" s="57" t="s">
        <v>3860</v>
      </c>
      <c r="B183" s="29">
        <v>0.0</v>
      </c>
      <c r="C183" s="26"/>
      <c r="D183" s="27">
        <v>0.0</v>
      </c>
      <c r="E183" s="28"/>
    </row>
    <row r="184" hidden="1">
      <c r="A184" s="31" t="s">
        <v>3862</v>
      </c>
      <c r="B184" s="29">
        <v>0.0</v>
      </c>
      <c r="C184" s="26"/>
      <c r="D184" s="27">
        <v>0.0</v>
      </c>
      <c r="E184" s="28"/>
    </row>
    <row r="185" hidden="1">
      <c r="A185" s="31" t="s">
        <v>3863</v>
      </c>
      <c r="B185" s="29">
        <v>0.0</v>
      </c>
      <c r="C185" s="26"/>
      <c r="D185" s="27">
        <v>0.0</v>
      </c>
      <c r="E185" s="28"/>
    </row>
    <row r="186" hidden="1">
      <c r="A186" s="31" t="s">
        <v>3865</v>
      </c>
      <c r="B186" s="29">
        <v>0.0</v>
      </c>
      <c r="C186" s="26"/>
      <c r="D186" s="27">
        <v>0.0</v>
      </c>
      <c r="E186" s="28"/>
    </row>
    <row r="187" hidden="1">
      <c r="A187" s="31" t="s">
        <v>3867</v>
      </c>
      <c r="B187" s="29">
        <v>80.0</v>
      </c>
      <c r="C187" s="26">
        <v>80.0</v>
      </c>
      <c r="D187" s="27">
        <v>0.0</v>
      </c>
      <c r="E187" s="34"/>
    </row>
    <row r="188" hidden="1">
      <c r="A188" s="58" t="s">
        <v>3868</v>
      </c>
      <c r="B188" s="29">
        <v>1520.0</v>
      </c>
      <c r="C188" s="29">
        <v>1520.0</v>
      </c>
      <c r="D188" s="27">
        <v>0.0</v>
      </c>
      <c r="E188" s="34"/>
    </row>
    <row r="189" hidden="1">
      <c r="A189" s="58" t="s">
        <v>3869</v>
      </c>
      <c r="B189" s="29">
        <v>1400.0</v>
      </c>
      <c r="C189" s="59">
        <v>1400.0</v>
      </c>
      <c r="D189" s="27">
        <v>0.0</v>
      </c>
      <c r="E189" s="34"/>
    </row>
    <row r="190" hidden="1">
      <c r="A190" s="58" t="s">
        <v>3870</v>
      </c>
      <c r="B190" s="29">
        <v>5420.0</v>
      </c>
      <c r="C190" s="59">
        <v>5420.0</v>
      </c>
      <c r="D190" s="27">
        <v>0.0</v>
      </c>
      <c r="E190" s="34"/>
    </row>
    <row r="191" hidden="1">
      <c r="A191" s="58" t="s">
        <v>3871</v>
      </c>
      <c r="B191" s="29">
        <v>1764.0</v>
      </c>
      <c r="C191" s="59">
        <v>1764.0</v>
      </c>
      <c r="D191" s="27">
        <v>0.0</v>
      </c>
      <c r="E191" s="34"/>
    </row>
    <row r="192" hidden="1">
      <c r="A192" s="58" t="s">
        <v>3873</v>
      </c>
      <c r="B192" s="29">
        <v>658.0</v>
      </c>
      <c r="C192" s="59">
        <v>658.0</v>
      </c>
      <c r="D192" s="27">
        <v>0.0</v>
      </c>
      <c r="E192" s="34"/>
    </row>
    <row r="193" hidden="1">
      <c r="A193" s="58" t="s">
        <v>3874</v>
      </c>
      <c r="B193" s="29">
        <v>1426.0</v>
      </c>
      <c r="C193" s="59">
        <v>1426.0</v>
      </c>
      <c r="D193" s="27">
        <v>0.0</v>
      </c>
      <c r="E193" s="34"/>
    </row>
    <row r="194" hidden="1">
      <c r="A194" s="35" t="s">
        <v>3875</v>
      </c>
      <c r="B194" s="29">
        <v>20364.0</v>
      </c>
      <c r="C194" s="59">
        <v>20364.0</v>
      </c>
      <c r="D194" s="27">
        <v>0.0</v>
      </c>
      <c r="E194" s="34"/>
    </row>
    <row r="195" hidden="1">
      <c r="A195" s="36" t="s">
        <v>3876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3877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3850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4" t="s">
        <v>3851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5" t="s">
        <v>5101</v>
      </c>
      <c r="B204" s="7"/>
      <c r="C204" s="16"/>
      <c r="D204" s="56" t="s">
        <v>5099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3852</v>
      </c>
      <c r="B206" s="6"/>
      <c r="C206" s="6"/>
      <c r="D206" s="6"/>
      <c r="E206" s="7"/>
    </row>
    <row r="207" hidden="1">
      <c r="A207" s="20" t="s">
        <v>3853</v>
      </c>
      <c r="B207" s="21" t="s">
        <v>3854</v>
      </c>
      <c r="C207" s="22" t="s">
        <v>3855</v>
      </c>
      <c r="D207" s="21" t="s">
        <v>3856</v>
      </c>
      <c r="E207" s="23" t="s">
        <v>13</v>
      </c>
    </row>
    <row r="208" hidden="1">
      <c r="A208" s="57" t="s">
        <v>3857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7" t="s">
        <v>3858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7" t="s">
        <v>3859</v>
      </c>
      <c r="B210" s="29">
        <v>0.0</v>
      </c>
      <c r="C210" s="26"/>
      <c r="D210" s="27">
        <v>0.0</v>
      </c>
      <c r="E210" s="28"/>
    </row>
    <row r="211" hidden="1">
      <c r="A211" s="57" t="s">
        <v>3860</v>
      </c>
      <c r="B211" s="29">
        <v>0.0</v>
      </c>
      <c r="C211" s="26"/>
      <c r="D211" s="27">
        <v>0.0</v>
      </c>
      <c r="E211" s="28"/>
    </row>
    <row r="212" hidden="1">
      <c r="A212" s="31" t="s">
        <v>3862</v>
      </c>
      <c r="B212" s="29">
        <v>0.0</v>
      </c>
      <c r="C212" s="26"/>
      <c r="D212" s="27">
        <v>0.0</v>
      </c>
      <c r="E212" s="28"/>
    </row>
    <row r="213" hidden="1">
      <c r="A213" s="31" t="s">
        <v>3863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3865</v>
      </c>
      <c r="B214" s="29">
        <v>0.0</v>
      </c>
      <c r="C214" s="26"/>
      <c r="D214" s="27">
        <v>0.0</v>
      </c>
      <c r="E214" s="28"/>
    </row>
    <row r="215" hidden="1">
      <c r="A215" s="31" t="s">
        <v>3867</v>
      </c>
      <c r="B215" s="29">
        <v>600.0</v>
      </c>
      <c r="C215" s="26">
        <v>640.0</v>
      </c>
      <c r="D215" s="27">
        <v>40.0</v>
      </c>
      <c r="E215" s="34"/>
    </row>
    <row r="216" hidden="1">
      <c r="A216" s="58" t="s">
        <v>3868</v>
      </c>
      <c r="B216" s="29">
        <v>7479.0</v>
      </c>
      <c r="C216" s="29">
        <v>7479.0</v>
      </c>
      <c r="D216" s="27">
        <v>0.0</v>
      </c>
      <c r="E216" s="34"/>
    </row>
    <row r="217" hidden="1">
      <c r="A217" s="58" t="s">
        <v>3869</v>
      </c>
      <c r="B217" s="29">
        <v>2679.0</v>
      </c>
      <c r="C217" s="59">
        <v>2679.0</v>
      </c>
      <c r="D217" s="27">
        <v>0.0</v>
      </c>
      <c r="E217" s="34"/>
    </row>
    <row r="218" hidden="1">
      <c r="A218" s="58" t="s">
        <v>3870</v>
      </c>
      <c r="B218" s="29">
        <v>24085.0</v>
      </c>
      <c r="C218" s="59">
        <v>24085.0</v>
      </c>
      <c r="D218" s="27">
        <v>0.0</v>
      </c>
      <c r="E218" s="34"/>
    </row>
    <row r="219" hidden="1">
      <c r="A219" s="58" t="s">
        <v>3871</v>
      </c>
      <c r="B219" s="29">
        <v>5022.0</v>
      </c>
      <c r="C219" s="59">
        <v>5022.0</v>
      </c>
      <c r="D219" s="27">
        <v>0.0</v>
      </c>
      <c r="E219" s="34"/>
    </row>
    <row r="220" hidden="1">
      <c r="A220" s="58" t="s">
        <v>3873</v>
      </c>
      <c r="B220" s="29">
        <v>1106.0</v>
      </c>
      <c r="C220" s="59">
        <v>1106.0</v>
      </c>
      <c r="D220" s="27">
        <v>0.0</v>
      </c>
      <c r="E220" s="34"/>
    </row>
    <row r="221" hidden="1">
      <c r="A221" s="58" t="s">
        <v>3874</v>
      </c>
      <c r="B221" s="29">
        <v>4434.0</v>
      </c>
      <c r="C221" s="59">
        <v>4434.0</v>
      </c>
      <c r="D221" s="27">
        <v>0.0</v>
      </c>
      <c r="E221" s="34"/>
    </row>
    <row r="222" hidden="1">
      <c r="A222" s="35" t="s">
        <v>3875</v>
      </c>
      <c r="B222" s="29">
        <v>74372.5</v>
      </c>
      <c r="C222" s="59">
        <v>74372.5</v>
      </c>
      <c r="D222" s="27">
        <v>0.0</v>
      </c>
      <c r="E222" s="34"/>
    </row>
    <row r="223" hidden="1">
      <c r="A223" s="36" t="s">
        <v>3876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3877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3850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4" t="s">
        <v>3851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5" t="s">
        <v>5098</v>
      </c>
      <c r="B232" s="7"/>
      <c r="C232" s="16"/>
      <c r="D232" s="56" t="s">
        <v>5099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3852</v>
      </c>
      <c r="B234" s="6"/>
      <c r="C234" s="6"/>
      <c r="D234" s="6"/>
      <c r="E234" s="7"/>
    </row>
    <row r="235" hidden="1">
      <c r="A235" s="20" t="s">
        <v>3853</v>
      </c>
      <c r="B235" s="21" t="s">
        <v>3854</v>
      </c>
      <c r="C235" s="22" t="s">
        <v>3855</v>
      </c>
      <c r="D235" s="21" t="s">
        <v>3856</v>
      </c>
      <c r="E235" s="23" t="s">
        <v>13</v>
      </c>
    </row>
    <row r="236" hidden="1">
      <c r="A236" s="57" t="s">
        <v>3857</v>
      </c>
      <c r="B236" s="25">
        <v>11792.0</v>
      </c>
      <c r="C236" s="26">
        <v>12392.0</v>
      </c>
      <c r="D236" s="27">
        <v>600.0</v>
      </c>
      <c r="E236" s="28" t="s">
        <v>5102</v>
      </c>
    </row>
    <row r="237" hidden="1">
      <c r="A237" s="57" t="s">
        <v>3858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7" t="s">
        <v>3859</v>
      </c>
      <c r="B238" s="29">
        <v>0.0</v>
      </c>
      <c r="C238" s="26"/>
      <c r="D238" s="27">
        <v>0.0</v>
      </c>
      <c r="E238" s="28"/>
    </row>
    <row r="239" hidden="1">
      <c r="A239" s="57" t="s">
        <v>3860</v>
      </c>
      <c r="B239" s="29">
        <v>0.0</v>
      </c>
      <c r="C239" s="26"/>
      <c r="D239" s="27">
        <v>0.0</v>
      </c>
      <c r="E239" s="28"/>
    </row>
    <row r="240" hidden="1">
      <c r="A240" s="31" t="s">
        <v>3862</v>
      </c>
      <c r="B240" s="29">
        <v>0.0</v>
      </c>
      <c r="C240" s="26"/>
      <c r="D240" s="27">
        <v>0.0</v>
      </c>
      <c r="E240" s="28"/>
    </row>
    <row r="241" hidden="1">
      <c r="A241" s="31" t="s">
        <v>3863</v>
      </c>
      <c r="B241" s="29">
        <v>0.0</v>
      </c>
      <c r="C241" s="26"/>
      <c r="D241" s="27">
        <v>0.0</v>
      </c>
      <c r="E241" s="28"/>
    </row>
    <row r="242" hidden="1">
      <c r="A242" s="31" t="s">
        <v>3865</v>
      </c>
      <c r="B242" s="29">
        <v>300.0</v>
      </c>
      <c r="C242" s="26">
        <v>300.0</v>
      </c>
      <c r="D242" s="27">
        <v>0.0</v>
      </c>
      <c r="E242" s="28" t="s">
        <v>28</v>
      </c>
    </row>
    <row r="243" hidden="1">
      <c r="A243" s="31" t="s">
        <v>3867</v>
      </c>
      <c r="B243" s="29">
        <v>720.0</v>
      </c>
      <c r="C243" s="26">
        <v>800.0</v>
      </c>
      <c r="D243" s="27">
        <v>80.0</v>
      </c>
      <c r="E243" s="34"/>
    </row>
    <row r="244" hidden="1">
      <c r="A244" s="58" t="s">
        <v>3868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8" t="s">
        <v>3869</v>
      </c>
      <c r="B245" s="29">
        <v>1305.0</v>
      </c>
      <c r="C245" s="59">
        <v>1305.0</v>
      </c>
      <c r="D245" s="27">
        <v>0.0</v>
      </c>
      <c r="E245" s="34"/>
    </row>
    <row r="246" hidden="1">
      <c r="A246" s="58" t="s">
        <v>3870</v>
      </c>
      <c r="B246" s="29">
        <v>16167.0</v>
      </c>
      <c r="C246" s="59">
        <v>16167.0</v>
      </c>
      <c r="D246" s="27">
        <v>0.0</v>
      </c>
      <c r="E246" s="34"/>
    </row>
    <row r="247" hidden="1">
      <c r="A247" s="58" t="s">
        <v>3871</v>
      </c>
      <c r="B247" s="29">
        <v>6594.0</v>
      </c>
      <c r="C247" s="59">
        <v>6594.0</v>
      </c>
      <c r="D247" s="27">
        <v>0.0</v>
      </c>
      <c r="E247" s="34"/>
    </row>
    <row r="248" hidden="1">
      <c r="A248" s="58" t="s">
        <v>3873</v>
      </c>
      <c r="B248" s="29">
        <v>329.0</v>
      </c>
      <c r="C248" s="59">
        <v>329.0</v>
      </c>
      <c r="D248" s="27">
        <v>0.0</v>
      </c>
      <c r="E248" s="34"/>
    </row>
    <row r="249" hidden="1">
      <c r="A249" s="58" t="s">
        <v>3874</v>
      </c>
      <c r="B249" s="29">
        <v>1577.0</v>
      </c>
      <c r="C249" s="59">
        <v>1577.0</v>
      </c>
      <c r="D249" s="27">
        <v>0.0</v>
      </c>
      <c r="E249" s="34"/>
    </row>
    <row r="250" hidden="1">
      <c r="A250" s="35" t="s">
        <v>3875</v>
      </c>
      <c r="B250" s="29">
        <v>81239.0</v>
      </c>
      <c r="C250" s="59">
        <v>81816.0</v>
      </c>
      <c r="D250" s="27">
        <v>577.0</v>
      </c>
      <c r="E250" s="34"/>
    </row>
    <row r="251" hidden="1">
      <c r="A251" s="36" t="s">
        <v>3876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3877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3850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4" t="s">
        <v>3851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5" t="s">
        <v>5098</v>
      </c>
      <c r="B260" s="7"/>
      <c r="C260" s="16"/>
      <c r="D260" s="56" t="s">
        <v>5099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3852</v>
      </c>
      <c r="B262" s="6"/>
      <c r="C262" s="6"/>
      <c r="D262" s="6"/>
      <c r="E262" s="7"/>
    </row>
    <row r="263" hidden="1">
      <c r="A263" s="20" t="s">
        <v>3853</v>
      </c>
      <c r="B263" s="21" t="s">
        <v>3854</v>
      </c>
      <c r="C263" s="22" t="s">
        <v>3855</v>
      </c>
      <c r="D263" s="21" t="s">
        <v>3856</v>
      </c>
      <c r="E263" s="23" t="s">
        <v>13</v>
      </c>
    </row>
    <row r="264" hidden="1">
      <c r="A264" s="57" t="s">
        <v>3857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7" t="s">
        <v>3858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7" t="s">
        <v>3859</v>
      </c>
      <c r="B266" s="29">
        <v>0.0</v>
      </c>
      <c r="C266" s="26"/>
      <c r="D266" s="27">
        <v>0.0</v>
      </c>
      <c r="E266" s="28"/>
    </row>
    <row r="267" hidden="1">
      <c r="A267" s="57" t="s">
        <v>3860</v>
      </c>
      <c r="B267" s="29">
        <v>0.0</v>
      </c>
      <c r="C267" s="26"/>
      <c r="D267" s="27">
        <v>0.0</v>
      </c>
      <c r="E267" s="28"/>
    </row>
    <row r="268" hidden="1">
      <c r="A268" s="31" t="s">
        <v>3862</v>
      </c>
      <c r="B268" s="29">
        <v>0.0</v>
      </c>
      <c r="C268" s="26"/>
      <c r="D268" s="27">
        <v>0.0</v>
      </c>
      <c r="E268" s="28"/>
    </row>
    <row r="269" hidden="1">
      <c r="A269" s="31" t="s">
        <v>3863</v>
      </c>
      <c r="B269" s="29">
        <v>0.0</v>
      </c>
      <c r="C269" s="26"/>
      <c r="D269" s="27">
        <v>0.0</v>
      </c>
      <c r="E269" s="28"/>
    </row>
    <row r="270" hidden="1">
      <c r="A270" s="31" t="s">
        <v>3865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3867</v>
      </c>
      <c r="B271" s="29">
        <v>640.0</v>
      </c>
      <c r="C271" s="26">
        <v>760.0</v>
      </c>
      <c r="D271" s="27">
        <v>120.0</v>
      </c>
      <c r="E271" s="34"/>
    </row>
    <row r="272" hidden="1">
      <c r="A272" s="58" t="s">
        <v>3868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8" t="s">
        <v>3869</v>
      </c>
      <c r="B273" s="29">
        <v>924.0</v>
      </c>
      <c r="C273" s="59">
        <v>924.0</v>
      </c>
      <c r="D273" s="27">
        <v>0.0</v>
      </c>
      <c r="E273" s="34"/>
    </row>
    <row r="274" hidden="1">
      <c r="A274" s="58" t="s">
        <v>3870</v>
      </c>
      <c r="B274" s="29">
        <v>17862.0</v>
      </c>
      <c r="C274" s="59">
        <v>17478.0</v>
      </c>
      <c r="D274" s="27">
        <v>-384.0</v>
      </c>
      <c r="E274" s="34"/>
    </row>
    <row r="275" hidden="1">
      <c r="A275" s="58" t="s">
        <v>3871</v>
      </c>
      <c r="B275" s="29">
        <v>6643.0</v>
      </c>
      <c r="C275" s="59">
        <v>6643.0</v>
      </c>
      <c r="D275" s="27">
        <v>0.0</v>
      </c>
      <c r="E275" s="34"/>
    </row>
    <row r="276" hidden="1">
      <c r="A276" s="58" t="s">
        <v>3873</v>
      </c>
      <c r="B276" s="29">
        <v>508.0</v>
      </c>
      <c r="C276" s="59">
        <v>508.0</v>
      </c>
      <c r="D276" s="27">
        <v>0.0</v>
      </c>
      <c r="E276" s="34"/>
    </row>
    <row r="277" hidden="1">
      <c r="A277" s="58" t="s">
        <v>3874</v>
      </c>
      <c r="B277" s="29">
        <v>4882.0</v>
      </c>
      <c r="C277" s="59">
        <v>4882.0</v>
      </c>
      <c r="D277" s="27">
        <v>0.0</v>
      </c>
      <c r="E277" s="34"/>
    </row>
    <row r="278" hidden="1">
      <c r="A278" s="35" t="s">
        <v>3875</v>
      </c>
      <c r="B278" s="29">
        <v>83009.5</v>
      </c>
      <c r="C278" s="59">
        <v>82625.5</v>
      </c>
      <c r="D278" s="27">
        <v>-384.0</v>
      </c>
      <c r="E278" s="34"/>
    </row>
    <row r="279" hidden="1">
      <c r="A279" s="36" t="s">
        <v>3876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3877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3850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4" t="s">
        <v>3851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5" t="s">
        <v>5098</v>
      </c>
      <c r="B288" s="7"/>
      <c r="C288" s="16"/>
      <c r="D288" s="56" t="s">
        <v>5099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3852</v>
      </c>
      <c r="B290" s="6"/>
      <c r="C290" s="6"/>
      <c r="D290" s="6"/>
      <c r="E290" s="7"/>
    </row>
    <row r="291" hidden="1">
      <c r="A291" s="20" t="s">
        <v>3853</v>
      </c>
      <c r="B291" s="21" t="s">
        <v>3854</v>
      </c>
      <c r="C291" s="22" t="s">
        <v>3855</v>
      </c>
      <c r="D291" s="21" t="s">
        <v>3856</v>
      </c>
      <c r="E291" s="23" t="s">
        <v>13</v>
      </c>
    </row>
    <row r="292" hidden="1">
      <c r="A292" s="57" t="s">
        <v>3857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7" t="s">
        <v>3858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7" t="s">
        <v>3859</v>
      </c>
      <c r="B294" s="29">
        <v>0.0</v>
      </c>
      <c r="C294" s="26"/>
      <c r="D294" s="27">
        <v>0.0</v>
      </c>
      <c r="E294" s="28"/>
    </row>
    <row r="295" hidden="1">
      <c r="A295" s="57" t="s">
        <v>3860</v>
      </c>
      <c r="B295" s="29">
        <v>0.0</v>
      </c>
      <c r="C295" s="26"/>
      <c r="D295" s="27">
        <v>0.0</v>
      </c>
      <c r="E295" s="28"/>
    </row>
    <row r="296" hidden="1">
      <c r="A296" s="31" t="s">
        <v>3862</v>
      </c>
      <c r="B296" s="29">
        <v>0.0</v>
      </c>
      <c r="C296" s="26"/>
      <c r="D296" s="27">
        <v>0.0</v>
      </c>
      <c r="E296" s="28"/>
    </row>
    <row r="297" hidden="1">
      <c r="A297" s="31" t="s">
        <v>3863</v>
      </c>
      <c r="B297" s="29">
        <v>0.0</v>
      </c>
      <c r="C297" s="26"/>
      <c r="D297" s="27">
        <v>0.0</v>
      </c>
      <c r="E297" s="28"/>
    </row>
    <row r="298" hidden="1">
      <c r="A298" s="31" t="s">
        <v>3865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3867</v>
      </c>
      <c r="B299" s="29">
        <v>640.0</v>
      </c>
      <c r="C299" s="26">
        <v>760.0</v>
      </c>
      <c r="D299" s="27">
        <v>120.0</v>
      </c>
      <c r="E299" s="34"/>
    </row>
    <row r="300" hidden="1">
      <c r="A300" s="58" t="s">
        <v>3868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8" t="s">
        <v>3869</v>
      </c>
      <c r="B301" s="29">
        <v>924.0</v>
      </c>
      <c r="C301" s="59">
        <v>924.0</v>
      </c>
      <c r="D301" s="27">
        <v>0.0</v>
      </c>
      <c r="E301" s="34"/>
    </row>
    <row r="302" hidden="1">
      <c r="A302" s="58" t="s">
        <v>3870</v>
      </c>
      <c r="B302" s="29">
        <v>17862.0</v>
      </c>
      <c r="C302" s="59">
        <v>17478.0</v>
      </c>
      <c r="D302" s="27">
        <v>-384.0</v>
      </c>
      <c r="E302" s="34"/>
    </row>
    <row r="303" hidden="1">
      <c r="A303" s="58" t="s">
        <v>3871</v>
      </c>
      <c r="B303" s="29">
        <v>6643.0</v>
      </c>
      <c r="C303" s="59">
        <v>6643.0</v>
      </c>
      <c r="D303" s="27">
        <v>0.0</v>
      </c>
      <c r="E303" s="34"/>
    </row>
    <row r="304" hidden="1">
      <c r="A304" s="58" t="s">
        <v>3873</v>
      </c>
      <c r="B304" s="29">
        <v>508.0</v>
      </c>
      <c r="C304" s="59">
        <v>508.0</v>
      </c>
      <c r="D304" s="27">
        <v>0.0</v>
      </c>
      <c r="E304" s="34"/>
    </row>
    <row r="305" hidden="1">
      <c r="A305" s="58" t="s">
        <v>3874</v>
      </c>
      <c r="B305" s="29">
        <v>4882.0</v>
      </c>
      <c r="C305" s="59">
        <v>4882.0</v>
      </c>
      <c r="D305" s="27">
        <v>0.0</v>
      </c>
      <c r="E305" s="34"/>
    </row>
    <row r="306" hidden="1">
      <c r="A306" s="35" t="s">
        <v>3875</v>
      </c>
      <c r="B306" s="29">
        <v>83009.5</v>
      </c>
      <c r="C306" s="59">
        <v>82625.5</v>
      </c>
      <c r="D306" s="27">
        <v>-384.0</v>
      </c>
      <c r="E306" s="34"/>
    </row>
    <row r="307" hidden="1">
      <c r="A307" s="36" t="s">
        <v>3876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3877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3850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4" t="s">
        <v>3851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5" t="s">
        <v>5098</v>
      </c>
      <c r="B316" s="7"/>
      <c r="C316" s="16"/>
      <c r="D316" s="56" t="s">
        <v>5099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3852</v>
      </c>
      <c r="B318" s="6"/>
      <c r="C318" s="6"/>
      <c r="D318" s="6"/>
      <c r="E318" s="7"/>
    </row>
    <row r="319" hidden="1">
      <c r="A319" s="20" t="s">
        <v>3853</v>
      </c>
      <c r="B319" s="21" t="s">
        <v>3854</v>
      </c>
      <c r="C319" s="22" t="s">
        <v>3855</v>
      </c>
      <c r="D319" s="21" t="s">
        <v>3856</v>
      </c>
      <c r="E319" s="23" t="s">
        <v>13</v>
      </c>
    </row>
    <row r="320" hidden="1">
      <c r="A320" s="57" t="s">
        <v>3857</v>
      </c>
      <c r="B320" s="25">
        <v>19230.0</v>
      </c>
      <c r="C320" s="26">
        <v>14650.0</v>
      </c>
      <c r="D320" s="27">
        <v>-4580.0</v>
      </c>
      <c r="E320" s="28" t="s">
        <v>5103</v>
      </c>
    </row>
    <row r="321" hidden="1">
      <c r="A321" s="57" t="s">
        <v>3858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7" t="s">
        <v>3859</v>
      </c>
      <c r="B322" s="29">
        <v>240.0</v>
      </c>
      <c r="C322" s="26">
        <v>240.0</v>
      </c>
      <c r="D322" s="27">
        <v>0.0</v>
      </c>
      <c r="E322" s="28"/>
    </row>
    <row r="323" hidden="1">
      <c r="A323" s="57" t="s">
        <v>3860</v>
      </c>
      <c r="B323" s="29">
        <v>0.0</v>
      </c>
      <c r="C323" s="26"/>
      <c r="D323" s="27">
        <v>0.0</v>
      </c>
      <c r="E323" s="28"/>
    </row>
    <row r="324" hidden="1">
      <c r="A324" s="31" t="s">
        <v>3862</v>
      </c>
      <c r="B324" s="29">
        <v>0.0</v>
      </c>
      <c r="C324" s="26"/>
      <c r="D324" s="27">
        <v>0.0</v>
      </c>
      <c r="E324" s="28"/>
    </row>
    <row r="325" hidden="1">
      <c r="A325" s="31" t="s">
        <v>3863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3865</v>
      </c>
      <c r="B326" s="29">
        <v>300.0</v>
      </c>
      <c r="C326" s="26">
        <v>4800.0</v>
      </c>
      <c r="D326" s="27">
        <v>4500.0</v>
      </c>
      <c r="E326" s="28" t="s">
        <v>5104</v>
      </c>
    </row>
    <row r="327" hidden="1">
      <c r="A327" s="31" t="s">
        <v>3867</v>
      </c>
      <c r="B327" s="29">
        <v>680.0</v>
      </c>
      <c r="C327" s="26">
        <v>760.0</v>
      </c>
      <c r="D327" s="27">
        <v>80.0</v>
      </c>
      <c r="E327" s="34"/>
    </row>
    <row r="328" hidden="1">
      <c r="A328" s="58" t="s">
        <v>3868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8" t="s">
        <v>3869</v>
      </c>
      <c r="B329" s="29">
        <v>887.0</v>
      </c>
      <c r="C329" s="59">
        <v>887.0</v>
      </c>
      <c r="D329" s="27">
        <v>0.0</v>
      </c>
      <c r="E329" s="34"/>
    </row>
    <row r="330" hidden="1">
      <c r="A330" s="58" t="s">
        <v>3870</v>
      </c>
      <c r="B330" s="29">
        <v>14631.0</v>
      </c>
      <c r="C330" s="59">
        <v>14631.0</v>
      </c>
      <c r="D330" s="27">
        <v>0.0</v>
      </c>
      <c r="E330" s="34"/>
    </row>
    <row r="331" hidden="1">
      <c r="A331" s="58" t="s">
        <v>3871</v>
      </c>
      <c r="B331" s="29">
        <v>7459.0</v>
      </c>
      <c r="C331" s="59">
        <v>7459.0</v>
      </c>
      <c r="D331" s="27">
        <v>0.0</v>
      </c>
      <c r="E331" s="34"/>
    </row>
    <row r="332" hidden="1">
      <c r="A332" s="58" t="s">
        <v>3873</v>
      </c>
      <c r="B332" s="29">
        <v>777.0</v>
      </c>
      <c r="C332" s="59">
        <v>777.0</v>
      </c>
      <c r="D332" s="27">
        <v>0.0</v>
      </c>
      <c r="E332" s="34"/>
    </row>
    <row r="333" hidden="1">
      <c r="A333" s="58" t="s">
        <v>3874</v>
      </c>
      <c r="B333" s="29">
        <v>3161.0</v>
      </c>
      <c r="C333" s="59">
        <v>3161.0</v>
      </c>
      <c r="D333" s="27">
        <v>0.0</v>
      </c>
      <c r="E333" s="34"/>
    </row>
    <row r="334" hidden="1">
      <c r="A334" s="35" t="s">
        <v>3875</v>
      </c>
      <c r="B334" s="29">
        <v>82070.0</v>
      </c>
      <c r="C334" s="59">
        <v>81722.0</v>
      </c>
      <c r="D334" s="27">
        <v>-348.0</v>
      </c>
      <c r="E334" s="34"/>
    </row>
    <row r="335" hidden="1">
      <c r="A335" s="36" t="s">
        <v>3876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3877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3850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4" t="s">
        <v>3851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5" t="s">
        <v>5098</v>
      </c>
      <c r="B344" s="7"/>
      <c r="C344" s="16"/>
      <c r="D344" s="56" t="s">
        <v>5105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3852</v>
      </c>
      <c r="B346" s="6"/>
      <c r="C346" s="6"/>
      <c r="D346" s="6"/>
      <c r="E346" s="7"/>
    </row>
    <row r="347" hidden="1">
      <c r="A347" s="20" t="s">
        <v>3853</v>
      </c>
      <c r="B347" s="21" t="s">
        <v>3854</v>
      </c>
      <c r="C347" s="22" t="s">
        <v>3855</v>
      </c>
      <c r="D347" s="21" t="s">
        <v>3856</v>
      </c>
      <c r="E347" s="23" t="s">
        <v>13</v>
      </c>
    </row>
    <row r="348" hidden="1">
      <c r="A348" s="57" t="s">
        <v>3857</v>
      </c>
      <c r="B348" s="25">
        <v>10499.0</v>
      </c>
      <c r="C348" s="26"/>
      <c r="D348" s="27">
        <v>-10499.0</v>
      </c>
      <c r="E348" s="28"/>
      <c r="F348" s="1" t="s">
        <v>5106</v>
      </c>
    </row>
    <row r="349" hidden="1">
      <c r="A349" s="57" t="s">
        <v>3858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7" t="s">
        <v>3859</v>
      </c>
      <c r="B350" s="29">
        <v>300.0</v>
      </c>
      <c r="C350" s="26">
        <v>300.0</v>
      </c>
      <c r="D350" s="27">
        <v>0.0</v>
      </c>
      <c r="E350" s="28"/>
    </row>
    <row r="351" hidden="1">
      <c r="A351" s="57" t="s">
        <v>3860</v>
      </c>
      <c r="B351" s="29">
        <v>0.0</v>
      </c>
      <c r="C351" s="26"/>
      <c r="D351" s="27">
        <v>0.0</v>
      </c>
      <c r="E351" s="28"/>
    </row>
    <row r="352" hidden="1">
      <c r="A352" s="31" t="s">
        <v>3862</v>
      </c>
      <c r="B352" s="29">
        <v>0.0</v>
      </c>
      <c r="C352" s="26"/>
      <c r="D352" s="27">
        <v>0.0</v>
      </c>
      <c r="E352" s="28"/>
    </row>
    <row r="353" hidden="1">
      <c r="A353" s="31" t="s">
        <v>3863</v>
      </c>
      <c r="B353" s="29">
        <v>0.0</v>
      </c>
      <c r="C353" s="26"/>
      <c r="D353" s="27">
        <v>0.0</v>
      </c>
      <c r="E353" s="28"/>
    </row>
    <row r="354" hidden="1">
      <c r="A354" s="31" t="s">
        <v>3865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3867</v>
      </c>
      <c r="B355" s="29">
        <v>600.0</v>
      </c>
      <c r="C355" s="26">
        <v>600.0</v>
      </c>
      <c r="D355" s="27">
        <v>0.0</v>
      </c>
      <c r="E355" s="34"/>
    </row>
    <row r="356" hidden="1">
      <c r="A356" s="58" t="s">
        <v>3868</v>
      </c>
      <c r="B356" s="29">
        <v>6435.0</v>
      </c>
      <c r="C356" s="29">
        <v>6435.0</v>
      </c>
      <c r="D356" s="27">
        <v>0.0</v>
      </c>
      <c r="E356" s="34"/>
    </row>
    <row r="357" hidden="1">
      <c r="A357" s="58" t="s">
        <v>3869</v>
      </c>
      <c r="B357" s="29">
        <v>1831.0</v>
      </c>
      <c r="C357" s="59">
        <v>1831.0</v>
      </c>
      <c r="D357" s="27">
        <v>0.0</v>
      </c>
      <c r="E357" s="34"/>
    </row>
    <row r="358" hidden="1">
      <c r="A358" s="58" t="s">
        <v>3870</v>
      </c>
      <c r="B358" s="29">
        <v>14863.0</v>
      </c>
      <c r="C358" s="59">
        <v>14863.0</v>
      </c>
      <c r="D358" s="27">
        <v>0.0</v>
      </c>
      <c r="E358" s="34"/>
    </row>
    <row r="359" hidden="1">
      <c r="A359" s="58" t="s">
        <v>3871</v>
      </c>
      <c r="B359" s="29">
        <v>5896.0</v>
      </c>
      <c r="C359" s="59">
        <v>5896.0</v>
      </c>
      <c r="D359" s="27">
        <v>0.0</v>
      </c>
      <c r="E359" s="34"/>
    </row>
    <row r="360" hidden="1">
      <c r="A360" s="58" t="s">
        <v>3873</v>
      </c>
      <c r="B360" s="29">
        <v>588.0</v>
      </c>
      <c r="C360" s="59">
        <v>588.0</v>
      </c>
      <c r="D360" s="27">
        <v>0.0</v>
      </c>
      <c r="E360" s="34"/>
    </row>
    <row r="361" hidden="1">
      <c r="A361" s="58" t="s">
        <v>3874</v>
      </c>
      <c r="B361" s="29">
        <v>1191.0</v>
      </c>
      <c r="C361" s="59">
        <v>1191.0</v>
      </c>
      <c r="D361" s="27">
        <v>0.0</v>
      </c>
      <c r="E361" s="34"/>
    </row>
    <row r="362" hidden="1">
      <c r="A362" s="35" t="s">
        <v>3875</v>
      </c>
      <c r="B362" s="29">
        <v>51374.0</v>
      </c>
      <c r="C362" s="59">
        <v>51374.0</v>
      </c>
      <c r="D362" s="27">
        <v>0.0</v>
      </c>
      <c r="E362" s="34"/>
    </row>
    <row r="363" hidden="1">
      <c r="A363" s="36" t="s">
        <v>3876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3877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3850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4" t="s">
        <v>3851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5" t="s">
        <v>5098</v>
      </c>
      <c r="B372" s="7"/>
      <c r="C372" s="16"/>
      <c r="D372" s="56" t="s">
        <v>5105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3852</v>
      </c>
      <c r="B374" s="6"/>
      <c r="C374" s="6"/>
      <c r="D374" s="6"/>
      <c r="E374" s="7"/>
    </row>
    <row r="375" hidden="1">
      <c r="A375" s="20" t="s">
        <v>3853</v>
      </c>
      <c r="B375" s="21" t="s">
        <v>3854</v>
      </c>
      <c r="C375" s="22" t="s">
        <v>3855</v>
      </c>
      <c r="D375" s="21" t="s">
        <v>3856</v>
      </c>
      <c r="E375" s="23" t="s">
        <v>13</v>
      </c>
    </row>
    <row r="376" hidden="1">
      <c r="A376" s="57" t="s">
        <v>3857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7" t="s">
        <v>3858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7" t="s">
        <v>3859</v>
      </c>
      <c r="B378" s="29">
        <v>300.0</v>
      </c>
      <c r="C378" s="26">
        <v>300.0</v>
      </c>
      <c r="D378" s="27">
        <v>0.0</v>
      </c>
      <c r="E378" s="28"/>
    </row>
    <row r="379" hidden="1">
      <c r="A379" s="57" t="s">
        <v>3860</v>
      </c>
      <c r="B379" s="29">
        <v>0.0</v>
      </c>
      <c r="C379" s="26"/>
      <c r="D379" s="27">
        <v>0.0</v>
      </c>
      <c r="E379" s="28"/>
    </row>
    <row r="380" hidden="1">
      <c r="A380" s="31" t="s">
        <v>3862</v>
      </c>
      <c r="B380" s="29">
        <v>0.0</v>
      </c>
      <c r="C380" s="26"/>
      <c r="D380" s="27">
        <v>0.0</v>
      </c>
      <c r="E380" s="28"/>
    </row>
    <row r="381" hidden="1">
      <c r="A381" s="31" t="s">
        <v>3863</v>
      </c>
      <c r="B381" s="29">
        <v>0.0</v>
      </c>
      <c r="C381" s="26"/>
      <c r="D381" s="27">
        <v>0.0</v>
      </c>
      <c r="E381" s="28"/>
    </row>
    <row r="382" hidden="1">
      <c r="A382" s="31" t="s">
        <v>3865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3867</v>
      </c>
      <c r="B383" s="29">
        <v>600.0</v>
      </c>
      <c r="C383" s="26">
        <v>600.0</v>
      </c>
      <c r="D383" s="27">
        <v>0.0</v>
      </c>
      <c r="E383" s="34"/>
    </row>
    <row r="384" hidden="1">
      <c r="A384" s="58" t="s">
        <v>3868</v>
      </c>
      <c r="B384" s="29">
        <v>6435.0</v>
      </c>
      <c r="C384" s="29">
        <v>6435.0</v>
      </c>
      <c r="D384" s="27">
        <v>0.0</v>
      </c>
      <c r="E384" s="34"/>
    </row>
    <row r="385" hidden="1">
      <c r="A385" s="58" t="s">
        <v>3869</v>
      </c>
      <c r="B385" s="29">
        <v>1831.0</v>
      </c>
      <c r="C385" s="59">
        <v>1831.0</v>
      </c>
      <c r="D385" s="27">
        <v>0.0</v>
      </c>
      <c r="E385" s="34"/>
    </row>
    <row r="386" hidden="1">
      <c r="A386" s="58" t="s">
        <v>3870</v>
      </c>
      <c r="B386" s="29">
        <v>14863.0</v>
      </c>
      <c r="C386" s="59">
        <v>14863.0</v>
      </c>
      <c r="D386" s="27">
        <v>0.0</v>
      </c>
      <c r="E386" s="34"/>
    </row>
    <row r="387" hidden="1">
      <c r="A387" s="58" t="s">
        <v>3871</v>
      </c>
      <c r="B387" s="29">
        <v>5896.0</v>
      </c>
      <c r="C387" s="59">
        <v>5896.0</v>
      </c>
      <c r="D387" s="27">
        <v>0.0</v>
      </c>
      <c r="E387" s="34"/>
    </row>
    <row r="388" hidden="1">
      <c r="A388" s="58" t="s">
        <v>3873</v>
      </c>
      <c r="B388" s="29">
        <v>588.0</v>
      </c>
      <c r="C388" s="59">
        <v>588.0</v>
      </c>
      <c r="D388" s="27">
        <v>0.0</v>
      </c>
      <c r="E388" s="34"/>
    </row>
    <row r="389" hidden="1">
      <c r="A389" s="58" t="s">
        <v>3874</v>
      </c>
      <c r="B389" s="29">
        <v>1191.0</v>
      </c>
      <c r="C389" s="59">
        <v>1191.0</v>
      </c>
      <c r="D389" s="27">
        <v>0.0</v>
      </c>
      <c r="E389" s="34"/>
    </row>
    <row r="390" hidden="1">
      <c r="A390" s="35" t="s">
        <v>3875</v>
      </c>
      <c r="B390" s="29">
        <v>51374.0</v>
      </c>
      <c r="C390" s="59">
        <v>51374.0</v>
      </c>
      <c r="D390" s="27">
        <v>0.0</v>
      </c>
      <c r="E390" s="34"/>
    </row>
    <row r="391" hidden="1">
      <c r="A391" s="36" t="s">
        <v>3876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3877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3850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4" t="s">
        <v>3851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5" t="s">
        <v>5107</v>
      </c>
      <c r="B400" s="7"/>
      <c r="C400" s="16"/>
      <c r="D400" s="56" t="s">
        <v>5099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3852</v>
      </c>
      <c r="B402" s="6"/>
      <c r="C402" s="6"/>
      <c r="D402" s="6"/>
      <c r="E402" s="7"/>
    </row>
    <row r="403" hidden="1">
      <c r="A403" s="20" t="s">
        <v>3853</v>
      </c>
      <c r="B403" s="21" t="s">
        <v>3854</v>
      </c>
      <c r="C403" s="22" t="s">
        <v>3855</v>
      </c>
      <c r="D403" s="21" t="s">
        <v>3856</v>
      </c>
      <c r="E403" s="23" t="s">
        <v>13</v>
      </c>
    </row>
    <row r="404" hidden="1">
      <c r="A404" s="57" t="s">
        <v>3857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7" t="s">
        <v>3858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7" t="s">
        <v>3859</v>
      </c>
      <c r="B406" s="29">
        <v>0.0</v>
      </c>
      <c r="C406" s="26"/>
      <c r="D406" s="27">
        <v>0.0</v>
      </c>
      <c r="E406" s="28"/>
    </row>
    <row r="407" hidden="1">
      <c r="A407" s="57" t="s">
        <v>3860</v>
      </c>
      <c r="B407" s="29">
        <v>0.0</v>
      </c>
      <c r="C407" s="26"/>
      <c r="D407" s="27">
        <v>0.0</v>
      </c>
      <c r="E407" s="28"/>
    </row>
    <row r="408" hidden="1">
      <c r="A408" s="31" t="s">
        <v>3862</v>
      </c>
      <c r="B408" s="29">
        <v>0.0</v>
      </c>
      <c r="C408" s="26"/>
      <c r="D408" s="27">
        <v>0.0</v>
      </c>
      <c r="E408" s="28"/>
    </row>
    <row r="409" hidden="1">
      <c r="A409" s="31" t="s">
        <v>3863</v>
      </c>
      <c r="B409" s="29">
        <v>0.0</v>
      </c>
      <c r="C409" s="26"/>
      <c r="D409" s="27">
        <v>0.0</v>
      </c>
      <c r="E409" s="28"/>
    </row>
    <row r="410" hidden="1">
      <c r="A410" s="31" t="s">
        <v>3865</v>
      </c>
      <c r="B410" s="29">
        <v>0.0</v>
      </c>
      <c r="C410" s="26"/>
      <c r="D410" s="27">
        <v>0.0</v>
      </c>
      <c r="E410" s="28"/>
    </row>
    <row r="411" hidden="1">
      <c r="A411" s="31" t="s">
        <v>3867</v>
      </c>
      <c r="B411" s="29">
        <v>240.0</v>
      </c>
      <c r="C411" s="26">
        <v>240.0</v>
      </c>
      <c r="D411" s="27">
        <v>0.0</v>
      </c>
      <c r="E411" s="34"/>
    </row>
    <row r="412" hidden="1">
      <c r="A412" s="58" t="s">
        <v>3868</v>
      </c>
      <c r="B412" s="29">
        <v>2238.0</v>
      </c>
      <c r="C412" s="29">
        <v>2238.0</v>
      </c>
      <c r="D412" s="27">
        <v>0.0</v>
      </c>
      <c r="E412" s="34"/>
    </row>
    <row r="413" hidden="1">
      <c r="A413" s="58" t="s">
        <v>3869</v>
      </c>
      <c r="B413" s="29">
        <v>735.0</v>
      </c>
      <c r="C413" s="59">
        <v>735.0</v>
      </c>
      <c r="D413" s="27">
        <v>0.0</v>
      </c>
      <c r="E413" s="34"/>
    </row>
    <row r="414" hidden="1">
      <c r="A414" s="58" t="s">
        <v>3870</v>
      </c>
      <c r="B414" s="29">
        <v>3806.0</v>
      </c>
      <c r="C414" s="59">
        <v>3806.0</v>
      </c>
      <c r="D414" s="27">
        <v>0.0</v>
      </c>
      <c r="E414" s="34"/>
    </row>
    <row r="415" hidden="1">
      <c r="A415" s="58" t="s">
        <v>3871</v>
      </c>
      <c r="B415" s="29">
        <v>1652.0</v>
      </c>
      <c r="C415" s="59">
        <v>1652.0</v>
      </c>
      <c r="D415" s="27">
        <v>0.0</v>
      </c>
      <c r="E415" s="34"/>
    </row>
    <row r="416" hidden="1">
      <c r="A416" s="58" t="s">
        <v>3873</v>
      </c>
      <c r="B416" s="29">
        <v>0.0</v>
      </c>
      <c r="C416" s="59">
        <v>0.0</v>
      </c>
      <c r="D416" s="27">
        <v>0.0</v>
      </c>
      <c r="E416" s="34"/>
    </row>
    <row r="417" hidden="1">
      <c r="A417" s="58" t="s">
        <v>3874</v>
      </c>
      <c r="B417" s="29">
        <v>1071.0</v>
      </c>
      <c r="C417" s="59">
        <v>1071.0</v>
      </c>
      <c r="D417" s="27">
        <v>0.0</v>
      </c>
      <c r="E417" s="34"/>
    </row>
    <row r="418" hidden="1">
      <c r="A418" s="35" t="s">
        <v>3875</v>
      </c>
      <c r="B418" s="29">
        <v>14308.5</v>
      </c>
      <c r="C418" s="59">
        <v>13974.5</v>
      </c>
      <c r="D418" s="27">
        <v>-334.0</v>
      </c>
      <c r="E418" s="34"/>
    </row>
    <row r="419" hidden="1">
      <c r="A419" s="36" t="s">
        <v>3876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3877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3850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4" t="s">
        <v>3851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5" t="s">
        <v>5098</v>
      </c>
      <c r="B428" s="7"/>
      <c r="C428" s="16"/>
      <c r="D428" s="56" t="s">
        <v>5099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3852</v>
      </c>
      <c r="B430" s="6"/>
      <c r="C430" s="6"/>
      <c r="D430" s="6"/>
      <c r="E430" s="7"/>
    </row>
    <row r="431" hidden="1">
      <c r="A431" s="20" t="s">
        <v>3853</v>
      </c>
      <c r="B431" s="21" t="s">
        <v>3854</v>
      </c>
      <c r="C431" s="22" t="s">
        <v>3855</v>
      </c>
      <c r="D431" s="21" t="s">
        <v>3856</v>
      </c>
      <c r="E431" s="23" t="s">
        <v>13</v>
      </c>
    </row>
    <row r="432" hidden="1">
      <c r="A432" s="57" t="s">
        <v>3857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7" t="s">
        <v>3858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7" t="s">
        <v>3859</v>
      </c>
      <c r="B434" s="29">
        <v>200.0</v>
      </c>
      <c r="C434" s="26">
        <v>200.0</v>
      </c>
      <c r="D434" s="27">
        <v>0.0</v>
      </c>
      <c r="E434" s="28"/>
    </row>
    <row r="435" hidden="1">
      <c r="A435" s="57" t="s">
        <v>3860</v>
      </c>
      <c r="B435" s="29">
        <v>0.0</v>
      </c>
      <c r="C435" s="26"/>
      <c r="D435" s="27">
        <v>0.0</v>
      </c>
      <c r="E435" s="28"/>
    </row>
    <row r="436" hidden="1">
      <c r="A436" s="31" t="s">
        <v>3862</v>
      </c>
      <c r="B436" s="29">
        <v>0.0</v>
      </c>
      <c r="C436" s="26"/>
      <c r="D436" s="27">
        <v>0.0</v>
      </c>
      <c r="E436" s="28"/>
    </row>
    <row r="437" hidden="1">
      <c r="A437" s="31" t="s">
        <v>3863</v>
      </c>
      <c r="B437" s="29">
        <v>0.0</v>
      </c>
      <c r="C437" s="26"/>
      <c r="D437" s="27">
        <v>0.0</v>
      </c>
      <c r="E437" s="28"/>
    </row>
    <row r="438" hidden="1">
      <c r="A438" s="31" t="s">
        <v>3865</v>
      </c>
      <c r="B438" s="29">
        <v>340.0</v>
      </c>
      <c r="C438" s="26">
        <v>300.0</v>
      </c>
      <c r="D438" s="27">
        <v>-40.0</v>
      </c>
      <c r="E438" s="28" t="s">
        <v>5108</v>
      </c>
    </row>
    <row r="439" hidden="1">
      <c r="A439" s="31" t="s">
        <v>3867</v>
      </c>
      <c r="B439" s="29">
        <v>680.0</v>
      </c>
      <c r="C439" s="26">
        <v>720.0</v>
      </c>
      <c r="D439" s="27">
        <v>40.0</v>
      </c>
      <c r="E439" s="34"/>
    </row>
    <row r="440" hidden="1">
      <c r="A440" s="58" t="s">
        <v>3868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8" t="s">
        <v>3869</v>
      </c>
      <c r="B441" s="29">
        <v>3400.0</v>
      </c>
      <c r="C441" s="59">
        <v>3400.0</v>
      </c>
      <c r="D441" s="27">
        <v>0.0</v>
      </c>
      <c r="E441" s="34"/>
    </row>
    <row r="442" hidden="1">
      <c r="A442" s="58" t="s">
        <v>3870</v>
      </c>
      <c r="B442" s="29">
        <v>14181.0</v>
      </c>
      <c r="C442" s="59">
        <v>14181.0</v>
      </c>
      <c r="D442" s="27">
        <v>0.0</v>
      </c>
      <c r="E442" s="34"/>
    </row>
    <row r="443" hidden="1">
      <c r="A443" s="58" t="s">
        <v>3871</v>
      </c>
      <c r="B443" s="29">
        <v>6322.0</v>
      </c>
      <c r="C443" s="59">
        <v>6322.0</v>
      </c>
      <c r="D443" s="27">
        <v>0.0</v>
      </c>
      <c r="E443" s="34"/>
    </row>
    <row r="444" hidden="1">
      <c r="A444" s="58" t="s">
        <v>3873</v>
      </c>
      <c r="B444" s="29">
        <v>588.0</v>
      </c>
      <c r="C444" s="59">
        <v>588.0</v>
      </c>
      <c r="D444" s="27">
        <v>0.0</v>
      </c>
      <c r="E444" s="34"/>
    </row>
    <row r="445" hidden="1">
      <c r="A445" s="58" t="s">
        <v>3874</v>
      </c>
      <c r="B445" s="29">
        <v>1770.0</v>
      </c>
      <c r="C445" s="59">
        <v>1770.0</v>
      </c>
      <c r="D445" s="27">
        <v>0.0</v>
      </c>
      <c r="E445" s="34"/>
    </row>
    <row r="446" hidden="1">
      <c r="A446" s="35" t="s">
        <v>3875</v>
      </c>
      <c r="B446" s="29">
        <v>71854.5</v>
      </c>
      <c r="C446" s="59">
        <v>71854.5</v>
      </c>
      <c r="D446" s="27">
        <v>0.0</v>
      </c>
      <c r="E446" s="34"/>
    </row>
    <row r="447" hidden="1">
      <c r="A447" s="36" t="s">
        <v>3876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3877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3850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4" t="s">
        <v>3851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5" t="s">
        <v>5098</v>
      </c>
      <c r="B456" s="7"/>
      <c r="C456" s="16"/>
      <c r="D456" s="56" t="s">
        <v>5099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3852</v>
      </c>
      <c r="B458" s="6"/>
      <c r="C458" s="6"/>
      <c r="D458" s="6"/>
      <c r="E458" s="7"/>
    </row>
    <row r="459" hidden="1">
      <c r="A459" s="20" t="s">
        <v>3853</v>
      </c>
      <c r="B459" s="21" t="s">
        <v>3854</v>
      </c>
      <c r="C459" s="22" t="s">
        <v>3855</v>
      </c>
      <c r="D459" s="21" t="s">
        <v>3856</v>
      </c>
      <c r="E459" s="23" t="s">
        <v>13</v>
      </c>
    </row>
    <row r="460" hidden="1">
      <c r="A460" s="57" t="s">
        <v>3857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7" t="s">
        <v>3858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7" t="s">
        <v>3859</v>
      </c>
      <c r="B462" s="29">
        <v>0.0</v>
      </c>
      <c r="C462" s="26"/>
      <c r="D462" s="27">
        <v>0.0</v>
      </c>
      <c r="E462" s="28"/>
    </row>
    <row r="463" hidden="1">
      <c r="A463" s="57" t="s">
        <v>3860</v>
      </c>
      <c r="B463" s="29">
        <v>0.0</v>
      </c>
      <c r="C463" s="26"/>
      <c r="D463" s="27">
        <v>0.0</v>
      </c>
      <c r="E463" s="28"/>
    </row>
    <row r="464" hidden="1">
      <c r="A464" s="31" t="s">
        <v>3862</v>
      </c>
      <c r="B464" s="29">
        <v>0.0</v>
      </c>
      <c r="C464" s="26"/>
      <c r="D464" s="27">
        <v>0.0</v>
      </c>
      <c r="E464" s="28"/>
    </row>
    <row r="465" hidden="1">
      <c r="A465" s="31" t="s">
        <v>3863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3865</v>
      </c>
      <c r="B466" s="29">
        <v>383.0</v>
      </c>
      <c r="C466" s="26">
        <v>303.0</v>
      </c>
      <c r="D466" s="27">
        <v>-80.0</v>
      </c>
      <c r="E466" s="28" t="s">
        <v>5109</v>
      </c>
    </row>
    <row r="467" hidden="1">
      <c r="A467" s="31" t="s">
        <v>3867</v>
      </c>
      <c r="B467" s="29">
        <v>520.0</v>
      </c>
      <c r="C467" s="26">
        <v>600.0</v>
      </c>
      <c r="D467" s="27">
        <v>80.0</v>
      </c>
      <c r="E467" s="34"/>
    </row>
    <row r="468" hidden="1">
      <c r="A468" s="58" t="s">
        <v>3868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8" t="s">
        <v>3869</v>
      </c>
      <c r="B469" s="29">
        <v>6696.0</v>
      </c>
      <c r="C469" s="59">
        <v>6696.0</v>
      </c>
      <c r="D469" s="27">
        <v>0.0</v>
      </c>
      <c r="E469" s="34"/>
    </row>
    <row r="470" hidden="1">
      <c r="A470" s="58" t="s">
        <v>3870</v>
      </c>
      <c r="B470" s="29">
        <v>14191.0</v>
      </c>
      <c r="C470" s="59">
        <v>14191.0</v>
      </c>
      <c r="D470" s="27">
        <v>0.0</v>
      </c>
      <c r="E470" s="34"/>
    </row>
    <row r="471" hidden="1">
      <c r="A471" s="58" t="s">
        <v>3871</v>
      </c>
      <c r="B471" s="29">
        <v>7973.0</v>
      </c>
      <c r="C471" s="59">
        <v>7973.0</v>
      </c>
      <c r="D471" s="27">
        <v>0.0</v>
      </c>
      <c r="E471" s="34"/>
    </row>
    <row r="472" hidden="1">
      <c r="A472" s="58" t="s">
        <v>3873</v>
      </c>
      <c r="B472" s="29">
        <v>1483.0</v>
      </c>
      <c r="C472" s="59">
        <v>1483.0</v>
      </c>
      <c r="D472" s="27">
        <v>0.0</v>
      </c>
      <c r="E472" s="34"/>
    </row>
    <row r="473" hidden="1">
      <c r="A473" s="58" t="s">
        <v>3874</v>
      </c>
      <c r="B473" s="29">
        <v>3590.0</v>
      </c>
      <c r="C473" s="59">
        <v>3590.0</v>
      </c>
      <c r="D473" s="27">
        <v>0.0</v>
      </c>
      <c r="E473" s="34"/>
    </row>
    <row r="474" hidden="1">
      <c r="A474" s="35" t="s">
        <v>3875</v>
      </c>
      <c r="B474" s="29">
        <v>82185.75</v>
      </c>
      <c r="C474" s="59">
        <v>82185.75</v>
      </c>
      <c r="D474" s="27">
        <v>0.0</v>
      </c>
      <c r="E474" s="34"/>
    </row>
    <row r="475" hidden="1">
      <c r="A475" s="36" t="s">
        <v>3876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3877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3850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4" t="s">
        <v>3851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5" t="s">
        <v>5098</v>
      </c>
      <c r="B484" s="7"/>
      <c r="C484" s="16"/>
      <c r="D484" s="56" t="s">
        <v>5099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3852</v>
      </c>
      <c r="B486" s="6"/>
      <c r="C486" s="6"/>
      <c r="D486" s="6"/>
      <c r="E486" s="7"/>
    </row>
    <row r="487" hidden="1">
      <c r="A487" s="20" t="s">
        <v>3853</v>
      </c>
      <c r="B487" s="21" t="s">
        <v>3854</v>
      </c>
      <c r="C487" s="22" t="s">
        <v>3855</v>
      </c>
      <c r="D487" s="21" t="s">
        <v>3856</v>
      </c>
      <c r="E487" s="23" t="s">
        <v>13</v>
      </c>
    </row>
    <row r="488" hidden="1">
      <c r="A488" s="57" t="s">
        <v>3857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7" t="s">
        <v>3858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7" t="s">
        <v>3859</v>
      </c>
      <c r="B490" s="29">
        <v>140.0</v>
      </c>
      <c r="C490" s="26">
        <v>140.0</v>
      </c>
      <c r="D490" s="27">
        <v>0.0</v>
      </c>
      <c r="E490" s="28"/>
    </row>
    <row r="491" hidden="1">
      <c r="A491" s="57" t="s">
        <v>3860</v>
      </c>
      <c r="B491" s="29">
        <v>0.0</v>
      </c>
      <c r="C491" s="26"/>
      <c r="D491" s="27">
        <v>0.0</v>
      </c>
      <c r="E491" s="28"/>
    </row>
    <row r="492" hidden="1">
      <c r="A492" s="31" t="s">
        <v>3862</v>
      </c>
      <c r="B492" s="29">
        <v>0.0</v>
      </c>
      <c r="C492" s="26"/>
      <c r="D492" s="27">
        <v>0.0</v>
      </c>
      <c r="E492" s="28"/>
    </row>
    <row r="493" hidden="1">
      <c r="A493" s="31" t="s">
        <v>3863</v>
      </c>
      <c r="B493" s="29">
        <v>0.0</v>
      </c>
      <c r="C493" s="26"/>
      <c r="D493" s="27">
        <v>0.0</v>
      </c>
      <c r="E493" s="28"/>
    </row>
    <row r="494" hidden="1">
      <c r="A494" s="31" t="s">
        <v>3865</v>
      </c>
      <c r="B494" s="29">
        <v>0.0</v>
      </c>
      <c r="C494" s="26"/>
      <c r="D494" s="27">
        <v>0.0</v>
      </c>
      <c r="E494" s="28"/>
    </row>
    <row r="495" hidden="1">
      <c r="A495" s="31" t="s">
        <v>3867</v>
      </c>
      <c r="B495" s="29">
        <v>1080.0</v>
      </c>
      <c r="C495" s="26">
        <v>1080.0</v>
      </c>
      <c r="D495" s="27">
        <v>0.0</v>
      </c>
      <c r="E495" s="34"/>
    </row>
    <row r="496" hidden="1">
      <c r="A496" s="58" t="s">
        <v>3868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8" t="s">
        <v>3869</v>
      </c>
      <c r="B497" s="29">
        <v>11455.0</v>
      </c>
      <c r="C497" s="59">
        <v>10925.0</v>
      </c>
      <c r="D497" s="27">
        <v>-530.0</v>
      </c>
      <c r="E497" s="34"/>
    </row>
    <row r="498" hidden="1">
      <c r="A498" s="58" t="s">
        <v>3870</v>
      </c>
      <c r="B498" s="29">
        <v>18074.0</v>
      </c>
      <c r="C498" s="59">
        <v>18074.0</v>
      </c>
      <c r="D498" s="27">
        <v>0.0</v>
      </c>
      <c r="E498" s="34"/>
    </row>
    <row r="499" hidden="1">
      <c r="A499" s="58" t="s">
        <v>3871</v>
      </c>
      <c r="B499" s="29">
        <v>9175.0</v>
      </c>
      <c r="C499" s="59">
        <v>9175.0</v>
      </c>
      <c r="D499" s="27">
        <v>0.0</v>
      </c>
      <c r="E499" s="34"/>
    </row>
    <row r="500" hidden="1">
      <c r="A500" s="58" t="s">
        <v>3873</v>
      </c>
      <c r="B500" s="29">
        <v>0.0</v>
      </c>
      <c r="C500" s="59">
        <v>0.0</v>
      </c>
      <c r="D500" s="27">
        <v>0.0</v>
      </c>
      <c r="E500" s="34"/>
    </row>
    <row r="501" hidden="1">
      <c r="A501" s="58" t="s">
        <v>3874</v>
      </c>
      <c r="B501" s="29">
        <v>4359.0</v>
      </c>
      <c r="C501" s="59">
        <v>4359.0</v>
      </c>
      <c r="D501" s="27">
        <v>0.0</v>
      </c>
      <c r="E501" s="34"/>
    </row>
    <row r="502" hidden="1">
      <c r="A502" s="35" t="s">
        <v>3875</v>
      </c>
      <c r="B502" s="29">
        <v>90709.7</v>
      </c>
      <c r="C502" s="59">
        <v>90641.7</v>
      </c>
      <c r="D502" s="27">
        <v>-68.0</v>
      </c>
      <c r="E502" s="34"/>
    </row>
    <row r="503" hidden="1">
      <c r="A503" s="36" t="s">
        <v>3876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3877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3850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4" t="s">
        <v>3851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5" t="s">
        <v>5098</v>
      </c>
      <c r="B512" s="7"/>
      <c r="C512" s="16"/>
      <c r="D512" s="56" t="s">
        <v>5099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3852</v>
      </c>
      <c r="B514" s="6"/>
      <c r="C514" s="6"/>
      <c r="D514" s="6"/>
      <c r="E514" s="7"/>
    </row>
    <row r="515" hidden="1">
      <c r="A515" s="20" t="s">
        <v>3853</v>
      </c>
      <c r="B515" s="21" t="s">
        <v>3854</v>
      </c>
      <c r="C515" s="22" t="s">
        <v>3855</v>
      </c>
      <c r="D515" s="21" t="s">
        <v>3856</v>
      </c>
      <c r="E515" s="23" t="s">
        <v>13</v>
      </c>
    </row>
    <row r="516" hidden="1">
      <c r="A516" s="57" t="s">
        <v>3857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7" t="s">
        <v>3858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7" t="s">
        <v>3859</v>
      </c>
      <c r="B518" s="29">
        <v>0.0</v>
      </c>
      <c r="C518" s="26"/>
      <c r="D518" s="27">
        <v>0.0</v>
      </c>
      <c r="E518" s="28"/>
    </row>
    <row r="519" hidden="1">
      <c r="A519" s="57" t="s">
        <v>3860</v>
      </c>
      <c r="B519" s="29">
        <v>0.0</v>
      </c>
      <c r="C519" s="26"/>
      <c r="D519" s="27">
        <v>0.0</v>
      </c>
      <c r="E519" s="28"/>
    </row>
    <row r="520" hidden="1">
      <c r="A520" s="31" t="s">
        <v>3862</v>
      </c>
      <c r="B520" s="29">
        <v>0.0</v>
      </c>
      <c r="C520" s="26"/>
      <c r="D520" s="27">
        <v>0.0</v>
      </c>
      <c r="E520" s="28"/>
    </row>
    <row r="521" hidden="1">
      <c r="A521" s="31" t="s">
        <v>3863</v>
      </c>
      <c r="B521" s="29">
        <v>879.0</v>
      </c>
      <c r="C521" s="26"/>
      <c r="D521" s="27">
        <v>-879.0</v>
      </c>
      <c r="E521" s="28"/>
    </row>
    <row r="522" hidden="1">
      <c r="A522" s="31" t="s">
        <v>3865</v>
      </c>
      <c r="B522" s="29">
        <v>2625.0</v>
      </c>
      <c r="C522" s="26">
        <v>3510.0</v>
      </c>
      <c r="D522" s="27">
        <v>885.0</v>
      </c>
      <c r="E522" s="28" t="s">
        <v>5110</v>
      </c>
    </row>
    <row r="523" hidden="1">
      <c r="A523" s="31" t="s">
        <v>3867</v>
      </c>
      <c r="B523" s="29">
        <v>960.0</v>
      </c>
      <c r="C523" s="26">
        <v>1040.0</v>
      </c>
      <c r="D523" s="27">
        <v>80.0</v>
      </c>
      <c r="E523" s="34"/>
    </row>
    <row r="524" hidden="1">
      <c r="A524" s="58" t="s">
        <v>3868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8" t="s">
        <v>3869</v>
      </c>
      <c r="B525" s="29">
        <v>4213.0</v>
      </c>
      <c r="C525" s="59">
        <v>4213.0</v>
      </c>
      <c r="D525" s="27">
        <v>0.0</v>
      </c>
      <c r="E525" s="34"/>
    </row>
    <row r="526" hidden="1">
      <c r="A526" s="58" t="s">
        <v>3870</v>
      </c>
      <c r="B526" s="29">
        <v>15872.0</v>
      </c>
      <c r="C526" s="59">
        <v>15872.0</v>
      </c>
      <c r="D526" s="27">
        <v>0.0</v>
      </c>
      <c r="E526" s="34"/>
    </row>
    <row r="527" hidden="1">
      <c r="A527" s="58" t="s">
        <v>3871</v>
      </c>
      <c r="B527" s="29">
        <v>6720.0</v>
      </c>
      <c r="C527" s="59">
        <v>6720.0</v>
      </c>
      <c r="D527" s="27">
        <v>0.0</v>
      </c>
      <c r="E527" s="34"/>
    </row>
    <row r="528" hidden="1">
      <c r="A528" s="58" t="s">
        <v>3873</v>
      </c>
      <c r="B528" s="29">
        <v>284.0</v>
      </c>
      <c r="C528" s="59">
        <v>284.0</v>
      </c>
      <c r="D528" s="27">
        <v>0.0</v>
      </c>
      <c r="E528" s="34"/>
    </row>
    <row r="529" hidden="1">
      <c r="A529" s="58" t="s">
        <v>3874</v>
      </c>
      <c r="B529" s="29">
        <v>4212.0</v>
      </c>
      <c r="C529" s="59">
        <v>4212.0</v>
      </c>
      <c r="D529" s="27">
        <v>0.0</v>
      </c>
      <c r="E529" s="34"/>
    </row>
    <row r="530" hidden="1">
      <c r="A530" s="35" t="s">
        <v>3875</v>
      </c>
      <c r="B530" s="29">
        <v>84070.0</v>
      </c>
      <c r="C530" s="59">
        <v>83796.0</v>
      </c>
      <c r="D530" s="27">
        <v>-274.0</v>
      </c>
      <c r="E530" s="34"/>
    </row>
    <row r="531" hidden="1">
      <c r="A531" s="36" t="s">
        <v>3876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3877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3850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4" t="s">
        <v>3851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5" t="s">
        <v>5098</v>
      </c>
      <c r="B540" s="7"/>
      <c r="C540" s="16"/>
      <c r="D540" s="56" t="s">
        <v>5099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3852</v>
      </c>
      <c r="B542" s="6"/>
      <c r="C542" s="6"/>
      <c r="D542" s="6"/>
      <c r="E542" s="7"/>
    </row>
    <row r="543" hidden="1">
      <c r="A543" s="20" t="s">
        <v>3853</v>
      </c>
      <c r="B543" s="21" t="s">
        <v>3854</v>
      </c>
      <c r="C543" s="22" t="s">
        <v>3855</v>
      </c>
      <c r="D543" s="21" t="s">
        <v>3856</v>
      </c>
      <c r="E543" s="23" t="s">
        <v>13</v>
      </c>
    </row>
    <row r="544" hidden="1">
      <c r="A544" s="57" t="s">
        <v>3857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7" t="s">
        <v>3858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7" t="s">
        <v>3859</v>
      </c>
      <c r="B546" s="29">
        <v>0.0</v>
      </c>
      <c r="C546" s="26"/>
      <c r="D546" s="27">
        <v>0.0</v>
      </c>
      <c r="E546" s="28"/>
    </row>
    <row r="547" hidden="1">
      <c r="A547" s="57" t="s">
        <v>3860</v>
      </c>
      <c r="B547" s="29">
        <v>0.0</v>
      </c>
      <c r="C547" s="26"/>
      <c r="D547" s="27">
        <v>0.0</v>
      </c>
      <c r="E547" s="28"/>
    </row>
    <row r="548" hidden="1">
      <c r="A548" s="31" t="s">
        <v>3862</v>
      </c>
      <c r="B548" s="29">
        <v>0.0</v>
      </c>
      <c r="C548" s="26"/>
      <c r="D548" s="27">
        <v>0.0</v>
      </c>
      <c r="E548" s="28"/>
    </row>
    <row r="549" hidden="1">
      <c r="A549" s="31" t="s">
        <v>3863</v>
      </c>
      <c r="B549" s="29">
        <v>0.0</v>
      </c>
      <c r="C549" s="26"/>
      <c r="D549" s="27">
        <v>0.0</v>
      </c>
      <c r="E549" s="28"/>
    </row>
    <row r="550" hidden="1">
      <c r="A550" s="31" t="s">
        <v>3865</v>
      </c>
      <c r="B550" s="29">
        <v>200.0</v>
      </c>
      <c r="C550" s="26">
        <v>200.0</v>
      </c>
      <c r="D550" s="27">
        <v>0.0</v>
      </c>
      <c r="E550" s="28" t="s">
        <v>5111</v>
      </c>
    </row>
    <row r="551" hidden="1">
      <c r="A551" s="31" t="s">
        <v>3867</v>
      </c>
      <c r="B551" s="29">
        <v>920.0</v>
      </c>
      <c r="C551" s="26">
        <v>920.0</v>
      </c>
      <c r="D551" s="27">
        <v>0.0</v>
      </c>
      <c r="E551" s="34"/>
    </row>
    <row r="552" hidden="1">
      <c r="A552" s="58" t="s">
        <v>3868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8" t="s">
        <v>3869</v>
      </c>
      <c r="B553" s="29">
        <v>6488.0</v>
      </c>
      <c r="C553" s="59">
        <v>6488.0</v>
      </c>
      <c r="D553" s="27">
        <v>0.0</v>
      </c>
      <c r="E553" s="34"/>
    </row>
    <row r="554" hidden="1">
      <c r="A554" s="58" t="s">
        <v>3870</v>
      </c>
      <c r="B554" s="29">
        <v>20182.25</v>
      </c>
      <c r="C554" s="59">
        <v>20182.25</v>
      </c>
      <c r="D554" s="27">
        <v>0.0</v>
      </c>
      <c r="E554" s="34"/>
    </row>
    <row r="555" hidden="1">
      <c r="A555" s="58" t="s">
        <v>3871</v>
      </c>
      <c r="B555" s="29">
        <v>10014.0</v>
      </c>
      <c r="C555" s="59">
        <v>10014.0</v>
      </c>
      <c r="D555" s="27">
        <v>0.0</v>
      </c>
      <c r="E555" s="34"/>
    </row>
    <row r="556" hidden="1">
      <c r="A556" s="58" t="s">
        <v>3873</v>
      </c>
      <c r="B556" s="29">
        <v>636.0</v>
      </c>
      <c r="C556" s="59">
        <v>636.0</v>
      </c>
      <c r="D556" s="27">
        <v>0.0</v>
      </c>
      <c r="E556" s="34"/>
    </row>
    <row r="557" hidden="1">
      <c r="A557" s="58" t="s">
        <v>3874</v>
      </c>
      <c r="B557" s="29">
        <v>3007.75</v>
      </c>
      <c r="C557" s="59">
        <v>3007.75</v>
      </c>
      <c r="D557" s="27">
        <v>0.0</v>
      </c>
      <c r="E557" s="34"/>
    </row>
    <row r="558" hidden="1">
      <c r="A558" s="35" t="s">
        <v>3875</v>
      </c>
      <c r="B558" s="29">
        <v>101131.40000000001</v>
      </c>
      <c r="C558" s="59">
        <v>100782.4</v>
      </c>
      <c r="D558" s="27">
        <v>-349.00000000001455</v>
      </c>
      <c r="E558" s="34"/>
    </row>
    <row r="559" hidden="1">
      <c r="A559" s="36" t="s">
        <v>3876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3877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3850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4" t="s">
        <v>3851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5" t="s">
        <v>5098</v>
      </c>
      <c r="B568" s="7"/>
      <c r="C568" s="16"/>
      <c r="D568" s="56" t="s">
        <v>5099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3852</v>
      </c>
      <c r="B570" s="6"/>
      <c r="C570" s="6"/>
      <c r="D570" s="6"/>
      <c r="E570" s="7"/>
    </row>
    <row r="571" hidden="1">
      <c r="A571" s="20" t="s">
        <v>3853</v>
      </c>
      <c r="B571" s="21" t="s">
        <v>3854</v>
      </c>
      <c r="C571" s="22" t="s">
        <v>3855</v>
      </c>
      <c r="D571" s="21" t="s">
        <v>3856</v>
      </c>
      <c r="E571" s="23" t="s">
        <v>13</v>
      </c>
    </row>
    <row r="572" hidden="1">
      <c r="A572" s="57" t="s">
        <v>3857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7" t="s">
        <v>3858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7" t="s">
        <v>3859</v>
      </c>
      <c r="B574" s="29">
        <v>0.0</v>
      </c>
      <c r="C574" s="26"/>
      <c r="D574" s="27">
        <v>0.0</v>
      </c>
      <c r="E574" s="28"/>
    </row>
    <row r="575" hidden="1">
      <c r="A575" s="57" t="s">
        <v>3860</v>
      </c>
      <c r="B575" s="29">
        <v>0.0</v>
      </c>
      <c r="C575" s="26"/>
      <c r="D575" s="27">
        <v>0.0</v>
      </c>
      <c r="E575" s="28"/>
    </row>
    <row r="576" hidden="1">
      <c r="A576" s="31" t="s">
        <v>3862</v>
      </c>
      <c r="B576" s="29">
        <v>0.0</v>
      </c>
      <c r="C576" s="26"/>
      <c r="D576" s="27">
        <v>0.0</v>
      </c>
      <c r="E576" s="28"/>
    </row>
    <row r="577" hidden="1">
      <c r="A577" s="31" t="s">
        <v>3863</v>
      </c>
      <c r="B577" s="29">
        <v>0.0</v>
      </c>
      <c r="C577" s="26"/>
      <c r="D577" s="27">
        <v>0.0</v>
      </c>
      <c r="E577" s="28"/>
    </row>
    <row r="578" hidden="1">
      <c r="A578" s="31" t="s">
        <v>3865</v>
      </c>
      <c r="B578" s="29">
        <v>0.0</v>
      </c>
      <c r="C578" s="26"/>
      <c r="D578" s="27">
        <v>0.0</v>
      </c>
      <c r="E578" s="28"/>
    </row>
    <row r="579" hidden="1">
      <c r="A579" s="31" t="s">
        <v>3867</v>
      </c>
      <c r="B579" s="29">
        <v>1080.0</v>
      </c>
      <c r="C579" s="26">
        <v>1080.0</v>
      </c>
      <c r="D579" s="27">
        <v>0.0</v>
      </c>
      <c r="E579" s="34"/>
    </row>
    <row r="580" hidden="1">
      <c r="A580" s="58" t="s">
        <v>3868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8" t="s">
        <v>3869</v>
      </c>
      <c r="B581" s="29">
        <v>7401.0</v>
      </c>
      <c r="C581" s="59">
        <v>7401.0</v>
      </c>
      <c r="D581" s="27">
        <v>0.0</v>
      </c>
      <c r="E581" s="34"/>
    </row>
    <row r="582" hidden="1">
      <c r="A582" s="58" t="s">
        <v>3870</v>
      </c>
      <c r="B582" s="29">
        <v>17423.0</v>
      </c>
      <c r="C582" s="59">
        <v>17423.0</v>
      </c>
      <c r="D582" s="27">
        <v>0.0</v>
      </c>
      <c r="E582" s="34"/>
    </row>
    <row r="583" hidden="1">
      <c r="A583" s="58" t="s">
        <v>3871</v>
      </c>
      <c r="B583" s="29">
        <v>7723.0</v>
      </c>
      <c r="C583" s="59">
        <v>7723.0</v>
      </c>
      <c r="D583" s="27">
        <v>0.0</v>
      </c>
      <c r="E583" s="34"/>
    </row>
    <row r="584" hidden="1">
      <c r="A584" s="58" t="s">
        <v>3873</v>
      </c>
      <c r="B584" s="29">
        <v>463.0</v>
      </c>
      <c r="C584" s="59">
        <v>463.0</v>
      </c>
      <c r="D584" s="27">
        <v>0.0</v>
      </c>
      <c r="E584" s="34"/>
    </row>
    <row r="585" hidden="1">
      <c r="A585" s="58" t="s">
        <v>3874</v>
      </c>
      <c r="B585" s="29">
        <v>3582.25</v>
      </c>
      <c r="C585" s="59">
        <v>3582.25</v>
      </c>
      <c r="D585" s="27">
        <v>0.0</v>
      </c>
      <c r="E585" s="34"/>
    </row>
    <row r="586" hidden="1">
      <c r="A586" s="35" t="s">
        <v>3875</v>
      </c>
      <c r="B586" s="29">
        <v>90679.65000000001</v>
      </c>
      <c r="C586" s="59">
        <v>90679.65000000004</v>
      </c>
      <c r="D586" s="27">
        <v>2.9103830456733704E-11</v>
      </c>
      <c r="E586" s="34"/>
    </row>
    <row r="587" hidden="1">
      <c r="A587" s="36" t="s">
        <v>3876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3877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3850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4" t="s">
        <v>3851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5" t="s">
        <v>5098</v>
      </c>
      <c r="B596" s="7"/>
      <c r="C596" s="16"/>
      <c r="D596" s="56" t="s">
        <v>5099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3852</v>
      </c>
      <c r="B598" s="6"/>
      <c r="C598" s="6"/>
      <c r="D598" s="6"/>
      <c r="E598" s="7"/>
    </row>
    <row r="599" hidden="1">
      <c r="A599" s="20" t="s">
        <v>3853</v>
      </c>
      <c r="B599" s="21" t="s">
        <v>3854</v>
      </c>
      <c r="C599" s="22" t="s">
        <v>3855</v>
      </c>
      <c r="D599" s="21" t="s">
        <v>3856</v>
      </c>
      <c r="E599" s="23" t="s">
        <v>13</v>
      </c>
    </row>
    <row r="600" hidden="1">
      <c r="A600" s="57" t="s">
        <v>3857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7" t="s">
        <v>3858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7" t="s">
        <v>3859</v>
      </c>
      <c r="B602" s="29">
        <v>160.0</v>
      </c>
      <c r="C602" s="26">
        <v>160.0</v>
      </c>
      <c r="D602" s="27">
        <v>0.0</v>
      </c>
      <c r="E602" s="28"/>
    </row>
    <row r="603" hidden="1">
      <c r="A603" s="57" t="s">
        <v>3860</v>
      </c>
      <c r="B603" s="29">
        <v>0.0</v>
      </c>
      <c r="C603" s="26"/>
      <c r="D603" s="27">
        <v>0.0</v>
      </c>
      <c r="E603" s="28"/>
    </row>
    <row r="604" hidden="1">
      <c r="A604" s="31" t="s">
        <v>3862</v>
      </c>
      <c r="B604" s="29">
        <v>0.0</v>
      </c>
      <c r="C604" s="26"/>
      <c r="D604" s="27">
        <v>0.0</v>
      </c>
      <c r="E604" s="28"/>
    </row>
    <row r="605" hidden="1">
      <c r="A605" s="31" t="s">
        <v>3863</v>
      </c>
      <c r="B605" s="29">
        <v>0.0</v>
      </c>
      <c r="C605" s="26"/>
      <c r="D605" s="27">
        <v>0.0</v>
      </c>
      <c r="E605" s="28"/>
    </row>
    <row r="606" hidden="1">
      <c r="A606" s="31" t="s">
        <v>3865</v>
      </c>
      <c r="B606" s="29">
        <v>529.0</v>
      </c>
      <c r="C606" s="26">
        <v>529.0</v>
      </c>
      <c r="D606" s="27">
        <v>0.0</v>
      </c>
      <c r="E606" s="28" t="s">
        <v>5112</v>
      </c>
    </row>
    <row r="607" hidden="1">
      <c r="A607" s="31" t="s">
        <v>3867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8" t="s">
        <v>3868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8" t="s">
        <v>3869</v>
      </c>
      <c r="B609" s="29">
        <v>5849.0</v>
      </c>
      <c r="C609" s="59">
        <v>5849.0</v>
      </c>
      <c r="D609" s="27">
        <v>0.0</v>
      </c>
      <c r="E609" s="34"/>
    </row>
    <row r="610" hidden="1">
      <c r="A610" s="58" t="s">
        <v>3870</v>
      </c>
      <c r="B610" s="29">
        <v>13814.75</v>
      </c>
      <c r="C610" s="59">
        <v>13814.75</v>
      </c>
      <c r="D610" s="27">
        <v>0.0</v>
      </c>
      <c r="E610" s="34"/>
    </row>
    <row r="611" hidden="1">
      <c r="A611" s="58" t="s">
        <v>3871</v>
      </c>
      <c r="B611" s="29">
        <v>8305.0</v>
      </c>
      <c r="C611" s="59">
        <v>8305.0</v>
      </c>
      <c r="D611" s="27">
        <v>0.0</v>
      </c>
      <c r="E611" s="34"/>
    </row>
    <row r="612" hidden="1">
      <c r="A612" s="58" t="s">
        <v>3873</v>
      </c>
      <c r="B612" s="29">
        <v>737.0</v>
      </c>
      <c r="C612" s="59">
        <v>737.0</v>
      </c>
      <c r="D612" s="27">
        <v>0.0</v>
      </c>
      <c r="E612" s="34"/>
    </row>
    <row r="613" hidden="1">
      <c r="A613" s="58" t="s">
        <v>3874</v>
      </c>
      <c r="B613" s="29">
        <v>5229.0</v>
      </c>
      <c r="C613" s="59">
        <v>5229.0</v>
      </c>
      <c r="D613" s="27">
        <v>0.0</v>
      </c>
      <c r="E613" s="34"/>
    </row>
    <row r="614" hidden="1">
      <c r="A614" s="35" t="s">
        <v>3875</v>
      </c>
      <c r="B614" s="29">
        <v>85675.25</v>
      </c>
      <c r="C614" s="59">
        <v>85675.25</v>
      </c>
      <c r="D614" s="27">
        <v>0.0</v>
      </c>
      <c r="E614" s="34"/>
    </row>
    <row r="615" hidden="1">
      <c r="A615" s="36" t="s">
        <v>3876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3877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3850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4" t="s">
        <v>3851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5" t="s">
        <v>5098</v>
      </c>
      <c r="B624" s="7"/>
      <c r="C624" s="16"/>
      <c r="D624" s="56" t="s">
        <v>5099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3852</v>
      </c>
      <c r="B626" s="6"/>
      <c r="C626" s="6"/>
      <c r="D626" s="6"/>
      <c r="E626" s="7"/>
    </row>
    <row r="627" hidden="1">
      <c r="A627" s="20" t="s">
        <v>3853</v>
      </c>
      <c r="B627" s="21" t="s">
        <v>3854</v>
      </c>
      <c r="C627" s="22" t="s">
        <v>3855</v>
      </c>
      <c r="D627" s="21" t="s">
        <v>3856</v>
      </c>
      <c r="E627" s="23" t="s">
        <v>13</v>
      </c>
    </row>
    <row r="628" hidden="1">
      <c r="A628" s="57" t="s">
        <v>3857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7" t="s">
        <v>3858</v>
      </c>
      <c r="B629" s="29">
        <v>8951.0</v>
      </c>
      <c r="C629" s="26">
        <v>8951.0</v>
      </c>
      <c r="D629" s="27">
        <v>0.0</v>
      </c>
      <c r="E629" s="28"/>
    </row>
    <row r="630" hidden="1">
      <c r="A630" s="57" t="s">
        <v>3859</v>
      </c>
      <c r="B630" s="29">
        <v>0.0</v>
      </c>
      <c r="C630" s="26"/>
      <c r="D630" s="27">
        <v>0.0</v>
      </c>
      <c r="E630" s="28"/>
    </row>
    <row r="631" hidden="1">
      <c r="A631" s="57" t="s">
        <v>3860</v>
      </c>
      <c r="B631" s="29">
        <v>0.0</v>
      </c>
      <c r="C631" s="26"/>
      <c r="D631" s="27">
        <v>0.0</v>
      </c>
      <c r="E631" s="28"/>
    </row>
    <row r="632" hidden="1">
      <c r="A632" s="31" t="s">
        <v>3862</v>
      </c>
      <c r="B632" s="29">
        <v>0.0</v>
      </c>
      <c r="C632" s="26"/>
      <c r="D632" s="27">
        <v>0.0</v>
      </c>
      <c r="E632" s="28"/>
    </row>
    <row r="633" hidden="1">
      <c r="A633" s="31" t="s">
        <v>3863</v>
      </c>
      <c r="B633" s="29">
        <v>0.0</v>
      </c>
      <c r="C633" s="26"/>
      <c r="D633" s="27">
        <v>0.0</v>
      </c>
      <c r="E633" s="28"/>
    </row>
    <row r="634" hidden="1">
      <c r="A634" s="31" t="s">
        <v>3865</v>
      </c>
      <c r="B634" s="29">
        <v>0.0</v>
      </c>
      <c r="C634" s="26"/>
      <c r="D634" s="27">
        <v>0.0</v>
      </c>
      <c r="E634" s="28"/>
    </row>
    <row r="635" hidden="1">
      <c r="A635" s="31" t="s">
        <v>3867</v>
      </c>
      <c r="B635" s="29">
        <v>720.0</v>
      </c>
      <c r="C635" s="26">
        <v>720.0</v>
      </c>
      <c r="D635" s="27">
        <v>0.0</v>
      </c>
      <c r="E635" s="34"/>
    </row>
    <row r="636" hidden="1">
      <c r="A636" s="58" t="s">
        <v>3868</v>
      </c>
      <c r="B636" s="29">
        <v>4207.0</v>
      </c>
      <c r="C636" s="29">
        <v>4207.0</v>
      </c>
      <c r="D636" s="27">
        <v>0.0</v>
      </c>
      <c r="E636" s="34"/>
    </row>
    <row r="637" hidden="1">
      <c r="A637" s="58" t="s">
        <v>3869</v>
      </c>
      <c r="B637" s="29">
        <v>5328.0</v>
      </c>
      <c r="C637" s="59">
        <v>5328.0</v>
      </c>
      <c r="D637" s="27">
        <v>0.0</v>
      </c>
      <c r="E637" s="34"/>
    </row>
    <row r="638" hidden="1">
      <c r="A638" s="58" t="s">
        <v>3870</v>
      </c>
      <c r="B638" s="29">
        <v>8582.25</v>
      </c>
      <c r="C638" s="59">
        <v>8931.25</v>
      </c>
      <c r="D638" s="27">
        <v>349.0</v>
      </c>
      <c r="E638" s="34"/>
    </row>
    <row r="639" hidden="1">
      <c r="A639" s="58" t="s">
        <v>3871</v>
      </c>
      <c r="B639" s="29">
        <v>5313.0</v>
      </c>
      <c r="C639" s="59">
        <v>5313.0</v>
      </c>
      <c r="D639" s="27">
        <v>0.0</v>
      </c>
      <c r="E639" s="34"/>
    </row>
    <row r="640" hidden="1">
      <c r="A640" s="58" t="s">
        <v>3873</v>
      </c>
      <c r="B640" s="29">
        <v>0.0</v>
      </c>
      <c r="C640" s="59">
        <v>0.0</v>
      </c>
      <c r="D640" s="27">
        <v>0.0</v>
      </c>
      <c r="E640" s="34"/>
    </row>
    <row r="641" hidden="1">
      <c r="A641" s="58" t="s">
        <v>3874</v>
      </c>
      <c r="B641" s="29">
        <v>1955.0</v>
      </c>
      <c r="C641" s="59">
        <v>1955.0</v>
      </c>
      <c r="D641" s="27">
        <v>0.0</v>
      </c>
      <c r="E641" s="34"/>
    </row>
    <row r="642" hidden="1">
      <c r="A642" s="35" t="s">
        <v>3875</v>
      </c>
      <c r="B642" s="29">
        <v>45044.65</v>
      </c>
      <c r="C642" s="59">
        <v>45393.65</v>
      </c>
      <c r="D642" s="27">
        <v>349.0</v>
      </c>
      <c r="E642" s="34"/>
    </row>
    <row r="643" hidden="1">
      <c r="A643" s="36" t="s">
        <v>3876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3877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3850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4" t="s">
        <v>3851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5" t="s">
        <v>5098</v>
      </c>
      <c r="B652" s="7"/>
      <c r="C652" s="16"/>
      <c r="D652" s="56" t="s">
        <v>5101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3852</v>
      </c>
      <c r="B654" s="6"/>
      <c r="C654" s="6"/>
      <c r="D654" s="6"/>
      <c r="E654" s="7"/>
    </row>
    <row r="655" hidden="1">
      <c r="A655" s="20" t="s">
        <v>3853</v>
      </c>
      <c r="B655" s="21" t="s">
        <v>3854</v>
      </c>
      <c r="C655" s="22" t="s">
        <v>3855</v>
      </c>
      <c r="D655" s="21" t="s">
        <v>3856</v>
      </c>
      <c r="E655" s="23" t="s">
        <v>13</v>
      </c>
    </row>
    <row r="656" hidden="1">
      <c r="A656" s="57" t="s">
        <v>3857</v>
      </c>
      <c r="B656" s="25">
        <v>9518.0</v>
      </c>
      <c r="C656" s="26">
        <v>9518.0</v>
      </c>
      <c r="D656" s="27">
        <v>0.0</v>
      </c>
      <c r="E656" s="28"/>
    </row>
    <row r="657" hidden="1">
      <c r="A657" s="57" t="s">
        <v>3858</v>
      </c>
      <c r="B657" s="29">
        <v>4558.0</v>
      </c>
      <c r="C657" s="26">
        <v>4558.0</v>
      </c>
      <c r="D657" s="27">
        <v>0.0</v>
      </c>
      <c r="E657" s="28"/>
    </row>
    <row r="658" hidden="1">
      <c r="A658" s="57" t="s">
        <v>3859</v>
      </c>
      <c r="B658" s="29">
        <v>0.0</v>
      </c>
      <c r="C658" s="26"/>
      <c r="D658" s="27">
        <v>0.0</v>
      </c>
      <c r="E658" s="28"/>
    </row>
    <row r="659" hidden="1">
      <c r="A659" s="57" t="s">
        <v>3860</v>
      </c>
      <c r="B659" s="29">
        <v>0.0</v>
      </c>
      <c r="C659" s="26"/>
      <c r="D659" s="27">
        <v>0.0</v>
      </c>
      <c r="E659" s="28"/>
    </row>
    <row r="660" hidden="1">
      <c r="A660" s="31" t="s">
        <v>3862</v>
      </c>
      <c r="B660" s="29">
        <v>0.0</v>
      </c>
      <c r="C660" s="26"/>
      <c r="D660" s="27">
        <v>0.0</v>
      </c>
      <c r="E660" s="28"/>
    </row>
    <row r="661" hidden="1">
      <c r="A661" s="31" t="s">
        <v>3863</v>
      </c>
      <c r="B661" s="29">
        <v>0.0</v>
      </c>
      <c r="C661" s="26"/>
      <c r="D661" s="27">
        <v>0.0</v>
      </c>
      <c r="E661" s="28"/>
    </row>
    <row r="662" hidden="1">
      <c r="A662" s="31" t="s">
        <v>3865</v>
      </c>
      <c r="B662" s="29">
        <v>0.0</v>
      </c>
      <c r="C662" s="26"/>
      <c r="D662" s="27">
        <v>0.0</v>
      </c>
      <c r="E662" s="28"/>
    </row>
    <row r="663" hidden="1">
      <c r="A663" s="31" t="s">
        <v>3867</v>
      </c>
      <c r="B663" s="29">
        <v>680.0</v>
      </c>
      <c r="C663" s="26">
        <v>600.0</v>
      </c>
      <c r="D663" s="27">
        <v>-80.0</v>
      </c>
      <c r="E663" s="34"/>
    </row>
    <row r="664" hidden="1">
      <c r="A664" s="58" t="s">
        <v>3868</v>
      </c>
      <c r="B664" s="29">
        <v>6242.0</v>
      </c>
      <c r="C664" s="29">
        <v>6242.0</v>
      </c>
      <c r="D664" s="27">
        <v>0.0</v>
      </c>
      <c r="E664" s="34"/>
    </row>
    <row r="665" hidden="1">
      <c r="A665" s="58" t="s">
        <v>3869</v>
      </c>
      <c r="B665" s="29">
        <v>3153.0</v>
      </c>
      <c r="C665" s="59">
        <v>3153.0</v>
      </c>
      <c r="D665" s="27">
        <v>0.0</v>
      </c>
      <c r="E665" s="34"/>
    </row>
    <row r="666" hidden="1">
      <c r="A666" s="58" t="s">
        <v>3870</v>
      </c>
      <c r="B666" s="29">
        <v>8528.0</v>
      </c>
      <c r="C666" s="59">
        <v>8528.0</v>
      </c>
      <c r="D666" s="27">
        <v>0.0</v>
      </c>
      <c r="E666" s="34"/>
    </row>
    <row r="667" hidden="1">
      <c r="A667" s="58" t="s">
        <v>3871</v>
      </c>
      <c r="B667" s="29">
        <v>4074.0</v>
      </c>
      <c r="C667" s="59">
        <v>4074.0</v>
      </c>
      <c r="D667" s="27">
        <v>0.0</v>
      </c>
      <c r="E667" s="34"/>
    </row>
    <row r="668" hidden="1">
      <c r="A668" s="58" t="s">
        <v>3873</v>
      </c>
      <c r="B668" s="29">
        <v>940.0</v>
      </c>
      <c r="C668" s="59">
        <v>940.0</v>
      </c>
      <c r="D668" s="27">
        <v>0.0</v>
      </c>
      <c r="E668" s="34"/>
    </row>
    <row r="669" hidden="1">
      <c r="A669" s="58" t="s">
        <v>3874</v>
      </c>
      <c r="B669" s="29">
        <v>1164.0</v>
      </c>
      <c r="C669" s="59">
        <v>1164.0</v>
      </c>
      <c r="D669" s="27">
        <v>0.0</v>
      </c>
      <c r="E669" s="34"/>
    </row>
    <row r="670" hidden="1">
      <c r="A670" s="35" t="s">
        <v>3875</v>
      </c>
      <c r="B670" s="29">
        <v>37693.0</v>
      </c>
      <c r="C670" s="59">
        <v>37693.0</v>
      </c>
      <c r="D670" s="27">
        <v>0.0</v>
      </c>
      <c r="E670" s="34"/>
    </row>
    <row r="671" hidden="1">
      <c r="A671" s="36" t="s">
        <v>3876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3877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3850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4" t="s">
        <v>3851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5" t="s">
        <v>5113</v>
      </c>
      <c r="B680" s="7"/>
      <c r="C680" s="16"/>
      <c r="D680" s="56" t="s">
        <v>5099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3852</v>
      </c>
      <c r="B682" s="6"/>
      <c r="C682" s="6"/>
      <c r="D682" s="6"/>
      <c r="E682" s="7"/>
    </row>
    <row r="683" hidden="1">
      <c r="A683" s="20" t="s">
        <v>3853</v>
      </c>
      <c r="B683" s="21" t="s">
        <v>3854</v>
      </c>
      <c r="C683" s="22" t="s">
        <v>3855</v>
      </c>
      <c r="D683" s="21" t="s">
        <v>3856</v>
      </c>
      <c r="E683" s="23" t="s">
        <v>13</v>
      </c>
    </row>
    <row r="684" hidden="1">
      <c r="A684" s="57" t="s">
        <v>3857</v>
      </c>
      <c r="B684" s="25">
        <v>9158.0</v>
      </c>
      <c r="C684" s="26">
        <v>9158.0</v>
      </c>
      <c r="D684" s="27">
        <v>0.0</v>
      </c>
      <c r="E684" s="28"/>
    </row>
    <row r="685" hidden="1">
      <c r="A685" s="57" t="s">
        <v>3858</v>
      </c>
      <c r="B685" s="29">
        <v>2619.5</v>
      </c>
      <c r="C685" s="26">
        <v>2619.5</v>
      </c>
      <c r="D685" s="27">
        <v>0.0</v>
      </c>
      <c r="E685" s="28"/>
    </row>
    <row r="686" hidden="1">
      <c r="A686" s="57" t="s">
        <v>3859</v>
      </c>
      <c r="B686" s="29">
        <v>0.0</v>
      </c>
      <c r="C686" s="26"/>
      <c r="D686" s="27">
        <v>0.0</v>
      </c>
      <c r="E686" s="28"/>
    </row>
    <row r="687" hidden="1">
      <c r="A687" s="57" t="s">
        <v>3860</v>
      </c>
      <c r="B687" s="29">
        <v>0.0</v>
      </c>
      <c r="C687" s="26"/>
      <c r="D687" s="27">
        <v>0.0</v>
      </c>
      <c r="E687" s="28"/>
    </row>
    <row r="688" hidden="1">
      <c r="A688" s="31" t="s">
        <v>3862</v>
      </c>
      <c r="B688" s="29">
        <v>0.0</v>
      </c>
      <c r="C688" s="26"/>
      <c r="D688" s="27">
        <v>0.0</v>
      </c>
      <c r="E688" s="28"/>
    </row>
    <row r="689" hidden="1">
      <c r="A689" s="31" t="s">
        <v>3863</v>
      </c>
      <c r="B689" s="29">
        <v>0.0</v>
      </c>
      <c r="C689" s="26"/>
      <c r="D689" s="27">
        <v>0.0</v>
      </c>
      <c r="E689" s="28"/>
    </row>
    <row r="690" hidden="1">
      <c r="A690" s="31" t="s">
        <v>3865</v>
      </c>
      <c r="B690" s="29">
        <v>0.0</v>
      </c>
      <c r="C690" s="26"/>
      <c r="D690" s="27">
        <v>0.0</v>
      </c>
      <c r="E690" s="28"/>
    </row>
    <row r="691" hidden="1">
      <c r="A691" s="31" t="s">
        <v>3867</v>
      </c>
      <c r="B691" s="29">
        <v>600.0</v>
      </c>
      <c r="C691" s="26">
        <v>600.0</v>
      </c>
      <c r="D691" s="27">
        <v>0.0</v>
      </c>
      <c r="E691" s="34"/>
    </row>
    <row r="692" hidden="1">
      <c r="A692" s="58" t="s">
        <v>3868</v>
      </c>
      <c r="B692" s="29">
        <v>3437.0</v>
      </c>
      <c r="C692" s="29">
        <v>3437.0</v>
      </c>
      <c r="D692" s="27">
        <v>0.0</v>
      </c>
      <c r="E692" s="34"/>
    </row>
    <row r="693" hidden="1">
      <c r="A693" s="58" t="s">
        <v>3869</v>
      </c>
      <c r="B693" s="29">
        <v>4499.0</v>
      </c>
      <c r="C693" s="59">
        <v>4499.0</v>
      </c>
      <c r="D693" s="27">
        <v>0.0</v>
      </c>
      <c r="E693" s="34"/>
    </row>
    <row r="694" hidden="1">
      <c r="A694" s="58" t="s">
        <v>3870</v>
      </c>
      <c r="B694" s="29">
        <v>13528.0</v>
      </c>
      <c r="C694" s="59">
        <v>13528.0</v>
      </c>
      <c r="D694" s="27">
        <v>0.0</v>
      </c>
      <c r="E694" s="34"/>
    </row>
    <row r="695" hidden="1">
      <c r="A695" s="58" t="s">
        <v>3871</v>
      </c>
      <c r="B695" s="29">
        <v>8031.0</v>
      </c>
      <c r="C695" s="59">
        <v>8031.0</v>
      </c>
      <c r="D695" s="27">
        <v>0.0</v>
      </c>
      <c r="E695" s="34"/>
    </row>
    <row r="696" hidden="1">
      <c r="A696" s="58" t="s">
        <v>3873</v>
      </c>
      <c r="B696" s="29">
        <v>0.0</v>
      </c>
      <c r="C696" s="59">
        <v>0.0</v>
      </c>
      <c r="D696" s="27">
        <v>0.0</v>
      </c>
      <c r="E696" s="34"/>
    </row>
    <row r="697" hidden="1">
      <c r="A697" s="58" t="s">
        <v>3874</v>
      </c>
      <c r="B697" s="29">
        <v>3193.0</v>
      </c>
      <c r="C697" s="59">
        <v>3193.0</v>
      </c>
      <c r="D697" s="27">
        <v>0.0</v>
      </c>
      <c r="E697" s="34"/>
    </row>
    <row r="698" hidden="1">
      <c r="A698" s="35" t="s">
        <v>3875</v>
      </c>
      <c r="B698" s="29">
        <v>41864.5</v>
      </c>
      <c r="C698" s="59">
        <v>42123.5</v>
      </c>
      <c r="D698" s="27">
        <v>259.0</v>
      </c>
      <c r="E698" s="34"/>
    </row>
    <row r="699" hidden="1">
      <c r="A699" s="36" t="s">
        <v>3876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3877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3850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4" t="s">
        <v>3851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5" t="s">
        <v>5098</v>
      </c>
      <c r="B708" s="7"/>
      <c r="C708" s="16"/>
      <c r="D708" s="56" t="s">
        <v>5099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3852</v>
      </c>
      <c r="B710" s="6"/>
      <c r="C710" s="6"/>
      <c r="D710" s="6"/>
      <c r="E710" s="7"/>
    </row>
    <row r="711" hidden="1">
      <c r="A711" s="20" t="s">
        <v>3853</v>
      </c>
      <c r="B711" s="21" t="s">
        <v>3854</v>
      </c>
      <c r="C711" s="22" t="s">
        <v>3855</v>
      </c>
      <c r="D711" s="21" t="s">
        <v>3856</v>
      </c>
      <c r="E711" s="23" t="s">
        <v>13</v>
      </c>
    </row>
    <row r="712" hidden="1">
      <c r="A712" s="57" t="s">
        <v>3857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7" t="s">
        <v>3858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7" t="s">
        <v>3859</v>
      </c>
      <c r="B714" s="29">
        <v>0.0</v>
      </c>
      <c r="C714" s="26"/>
      <c r="D714" s="27">
        <v>0.0</v>
      </c>
      <c r="E714" s="28"/>
    </row>
    <row r="715" hidden="1">
      <c r="A715" s="57" t="s">
        <v>3860</v>
      </c>
      <c r="B715" s="29">
        <v>0.0</v>
      </c>
      <c r="C715" s="26"/>
      <c r="D715" s="27">
        <v>0.0</v>
      </c>
      <c r="E715" s="28"/>
    </row>
    <row r="716" hidden="1">
      <c r="A716" s="31" t="s">
        <v>3862</v>
      </c>
      <c r="B716" s="29">
        <v>0.0</v>
      </c>
      <c r="C716" s="26"/>
      <c r="D716" s="27">
        <v>0.0</v>
      </c>
      <c r="E716" s="28"/>
    </row>
    <row r="717" hidden="1">
      <c r="A717" s="31" t="s">
        <v>3863</v>
      </c>
      <c r="B717" s="29">
        <v>0.0</v>
      </c>
      <c r="C717" s="26"/>
      <c r="D717" s="27">
        <v>0.0</v>
      </c>
      <c r="E717" s="28"/>
    </row>
    <row r="718" hidden="1">
      <c r="A718" s="31" t="s">
        <v>3865</v>
      </c>
      <c r="B718" s="29">
        <v>115.0</v>
      </c>
      <c r="C718" s="26">
        <v>115.0</v>
      </c>
      <c r="D718" s="27">
        <v>0.0</v>
      </c>
      <c r="E718" s="28" t="s">
        <v>5114</v>
      </c>
    </row>
    <row r="719" hidden="1">
      <c r="A719" s="31" t="s">
        <v>3867</v>
      </c>
      <c r="B719" s="29">
        <v>800.0</v>
      </c>
      <c r="C719" s="26">
        <v>800.0</v>
      </c>
      <c r="D719" s="27">
        <v>0.0</v>
      </c>
      <c r="E719" s="34"/>
    </row>
    <row r="720" hidden="1">
      <c r="A720" s="58" t="s">
        <v>3868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8" t="s">
        <v>3869</v>
      </c>
      <c r="B721" s="29">
        <v>3732.0</v>
      </c>
      <c r="C721" s="59">
        <v>3732.0</v>
      </c>
      <c r="D721" s="27">
        <v>0.0</v>
      </c>
      <c r="E721" s="34"/>
    </row>
    <row r="722" hidden="1">
      <c r="A722" s="58" t="s">
        <v>3870</v>
      </c>
      <c r="B722" s="29">
        <v>19046.0</v>
      </c>
      <c r="C722" s="59">
        <v>19046.0</v>
      </c>
      <c r="D722" s="27">
        <v>0.0</v>
      </c>
      <c r="E722" s="34"/>
    </row>
    <row r="723" hidden="1">
      <c r="A723" s="58" t="s">
        <v>3871</v>
      </c>
      <c r="B723" s="29">
        <v>7613.0</v>
      </c>
      <c r="C723" s="59">
        <v>7613.0</v>
      </c>
      <c r="D723" s="27">
        <v>0.0</v>
      </c>
      <c r="E723" s="34"/>
    </row>
    <row r="724" hidden="1">
      <c r="A724" s="58" t="s">
        <v>3873</v>
      </c>
      <c r="B724" s="29">
        <v>0.0</v>
      </c>
      <c r="C724" s="59">
        <v>0.0</v>
      </c>
      <c r="D724" s="27">
        <v>0.0</v>
      </c>
      <c r="E724" s="34"/>
    </row>
    <row r="725" hidden="1">
      <c r="A725" s="58" t="s">
        <v>3874</v>
      </c>
      <c r="B725" s="29">
        <v>2792.0</v>
      </c>
      <c r="C725" s="59">
        <v>2792.0</v>
      </c>
      <c r="D725" s="27">
        <v>0.0</v>
      </c>
      <c r="E725" s="34"/>
    </row>
    <row r="726" hidden="1">
      <c r="A726" s="35" t="s">
        <v>3875</v>
      </c>
      <c r="B726" s="29">
        <v>73673.79999999999</v>
      </c>
      <c r="C726" s="59">
        <v>73673.8</v>
      </c>
      <c r="D726" s="27">
        <v>1.4551915228366852E-11</v>
      </c>
      <c r="E726" s="34"/>
    </row>
    <row r="727" hidden="1">
      <c r="A727" s="36" t="s">
        <v>3876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3877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3850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4" t="s">
        <v>3851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5" t="s">
        <v>5098</v>
      </c>
      <c r="B736" s="7"/>
      <c r="C736" s="16"/>
      <c r="D736" s="56" t="s">
        <v>5099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3852</v>
      </c>
      <c r="B738" s="6"/>
      <c r="C738" s="6"/>
      <c r="D738" s="6"/>
      <c r="E738" s="7"/>
    </row>
    <row r="739" hidden="1">
      <c r="A739" s="20" t="s">
        <v>3853</v>
      </c>
      <c r="B739" s="21" t="s">
        <v>3854</v>
      </c>
      <c r="C739" s="22" t="s">
        <v>3855</v>
      </c>
      <c r="D739" s="21" t="s">
        <v>3856</v>
      </c>
      <c r="E739" s="23" t="s">
        <v>13</v>
      </c>
    </row>
    <row r="740" hidden="1">
      <c r="A740" s="57" t="s">
        <v>3857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7" t="s">
        <v>3858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7" t="s">
        <v>3859</v>
      </c>
      <c r="B742" s="29">
        <v>0.0</v>
      </c>
      <c r="C742" s="26"/>
      <c r="D742" s="27">
        <v>0.0</v>
      </c>
      <c r="E742" s="28"/>
    </row>
    <row r="743" hidden="1">
      <c r="A743" s="57" t="s">
        <v>3860</v>
      </c>
      <c r="B743" s="29">
        <v>0.0</v>
      </c>
      <c r="C743" s="26"/>
      <c r="D743" s="27">
        <v>0.0</v>
      </c>
      <c r="E743" s="28"/>
    </row>
    <row r="744" hidden="1">
      <c r="A744" s="31" t="s">
        <v>3862</v>
      </c>
      <c r="B744" s="29">
        <v>0.0</v>
      </c>
      <c r="C744" s="26"/>
      <c r="D744" s="27">
        <v>0.0</v>
      </c>
      <c r="E744" s="28"/>
    </row>
    <row r="745" hidden="1">
      <c r="A745" s="31" t="s">
        <v>3863</v>
      </c>
      <c r="B745" s="29">
        <v>0.0</v>
      </c>
      <c r="C745" s="26"/>
      <c r="D745" s="27">
        <v>0.0</v>
      </c>
      <c r="E745" s="28"/>
    </row>
    <row r="746" hidden="1">
      <c r="A746" s="31" t="s">
        <v>3865</v>
      </c>
      <c r="B746" s="29">
        <v>0.0</v>
      </c>
      <c r="C746" s="26"/>
      <c r="D746" s="27">
        <v>0.0</v>
      </c>
      <c r="E746" s="28"/>
    </row>
    <row r="747" hidden="1">
      <c r="A747" s="31" t="s">
        <v>3867</v>
      </c>
      <c r="B747" s="29">
        <v>520.0</v>
      </c>
      <c r="C747" s="26">
        <v>520.0</v>
      </c>
      <c r="D747" s="27">
        <v>0.0</v>
      </c>
      <c r="E747" s="34"/>
    </row>
    <row r="748" hidden="1">
      <c r="A748" s="58" t="s">
        <v>3868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8" t="s">
        <v>3869</v>
      </c>
      <c r="B749" s="29">
        <v>2647.0</v>
      </c>
      <c r="C749" s="59">
        <v>2647.0</v>
      </c>
      <c r="D749" s="27">
        <v>0.0</v>
      </c>
      <c r="E749" s="34"/>
    </row>
    <row r="750" hidden="1">
      <c r="A750" s="58" t="s">
        <v>3870</v>
      </c>
      <c r="B750" s="29">
        <v>18368.0</v>
      </c>
      <c r="C750" s="59">
        <v>17715.0</v>
      </c>
      <c r="D750" s="27">
        <v>-653.0</v>
      </c>
      <c r="E750" s="34"/>
    </row>
    <row r="751" hidden="1">
      <c r="A751" s="58" t="s">
        <v>3871</v>
      </c>
      <c r="B751" s="29">
        <v>8682.0</v>
      </c>
      <c r="C751" s="59">
        <v>8682.0</v>
      </c>
      <c r="D751" s="27">
        <v>0.0</v>
      </c>
      <c r="E751" s="34"/>
    </row>
    <row r="752" hidden="1">
      <c r="A752" s="58" t="s">
        <v>3873</v>
      </c>
      <c r="B752" s="29">
        <v>518.0</v>
      </c>
      <c r="C752" s="59">
        <v>518.0</v>
      </c>
      <c r="D752" s="27">
        <v>0.0</v>
      </c>
      <c r="E752" s="34"/>
    </row>
    <row r="753" hidden="1">
      <c r="A753" s="58" t="s">
        <v>3874</v>
      </c>
      <c r="B753" s="29">
        <v>2892.0</v>
      </c>
      <c r="C753" s="59">
        <v>2892.0</v>
      </c>
      <c r="D753" s="27">
        <v>0.0</v>
      </c>
      <c r="E753" s="34"/>
    </row>
    <row r="754" hidden="1">
      <c r="A754" s="35" t="s">
        <v>3875</v>
      </c>
      <c r="B754" s="29">
        <v>86398.68</v>
      </c>
      <c r="C754" s="59">
        <v>85745.68000000002</v>
      </c>
      <c r="D754" s="27">
        <v>-652.9999999999709</v>
      </c>
      <c r="E754" s="34"/>
    </row>
    <row r="755" hidden="1">
      <c r="A755" s="36" t="s">
        <v>3876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3877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3850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4" t="s">
        <v>3851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5" t="s">
        <v>5098</v>
      </c>
      <c r="B764" s="7"/>
      <c r="C764" s="16"/>
      <c r="D764" s="56" t="s">
        <v>5099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3852</v>
      </c>
      <c r="B766" s="6"/>
      <c r="C766" s="6"/>
      <c r="D766" s="6"/>
      <c r="E766" s="7"/>
    </row>
    <row r="767" hidden="1">
      <c r="A767" s="20" t="s">
        <v>3853</v>
      </c>
      <c r="B767" s="21" t="s">
        <v>3854</v>
      </c>
      <c r="C767" s="22" t="s">
        <v>3855</v>
      </c>
      <c r="D767" s="21" t="s">
        <v>3856</v>
      </c>
      <c r="E767" s="23" t="s">
        <v>13</v>
      </c>
    </row>
    <row r="768" hidden="1">
      <c r="A768" s="57" t="s">
        <v>3857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7" t="s">
        <v>3858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7" t="s">
        <v>3859</v>
      </c>
      <c r="B770" s="29">
        <v>0.0</v>
      </c>
      <c r="C770" s="26"/>
      <c r="D770" s="27">
        <v>0.0</v>
      </c>
      <c r="E770" s="28"/>
    </row>
    <row r="771" hidden="1">
      <c r="A771" s="57" t="s">
        <v>3860</v>
      </c>
      <c r="B771" s="29">
        <v>0.0</v>
      </c>
      <c r="C771" s="26"/>
      <c r="D771" s="27">
        <v>0.0</v>
      </c>
      <c r="E771" s="28"/>
    </row>
    <row r="772" hidden="1">
      <c r="A772" s="31" t="s">
        <v>3862</v>
      </c>
      <c r="B772" s="29">
        <v>0.0</v>
      </c>
      <c r="C772" s="26"/>
      <c r="D772" s="27">
        <v>0.0</v>
      </c>
      <c r="E772" s="28"/>
    </row>
    <row r="773" hidden="1">
      <c r="A773" s="31" t="s">
        <v>3863</v>
      </c>
      <c r="B773" s="29">
        <v>0.0</v>
      </c>
      <c r="C773" s="26"/>
      <c r="D773" s="27">
        <v>0.0</v>
      </c>
      <c r="E773" s="28"/>
    </row>
    <row r="774" hidden="1">
      <c r="A774" s="31" t="s">
        <v>3865</v>
      </c>
      <c r="B774" s="29">
        <v>0.0</v>
      </c>
      <c r="C774" s="26"/>
      <c r="D774" s="27">
        <v>0.0</v>
      </c>
      <c r="E774" s="28"/>
    </row>
    <row r="775" hidden="1">
      <c r="A775" s="31" t="s">
        <v>3867</v>
      </c>
      <c r="B775" s="29">
        <v>680.0</v>
      </c>
      <c r="C775" s="26">
        <v>680.0</v>
      </c>
      <c r="D775" s="27">
        <v>0.0</v>
      </c>
      <c r="E775" s="34"/>
    </row>
    <row r="776" hidden="1">
      <c r="A776" s="58" t="s">
        <v>3868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8" t="s">
        <v>3869</v>
      </c>
      <c r="B777" s="29">
        <v>6326.0</v>
      </c>
      <c r="C777" s="59">
        <v>6326.0</v>
      </c>
      <c r="D777" s="27">
        <v>0.0</v>
      </c>
      <c r="E777" s="34"/>
    </row>
    <row r="778" hidden="1">
      <c r="A778" s="58" t="s">
        <v>3870</v>
      </c>
      <c r="B778" s="29">
        <v>15051.0</v>
      </c>
      <c r="C778" s="59">
        <v>15051.0</v>
      </c>
      <c r="D778" s="27">
        <v>0.0</v>
      </c>
      <c r="E778" s="34"/>
    </row>
    <row r="779" hidden="1">
      <c r="A779" s="58" t="s">
        <v>3871</v>
      </c>
      <c r="B779" s="29">
        <v>10480.0</v>
      </c>
      <c r="C779" s="59">
        <v>10480.0</v>
      </c>
      <c r="D779" s="27">
        <v>0.0</v>
      </c>
      <c r="E779" s="34"/>
    </row>
    <row r="780" hidden="1">
      <c r="A780" s="58" t="s">
        <v>3873</v>
      </c>
      <c r="B780" s="29">
        <v>1280.0</v>
      </c>
      <c r="C780" s="59">
        <v>1280.0</v>
      </c>
      <c r="D780" s="27">
        <v>0.0</v>
      </c>
      <c r="E780" s="34"/>
    </row>
    <row r="781" hidden="1">
      <c r="A781" s="58" t="s">
        <v>3874</v>
      </c>
      <c r="B781" s="29">
        <v>2712.0</v>
      </c>
      <c r="C781" s="59">
        <v>2712.0</v>
      </c>
      <c r="D781" s="27">
        <v>0.0</v>
      </c>
      <c r="E781" s="34"/>
    </row>
    <row r="782" hidden="1">
      <c r="A782" s="35" t="s">
        <v>3875</v>
      </c>
      <c r="B782" s="29">
        <v>108893.18</v>
      </c>
      <c r="C782" s="59">
        <v>108893.1800000001</v>
      </c>
      <c r="D782" s="27">
        <v>1.0186340659856796E-10</v>
      </c>
      <c r="E782" s="34"/>
    </row>
    <row r="783" hidden="1">
      <c r="A783" s="36" t="s">
        <v>3876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3877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3850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4" t="s">
        <v>3851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5" t="s">
        <v>5098</v>
      </c>
      <c r="B792" s="7"/>
      <c r="C792" s="16"/>
      <c r="D792" s="56" t="s">
        <v>5107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3852</v>
      </c>
      <c r="B794" s="6"/>
      <c r="C794" s="6"/>
      <c r="D794" s="6"/>
      <c r="E794" s="7"/>
    </row>
    <row r="795" hidden="1">
      <c r="A795" s="20" t="s">
        <v>3853</v>
      </c>
      <c r="B795" s="21" t="s">
        <v>3854</v>
      </c>
      <c r="C795" s="22" t="s">
        <v>3855</v>
      </c>
      <c r="D795" s="21" t="s">
        <v>3856</v>
      </c>
      <c r="E795" s="23" t="s">
        <v>13</v>
      </c>
    </row>
    <row r="796" hidden="1">
      <c r="A796" s="57" t="s">
        <v>3857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7" t="s">
        <v>3858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7" t="s">
        <v>3859</v>
      </c>
      <c r="B798" s="29">
        <v>300.0</v>
      </c>
      <c r="C798" s="26">
        <v>300.0</v>
      </c>
      <c r="D798" s="27">
        <v>0.0</v>
      </c>
      <c r="E798" s="28"/>
    </row>
    <row r="799" hidden="1">
      <c r="A799" s="57" t="s">
        <v>3860</v>
      </c>
      <c r="B799" s="29">
        <v>0.0</v>
      </c>
      <c r="C799" s="26"/>
      <c r="D799" s="27">
        <v>0.0</v>
      </c>
      <c r="E799" s="28"/>
    </row>
    <row r="800" hidden="1">
      <c r="A800" s="31" t="s">
        <v>3862</v>
      </c>
      <c r="B800" s="29">
        <v>0.0</v>
      </c>
      <c r="C800" s="26"/>
      <c r="D800" s="27">
        <v>0.0</v>
      </c>
      <c r="E800" s="28"/>
    </row>
    <row r="801" hidden="1">
      <c r="A801" s="31" t="s">
        <v>3863</v>
      </c>
      <c r="B801" s="29">
        <v>0.0</v>
      </c>
      <c r="C801" s="26"/>
      <c r="D801" s="27">
        <v>0.0</v>
      </c>
      <c r="E801" s="28"/>
    </row>
    <row r="802" hidden="1">
      <c r="A802" s="31" t="s">
        <v>3865</v>
      </c>
      <c r="B802" s="29">
        <v>0.0</v>
      </c>
      <c r="C802" s="26"/>
      <c r="D802" s="27">
        <v>0.0</v>
      </c>
      <c r="E802" s="28"/>
    </row>
    <row r="803" hidden="1">
      <c r="A803" s="31" t="s">
        <v>3867</v>
      </c>
      <c r="B803" s="29">
        <v>480.0</v>
      </c>
      <c r="C803" s="26">
        <v>480.0</v>
      </c>
      <c r="D803" s="27">
        <v>0.0</v>
      </c>
      <c r="E803" s="34"/>
    </row>
    <row r="804" hidden="1">
      <c r="A804" s="58" t="s">
        <v>3868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8" t="s">
        <v>3869</v>
      </c>
      <c r="B805" s="29">
        <v>4165.0</v>
      </c>
      <c r="C805" s="59">
        <v>4165.0</v>
      </c>
      <c r="D805" s="27">
        <v>0.0</v>
      </c>
      <c r="E805" s="34"/>
    </row>
    <row r="806" hidden="1">
      <c r="A806" s="58" t="s">
        <v>3870</v>
      </c>
      <c r="B806" s="29">
        <v>8798.0</v>
      </c>
      <c r="C806" s="59">
        <v>8798.0</v>
      </c>
      <c r="D806" s="27">
        <v>0.0</v>
      </c>
      <c r="E806" s="34"/>
    </row>
    <row r="807" hidden="1">
      <c r="A807" s="58" t="s">
        <v>3871</v>
      </c>
      <c r="B807" s="29">
        <v>3522.0</v>
      </c>
      <c r="C807" s="59">
        <v>3522.0</v>
      </c>
      <c r="D807" s="27">
        <v>0.0</v>
      </c>
      <c r="E807" s="34"/>
    </row>
    <row r="808" hidden="1">
      <c r="A808" s="58" t="s">
        <v>3873</v>
      </c>
      <c r="B808" s="29">
        <v>329.0</v>
      </c>
      <c r="C808" s="59">
        <v>329.0</v>
      </c>
      <c r="D808" s="27">
        <v>0.0</v>
      </c>
      <c r="E808" s="34"/>
    </row>
    <row r="809" hidden="1">
      <c r="A809" s="58" t="s">
        <v>3874</v>
      </c>
      <c r="B809" s="29">
        <v>2419.0</v>
      </c>
      <c r="C809" s="59">
        <v>2419.0</v>
      </c>
      <c r="D809" s="27">
        <v>0.0</v>
      </c>
      <c r="E809" s="34"/>
    </row>
    <row r="810" hidden="1">
      <c r="A810" s="35" t="s">
        <v>3875</v>
      </c>
      <c r="B810" s="29">
        <v>64294.01</v>
      </c>
      <c r="C810" s="59">
        <v>64294.01000000004</v>
      </c>
      <c r="D810" s="37">
        <v>3.637978807091713E-11</v>
      </c>
      <c r="E810" s="34"/>
    </row>
    <row r="811" hidden="1">
      <c r="A811" s="36" t="s">
        <v>3876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3877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3850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4" t="s">
        <v>3851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5" t="s">
        <v>5099</v>
      </c>
      <c r="B820" s="7"/>
      <c r="C820" s="16"/>
      <c r="D820" s="56" t="s">
        <v>5099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3852</v>
      </c>
      <c r="B822" s="6"/>
      <c r="C822" s="6"/>
      <c r="D822" s="6"/>
      <c r="E822" s="7"/>
    </row>
    <row r="823" hidden="1">
      <c r="A823" s="20" t="s">
        <v>3853</v>
      </c>
      <c r="B823" s="21" t="s">
        <v>3854</v>
      </c>
      <c r="C823" s="22" t="s">
        <v>3855</v>
      </c>
      <c r="D823" s="21" t="s">
        <v>3856</v>
      </c>
      <c r="E823" s="23" t="s">
        <v>13</v>
      </c>
    </row>
    <row r="824" hidden="1">
      <c r="A824" s="57" t="s">
        <v>3857</v>
      </c>
      <c r="B824" s="25">
        <v>954.0</v>
      </c>
      <c r="C824" s="26">
        <v>954.0</v>
      </c>
      <c r="D824" s="27">
        <v>0.0</v>
      </c>
      <c r="E824" s="28"/>
    </row>
    <row r="825" hidden="1">
      <c r="A825" s="57" t="s">
        <v>3858</v>
      </c>
      <c r="B825" s="29">
        <v>972.0</v>
      </c>
      <c r="C825" s="26">
        <v>972.0</v>
      </c>
      <c r="D825" s="27">
        <v>0.0</v>
      </c>
      <c r="E825" s="28"/>
    </row>
    <row r="826" hidden="1">
      <c r="A826" s="57" t="s">
        <v>3859</v>
      </c>
      <c r="B826" s="29">
        <v>0.0</v>
      </c>
      <c r="C826" s="26"/>
      <c r="D826" s="27">
        <v>0.0</v>
      </c>
      <c r="E826" s="28"/>
    </row>
    <row r="827" hidden="1">
      <c r="A827" s="57" t="s">
        <v>3860</v>
      </c>
      <c r="B827" s="29">
        <v>0.0</v>
      </c>
      <c r="C827" s="26"/>
      <c r="D827" s="27">
        <v>0.0</v>
      </c>
      <c r="E827" s="28"/>
    </row>
    <row r="828" hidden="1">
      <c r="A828" s="31" t="s">
        <v>3862</v>
      </c>
      <c r="B828" s="29">
        <v>0.0</v>
      </c>
      <c r="C828" s="26"/>
      <c r="D828" s="27">
        <v>0.0</v>
      </c>
      <c r="E828" s="28"/>
    </row>
    <row r="829" hidden="1">
      <c r="A829" s="31" t="s">
        <v>3863</v>
      </c>
      <c r="B829" s="29">
        <v>0.0</v>
      </c>
      <c r="C829" s="26"/>
      <c r="D829" s="27">
        <v>0.0</v>
      </c>
      <c r="E829" s="28"/>
    </row>
    <row r="830" hidden="1">
      <c r="A830" s="31" t="s">
        <v>3865</v>
      </c>
      <c r="B830" s="29">
        <v>0.0</v>
      </c>
      <c r="C830" s="26"/>
      <c r="D830" s="27">
        <v>0.0</v>
      </c>
      <c r="E830" s="28"/>
    </row>
    <row r="831" hidden="1">
      <c r="A831" s="31" t="s">
        <v>3867</v>
      </c>
      <c r="B831" s="29">
        <v>40.0</v>
      </c>
      <c r="C831" s="26">
        <v>40.0</v>
      </c>
      <c r="D831" s="27">
        <v>0.0</v>
      </c>
      <c r="E831" s="34"/>
    </row>
    <row r="832" hidden="1">
      <c r="A832" s="58" t="s">
        <v>3868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8" t="s">
        <v>3869</v>
      </c>
      <c r="B833" s="29">
        <v>274.0</v>
      </c>
      <c r="C833" s="59">
        <v>274.0</v>
      </c>
      <c r="D833" s="27">
        <v>0.0</v>
      </c>
      <c r="E833" s="34"/>
    </row>
    <row r="834" hidden="1">
      <c r="A834" s="58" t="s">
        <v>3870</v>
      </c>
      <c r="B834" s="29">
        <v>2142.0</v>
      </c>
      <c r="C834" s="59">
        <v>2142.0</v>
      </c>
      <c r="D834" s="27">
        <v>0.0</v>
      </c>
      <c r="E834" s="34"/>
    </row>
    <row r="835" hidden="1">
      <c r="A835" s="58" t="s">
        <v>3871</v>
      </c>
      <c r="B835" s="29">
        <v>1216.0</v>
      </c>
      <c r="C835" s="59">
        <v>1216.0</v>
      </c>
      <c r="D835" s="27">
        <v>0.0</v>
      </c>
      <c r="E835" s="34"/>
    </row>
    <row r="836" hidden="1">
      <c r="A836" s="58" t="s">
        <v>3873</v>
      </c>
      <c r="B836" s="29">
        <v>364.0</v>
      </c>
      <c r="C836" s="59">
        <v>364.0</v>
      </c>
      <c r="D836" s="27">
        <v>0.0</v>
      </c>
      <c r="E836" s="34"/>
    </row>
    <row r="837" hidden="1">
      <c r="A837" s="58" t="s">
        <v>3874</v>
      </c>
      <c r="B837" s="29">
        <v>0.0</v>
      </c>
      <c r="C837" s="59">
        <v>0.0</v>
      </c>
      <c r="D837" s="27">
        <v>0.0</v>
      </c>
      <c r="E837" s="34"/>
    </row>
    <row r="838" hidden="1">
      <c r="A838" s="35" t="s">
        <v>3875</v>
      </c>
      <c r="B838" s="29">
        <v>8541.21</v>
      </c>
      <c r="C838" s="59">
        <v>8541.21</v>
      </c>
      <c r="D838" s="37">
        <v>0.0</v>
      </c>
      <c r="E838" s="34"/>
    </row>
    <row r="839" hidden="1">
      <c r="A839" s="36" t="s">
        <v>3876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3877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3850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4" t="s">
        <v>3851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5" t="s">
        <v>5099</v>
      </c>
      <c r="B848" s="7"/>
      <c r="C848" s="16"/>
      <c r="D848" s="56" t="s">
        <v>5099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3852</v>
      </c>
      <c r="B850" s="6"/>
      <c r="C850" s="6"/>
      <c r="D850" s="6"/>
      <c r="E850" s="7"/>
    </row>
    <row r="851" hidden="1">
      <c r="A851" s="20" t="s">
        <v>3853</v>
      </c>
      <c r="B851" s="21" t="s">
        <v>3854</v>
      </c>
      <c r="C851" s="22" t="s">
        <v>3855</v>
      </c>
      <c r="D851" s="21" t="s">
        <v>3856</v>
      </c>
      <c r="E851" s="23" t="s">
        <v>13</v>
      </c>
    </row>
    <row r="852" hidden="1">
      <c r="A852" s="57" t="s">
        <v>3857</v>
      </c>
      <c r="B852" s="25">
        <v>954.0</v>
      </c>
      <c r="C852" s="26">
        <v>954.0</v>
      </c>
      <c r="D852" s="27">
        <v>0.0</v>
      </c>
      <c r="E852" s="28"/>
    </row>
    <row r="853" hidden="1">
      <c r="A853" s="57" t="s">
        <v>3858</v>
      </c>
      <c r="B853" s="29">
        <v>972.0</v>
      </c>
      <c r="C853" s="26">
        <v>972.0</v>
      </c>
      <c r="D853" s="27">
        <v>0.0</v>
      </c>
      <c r="E853" s="28"/>
    </row>
    <row r="854" hidden="1">
      <c r="A854" s="57" t="s">
        <v>3859</v>
      </c>
      <c r="B854" s="29">
        <v>0.0</v>
      </c>
      <c r="C854" s="26"/>
      <c r="D854" s="27">
        <v>0.0</v>
      </c>
      <c r="E854" s="28"/>
    </row>
    <row r="855" hidden="1">
      <c r="A855" s="57" t="s">
        <v>3860</v>
      </c>
      <c r="B855" s="29">
        <v>0.0</v>
      </c>
      <c r="C855" s="26"/>
      <c r="D855" s="27">
        <v>0.0</v>
      </c>
      <c r="E855" s="28"/>
    </row>
    <row r="856" hidden="1">
      <c r="A856" s="31" t="s">
        <v>3862</v>
      </c>
      <c r="B856" s="29">
        <v>0.0</v>
      </c>
      <c r="C856" s="26"/>
      <c r="D856" s="27">
        <v>0.0</v>
      </c>
      <c r="E856" s="28"/>
    </row>
    <row r="857" hidden="1">
      <c r="A857" s="31" t="s">
        <v>3863</v>
      </c>
      <c r="B857" s="29">
        <v>0.0</v>
      </c>
      <c r="C857" s="26"/>
      <c r="D857" s="27">
        <v>0.0</v>
      </c>
      <c r="E857" s="28"/>
    </row>
    <row r="858" hidden="1">
      <c r="A858" s="31" t="s">
        <v>3865</v>
      </c>
      <c r="B858" s="29">
        <v>0.0</v>
      </c>
      <c r="C858" s="26"/>
      <c r="D858" s="27">
        <v>0.0</v>
      </c>
      <c r="E858" s="28"/>
    </row>
    <row r="859" hidden="1">
      <c r="A859" s="31" t="s">
        <v>3867</v>
      </c>
      <c r="B859" s="29">
        <v>40.0</v>
      </c>
      <c r="C859" s="26">
        <v>40.0</v>
      </c>
      <c r="D859" s="27">
        <v>0.0</v>
      </c>
      <c r="E859" s="34"/>
    </row>
    <row r="860" hidden="1">
      <c r="A860" s="58" t="s">
        <v>3868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8" t="s">
        <v>3869</v>
      </c>
      <c r="B861" s="29">
        <v>274.0</v>
      </c>
      <c r="C861" s="59">
        <v>274.0</v>
      </c>
      <c r="D861" s="27">
        <v>0.0</v>
      </c>
      <c r="E861" s="34"/>
    </row>
    <row r="862" hidden="1">
      <c r="A862" s="58" t="s">
        <v>3870</v>
      </c>
      <c r="B862" s="29">
        <v>2142.0</v>
      </c>
      <c r="C862" s="59">
        <v>2142.0</v>
      </c>
      <c r="D862" s="27">
        <v>0.0</v>
      </c>
      <c r="E862" s="34"/>
    </row>
    <row r="863" hidden="1">
      <c r="A863" s="58" t="s">
        <v>3871</v>
      </c>
      <c r="B863" s="29">
        <v>1216.0</v>
      </c>
      <c r="C863" s="59">
        <v>1216.0</v>
      </c>
      <c r="D863" s="27">
        <v>0.0</v>
      </c>
      <c r="E863" s="34"/>
    </row>
    <row r="864" hidden="1">
      <c r="A864" s="58" t="s">
        <v>3873</v>
      </c>
      <c r="B864" s="29">
        <v>364.0</v>
      </c>
      <c r="C864" s="59">
        <v>364.0</v>
      </c>
      <c r="D864" s="27">
        <v>0.0</v>
      </c>
      <c r="E864" s="34"/>
    </row>
    <row r="865" hidden="1">
      <c r="A865" s="58" t="s">
        <v>3874</v>
      </c>
      <c r="B865" s="29">
        <v>0.0</v>
      </c>
      <c r="C865" s="59">
        <v>0.0</v>
      </c>
      <c r="D865" s="27">
        <v>0.0</v>
      </c>
      <c r="E865" s="34"/>
    </row>
    <row r="866" hidden="1">
      <c r="A866" s="35" t="s">
        <v>3875</v>
      </c>
      <c r="B866" s="29">
        <v>8541.21</v>
      </c>
      <c r="C866" s="59">
        <v>8541.21</v>
      </c>
      <c r="D866" s="37">
        <v>0.0</v>
      </c>
      <c r="E866" s="34"/>
    </row>
    <row r="867" hidden="1">
      <c r="A867" s="36" t="s">
        <v>3876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3877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3850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4" t="s">
        <v>3851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5" t="s">
        <v>5098</v>
      </c>
      <c r="B876" s="7"/>
      <c r="C876" s="16"/>
      <c r="D876" s="56" t="s">
        <v>5099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3852</v>
      </c>
      <c r="B878" s="6"/>
      <c r="C878" s="6"/>
      <c r="D878" s="6"/>
      <c r="E878" s="7"/>
    </row>
    <row r="879" hidden="1">
      <c r="A879" s="20" t="s">
        <v>3853</v>
      </c>
      <c r="B879" s="21" t="s">
        <v>3854</v>
      </c>
      <c r="C879" s="22" t="s">
        <v>3855</v>
      </c>
      <c r="D879" s="21" t="s">
        <v>3856</v>
      </c>
      <c r="E879" s="23" t="s">
        <v>13</v>
      </c>
    </row>
    <row r="880" hidden="1">
      <c r="A880" s="57" t="s">
        <v>3857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7" t="s">
        <v>3858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7" t="s">
        <v>3859</v>
      </c>
      <c r="B882" s="29">
        <v>0.0</v>
      </c>
      <c r="C882" s="26"/>
      <c r="D882" s="27">
        <v>0.0</v>
      </c>
      <c r="E882" s="28"/>
    </row>
    <row r="883" hidden="1">
      <c r="A883" s="57" t="s">
        <v>3860</v>
      </c>
      <c r="B883" s="29">
        <v>0.0</v>
      </c>
      <c r="C883" s="26"/>
      <c r="D883" s="27">
        <v>0.0</v>
      </c>
      <c r="E883" s="28"/>
    </row>
    <row r="884" hidden="1">
      <c r="A884" s="31" t="s">
        <v>3862</v>
      </c>
      <c r="B884" s="29">
        <v>0.0</v>
      </c>
      <c r="C884" s="26"/>
      <c r="D884" s="27">
        <v>0.0</v>
      </c>
      <c r="E884" s="28"/>
    </row>
    <row r="885" hidden="1">
      <c r="A885" s="31" t="s">
        <v>3863</v>
      </c>
      <c r="B885" s="29">
        <v>0.0</v>
      </c>
      <c r="C885" s="26"/>
      <c r="D885" s="27">
        <v>0.0</v>
      </c>
      <c r="E885" s="28"/>
    </row>
    <row r="886" hidden="1">
      <c r="A886" s="31" t="s">
        <v>3865</v>
      </c>
      <c r="B886" s="29">
        <v>2000.0</v>
      </c>
      <c r="C886" s="26">
        <v>2000.0</v>
      </c>
      <c r="D886" s="27">
        <v>0.0</v>
      </c>
      <c r="E886" s="28" t="s">
        <v>5115</v>
      </c>
    </row>
    <row r="887" hidden="1">
      <c r="A887" s="31" t="s">
        <v>3867</v>
      </c>
      <c r="B887" s="29">
        <v>760.0</v>
      </c>
      <c r="C887" s="26">
        <v>760.0</v>
      </c>
      <c r="D887" s="27">
        <v>0.0</v>
      </c>
      <c r="E887" s="34"/>
    </row>
    <row r="888" hidden="1">
      <c r="A888" s="58" t="s">
        <v>3868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8" t="s">
        <v>3869</v>
      </c>
      <c r="B889" s="29">
        <v>5856.0</v>
      </c>
      <c r="C889" s="59">
        <v>5856.0</v>
      </c>
      <c r="D889" s="27">
        <v>0.0</v>
      </c>
      <c r="E889" s="34"/>
    </row>
    <row r="890" hidden="1">
      <c r="A890" s="58" t="s">
        <v>3870</v>
      </c>
      <c r="B890" s="29">
        <v>28203.0</v>
      </c>
      <c r="C890" s="59">
        <v>27919.0</v>
      </c>
      <c r="D890" s="27">
        <v>-284.0</v>
      </c>
      <c r="E890" s="34"/>
    </row>
    <row r="891" hidden="1">
      <c r="A891" s="58" t="s">
        <v>3871</v>
      </c>
      <c r="B891" s="29">
        <v>5518.0</v>
      </c>
      <c r="C891" s="59">
        <v>5518.0</v>
      </c>
      <c r="D891" s="27">
        <v>0.0</v>
      </c>
      <c r="E891" s="34"/>
    </row>
    <row r="892" hidden="1">
      <c r="A892" s="58" t="s">
        <v>3873</v>
      </c>
      <c r="B892" s="29">
        <v>1803.0</v>
      </c>
      <c r="C892" s="59">
        <v>1803.0</v>
      </c>
      <c r="D892" s="27">
        <v>0.0</v>
      </c>
      <c r="E892" s="34"/>
    </row>
    <row r="893" hidden="1">
      <c r="A893" s="58" t="s">
        <v>3874</v>
      </c>
      <c r="B893" s="29">
        <v>3815.0</v>
      </c>
      <c r="C893" s="59">
        <v>3815.0</v>
      </c>
      <c r="D893" s="27">
        <v>0.0</v>
      </c>
      <c r="E893" s="34"/>
    </row>
    <row r="894" hidden="1">
      <c r="A894" s="35" t="s">
        <v>3875</v>
      </c>
      <c r="B894" s="29">
        <v>102996.29</v>
      </c>
      <c r="C894" s="59">
        <v>102294.29000000002</v>
      </c>
      <c r="D894" s="37">
        <v>-701.9999999999709</v>
      </c>
      <c r="E894" s="34"/>
    </row>
    <row r="895" hidden="1">
      <c r="A895" s="36" t="s">
        <v>3876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3877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3850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4" t="s">
        <v>3851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5" t="s">
        <v>5098</v>
      </c>
      <c r="B904" s="7"/>
      <c r="C904" s="16"/>
      <c r="D904" s="56" t="s">
        <v>5099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3852</v>
      </c>
      <c r="B906" s="6"/>
      <c r="C906" s="6"/>
      <c r="D906" s="6"/>
      <c r="E906" s="7"/>
    </row>
    <row r="907" hidden="1">
      <c r="A907" s="20" t="s">
        <v>3853</v>
      </c>
      <c r="B907" s="21" t="s">
        <v>3854</v>
      </c>
      <c r="C907" s="22" t="s">
        <v>3855</v>
      </c>
      <c r="D907" s="21" t="s">
        <v>3856</v>
      </c>
      <c r="E907" s="23" t="s">
        <v>13</v>
      </c>
    </row>
    <row r="908" hidden="1">
      <c r="A908" s="57" t="s">
        <v>3857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7" t="s">
        <v>3858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7" t="s">
        <v>3859</v>
      </c>
      <c r="B910" s="29">
        <v>0.0</v>
      </c>
      <c r="C910" s="26"/>
      <c r="D910" s="27">
        <v>0.0</v>
      </c>
      <c r="E910" s="28"/>
    </row>
    <row r="911" hidden="1">
      <c r="A911" s="57" t="s">
        <v>3860</v>
      </c>
      <c r="B911" s="29">
        <v>0.0</v>
      </c>
      <c r="C911" s="26"/>
      <c r="D911" s="27">
        <v>0.0</v>
      </c>
      <c r="E911" s="28"/>
    </row>
    <row r="912" hidden="1">
      <c r="A912" s="31" t="s">
        <v>3862</v>
      </c>
      <c r="B912" s="29">
        <v>0.0</v>
      </c>
      <c r="C912" s="26"/>
      <c r="D912" s="27">
        <v>0.0</v>
      </c>
      <c r="E912" s="28"/>
    </row>
    <row r="913" hidden="1">
      <c r="A913" s="31" t="s">
        <v>3863</v>
      </c>
      <c r="B913" s="29">
        <v>0.0</v>
      </c>
      <c r="C913" s="26"/>
      <c r="D913" s="27">
        <v>0.0</v>
      </c>
      <c r="E913" s="28"/>
    </row>
    <row r="914" hidden="1">
      <c r="A914" s="31" t="s">
        <v>3865</v>
      </c>
      <c r="B914" s="29">
        <v>2000.0</v>
      </c>
      <c r="C914" s="26">
        <v>2000.0</v>
      </c>
      <c r="D914" s="27">
        <v>0.0</v>
      </c>
      <c r="E914" s="28" t="s">
        <v>5115</v>
      </c>
    </row>
    <row r="915" hidden="1">
      <c r="A915" s="31" t="s">
        <v>3867</v>
      </c>
      <c r="B915" s="29">
        <v>760.0</v>
      </c>
      <c r="C915" s="26">
        <v>760.0</v>
      </c>
      <c r="D915" s="27">
        <v>0.0</v>
      </c>
      <c r="E915" s="34"/>
    </row>
    <row r="916" hidden="1">
      <c r="A916" s="58" t="s">
        <v>3868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8" t="s">
        <v>3869</v>
      </c>
      <c r="B917" s="29">
        <v>5856.0</v>
      </c>
      <c r="C917" s="59">
        <v>5856.0</v>
      </c>
      <c r="D917" s="27">
        <v>0.0</v>
      </c>
      <c r="E917" s="34"/>
    </row>
    <row r="918" hidden="1">
      <c r="A918" s="58" t="s">
        <v>3870</v>
      </c>
      <c r="B918" s="29">
        <v>28203.0</v>
      </c>
      <c r="C918" s="59">
        <v>27919.0</v>
      </c>
      <c r="D918" s="27">
        <v>-284.0</v>
      </c>
      <c r="E918" s="34"/>
    </row>
    <row r="919" hidden="1">
      <c r="A919" s="58" t="s">
        <v>3871</v>
      </c>
      <c r="B919" s="29">
        <v>5518.0</v>
      </c>
      <c r="C919" s="59">
        <v>5518.0</v>
      </c>
      <c r="D919" s="27">
        <v>0.0</v>
      </c>
      <c r="E919" s="34"/>
    </row>
    <row r="920" hidden="1">
      <c r="A920" s="58" t="s">
        <v>3873</v>
      </c>
      <c r="B920" s="29">
        <v>1803.0</v>
      </c>
      <c r="C920" s="59">
        <v>1803.0</v>
      </c>
      <c r="D920" s="27">
        <v>0.0</v>
      </c>
      <c r="E920" s="34"/>
    </row>
    <row r="921" hidden="1">
      <c r="A921" s="58" t="s">
        <v>3874</v>
      </c>
      <c r="B921" s="29">
        <v>3815.0</v>
      </c>
      <c r="C921" s="59">
        <v>3815.0</v>
      </c>
      <c r="D921" s="27">
        <v>0.0</v>
      </c>
      <c r="E921" s="34"/>
    </row>
    <row r="922" hidden="1">
      <c r="A922" s="35" t="s">
        <v>3875</v>
      </c>
      <c r="B922" s="29">
        <v>102996.29</v>
      </c>
      <c r="C922" s="59">
        <v>102294.29000000002</v>
      </c>
      <c r="D922" s="37">
        <v>-701.9999999999709</v>
      </c>
      <c r="E922" s="34"/>
    </row>
    <row r="923" hidden="1">
      <c r="A923" s="36" t="s">
        <v>3876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3877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3850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4" t="s">
        <v>3851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5" t="s">
        <v>5098</v>
      </c>
      <c r="B932" s="7"/>
      <c r="C932" s="16"/>
      <c r="D932" s="56" t="s">
        <v>5099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3852</v>
      </c>
      <c r="B934" s="6"/>
      <c r="C934" s="6"/>
      <c r="D934" s="6"/>
      <c r="E934" s="7"/>
    </row>
    <row r="935" hidden="1">
      <c r="A935" s="20" t="s">
        <v>3853</v>
      </c>
      <c r="B935" s="21" t="s">
        <v>3854</v>
      </c>
      <c r="C935" s="22" t="s">
        <v>3855</v>
      </c>
      <c r="D935" s="21" t="s">
        <v>3856</v>
      </c>
      <c r="E935" s="23" t="s">
        <v>13</v>
      </c>
    </row>
    <row r="936" hidden="1">
      <c r="A936" s="57" t="s">
        <v>3857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7" t="s">
        <v>3858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7" t="s">
        <v>3859</v>
      </c>
      <c r="B938" s="29">
        <v>0.0</v>
      </c>
      <c r="C938" s="26"/>
      <c r="D938" s="27">
        <v>0.0</v>
      </c>
      <c r="E938" s="28"/>
    </row>
    <row r="939" hidden="1">
      <c r="A939" s="57" t="s">
        <v>3860</v>
      </c>
      <c r="B939" s="29">
        <v>0.0</v>
      </c>
      <c r="C939" s="26"/>
      <c r="D939" s="27">
        <v>0.0</v>
      </c>
      <c r="E939" s="28"/>
    </row>
    <row r="940" hidden="1">
      <c r="A940" s="31" t="s">
        <v>3862</v>
      </c>
      <c r="B940" s="29">
        <v>0.0</v>
      </c>
      <c r="C940" s="26"/>
      <c r="D940" s="27">
        <v>0.0</v>
      </c>
      <c r="E940" s="28"/>
    </row>
    <row r="941" hidden="1">
      <c r="A941" s="31" t="s">
        <v>3863</v>
      </c>
      <c r="B941" s="29">
        <v>0.0</v>
      </c>
      <c r="C941" s="26"/>
      <c r="D941" s="27">
        <v>0.0</v>
      </c>
      <c r="E941" s="28"/>
    </row>
    <row r="942" hidden="1">
      <c r="A942" s="31" t="s">
        <v>3865</v>
      </c>
      <c r="B942" s="29">
        <v>1218.0</v>
      </c>
      <c r="C942" s="26">
        <v>1218.0</v>
      </c>
      <c r="D942" s="27">
        <v>0.0</v>
      </c>
      <c r="E942" s="28" t="s">
        <v>5116</v>
      </c>
    </row>
    <row r="943" hidden="1">
      <c r="A943" s="31" t="s">
        <v>3867</v>
      </c>
      <c r="B943" s="29">
        <v>680.0</v>
      </c>
      <c r="C943" s="26">
        <v>680.0</v>
      </c>
      <c r="D943" s="27">
        <v>0.0</v>
      </c>
      <c r="E943" s="34"/>
    </row>
    <row r="944" hidden="1">
      <c r="A944" s="58" t="s">
        <v>3868</v>
      </c>
      <c r="B944" s="29">
        <v>2054.0</v>
      </c>
      <c r="C944" s="29">
        <v>2054.0</v>
      </c>
      <c r="D944" s="27">
        <v>0.0</v>
      </c>
      <c r="E944" s="34"/>
    </row>
    <row r="945" hidden="1">
      <c r="A945" s="58" t="s">
        <v>3869</v>
      </c>
      <c r="B945" s="29">
        <v>6077.0</v>
      </c>
      <c r="C945" s="59">
        <v>6077.0</v>
      </c>
      <c r="D945" s="27">
        <v>0.0</v>
      </c>
      <c r="E945" s="34"/>
    </row>
    <row r="946" hidden="1">
      <c r="A946" s="58" t="s">
        <v>3870</v>
      </c>
      <c r="B946" s="29">
        <v>30321.0</v>
      </c>
      <c r="C946" s="59">
        <v>30321.0</v>
      </c>
      <c r="D946" s="27">
        <v>0.0</v>
      </c>
      <c r="E946" s="34"/>
    </row>
    <row r="947" hidden="1">
      <c r="A947" s="58" t="s">
        <v>3871</v>
      </c>
      <c r="B947" s="29">
        <v>12201.0</v>
      </c>
      <c r="C947" s="59">
        <v>12201.0</v>
      </c>
      <c r="D947" s="27">
        <v>0.0</v>
      </c>
      <c r="E947" s="34"/>
    </row>
    <row r="948" hidden="1">
      <c r="A948" s="58" t="s">
        <v>3873</v>
      </c>
      <c r="B948" s="29">
        <v>259.0</v>
      </c>
      <c r="C948" s="59">
        <v>259.0</v>
      </c>
      <c r="D948" s="27">
        <v>0.0</v>
      </c>
      <c r="E948" s="34"/>
    </row>
    <row r="949" hidden="1">
      <c r="A949" s="58" t="s">
        <v>3874</v>
      </c>
      <c r="B949" s="29">
        <v>2180.0</v>
      </c>
      <c r="C949" s="59">
        <v>2180.0</v>
      </c>
      <c r="D949" s="27">
        <v>0.0</v>
      </c>
      <c r="E949" s="34"/>
    </row>
    <row r="950" hidden="1">
      <c r="A950" s="35" t="s">
        <v>3875</v>
      </c>
      <c r="B950" s="29">
        <v>95100.2</v>
      </c>
      <c r="C950" s="59">
        <v>95100.19999999998</v>
      </c>
      <c r="D950" s="37">
        <v>-1.4551915228366852E-11</v>
      </c>
      <c r="E950" s="34"/>
    </row>
    <row r="951" hidden="1">
      <c r="A951" s="36" t="s">
        <v>3876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3877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3850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4" t="s">
        <v>3851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5" t="s">
        <v>5098</v>
      </c>
      <c r="B960" s="7"/>
      <c r="C960" s="16"/>
      <c r="D960" s="56" t="s">
        <v>5099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3852</v>
      </c>
      <c r="B962" s="6"/>
      <c r="C962" s="6"/>
      <c r="D962" s="6"/>
      <c r="E962" s="7"/>
    </row>
    <row r="963" hidden="1">
      <c r="A963" s="20" t="s">
        <v>3853</v>
      </c>
      <c r="B963" s="21" t="s">
        <v>3854</v>
      </c>
      <c r="C963" s="22" t="s">
        <v>3855</v>
      </c>
      <c r="D963" s="21" t="s">
        <v>3856</v>
      </c>
      <c r="E963" s="23" t="s">
        <v>13</v>
      </c>
    </row>
    <row r="964" hidden="1">
      <c r="A964" s="57" t="s">
        <v>3857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7" t="s">
        <v>3858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7" t="s">
        <v>3859</v>
      </c>
      <c r="B966" s="29">
        <v>0.0</v>
      </c>
      <c r="C966" s="26"/>
      <c r="D966" s="27">
        <v>0.0</v>
      </c>
      <c r="E966" s="28"/>
    </row>
    <row r="967" hidden="1">
      <c r="A967" s="57" t="s">
        <v>3860</v>
      </c>
      <c r="B967" s="29">
        <v>0.0</v>
      </c>
      <c r="C967" s="26"/>
      <c r="D967" s="27">
        <v>0.0</v>
      </c>
      <c r="E967" s="28"/>
    </row>
    <row r="968" hidden="1">
      <c r="A968" s="31" t="s">
        <v>3862</v>
      </c>
      <c r="B968" s="29">
        <v>0.0</v>
      </c>
      <c r="C968" s="26"/>
      <c r="D968" s="27">
        <v>0.0</v>
      </c>
      <c r="E968" s="28"/>
    </row>
    <row r="969" hidden="1">
      <c r="A969" s="31" t="s">
        <v>3863</v>
      </c>
      <c r="B969" s="29">
        <v>0.0</v>
      </c>
      <c r="C969" s="26"/>
      <c r="D969" s="27">
        <v>0.0</v>
      </c>
      <c r="E969" s="28"/>
    </row>
    <row r="970" hidden="1">
      <c r="A970" s="31" t="s">
        <v>3865</v>
      </c>
      <c r="B970" s="29">
        <v>1218.0</v>
      </c>
      <c r="C970" s="26">
        <v>1218.0</v>
      </c>
      <c r="D970" s="27">
        <v>0.0</v>
      </c>
      <c r="E970" s="28" t="s">
        <v>5116</v>
      </c>
    </row>
    <row r="971" hidden="1">
      <c r="A971" s="31" t="s">
        <v>3867</v>
      </c>
      <c r="B971" s="29">
        <v>680.0</v>
      </c>
      <c r="C971" s="26">
        <v>680.0</v>
      </c>
      <c r="D971" s="27">
        <v>0.0</v>
      </c>
      <c r="E971" s="34"/>
    </row>
    <row r="972" hidden="1">
      <c r="A972" s="58" t="s">
        <v>3868</v>
      </c>
      <c r="B972" s="29">
        <v>2054.0</v>
      </c>
      <c r="C972" s="29">
        <v>2054.0</v>
      </c>
      <c r="D972" s="27">
        <v>0.0</v>
      </c>
      <c r="E972" s="34"/>
    </row>
    <row r="973" hidden="1">
      <c r="A973" s="58" t="s">
        <v>3869</v>
      </c>
      <c r="B973" s="29">
        <v>6077.0</v>
      </c>
      <c r="C973" s="59">
        <v>6077.0</v>
      </c>
      <c r="D973" s="27">
        <v>0.0</v>
      </c>
      <c r="E973" s="34"/>
    </row>
    <row r="974" hidden="1">
      <c r="A974" s="58" t="s">
        <v>3870</v>
      </c>
      <c r="B974" s="29">
        <v>30321.0</v>
      </c>
      <c r="C974" s="59">
        <v>30321.0</v>
      </c>
      <c r="D974" s="27">
        <v>0.0</v>
      </c>
      <c r="E974" s="34"/>
    </row>
    <row r="975" hidden="1">
      <c r="A975" s="58" t="s">
        <v>3871</v>
      </c>
      <c r="B975" s="29">
        <v>12201.0</v>
      </c>
      <c r="C975" s="59">
        <v>12201.0</v>
      </c>
      <c r="D975" s="27">
        <v>0.0</v>
      </c>
      <c r="E975" s="34"/>
    </row>
    <row r="976" hidden="1">
      <c r="A976" s="58" t="s">
        <v>3873</v>
      </c>
      <c r="B976" s="29">
        <v>259.0</v>
      </c>
      <c r="C976" s="59">
        <v>259.0</v>
      </c>
      <c r="D976" s="27">
        <v>0.0</v>
      </c>
      <c r="E976" s="34"/>
    </row>
    <row r="977" hidden="1">
      <c r="A977" s="58" t="s">
        <v>3874</v>
      </c>
      <c r="B977" s="29">
        <v>2180.0</v>
      </c>
      <c r="C977" s="59">
        <v>2180.0</v>
      </c>
      <c r="D977" s="27">
        <v>0.0</v>
      </c>
      <c r="E977" s="34"/>
    </row>
    <row r="978" hidden="1">
      <c r="A978" s="35" t="s">
        <v>3875</v>
      </c>
      <c r="B978" s="29">
        <v>95100.2</v>
      </c>
      <c r="C978" s="59">
        <v>95100.19999999998</v>
      </c>
      <c r="D978" s="37">
        <v>-1.4551915228366852E-11</v>
      </c>
      <c r="E978" s="34"/>
    </row>
    <row r="979" hidden="1">
      <c r="A979" s="36" t="s">
        <v>3876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60"/>
      <c r="C980" s="61"/>
      <c r="D980" s="61"/>
      <c r="E980" s="62"/>
    </row>
    <row r="981" hidden="1">
      <c r="A981" s="39"/>
      <c r="B981" s="60"/>
      <c r="C981" s="61"/>
      <c r="D981" s="61"/>
      <c r="E981" s="62"/>
    </row>
    <row r="982" hidden="1">
      <c r="A982" s="5" t="s">
        <v>3877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3850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4" t="s">
        <v>3851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5" t="s">
        <v>5098</v>
      </c>
      <c r="B988" s="7"/>
      <c r="C988" s="16"/>
      <c r="D988" s="56" t="s">
        <v>5099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3852</v>
      </c>
      <c r="B990" s="6"/>
      <c r="C990" s="6"/>
      <c r="D990" s="6"/>
      <c r="E990" s="7"/>
    </row>
    <row r="991" hidden="1">
      <c r="A991" s="20" t="s">
        <v>3853</v>
      </c>
      <c r="B991" s="21" t="s">
        <v>3854</v>
      </c>
      <c r="C991" s="22" t="s">
        <v>3855</v>
      </c>
      <c r="D991" s="21" t="s">
        <v>3856</v>
      </c>
      <c r="E991" s="23" t="s">
        <v>13</v>
      </c>
    </row>
    <row r="992" hidden="1">
      <c r="A992" s="57" t="s">
        <v>3857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7" t="s">
        <v>3858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7" t="s">
        <v>3859</v>
      </c>
      <c r="B994" s="29">
        <v>0.0</v>
      </c>
      <c r="C994" s="26"/>
      <c r="D994" s="27">
        <v>0.0</v>
      </c>
      <c r="E994" s="28"/>
    </row>
    <row r="995" hidden="1">
      <c r="A995" s="57" t="s">
        <v>3860</v>
      </c>
      <c r="B995" s="29">
        <v>0.0</v>
      </c>
      <c r="C995" s="26"/>
      <c r="D995" s="27">
        <v>0.0</v>
      </c>
      <c r="E995" s="28"/>
    </row>
    <row r="996" hidden="1">
      <c r="A996" s="31" t="s">
        <v>3862</v>
      </c>
      <c r="B996" s="29">
        <v>0.0</v>
      </c>
      <c r="C996" s="26"/>
      <c r="D996" s="27">
        <v>0.0</v>
      </c>
      <c r="E996" s="28"/>
    </row>
    <row r="997" hidden="1">
      <c r="A997" s="31" t="s">
        <v>3863</v>
      </c>
      <c r="B997" s="29">
        <v>0.0</v>
      </c>
      <c r="C997" s="26"/>
      <c r="D997" s="27">
        <v>0.0</v>
      </c>
      <c r="E997" s="28"/>
    </row>
    <row r="998" hidden="1">
      <c r="A998" s="31" t="s">
        <v>3865</v>
      </c>
      <c r="B998" s="29">
        <v>0.0</v>
      </c>
      <c r="C998" s="26">
        <v>500.0</v>
      </c>
      <c r="D998" s="27">
        <v>500.0</v>
      </c>
      <c r="E998" s="28" t="s">
        <v>5117</v>
      </c>
    </row>
    <row r="999" hidden="1">
      <c r="A999" s="31" t="s">
        <v>3867</v>
      </c>
      <c r="B999" s="29">
        <v>760.0</v>
      </c>
      <c r="C999" s="26">
        <v>760.0</v>
      </c>
      <c r="D999" s="27">
        <v>0.0</v>
      </c>
      <c r="E999" s="34"/>
    </row>
    <row r="1000" hidden="1">
      <c r="A1000" s="58" t="s">
        <v>3868</v>
      </c>
      <c r="B1000" s="29">
        <v>0.0</v>
      </c>
      <c r="C1000" s="29">
        <v>0.0</v>
      </c>
      <c r="D1000" s="27">
        <v>0.0</v>
      </c>
      <c r="E1000" s="34"/>
    </row>
    <row r="1001" hidden="1">
      <c r="A1001" s="58" t="s">
        <v>3869</v>
      </c>
      <c r="B1001" s="29">
        <v>7508.0</v>
      </c>
      <c r="C1001" s="59">
        <v>7508.0</v>
      </c>
      <c r="D1001" s="27">
        <v>0.0</v>
      </c>
      <c r="E1001" s="34"/>
    </row>
    <row r="1002" hidden="1">
      <c r="A1002" s="58" t="s">
        <v>3870</v>
      </c>
      <c r="B1002" s="29">
        <v>25769.0</v>
      </c>
      <c r="C1002" s="59">
        <v>25769.0</v>
      </c>
      <c r="D1002" s="27">
        <v>0.0</v>
      </c>
      <c r="E1002" s="34"/>
    </row>
    <row r="1003" hidden="1">
      <c r="A1003" s="58" t="s">
        <v>3871</v>
      </c>
      <c r="B1003" s="29">
        <v>10226.0</v>
      </c>
      <c r="C1003" s="59">
        <v>10226.0</v>
      </c>
      <c r="D1003" s="27">
        <v>0.0</v>
      </c>
      <c r="E1003" s="34"/>
    </row>
    <row r="1004" hidden="1">
      <c r="A1004" s="58" t="s">
        <v>3873</v>
      </c>
      <c r="B1004" s="29">
        <v>1194.0</v>
      </c>
      <c r="C1004" s="59">
        <v>1194.0</v>
      </c>
      <c r="D1004" s="27">
        <v>0.0</v>
      </c>
      <c r="E1004" s="34"/>
    </row>
    <row r="1005" hidden="1">
      <c r="A1005" s="58" t="s">
        <v>3874</v>
      </c>
      <c r="B1005" s="29">
        <v>1862.0</v>
      </c>
      <c r="C1005" s="59">
        <v>1862.0</v>
      </c>
      <c r="D1005" s="27">
        <v>0.0</v>
      </c>
      <c r="E1005" s="34"/>
    </row>
    <row r="1006" hidden="1">
      <c r="A1006" s="35" t="s">
        <v>3875</v>
      </c>
      <c r="B1006" s="29">
        <v>82174.6</v>
      </c>
      <c r="C1006" s="59">
        <v>82174.59999999999</v>
      </c>
      <c r="D1006" s="37">
        <v>-1.4551915228366852E-11</v>
      </c>
      <c r="E1006" s="34"/>
    </row>
    <row r="1007" hidden="1">
      <c r="A1007" s="36" t="s">
        <v>3876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60"/>
      <c r="C1008" s="61"/>
      <c r="D1008" s="61"/>
      <c r="E1008" s="62"/>
    </row>
    <row r="1009" hidden="1">
      <c r="A1009" s="39"/>
      <c r="B1009" s="60"/>
      <c r="C1009" s="61"/>
      <c r="D1009" s="61"/>
      <c r="E1009" s="62"/>
    </row>
    <row r="1010" hidden="1">
      <c r="A1010" s="5" t="s">
        <v>3877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3850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4" t="s">
        <v>3851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5" t="s">
        <v>5098</v>
      </c>
      <c r="B1016" s="7"/>
      <c r="C1016" s="16"/>
      <c r="D1016" s="56" t="s">
        <v>5107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3852</v>
      </c>
      <c r="B1018" s="6"/>
      <c r="C1018" s="6"/>
      <c r="D1018" s="6"/>
      <c r="E1018" s="7"/>
    </row>
    <row r="1019" hidden="1">
      <c r="A1019" s="20" t="s">
        <v>3853</v>
      </c>
      <c r="B1019" s="21" t="s">
        <v>3854</v>
      </c>
      <c r="C1019" s="22" t="s">
        <v>3855</v>
      </c>
      <c r="D1019" s="21" t="s">
        <v>3856</v>
      </c>
      <c r="E1019" s="23" t="s">
        <v>13</v>
      </c>
    </row>
    <row r="1020" hidden="1">
      <c r="A1020" s="57" t="s">
        <v>3857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7" t="s">
        <v>3858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7" t="s">
        <v>3859</v>
      </c>
      <c r="B1022" s="29">
        <v>0.0</v>
      </c>
      <c r="C1022" s="26"/>
      <c r="D1022" s="27">
        <v>0.0</v>
      </c>
      <c r="E1022" s="28"/>
    </row>
    <row r="1023" hidden="1">
      <c r="A1023" s="57" t="s">
        <v>3860</v>
      </c>
      <c r="B1023" s="29">
        <v>0.0</v>
      </c>
      <c r="C1023" s="26"/>
      <c r="D1023" s="27">
        <v>0.0</v>
      </c>
      <c r="E1023" s="28"/>
    </row>
    <row r="1024" hidden="1">
      <c r="A1024" s="31" t="s">
        <v>3862</v>
      </c>
      <c r="B1024" s="29">
        <v>0.0</v>
      </c>
      <c r="C1024" s="26"/>
      <c r="D1024" s="27">
        <v>0.0</v>
      </c>
      <c r="E1024" s="28"/>
    </row>
    <row r="1025" hidden="1">
      <c r="A1025" s="31" t="s">
        <v>3863</v>
      </c>
      <c r="B1025" s="29">
        <v>0.0</v>
      </c>
      <c r="C1025" s="26"/>
      <c r="D1025" s="27">
        <v>0.0</v>
      </c>
      <c r="E1025" s="28"/>
    </row>
    <row r="1026" hidden="1">
      <c r="A1026" s="31" t="s">
        <v>3865</v>
      </c>
      <c r="B1026" s="29">
        <v>544.0</v>
      </c>
      <c r="C1026" s="26">
        <v>1044.0</v>
      </c>
      <c r="D1026" s="27">
        <v>500.0</v>
      </c>
      <c r="E1026" s="28" t="s">
        <v>5118</v>
      </c>
    </row>
    <row r="1027" hidden="1">
      <c r="A1027" s="31" t="s">
        <v>3867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8" t="s">
        <v>3868</v>
      </c>
      <c r="B1028" s="29">
        <v>0.0</v>
      </c>
      <c r="C1028" s="29">
        <v>0.0</v>
      </c>
      <c r="D1028" s="27">
        <v>0.0</v>
      </c>
      <c r="E1028" s="34"/>
    </row>
    <row r="1029" hidden="1">
      <c r="A1029" s="58" t="s">
        <v>3869</v>
      </c>
      <c r="B1029" s="29">
        <v>3763.0</v>
      </c>
      <c r="C1029" s="59">
        <v>3763.0</v>
      </c>
      <c r="D1029" s="27">
        <v>0.0</v>
      </c>
      <c r="E1029" s="34"/>
    </row>
    <row r="1030" hidden="1">
      <c r="A1030" s="58" t="s">
        <v>3870</v>
      </c>
      <c r="B1030" s="29">
        <v>18956.0</v>
      </c>
      <c r="C1030" s="59">
        <v>18956.0</v>
      </c>
      <c r="D1030" s="27">
        <v>0.0</v>
      </c>
      <c r="E1030" s="34"/>
    </row>
    <row r="1031" hidden="1">
      <c r="A1031" s="58" t="s">
        <v>3871</v>
      </c>
      <c r="B1031" s="29">
        <v>6025.0</v>
      </c>
      <c r="C1031" s="59">
        <v>6025.0</v>
      </c>
      <c r="D1031" s="27">
        <v>0.0</v>
      </c>
      <c r="E1031" s="34"/>
    </row>
    <row r="1032" hidden="1">
      <c r="A1032" s="58" t="s">
        <v>3873</v>
      </c>
      <c r="B1032" s="29">
        <v>737.0</v>
      </c>
      <c r="C1032" s="59">
        <v>737.0</v>
      </c>
      <c r="D1032" s="27">
        <v>0.0</v>
      </c>
      <c r="E1032" s="34"/>
    </row>
    <row r="1033" hidden="1">
      <c r="A1033" s="58" t="s">
        <v>3874</v>
      </c>
      <c r="B1033" s="29">
        <v>2131.0</v>
      </c>
      <c r="C1033" s="59">
        <v>2131.0</v>
      </c>
      <c r="D1033" s="27">
        <v>0.0</v>
      </c>
      <c r="E1033" s="34"/>
    </row>
    <row r="1034" hidden="1">
      <c r="A1034" s="35" t="s">
        <v>3875</v>
      </c>
      <c r="B1034" s="29">
        <v>55618.8</v>
      </c>
      <c r="C1034" s="59">
        <v>55618.79999999999</v>
      </c>
      <c r="D1034" s="37">
        <v>-1.4551915228366852E-11</v>
      </c>
      <c r="E1034" s="34"/>
    </row>
    <row r="1035" hidden="1">
      <c r="A1035" s="36" t="s">
        <v>3876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60"/>
      <c r="C1036" s="61"/>
      <c r="D1036" s="61"/>
      <c r="E1036" s="62"/>
    </row>
    <row r="1037" hidden="1">
      <c r="A1037" s="39"/>
      <c r="B1037" s="60"/>
      <c r="C1037" s="61"/>
      <c r="D1037" s="61"/>
      <c r="E1037" s="62"/>
    </row>
    <row r="1038" hidden="1">
      <c r="A1038" s="5" t="s">
        <v>3877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3850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4" t="s">
        <v>3851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5" t="s">
        <v>5099</v>
      </c>
      <c r="B1044" s="7"/>
      <c r="C1044" s="16"/>
      <c r="D1044" s="56" t="s">
        <v>5099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3852</v>
      </c>
      <c r="B1046" s="6"/>
      <c r="C1046" s="6"/>
      <c r="D1046" s="6"/>
      <c r="E1046" s="7"/>
    </row>
    <row r="1047" hidden="1">
      <c r="A1047" s="20" t="s">
        <v>3853</v>
      </c>
      <c r="B1047" s="21" t="s">
        <v>3854</v>
      </c>
      <c r="C1047" s="22" t="s">
        <v>3855</v>
      </c>
      <c r="D1047" s="21" t="s">
        <v>3856</v>
      </c>
      <c r="E1047" s="23" t="s">
        <v>13</v>
      </c>
    </row>
    <row r="1048" hidden="1">
      <c r="A1048" s="57" t="s">
        <v>3857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7" t="s">
        <v>3858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7" t="s">
        <v>3859</v>
      </c>
      <c r="B1050" s="29">
        <v>0.0</v>
      </c>
      <c r="C1050" s="26"/>
      <c r="D1050" s="27">
        <v>0.0</v>
      </c>
      <c r="E1050" s="28"/>
    </row>
    <row r="1051" hidden="1">
      <c r="A1051" s="57" t="s">
        <v>3860</v>
      </c>
      <c r="B1051" s="29">
        <v>0.0</v>
      </c>
      <c r="C1051" s="26"/>
      <c r="D1051" s="27">
        <v>0.0</v>
      </c>
      <c r="E1051" s="28"/>
    </row>
    <row r="1052" hidden="1">
      <c r="A1052" s="31" t="s">
        <v>3862</v>
      </c>
      <c r="B1052" s="29">
        <v>0.0</v>
      </c>
      <c r="C1052" s="26"/>
      <c r="D1052" s="27">
        <v>0.0</v>
      </c>
      <c r="E1052" s="28"/>
    </row>
    <row r="1053" hidden="1">
      <c r="A1053" s="31" t="s">
        <v>3863</v>
      </c>
      <c r="B1053" s="29">
        <v>0.0</v>
      </c>
      <c r="C1053" s="26"/>
      <c r="D1053" s="27">
        <v>0.0</v>
      </c>
      <c r="E1053" s="28"/>
    </row>
    <row r="1054" hidden="1">
      <c r="A1054" s="31" t="s">
        <v>3865</v>
      </c>
      <c r="B1054" s="29">
        <v>0.0</v>
      </c>
      <c r="C1054" s="26"/>
      <c r="D1054" s="27">
        <v>0.0</v>
      </c>
      <c r="E1054" s="28"/>
    </row>
    <row r="1055" hidden="1">
      <c r="A1055" s="31" t="s">
        <v>3867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8" t="s">
        <v>3868</v>
      </c>
      <c r="B1056" s="29">
        <v>0.0</v>
      </c>
      <c r="C1056" s="29">
        <v>0.0</v>
      </c>
      <c r="D1056" s="27">
        <v>0.0</v>
      </c>
      <c r="E1056" s="34"/>
    </row>
    <row r="1057" hidden="1">
      <c r="A1057" s="58" t="s">
        <v>3869</v>
      </c>
      <c r="B1057" s="29">
        <v>408.0</v>
      </c>
      <c r="C1057" s="59">
        <v>408.0</v>
      </c>
      <c r="D1057" s="27">
        <v>0.0</v>
      </c>
      <c r="E1057" s="34"/>
    </row>
    <row r="1058" hidden="1">
      <c r="A1058" s="58" t="s">
        <v>3870</v>
      </c>
      <c r="B1058" s="29">
        <v>971.0</v>
      </c>
      <c r="C1058" s="59">
        <v>971.0</v>
      </c>
      <c r="D1058" s="27">
        <v>0.0</v>
      </c>
      <c r="E1058" s="34"/>
    </row>
    <row r="1059" hidden="1">
      <c r="A1059" s="58" t="s">
        <v>3871</v>
      </c>
      <c r="B1059" s="29">
        <v>657.0</v>
      </c>
      <c r="C1059" s="59">
        <v>657.0</v>
      </c>
      <c r="D1059" s="27">
        <v>0.0</v>
      </c>
      <c r="E1059" s="34"/>
    </row>
    <row r="1060" hidden="1">
      <c r="A1060" s="58" t="s">
        <v>3873</v>
      </c>
      <c r="B1060" s="29">
        <v>0.0</v>
      </c>
      <c r="C1060" s="59">
        <v>0.0</v>
      </c>
      <c r="D1060" s="27">
        <v>0.0</v>
      </c>
      <c r="E1060" s="34"/>
    </row>
    <row r="1061" hidden="1">
      <c r="A1061" s="58" t="s">
        <v>3874</v>
      </c>
      <c r="B1061" s="29">
        <v>0.0</v>
      </c>
      <c r="C1061" s="59">
        <v>0.0</v>
      </c>
      <c r="D1061" s="27">
        <v>0.0</v>
      </c>
      <c r="E1061" s="34"/>
    </row>
    <row r="1062" hidden="1">
      <c r="A1062" s="35" t="s">
        <v>3875</v>
      </c>
      <c r="B1062" s="29">
        <v>4007.0</v>
      </c>
      <c r="C1062" s="59">
        <v>4007.0</v>
      </c>
      <c r="D1062" s="37">
        <v>0.0</v>
      </c>
      <c r="E1062" s="34"/>
    </row>
    <row r="1063" hidden="1">
      <c r="A1063" s="36" t="s">
        <v>3876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60"/>
      <c r="C1064" s="61"/>
      <c r="D1064" s="61"/>
      <c r="E1064" s="62"/>
    </row>
    <row r="1065" hidden="1">
      <c r="A1065" s="39"/>
      <c r="B1065" s="60"/>
      <c r="C1065" s="61"/>
      <c r="D1065" s="61"/>
      <c r="E1065" s="62"/>
    </row>
    <row r="1066" hidden="1">
      <c r="A1066" s="5" t="s">
        <v>3877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3850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4" t="s">
        <v>3851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5" t="s">
        <v>5098</v>
      </c>
      <c r="B1072" s="7"/>
      <c r="C1072" s="16"/>
      <c r="D1072" s="56" t="s">
        <v>5099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3852</v>
      </c>
      <c r="B1074" s="6"/>
      <c r="C1074" s="6"/>
      <c r="D1074" s="6"/>
      <c r="E1074" s="7"/>
    </row>
    <row r="1075" hidden="1">
      <c r="A1075" s="20" t="s">
        <v>3853</v>
      </c>
      <c r="B1075" s="21" t="s">
        <v>3854</v>
      </c>
      <c r="C1075" s="22" t="s">
        <v>3855</v>
      </c>
      <c r="D1075" s="21" t="s">
        <v>3856</v>
      </c>
      <c r="E1075" s="23" t="s">
        <v>13</v>
      </c>
    </row>
    <row r="1076" hidden="1">
      <c r="A1076" s="57" t="s">
        <v>3857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7" t="s">
        <v>3858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7" t="s">
        <v>3859</v>
      </c>
      <c r="B1078" s="29">
        <v>0.0</v>
      </c>
      <c r="C1078" s="26"/>
      <c r="D1078" s="27">
        <v>0.0</v>
      </c>
      <c r="E1078" s="28"/>
    </row>
    <row r="1079" hidden="1">
      <c r="A1079" s="57" t="s">
        <v>3860</v>
      </c>
      <c r="B1079" s="29">
        <v>0.0</v>
      </c>
      <c r="C1079" s="26"/>
      <c r="D1079" s="27">
        <v>0.0</v>
      </c>
      <c r="E1079" s="28"/>
    </row>
    <row r="1080" hidden="1">
      <c r="A1080" s="31" t="s">
        <v>3862</v>
      </c>
      <c r="B1080" s="29">
        <v>0.0</v>
      </c>
      <c r="C1080" s="26"/>
      <c r="D1080" s="27">
        <v>0.0</v>
      </c>
      <c r="E1080" s="28"/>
    </row>
    <row r="1081" hidden="1">
      <c r="A1081" s="31" t="s">
        <v>3863</v>
      </c>
      <c r="B1081" s="29">
        <v>0.0</v>
      </c>
      <c r="C1081" s="26"/>
      <c r="D1081" s="27">
        <v>0.0</v>
      </c>
      <c r="E1081" s="28"/>
    </row>
    <row r="1082" hidden="1">
      <c r="A1082" s="31" t="s">
        <v>3865</v>
      </c>
      <c r="B1082" s="25">
        <v>0.0</v>
      </c>
      <c r="C1082" s="26">
        <v>500.0</v>
      </c>
      <c r="D1082" s="27">
        <v>500.0</v>
      </c>
      <c r="E1082" s="28" t="s">
        <v>5119</v>
      </c>
    </row>
    <row r="1083" hidden="1">
      <c r="A1083" s="31" t="s">
        <v>3867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8" t="s">
        <v>3868</v>
      </c>
      <c r="B1084" s="29">
        <v>0.0</v>
      </c>
      <c r="C1084" s="29">
        <v>0.0</v>
      </c>
      <c r="D1084" s="27">
        <v>0.0</v>
      </c>
      <c r="E1084" s="34"/>
    </row>
    <row r="1085" hidden="1">
      <c r="A1085" s="58" t="s">
        <v>3869</v>
      </c>
      <c r="B1085" s="29">
        <v>5146.0</v>
      </c>
      <c r="C1085" s="59">
        <v>5146.0</v>
      </c>
      <c r="D1085" s="27">
        <v>0.0</v>
      </c>
      <c r="E1085" s="34"/>
    </row>
    <row r="1086" hidden="1">
      <c r="A1086" s="58" t="s">
        <v>3870</v>
      </c>
      <c r="B1086" s="29">
        <v>38530.42</v>
      </c>
      <c r="C1086" s="59">
        <v>38530.419999999984</v>
      </c>
      <c r="D1086" s="27">
        <v>-1.4551915228366852E-11</v>
      </c>
      <c r="E1086" s="34"/>
    </row>
    <row r="1087" hidden="1">
      <c r="A1087" s="58" t="s">
        <v>3871</v>
      </c>
      <c r="B1087" s="29">
        <v>9454.0</v>
      </c>
      <c r="C1087" s="59">
        <v>9454.0</v>
      </c>
      <c r="D1087" s="27">
        <v>0.0</v>
      </c>
      <c r="E1087" s="34"/>
    </row>
    <row r="1088" hidden="1">
      <c r="A1088" s="58" t="s">
        <v>3873</v>
      </c>
      <c r="B1088" s="29">
        <v>0.0</v>
      </c>
      <c r="C1088" s="59">
        <v>0.0</v>
      </c>
      <c r="D1088" s="27">
        <v>0.0</v>
      </c>
      <c r="E1088" s="34"/>
    </row>
    <row r="1089" hidden="1">
      <c r="A1089" s="58" t="s">
        <v>3874</v>
      </c>
      <c r="B1089" s="29">
        <v>2629.2</v>
      </c>
      <c r="C1089" s="59">
        <v>2629.2000000000003</v>
      </c>
      <c r="D1089" s="27">
        <v>4.547473508864641E-13</v>
      </c>
      <c r="E1089" s="34"/>
    </row>
    <row r="1090" hidden="1">
      <c r="A1090" s="35" t="s">
        <v>3875</v>
      </c>
      <c r="B1090" s="29">
        <v>80495.91999999998</v>
      </c>
      <c r="C1090" s="59">
        <v>80495.92000000003</v>
      </c>
      <c r="D1090" s="37">
        <v>4.3655745685100555E-11</v>
      </c>
      <c r="E1090" s="34"/>
    </row>
    <row r="1091" hidden="1">
      <c r="A1091" s="36" t="s">
        <v>3876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60"/>
      <c r="C1092" s="61"/>
      <c r="D1092" s="61"/>
      <c r="E1092" s="62"/>
    </row>
    <row r="1093" hidden="1">
      <c r="A1093" s="39"/>
      <c r="B1093" s="60"/>
      <c r="C1093" s="61"/>
      <c r="D1093" s="61"/>
      <c r="E1093" s="62"/>
    </row>
    <row r="1094" hidden="1">
      <c r="A1094" s="5" t="s">
        <v>3877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3850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4" t="s">
        <v>3851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5" t="s">
        <v>5098</v>
      </c>
      <c r="B1100" s="7"/>
      <c r="C1100" s="16"/>
      <c r="D1100" s="56" t="s">
        <v>5099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3852</v>
      </c>
      <c r="B1102" s="6"/>
      <c r="C1102" s="6"/>
      <c r="D1102" s="6"/>
      <c r="E1102" s="7"/>
    </row>
    <row r="1103" hidden="1">
      <c r="A1103" s="20" t="s">
        <v>3853</v>
      </c>
      <c r="B1103" s="21" t="s">
        <v>3854</v>
      </c>
      <c r="C1103" s="22" t="s">
        <v>3855</v>
      </c>
      <c r="D1103" s="21" t="s">
        <v>3856</v>
      </c>
      <c r="E1103" s="23" t="s">
        <v>13</v>
      </c>
    </row>
    <row r="1104" hidden="1">
      <c r="A1104" s="57" t="s">
        <v>3857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7" t="s">
        <v>3858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7" t="s">
        <v>3859</v>
      </c>
      <c r="B1106" s="29">
        <v>0.0</v>
      </c>
      <c r="C1106" s="26"/>
      <c r="D1106" s="27">
        <v>0.0</v>
      </c>
      <c r="E1106" s="28"/>
    </row>
    <row r="1107" hidden="1">
      <c r="A1107" s="57" t="s">
        <v>3860</v>
      </c>
      <c r="B1107" s="29">
        <v>0.0</v>
      </c>
      <c r="C1107" s="26"/>
      <c r="D1107" s="27">
        <v>0.0</v>
      </c>
      <c r="E1107" s="28"/>
    </row>
    <row r="1108" hidden="1">
      <c r="A1108" s="31" t="s">
        <v>3862</v>
      </c>
      <c r="B1108" s="29">
        <v>0.0</v>
      </c>
      <c r="C1108" s="26"/>
      <c r="D1108" s="27">
        <v>0.0</v>
      </c>
      <c r="E1108" s="28"/>
    </row>
    <row r="1109" hidden="1">
      <c r="A1109" s="31" t="s">
        <v>3863</v>
      </c>
      <c r="B1109" s="29">
        <v>0.0</v>
      </c>
      <c r="C1109" s="26">
        <v>241.0</v>
      </c>
      <c r="D1109" s="27">
        <v>241.0</v>
      </c>
      <c r="E1109" s="28" t="s">
        <v>5093</v>
      </c>
    </row>
    <row r="1110" hidden="1">
      <c r="A1110" s="31" t="s">
        <v>3865</v>
      </c>
      <c r="B1110" s="25">
        <v>1406.0</v>
      </c>
      <c r="C1110" s="26">
        <v>1165.0</v>
      </c>
      <c r="D1110" s="27">
        <v>-241.0</v>
      </c>
      <c r="E1110" s="28" t="s">
        <v>5120</v>
      </c>
    </row>
    <row r="1111" hidden="1">
      <c r="A1111" s="31" t="s">
        <v>3867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8" t="s">
        <v>3868</v>
      </c>
      <c r="B1112" s="29">
        <v>0.0</v>
      </c>
      <c r="C1112" s="29">
        <v>0.0</v>
      </c>
      <c r="D1112" s="27">
        <v>0.0</v>
      </c>
      <c r="E1112" s="34"/>
    </row>
    <row r="1113" hidden="1">
      <c r="A1113" s="58" t="s">
        <v>3869</v>
      </c>
      <c r="B1113" s="29">
        <v>5350.0</v>
      </c>
      <c r="C1113" s="59">
        <v>5350.0</v>
      </c>
      <c r="D1113" s="27">
        <v>0.0</v>
      </c>
      <c r="E1113" s="34"/>
    </row>
    <row r="1114" hidden="1">
      <c r="A1114" s="58" t="s">
        <v>3870</v>
      </c>
      <c r="B1114" s="29">
        <v>30488.0</v>
      </c>
      <c r="C1114" s="59">
        <v>30488.0</v>
      </c>
      <c r="D1114" s="27">
        <v>0.0</v>
      </c>
      <c r="E1114" s="34"/>
    </row>
    <row r="1115" hidden="1">
      <c r="A1115" s="58" t="s">
        <v>3871</v>
      </c>
      <c r="B1115" s="29">
        <v>11457.0</v>
      </c>
      <c r="C1115" s="59">
        <v>11457.0</v>
      </c>
      <c r="D1115" s="27">
        <v>0.0</v>
      </c>
      <c r="E1115" s="34"/>
    </row>
    <row r="1116" hidden="1">
      <c r="A1116" s="58" t="s">
        <v>3873</v>
      </c>
      <c r="B1116" s="29">
        <v>0.0</v>
      </c>
      <c r="C1116" s="59">
        <v>0.0</v>
      </c>
      <c r="D1116" s="27">
        <v>0.0</v>
      </c>
      <c r="E1116" s="34"/>
    </row>
    <row r="1117" hidden="1">
      <c r="A1117" s="58" t="s">
        <v>3874</v>
      </c>
      <c r="B1117" s="29">
        <v>2571.0</v>
      </c>
      <c r="C1117" s="59">
        <v>2571.0</v>
      </c>
      <c r="D1117" s="27">
        <v>0.0</v>
      </c>
      <c r="E1117" s="34"/>
    </row>
    <row r="1118" hidden="1">
      <c r="A1118" s="35" t="s">
        <v>3875</v>
      </c>
      <c r="B1118" s="29">
        <v>90820.6</v>
      </c>
      <c r="C1118" s="59">
        <v>90820.59999999999</v>
      </c>
      <c r="D1118" s="37">
        <v>-1.4551915228366852E-11</v>
      </c>
      <c r="E1118" s="34"/>
    </row>
    <row r="1119" hidden="1">
      <c r="A1119" s="36" t="s">
        <v>3876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60"/>
      <c r="C1120" s="61"/>
      <c r="D1120" s="61"/>
      <c r="E1120" s="62"/>
    </row>
    <row r="1121" hidden="1">
      <c r="A1121" s="39"/>
      <c r="B1121" s="60"/>
      <c r="C1121" s="61"/>
      <c r="D1121" s="61"/>
      <c r="E1121" s="62"/>
    </row>
    <row r="1122" hidden="1">
      <c r="A1122" s="5" t="s">
        <v>3877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3850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4" t="s">
        <v>3851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5" t="s">
        <v>5098</v>
      </c>
      <c r="B1128" s="7"/>
      <c r="C1128" s="16"/>
      <c r="D1128" s="56" t="s">
        <v>5099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3852</v>
      </c>
      <c r="B1130" s="6"/>
      <c r="C1130" s="6"/>
      <c r="D1130" s="6"/>
      <c r="E1130" s="7"/>
    </row>
    <row r="1131" hidden="1">
      <c r="A1131" s="20" t="s">
        <v>3853</v>
      </c>
      <c r="B1131" s="21" t="s">
        <v>3854</v>
      </c>
      <c r="C1131" s="22" t="s">
        <v>3855</v>
      </c>
      <c r="D1131" s="21" t="s">
        <v>3856</v>
      </c>
      <c r="E1131" s="23" t="s">
        <v>13</v>
      </c>
    </row>
    <row r="1132" hidden="1">
      <c r="A1132" s="57" t="s">
        <v>3857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7" t="s">
        <v>3858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7" t="s">
        <v>3859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7" t="s">
        <v>3860</v>
      </c>
      <c r="B1135" s="29">
        <v>0.0</v>
      </c>
      <c r="C1135" s="26"/>
      <c r="D1135" s="27">
        <v>0.0</v>
      </c>
      <c r="E1135" s="28"/>
    </row>
    <row r="1136" hidden="1">
      <c r="A1136" s="31" t="s">
        <v>3862</v>
      </c>
      <c r="B1136" s="29">
        <v>0.0</v>
      </c>
      <c r="C1136" s="26"/>
      <c r="D1136" s="27">
        <v>0.0</v>
      </c>
      <c r="E1136" s="28"/>
    </row>
    <row r="1137" hidden="1">
      <c r="A1137" s="31" t="s">
        <v>3863</v>
      </c>
      <c r="B1137" s="29">
        <v>0.0</v>
      </c>
      <c r="C1137" s="26"/>
      <c r="D1137" s="27">
        <v>0.0</v>
      </c>
      <c r="E1137" s="28"/>
    </row>
    <row r="1138" hidden="1">
      <c r="A1138" s="31" t="s">
        <v>3865</v>
      </c>
      <c r="B1138" s="25">
        <v>0.0</v>
      </c>
      <c r="C1138" s="26"/>
      <c r="D1138" s="27">
        <v>0.0</v>
      </c>
      <c r="E1138" s="28"/>
    </row>
    <row r="1139" hidden="1">
      <c r="A1139" s="31" t="s">
        <v>3867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8" t="s">
        <v>3868</v>
      </c>
      <c r="B1140" s="29">
        <v>0.0</v>
      </c>
      <c r="C1140" s="29">
        <v>0.0</v>
      </c>
      <c r="D1140" s="27">
        <v>0.0</v>
      </c>
      <c r="E1140" s="34"/>
    </row>
    <row r="1141" hidden="1">
      <c r="A1141" s="58" t="s">
        <v>3869</v>
      </c>
      <c r="B1141" s="29">
        <v>10112.0</v>
      </c>
      <c r="C1141" s="59">
        <v>10112.0</v>
      </c>
      <c r="D1141" s="27">
        <v>0.0</v>
      </c>
      <c r="E1141" s="34"/>
    </row>
    <row r="1142" hidden="1">
      <c r="A1142" s="58" t="s">
        <v>3870</v>
      </c>
      <c r="B1142" s="29">
        <v>30061.5</v>
      </c>
      <c r="C1142" s="59">
        <v>30061.5</v>
      </c>
      <c r="D1142" s="27">
        <v>0.0</v>
      </c>
      <c r="E1142" s="34"/>
    </row>
    <row r="1143" hidden="1">
      <c r="A1143" s="58" t="s">
        <v>3871</v>
      </c>
      <c r="B1143" s="29">
        <v>7294.0</v>
      </c>
      <c r="C1143" s="59">
        <v>7553.0</v>
      </c>
      <c r="D1143" s="27">
        <v>259.0</v>
      </c>
      <c r="E1143" s="34"/>
    </row>
    <row r="1144" hidden="1">
      <c r="A1144" s="58" t="s">
        <v>3873</v>
      </c>
      <c r="B1144" s="29">
        <v>0.0</v>
      </c>
      <c r="C1144" s="59">
        <v>0.0</v>
      </c>
      <c r="D1144" s="27">
        <v>0.0</v>
      </c>
      <c r="E1144" s="34"/>
    </row>
    <row r="1145" hidden="1">
      <c r="A1145" s="58" t="s">
        <v>3874</v>
      </c>
      <c r="B1145" s="29">
        <v>2883.0</v>
      </c>
      <c r="C1145" s="59">
        <v>2883.0</v>
      </c>
      <c r="D1145" s="27">
        <v>0.0</v>
      </c>
      <c r="E1145" s="34"/>
    </row>
    <row r="1146" hidden="1">
      <c r="A1146" s="35" t="s">
        <v>3875</v>
      </c>
      <c r="B1146" s="29">
        <v>91082.09999999999</v>
      </c>
      <c r="C1146" s="59">
        <v>91341.09999999999</v>
      </c>
      <c r="D1146" s="37">
        <v>259.0</v>
      </c>
      <c r="E1146" s="34"/>
    </row>
    <row r="1147" hidden="1">
      <c r="A1147" s="36" t="s">
        <v>3876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60"/>
      <c r="C1148" s="61"/>
      <c r="D1148" s="61"/>
      <c r="E1148" s="62"/>
    </row>
    <row r="1149" hidden="1">
      <c r="A1149" s="39"/>
      <c r="B1149" s="60"/>
      <c r="C1149" s="61"/>
      <c r="D1149" s="61"/>
      <c r="E1149" s="62"/>
    </row>
    <row r="1150" hidden="1">
      <c r="A1150" s="5" t="s">
        <v>3877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3850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4" t="s">
        <v>3851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5" t="s">
        <v>5098</v>
      </c>
      <c r="B1156" s="7"/>
      <c r="C1156" s="16"/>
      <c r="D1156" s="56" t="s">
        <v>5099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3852</v>
      </c>
      <c r="B1158" s="6"/>
      <c r="C1158" s="6"/>
      <c r="D1158" s="6"/>
      <c r="E1158" s="7"/>
    </row>
    <row r="1159" hidden="1">
      <c r="A1159" s="20" t="s">
        <v>3853</v>
      </c>
      <c r="B1159" s="21" t="s">
        <v>3854</v>
      </c>
      <c r="C1159" s="22" t="s">
        <v>3855</v>
      </c>
      <c r="D1159" s="21" t="s">
        <v>3856</v>
      </c>
      <c r="E1159" s="23" t="s">
        <v>13</v>
      </c>
    </row>
    <row r="1160" hidden="1">
      <c r="A1160" s="57" t="s">
        <v>3857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7" t="s">
        <v>3858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7" t="s">
        <v>3859</v>
      </c>
      <c r="B1162" s="29">
        <v>0.0</v>
      </c>
      <c r="C1162" s="26"/>
      <c r="D1162" s="27">
        <v>0.0</v>
      </c>
      <c r="E1162" s="28"/>
    </row>
    <row r="1163" hidden="1">
      <c r="A1163" s="57" t="s">
        <v>3860</v>
      </c>
      <c r="B1163" s="29">
        <v>0.0</v>
      </c>
      <c r="C1163" s="26"/>
      <c r="D1163" s="27">
        <v>0.0</v>
      </c>
      <c r="E1163" s="28"/>
    </row>
    <row r="1164" hidden="1">
      <c r="A1164" s="31" t="s">
        <v>3862</v>
      </c>
      <c r="B1164" s="29">
        <v>0.0</v>
      </c>
      <c r="C1164" s="26"/>
      <c r="D1164" s="27">
        <v>0.0</v>
      </c>
      <c r="E1164" s="28"/>
    </row>
    <row r="1165" hidden="1">
      <c r="A1165" s="31" t="s">
        <v>3863</v>
      </c>
      <c r="B1165" s="29">
        <v>0.0</v>
      </c>
      <c r="C1165" s="26"/>
      <c r="D1165" s="27">
        <v>0.0</v>
      </c>
      <c r="E1165" s="28"/>
    </row>
    <row r="1166" hidden="1">
      <c r="A1166" s="31" t="s">
        <v>3865</v>
      </c>
      <c r="B1166" s="25">
        <v>0.0</v>
      </c>
      <c r="C1166" s="26"/>
      <c r="D1166" s="27">
        <v>0.0</v>
      </c>
      <c r="E1166" s="28"/>
    </row>
    <row r="1167" hidden="1">
      <c r="A1167" s="31" t="s">
        <v>3867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8" t="s">
        <v>3868</v>
      </c>
      <c r="B1168" s="29">
        <v>0.0</v>
      </c>
      <c r="C1168" s="29">
        <v>0.0</v>
      </c>
      <c r="D1168" s="27">
        <v>0.0</v>
      </c>
      <c r="E1168" s="34"/>
    </row>
    <row r="1169" hidden="1">
      <c r="A1169" s="58" t="s">
        <v>3869</v>
      </c>
      <c r="B1169" s="29">
        <v>4026.0</v>
      </c>
      <c r="C1169" s="59">
        <v>4026.0</v>
      </c>
      <c r="D1169" s="27">
        <v>0.0</v>
      </c>
      <c r="E1169" s="34"/>
    </row>
    <row r="1170" hidden="1">
      <c r="A1170" s="58" t="s">
        <v>3870</v>
      </c>
      <c r="B1170" s="29">
        <v>27192.25</v>
      </c>
      <c r="C1170" s="59">
        <v>27192.25</v>
      </c>
      <c r="D1170" s="27">
        <v>0.0</v>
      </c>
      <c r="E1170" s="34"/>
    </row>
    <row r="1171" hidden="1">
      <c r="A1171" s="58" t="s">
        <v>3871</v>
      </c>
      <c r="B1171" s="29">
        <v>7822.0</v>
      </c>
      <c r="C1171" s="59">
        <v>7822.0</v>
      </c>
      <c r="D1171" s="27">
        <v>0.0</v>
      </c>
      <c r="E1171" s="34"/>
    </row>
    <row r="1172" hidden="1">
      <c r="A1172" s="58" t="s">
        <v>3873</v>
      </c>
      <c r="B1172" s="29">
        <v>0.0</v>
      </c>
      <c r="C1172" s="59">
        <v>0.0</v>
      </c>
      <c r="D1172" s="27">
        <v>0.0</v>
      </c>
      <c r="E1172" s="34"/>
    </row>
    <row r="1173" hidden="1">
      <c r="A1173" s="58" t="s">
        <v>3874</v>
      </c>
      <c r="B1173" s="29">
        <v>881.0</v>
      </c>
      <c r="C1173" s="59">
        <v>881.0</v>
      </c>
      <c r="D1173" s="27">
        <v>0.0</v>
      </c>
      <c r="E1173" s="34"/>
    </row>
    <row r="1174" hidden="1">
      <c r="A1174" s="35" t="s">
        <v>3875</v>
      </c>
      <c r="B1174" s="29">
        <v>80203.05</v>
      </c>
      <c r="C1174" s="59">
        <v>80203.04999999999</v>
      </c>
      <c r="D1174" s="37">
        <v>-1.4551915228366852E-11</v>
      </c>
      <c r="E1174" s="34"/>
    </row>
    <row r="1175" hidden="1">
      <c r="A1175" s="36" t="s">
        <v>3876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60"/>
      <c r="C1176" s="61"/>
      <c r="D1176" s="61"/>
      <c r="E1176" s="62"/>
    </row>
    <row r="1177" hidden="1">
      <c r="A1177" s="39"/>
      <c r="B1177" s="60"/>
      <c r="C1177" s="61"/>
      <c r="D1177" s="61"/>
      <c r="E1177" s="62"/>
    </row>
    <row r="1178" hidden="1">
      <c r="A1178" s="5" t="s">
        <v>3877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3850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4" t="s">
        <v>3851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5" t="s">
        <v>5098</v>
      </c>
      <c r="B1184" s="7"/>
      <c r="C1184" s="16"/>
      <c r="D1184" s="56" t="s">
        <v>5100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3852</v>
      </c>
      <c r="B1186" s="6"/>
      <c r="C1186" s="6"/>
      <c r="D1186" s="6"/>
      <c r="E1186" s="7"/>
    </row>
    <row r="1187" hidden="1">
      <c r="A1187" s="20" t="s">
        <v>3853</v>
      </c>
      <c r="B1187" s="21" t="s">
        <v>3854</v>
      </c>
      <c r="C1187" s="22" t="s">
        <v>3855</v>
      </c>
      <c r="D1187" s="21" t="s">
        <v>3856</v>
      </c>
      <c r="E1187" s="23" t="s">
        <v>13</v>
      </c>
    </row>
    <row r="1188" hidden="1">
      <c r="A1188" s="57" t="s">
        <v>3857</v>
      </c>
      <c r="B1188" s="25">
        <v>2319.0</v>
      </c>
      <c r="C1188" s="26">
        <v>4597.0</v>
      </c>
      <c r="D1188" s="27">
        <v>2278.0</v>
      </c>
      <c r="E1188" s="28" t="s">
        <v>5121</v>
      </c>
    </row>
    <row r="1189" hidden="1">
      <c r="A1189" s="57" t="s">
        <v>3858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7" t="s">
        <v>3859</v>
      </c>
      <c r="B1190" s="29">
        <v>0.0</v>
      </c>
      <c r="C1190" s="26"/>
      <c r="D1190" s="27">
        <v>0.0</v>
      </c>
      <c r="E1190" s="28"/>
    </row>
    <row r="1191" hidden="1">
      <c r="A1191" s="57" t="s">
        <v>3860</v>
      </c>
      <c r="B1191" s="29">
        <v>0.0</v>
      </c>
      <c r="C1191" s="26"/>
      <c r="D1191" s="27">
        <v>0.0</v>
      </c>
      <c r="E1191" s="28"/>
    </row>
    <row r="1192" hidden="1">
      <c r="A1192" s="31" t="s">
        <v>3862</v>
      </c>
      <c r="B1192" s="29">
        <v>0.0</v>
      </c>
      <c r="C1192" s="26"/>
      <c r="D1192" s="27">
        <v>0.0</v>
      </c>
      <c r="E1192" s="28"/>
    </row>
    <row r="1193" hidden="1">
      <c r="A1193" s="31" t="s">
        <v>3863</v>
      </c>
      <c r="B1193" s="29">
        <v>0.0</v>
      </c>
      <c r="C1193" s="26"/>
      <c r="D1193" s="27">
        <v>0.0</v>
      </c>
      <c r="E1193" s="28"/>
    </row>
    <row r="1194" hidden="1">
      <c r="A1194" s="31" t="s">
        <v>3865</v>
      </c>
      <c r="B1194" s="25">
        <v>0.0</v>
      </c>
      <c r="C1194" s="26"/>
      <c r="D1194" s="27">
        <v>0.0</v>
      </c>
      <c r="E1194" s="28"/>
    </row>
    <row r="1195" hidden="1">
      <c r="A1195" s="31" t="s">
        <v>3867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8" t="s">
        <v>3868</v>
      </c>
      <c r="B1196" s="29">
        <v>0.0</v>
      </c>
      <c r="C1196" s="29">
        <v>0.0</v>
      </c>
      <c r="D1196" s="27">
        <v>0.0</v>
      </c>
      <c r="E1196" s="34"/>
    </row>
    <row r="1197" hidden="1">
      <c r="A1197" s="58" t="s">
        <v>3869</v>
      </c>
      <c r="B1197" s="29">
        <v>349.0</v>
      </c>
      <c r="C1197" s="59">
        <v>349.0</v>
      </c>
      <c r="D1197" s="27">
        <v>0.0</v>
      </c>
      <c r="E1197" s="34"/>
    </row>
    <row r="1198" hidden="1">
      <c r="A1198" s="58" t="s">
        <v>3870</v>
      </c>
      <c r="B1198" s="29">
        <v>7263.0</v>
      </c>
      <c r="C1198" s="59">
        <v>7263.0</v>
      </c>
      <c r="D1198" s="27">
        <v>0.0</v>
      </c>
      <c r="E1198" s="34"/>
    </row>
    <row r="1199" hidden="1">
      <c r="A1199" s="58" t="s">
        <v>3871</v>
      </c>
      <c r="B1199" s="29">
        <v>1694.0</v>
      </c>
      <c r="C1199" s="59">
        <v>1694.0</v>
      </c>
      <c r="D1199" s="27">
        <v>0.0</v>
      </c>
      <c r="E1199" s="34"/>
    </row>
    <row r="1200" hidden="1">
      <c r="A1200" s="58" t="s">
        <v>3873</v>
      </c>
      <c r="B1200" s="29">
        <v>0.0</v>
      </c>
      <c r="C1200" s="59">
        <v>0.0</v>
      </c>
      <c r="D1200" s="27">
        <v>0.0</v>
      </c>
      <c r="E1200" s="34"/>
    </row>
    <row r="1201" hidden="1">
      <c r="A1201" s="58" t="s">
        <v>3874</v>
      </c>
      <c r="B1201" s="29">
        <v>496.0</v>
      </c>
      <c r="C1201" s="59">
        <v>496.0</v>
      </c>
      <c r="D1201" s="27">
        <v>0.0</v>
      </c>
      <c r="E1201" s="34"/>
    </row>
    <row r="1202" hidden="1">
      <c r="A1202" s="35" t="s">
        <v>3875</v>
      </c>
      <c r="B1202" s="29">
        <v>19466.0</v>
      </c>
      <c r="C1202" s="59">
        <v>19466.0</v>
      </c>
      <c r="D1202" s="37">
        <v>0.0</v>
      </c>
      <c r="E1202" s="34"/>
    </row>
    <row r="1203" hidden="1">
      <c r="A1203" s="36" t="s">
        <v>3876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60"/>
      <c r="C1204" s="61"/>
      <c r="D1204" s="61"/>
      <c r="E1204" s="62"/>
    </row>
    <row r="1205" hidden="1">
      <c r="A1205" s="39"/>
      <c r="B1205" s="60"/>
      <c r="C1205" s="61"/>
      <c r="D1205" s="61"/>
      <c r="E1205" s="62"/>
    </row>
    <row r="1206" hidden="1">
      <c r="A1206" s="5" t="s">
        <v>3877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3850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4" t="s">
        <v>3851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5" t="s">
        <v>5101</v>
      </c>
      <c r="B1212" s="7"/>
      <c r="C1212" s="16"/>
      <c r="D1212" s="56" t="s">
        <v>5099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3852</v>
      </c>
      <c r="B1214" s="6"/>
      <c r="C1214" s="6"/>
      <c r="D1214" s="6"/>
      <c r="E1214" s="7"/>
    </row>
    <row r="1215" hidden="1">
      <c r="A1215" s="20" t="s">
        <v>3853</v>
      </c>
      <c r="B1215" s="21" t="s">
        <v>3854</v>
      </c>
      <c r="C1215" s="22" t="s">
        <v>3855</v>
      </c>
      <c r="D1215" s="21" t="s">
        <v>3856</v>
      </c>
      <c r="E1215" s="23" t="s">
        <v>13</v>
      </c>
    </row>
    <row r="1216" hidden="1">
      <c r="A1216" s="57" t="s">
        <v>3857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7" t="s">
        <v>3858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7" t="s">
        <v>3859</v>
      </c>
      <c r="B1218" s="29">
        <v>0.0</v>
      </c>
      <c r="C1218" s="26"/>
      <c r="D1218" s="27">
        <v>0.0</v>
      </c>
      <c r="E1218" s="28"/>
    </row>
    <row r="1219" hidden="1">
      <c r="A1219" s="57" t="s">
        <v>3860</v>
      </c>
      <c r="B1219" s="29">
        <v>0.0</v>
      </c>
      <c r="C1219" s="26"/>
      <c r="D1219" s="27">
        <v>0.0</v>
      </c>
      <c r="E1219" s="28"/>
    </row>
    <row r="1220" hidden="1">
      <c r="A1220" s="31" t="s">
        <v>3862</v>
      </c>
      <c r="B1220" s="29">
        <v>0.0</v>
      </c>
      <c r="C1220" s="26"/>
      <c r="D1220" s="27">
        <v>0.0</v>
      </c>
      <c r="E1220" s="28"/>
    </row>
    <row r="1221" hidden="1">
      <c r="A1221" s="31" t="s">
        <v>3863</v>
      </c>
      <c r="B1221" s="29">
        <v>0.0</v>
      </c>
      <c r="C1221" s="26"/>
      <c r="D1221" s="27">
        <v>0.0</v>
      </c>
      <c r="E1221" s="28"/>
    </row>
    <row r="1222" hidden="1">
      <c r="A1222" s="31" t="s">
        <v>3865</v>
      </c>
      <c r="B1222" s="25">
        <v>74.0</v>
      </c>
      <c r="C1222" s="26">
        <v>74.0</v>
      </c>
      <c r="D1222" s="27">
        <v>0.0</v>
      </c>
      <c r="E1222" s="28" t="s">
        <v>5093</v>
      </c>
    </row>
    <row r="1223" hidden="1">
      <c r="A1223" s="31" t="s">
        <v>3867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8" t="s">
        <v>3868</v>
      </c>
      <c r="B1224" s="29">
        <v>0.0</v>
      </c>
      <c r="C1224" s="29">
        <v>0.0</v>
      </c>
      <c r="D1224" s="27">
        <v>0.0</v>
      </c>
      <c r="E1224" s="34"/>
    </row>
    <row r="1225" hidden="1">
      <c r="A1225" s="58" t="s">
        <v>3869</v>
      </c>
      <c r="B1225" s="29">
        <v>6190.0</v>
      </c>
      <c r="C1225" s="59">
        <v>6190.0</v>
      </c>
      <c r="D1225" s="27">
        <v>0.0</v>
      </c>
      <c r="E1225" s="34"/>
    </row>
    <row r="1226" hidden="1">
      <c r="A1226" s="58" t="s">
        <v>3870</v>
      </c>
      <c r="B1226" s="29">
        <v>16719.0</v>
      </c>
      <c r="C1226" s="59">
        <v>16719.0</v>
      </c>
      <c r="D1226" s="27">
        <v>0.0</v>
      </c>
      <c r="E1226" s="34"/>
    </row>
    <row r="1227" hidden="1">
      <c r="A1227" s="58" t="s">
        <v>3871</v>
      </c>
      <c r="B1227" s="29">
        <v>7198.0</v>
      </c>
      <c r="C1227" s="59">
        <v>7198.0</v>
      </c>
      <c r="D1227" s="27">
        <v>0.0</v>
      </c>
      <c r="E1227" s="34"/>
    </row>
    <row r="1228" hidden="1">
      <c r="A1228" s="58" t="s">
        <v>3873</v>
      </c>
      <c r="B1228" s="29">
        <v>0.0</v>
      </c>
      <c r="C1228" s="59">
        <v>0.0</v>
      </c>
      <c r="D1228" s="27">
        <v>0.0</v>
      </c>
      <c r="E1228" s="34"/>
    </row>
    <row r="1229" hidden="1">
      <c r="A1229" s="58" t="s">
        <v>3874</v>
      </c>
      <c r="B1229" s="29">
        <v>2270.0</v>
      </c>
      <c r="C1229" s="59">
        <v>2270.0</v>
      </c>
      <c r="D1229" s="27">
        <v>0.0</v>
      </c>
      <c r="E1229" s="34"/>
    </row>
    <row r="1230" hidden="1">
      <c r="A1230" s="35" t="s">
        <v>3875</v>
      </c>
      <c r="B1230" s="29">
        <v>57765.0</v>
      </c>
      <c r="C1230" s="59">
        <v>57765.0</v>
      </c>
      <c r="D1230" s="37">
        <v>0.0</v>
      </c>
      <c r="E1230" s="34"/>
    </row>
    <row r="1231" hidden="1">
      <c r="A1231" s="36" t="s">
        <v>3876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60"/>
      <c r="C1232" s="61"/>
      <c r="D1232" s="61"/>
      <c r="E1232" s="62"/>
    </row>
    <row r="1233" hidden="1">
      <c r="A1233" s="39"/>
      <c r="B1233" s="60"/>
      <c r="C1233" s="61"/>
      <c r="D1233" s="61"/>
      <c r="E1233" s="62"/>
    </row>
    <row r="1234" hidden="1">
      <c r="A1234" s="5" t="s">
        <v>3877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3850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4" t="s">
        <v>3851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5" t="s">
        <v>5098</v>
      </c>
      <c r="B1240" s="7"/>
      <c r="C1240" s="16"/>
      <c r="D1240" s="56" t="s">
        <v>5099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3852</v>
      </c>
      <c r="B1242" s="6"/>
      <c r="C1242" s="6"/>
      <c r="D1242" s="6"/>
      <c r="E1242" s="7"/>
    </row>
    <row r="1243" hidden="1">
      <c r="A1243" s="20" t="s">
        <v>3853</v>
      </c>
      <c r="B1243" s="21" t="s">
        <v>3854</v>
      </c>
      <c r="C1243" s="22" t="s">
        <v>3855</v>
      </c>
      <c r="D1243" s="21" t="s">
        <v>3856</v>
      </c>
      <c r="E1243" s="23" t="s">
        <v>13</v>
      </c>
    </row>
    <row r="1244" hidden="1">
      <c r="A1244" s="57" t="s">
        <v>3857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7" t="s">
        <v>3858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7" t="s">
        <v>3859</v>
      </c>
      <c r="B1246" s="29">
        <v>0.0</v>
      </c>
      <c r="C1246" s="26"/>
      <c r="D1246" s="27">
        <v>0.0</v>
      </c>
      <c r="E1246" s="28"/>
    </row>
    <row r="1247" hidden="1">
      <c r="A1247" s="57" t="s">
        <v>3860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3862</v>
      </c>
      <c r="B1248" s="29">
        <v>0.0</v>
      </c>
      <c r="C1248" s="26"/>
      <c r="D1248" s="27">
        <v>0.0</v>
      </c>
      <c r="E1248" s="28"/>
    </row>
    <row r="1249" hidden="1">
      <c r="A1249" s="31" t="s">
        <v>3863</v>
      </c>
      <c r="B1249" s="29">
        <v>0.0</v>
      </c>
      <c r="C1249" s="26"/>
      <c r="D1249" s="27">
        <v>0.0</v>
      </c>
      <c r="E1249" s="28"/>
    </row>
    <row r="1250" hidden="1">
      <c r="A1250" s="31" t="s">
        <v>3865</v>
      </c>
      <c r="B1250" s="25">
        <v>180.0</v>
      </c>
      <c r="C1250" s="26"/>
      <c r="D1250" s="27">
        <v>-180.0</v>
      </c>
      <c r="E1250" s="28"/>
    </row>
    <row r="1251" hidden="1">
      <c r="A1251" s="31" t="s">
        <v>3867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8" t="s">
        <v>3868</v>
      </c>
      <c r="B1252" s="29">
        <v>0.0</v>
      </c>
      <c r="C1252" s="29">
        <v>0.0</v>
      </c>
      <c r="D1252" s="27">
        <v>0.0</v>
      </c>
      <c r="E1252" s="34"/>
    </row>
    <row r="1253" hidden="1">
      <c r="A1253" s="58" t="s">
        <v>3869</v>
      </c>
      <c r="B1253" s="29">
        <v>4241.0</v>
      </c>
      <c r="C1253" s="59">
        <v>4241.0</v>
      </c>
      <c r="D1253" s="27">
        <v>0.0</v>
      </c>
      <c r="E1253" s="34"/>
    </row>
    <row r="1254" hidden="1">
      <c r="A1254" s="58" t="s">
        <v>3870</v>
      </c>
      <c r="B1254" s="29">
        <v>20071.0</v>
      </c>
      <c r="C1254" s="59">
        <v>20071.0</v>
      </c>
      <c r="D1254" s="27">
        <v>0.0</v>
      </c>
      <c r="E1254" s="34"/>
    </row>
    <row r="1255" hidden="1">
      <c r="A1255" s="58" t="s">
        <v>3871</v>
      </c>
      <c r="B1255" s="29">
        <v>8498.0</v>
      </c>
      <c r="C1255" s="59">
        <v>8498.0</v>
      </c>
      <c r="D1255" s="27">
        <v>0.0</v>
      </c>
      <c r="E1255" s="34"/>
    </row>
    <row r="1256" hidden="1">
      <c r="A1256" s="58" t="s">
        <v>3873</v>
      </c>
      <c r="B1256" s="29">
        <v>0.0</v>
      </c>
      <c r="C1256" s="59">
        <v>0.0</v>
      </c>
      <c r="D1256" s="27">
        <v>0.0</v>
      </c>
      <c r="E1256" s="34"/>
    </row>
    <row r="1257" hidden="1">
      <c r="A1257" s="58" t="s">
        <v>3874</v>
      </c>
      <c r="B1257" s="29">
        <v>5394.0</v>
      </c>
      <c r="C1257" s="59">
        <v>5394.0</v>
      </c>
      <c r="D1257" s="27">
        <v>0.0</v>
      </c>
      <c r="E1257" s="34"/>
    </row>
    <row r="1258" hidden="1">
      <c r="A1258" s="35" t="s">
        <v>3875</v>
      </c>
      <c r="B1258" s="29">
        <v>69968.2</v>
      </c>
      <c r="C1258" s="59">
        <v>69968.19999999998</v>
      </c>
      <c r="D1258" s="37">
        <v>-1.4551915228366852E-11</v>
      </c>
      <c r="E1258" s="34"/>
    </row>
    <row r="1259" hidden="1">
      <c r="A1259" s="36" t="s">
        <v>3876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60"/>
      <c r="C1260" s="61"/>
      <c r="D1260" s="61"/>
      <c r="E1260" s="62"/>
    </row>
    <row r="1261" hidden="1">
      <c r="A1261" s="39"/>
      <c r="B1261" s="60"/>
      <c r="C1261" s="61"/>
      <c r="D1261" s="61"/>
      <c r="E1261" s="62"/>
    </row>
    <row r="1262" hidden="1">
      <c r="A1262" s="5" t="s">
        <v>3877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3850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4" t="s">
        <v>3851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5" t="s">
        <v>5098</v>
      </c>
      <c r="B1268" s="7"/>
      <c r="C1268" s="16"/>
      <c r="D1268" s="56" t="s">
        <v>5099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3852</v>
      </c>
      <c r="B1270" s="6"/>
      <c r="C1270" s="6"/>
      <c r="D1270" s="6"/>
      <c r="E1270" s="7"/>
    </row>
    <row r="1271" hidden="1">
      <c r="A1271" s="20" t="s">
        <v>3853</v>
      </c>
      <c r="B1271" s="21" t="s">
        <v>3854</v>
      </c>
      <c r="C1271" s="22" t="s">
        <v>3855</v>
      </c>
      <c r="D1271" s="21" t="s">
        <v>3856</v>
      </c>
      <c r="E1271" s="23" t="s">
        <v>13</v>
      </c>
    </row>
    <row r="1272" hidden="1">
      <c r="A1272" s="57" t="s">
        <v>3857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7" t="s">
        <v>3858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7" t="s">
        <v>3859</v>
      </c>
      <c r="B1274" s="29">
        <v>0.0</v>
      </c>
      <c r="C1274" s="26"/>
      <c r="D1274" s="27">
        <v>0.0</v>
      </c>
      <c r="E1274" s="28"/>
    </row>
    <row r="1275" hidden="1">
      <c r="A1275" s="57" t="s">
        <v>3860</v>
      </c>
      <c r="B1275" s="29">
        <v>0.0</v>
      </c>
      <c r="C1275" s="26"/>
      <c r="D1275" s="27">
        <v>0.0</v>
      </c>
      <c r="E1275" s="28"/>
    </row>
    <row r="1276" hidden="1">
      <c r="A1276" s="31" t="s">
        <v>3862</v>
      </c>
      <c r="B1276" s="29">
        <v>0.0</v>
      </c>
      <c r="C1276" s="26"/>
      <c r="D1276" s="27">
        <v>0.0</v>
      </c>
      <c r="E1276" s="28"/>
    </row>
    <row r="1277" hidden="1">
      <c r="A1277" s="31" t="s">
        <v>3863</v>
      </c>
      <c r="B1277" s="29">
        <v>0.0</v>
      </c>
      <c r="C1277" s="26"/>
      <c r="D1277" s="27">
        <v>0.0</v>
      </c>
      <c r="E1277" s="28"/>
    </row>
    <row r="1278" hidden="1">
      <c r="A1278" s="31" t="s">
        <v>3865</v>
      </c>
      <c r="B1278" s="25">
        <v>190.0</v>
      </c>
      <c r="C1278" s="26">
        <v>100.0</v>
      </c>
      <c r="D1278" s="27">
        <v>-90.0</v>
      </c>
      <c r="E1278" s="28" t="s">
        <v>5122</v>
      </c>
    </row>
    <row r="1279" hidden="1">
      <c r="A1279" s="31" t="s">
        <v>3867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8" t="s">
        <v>3868</v>
      </c>
      <c r="B1280" s="29">
        <v>0.0</v>
      </c>
      <c r="C1280" s="29">
        <v>0.0</v>
      </c>
      <c r="D1280" s="27">
        <v>0.0</v>
      </c>
      <c r="E1280" s="34"/>
    </row>
    <row r="1281" hidden="1">
      <c r="A1281" s="58" t="s">
        <v>3869</v>
      </c>
      <c r="B1281" s="29">
        <v>5003.0</v>
      </c>
      <c r="C1281" s="59">
        <v>5003.0</v>
      </c>
      <c r="D1281" s="27">
        <v>0.0</v>
      </c>
      <c r="E1281" s="34"/>
    </row>
    <row r="1282" hidden="1">
      <c r="A1282" s="58" t="s">
        <v>3870</v>
      </c>
      <c r="B1282" s="29">
        <v>30232.000000000004</v>
      </c>
      <c r="C1282" s="59">
        <v>30232.0</v>
      </c>
      <c r="D1282" s="27">
        <v>-3.637978807091713E-12</v>
      </c>
      <c r="E1282" s="34"/>
    </row>
    <row r="1283" hidden="1">
      <c r="A1283" s="58" t="s">
        <v>3871</v>
      </c>
      <c r="B1283" s="29">
        <v>5968.0</v>
      </c>
      <c r="C1283" s="59">
        <v>5968.0</v>
      </c>
      <c r="D1283" s="27">
        <v>0.0</v>
      </c>
      <c r="E1283" s="34"/>
    </row>
    <row r="1284" hidden="1">
      <c r="A1284" s="58" t="s">
        <v>3873</v>
      </c>
      <c r="B1284" s="29">
        <v>0.0</v>
      </c>
      <c r="C1284" s="59">
        <v>0.0</v>
      </c>
      <c r="D1284" s="27">
        <v>0.0</v>
      </c>
      <c r="E1284" s="34"/>
    </row>
    <row r="1285" hidden="1">
      <c r="A1285" s="58" t="s">
        <v>3874</v>
      </c>
      <c r="B1285" s="29">
        <v>1757.8</v>
      </c>
      <c r="C1285" s="59">
        <v>1757.8</v>
      </c>
      <c r="D1285" s="27">
        <v>0.0</v>
      </c>
      <c r="E1285" s="34"/>
    </row>
    <row r="1286" hidden="1">
      <c r="A1286" s="35" t="s">
        <v>3875</v>
      </c>
      <c r="B1286" s="29">
        <v>79645.79999999999</v>
      </c>
      <c r="C1286" s="59">
        <v>79645.79999999997</v>
      </c>
      <c r="D1286" s="37">
        <v>-1.4551915228366852E-11</v>
      </c>
      <c r="E1286" s="34"/>
    </row>
    <row r="1287" hidden="1">
      <c r="A1287" s="36" t="s">
        <v>3876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60"/>
      <c r="C1288" s="61"/>
      <c r="D1288" s="61"/>
      <c r="E1288" s="62"/>
    </row>
    <row r="1289" hidden="1">
      <c r="A1289" s="39"/>
      <c r="B1289" s="60"/>
      <c r="C1289" s="61"/>
      <c r="D1289" s="61"/>
      <c r="E1289" s="62"/>
    </row>
    <row r="1290" hidden="1">
      <c r="A1290" s="5" t="s">
        <v>3877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3850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4" t="s">
        <v>3851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5" t="s">
        <v>5098</v>
      </c>
      <c r="B1296" s="7"/>
      <c r="C1296" s="16"/>
      <c r="D1296" s="56" t="s">
        <v>5099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3852</v>
      </c>
      <c r="B1298" s="6"/>
      <c r="C1298" s="6"/>
      <c r="D1298" s="6"/>
      <c r="E1298" s="7"/>
    </row>
    <row r="1299" hidden="1">
      <c r="A1299" s="20" t="s">
        <v>3853</v>
      </c>
      <c r="B1299" s="21" t="s">
        <v>3854</v>
      </c>
      <c r="C1299" s="22" t="s">
        <v>3855</v>
      </c>
      <c r="D1299" s="21" t="s">
        <v>3856</v>
      </c>
      <c r="E1299" s="23" t="s">
        <v>13</v>
      </c>
    </row>
    <row r="1300" hidden="1">
      <c r="A1300" s="57" t="s">
        <v>3857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7" t="s">
        <v>3858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7" t="s">
        <v>3859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7" t="s">
        <v>3860</v>
      </c>
      <c r="B1303" s="29">
        <v>0.0</v>
      </c>
      <c r="C1303" s="26"/>
      <c r="D1303" s="27">
        <v>0.0</v>
      </c>
      <c r="E1303" s="28"/>
    </row>
    <row r="1304" hidden="1">
      <c r="A1304" s="31" t="s">
        <v>3862</v>
      </c>
      <c r="B1304" s="29">
        <v>0.0</v>
      </c>
      <c r="C1304" s="26"/>
      <c r="D1304" s="27">
        <v>0.0</v>
      </c>
      <c r="E1304" s="28"/>
    </row>
    <row r="1305" hidden="1">
      <c r="A1305" s="31" t="s">
        <v>3863</v>
      </c>
      <c r="B1305" s="29">
        <v>0.0</v>
      </c>
      <c r="C1305" s="26">
        <v>96.0</v>
      </c>
      <c r="D1305" s="27">
        <v>96.0</v>
      </c>
      <c r="E1305" s="28" t="s">
        <v>5123</v>
      </c>
    </row>
    <row r="1306" hidden="1">
      <c r="A1306" s="31" t="s">
        <v>3865</v>
      </c>
      <c r="B1306" s="25">
        <v>280.0</v>
      </c>
      <c r="C1306" s="26">
        <v>184.0</v>
      </c>
      <c r="D1306" s="27">
        <v>-96.0</v>
      </c>
      <c r="E1306" s="28" t="s">
        <v>5124</v>
      </c>
    </row>
    <row r="1307" hidden="1">
      <c r="A1307" s="31" t="s">
        <v>3867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8" t="s">
        <v>3868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8" t="s">
        <v>3869</v>
      </c>
      <c r="B1309" s="29">
        <v>7794.0</v>
      </c>
      <c r="C1309" s="59">
        <v>7794.0</v>
      </c>
      <c r="D1309" s="27">
        <v>0.0</v>
      </c>
      <c r="E1309" s="34"/>
    </row>
    <row r="1310" hidden="1">
      <c r="A1310" s="58" t="s">
        <v>3870</v>
      </c>
      <c r="B1310" s="29">
        <v>34701.020000000004</v>
      </c>
      <c r="C1310" s="59">
        <v>34701.01999999999</v>
      </c>
      <c r="D1310" s="27">
        <v>-1.4551915228366852E-11</v>
      </c>
      <c r="E1310" s="34"/>
    </row>
    <row r="1311" hidden="1">
      <c r="A1311" s="58" t="s">
        <v>3871</v>
      </c>
      <c r="B1311" s="29">
        <v>12560.0</v>
      </c>
      <c r="C1311" s="59">
        <v>12560.0</v>
      </c>
      <c r="D1311" s="27">
        <v>0.0</v>
      </c>
      <c r="E1311" s="34"/>
    </row>
    <row r="1312" hidden="1">
      <c r="A1312" s="58" t="s">
        <v>3873</v>
      </c>
      <c r="B1312" s="29">
        <v>0.0</v>
      </c>
      <c r="C1312" s="59">
        <v>0.0</v>
      </c>
      <c r="D1312" s="27">
        <v>0.0</v>
      </c>
      <c r="E1312" s="34"/>
    </row>
    <row r="1313" hidden="1">
      <c r="A1313" s="58" t="s">
        <v>3874</v>
      </c>
      <c r="B1313" s="29">
        <v>2524.6</v>
      </c>
      <c r="C1313" s="59">
        <v>2524.6</v>
      </c>
      <c r="D1313" s="27">
        <v>0.0</v>
      </c>
      <c r="E1313" s="34"/>
    </row>
    <row r="1314" hidden="1">
      <c r="A1314" s="35" t="s">
        <v>3875</v>
      </c>
      <c r="B1314" s="29">
        <v>110063.21999999999</v>
      </c>
      <c r="C1314" s="59">
        <v>110063.22</v>
      </c>
      <c r="D1314" s="37">
        <v>1.4551915228366852E-11</v>
      </c>
      <c r="E1314" s="34"/>
    </row>
    <row r="1315" hidden="1">
      <c r="A1315" s="36" t="s">
        <v>3876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60"/>
      <c r="C1316" s="61"/>
      <c r="D1316" s="61"/>
      <c r="E1316" s="62"/>
    </row>
    <row r="1317" hidden="1">
      <c r="A1317" s="39"/>
      <c r="B1317" s="60"/>
      <c r="C1317" s="61"/>
      <c r="D1317" s="61"/>
      <c r="E1317" s="62"/>
    </row>
    <row r="1318" hidden="1">
      <c r="A1318" s="5" t="s">
        <v>3877</v>
      </c>
      <c r="B1318" s="6"/>
      <c r="C1318" s="6"/>
      <c r="D1318" s="6"/>
      <c r="E1318" s="7"/>
    </row>
    <row r="1319" hidden="1">
      <c r="A1319" s="10"/>
      <c r="B1319" s="11"/>
      <c r="C1319" s="11"/>
      <c r="D1319" s="11"/>
      <c r="E1319" s="12"/>
    </row>
    <row r="1320" hidden="1">
      <c r="A1320" s="5" t="s">
        <v>3850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13">
        <v>46139.0</v>
      </c>
      <c r="B1322" s="6"/>
      <c r="C1322" s="54" t="s">
        <v>3851</v>
      </c>
      <c r="D1322" s="15">
        <v>46142.0</v>
      </c>
      <c r="E1322" s="7"/>
    </row>
    <row r="1323" hidden="1">
      <c r="A1323" s="10"/>
      <c r="B1323" s="11"/>
      <c r="C1323" s="16"/>
      <c r="D1323" s="11"/>
      <c r="E1323" s="12"/>
    </row>
    <row r="1324" hidden="1">
      <c r="A1324" s="55" t="s">
        <v>5098</v>
      </c>
      <c r="B1324" s="7"/>
      <c r="C1324" s="16"/>
      <c r="D1324" s="56" t="s">
        <v>5113</v>
      </c>
      <c r="E1324" s="7"/>
    </row>
    <row r="1325" hidden="1">
      <c r="A1325" s="10"/>
      <c r="B1325" s="12"/>
      <c r="C1325" s="16"/>
      <c r="D1325" s="11"/>
      <c r="E1325" s="12"/>
    </row>
    <row r="1326" hidden="1">
      <c r="A1326" s="19" t="s">
        <v>3852</v>
      </c>
      <c r="B1326" s="6"/>
      <c r="C1326" s="6"/>
      <c r="D1326" s="6"/>
      <c r="E1326" s="7"/>
    </row>
    <row r="1327" hidden="1">
      <c r="A1327" s="20" t="s">
        <v>3853</v>
      </c>
      <c r="B1327" s="21" t="s">
        <v>3854</v>
      </c>
      <c r="C1327" s="22" t="s">
        <v>3855</v>
      </c>
      <c r="D1327" s="21" t="s">
        <v>3856</v>
      </c>
      <c r="E1327" s="23" t="s">
        <v>13</v>
      </c>
    </row>
    <row r="1328" hidden="1">
      <c r="A1328" s="57" t="s">
        <v>3857</v>
      </c>
      <c r="B1328" s="25">
        <v>9542.0</v>
      </c>
      <c r="C1328" s="26">
        <v>9542.0</v>
      </c>
      <c r="D1328" s="27">
        <v>0.0</v>
      </c>
      <c r="E1328" s="28"/>
    </row>
    <row r="1329" hidden="1">
      <c r="A1329" s="57" t="s">
        <v>3858</v>
      </c>
      <c r="B1329" s="29">
        <v>12641.0</v>
      </c>
      <c r="C1329" s="26">
        <v>12641.0</v>
      </c>
      <c r="D1329" s="27">
        <v>0.0</v>
      </c>
      <c r="E1329" s="28"/>
    </row>
    <row r="1330" hidden="1">
      <c r="A1330" s="57" t="s">
        <v>3859</v>
      </c>
      <c r="B1330" s="29">
        <v>0.0</v>
      </c>
      <c r="C1330" s="26"/>
      <c r="D1330" s="27">
        <v>0.0</v>
      </c>
      <c r="E1330" s="28"/>
    </row>
    <row r="1331" hidden="1">
      <c r="A1331" s="57" t="s">
        <v>3860</v>
      </c>
      <c r="B1331" s="29">
        <v>0.0</v>
      </c>
      <c r="C1331" s="26"/>
      <c r="D1331" s="27">
        <v>0.0</v>
      </c>
      <c r="E1331" s="28"/>
    </row>
    <row r="1332" hidden="1">
      <c r="A1332" s="31" t="s">
        <v>3862</v>
      </c>
      <c r="B1332" s="29">
        <v>0.0</v>
      </c>
      <c r="C1332" s="26"/>
      <c r="D1332" s="27">
        <v>0.0</v>
      </c>
      <c r="E1332" s="28"/>
    </row>
    <row r="1333" hidden="1">
      <c r="A1333" s="31" t="s">
        <v>3863</v>
      </c>
      <c r="B1333" s="29">
        <v>0.0</v>
      </c>
      <c r="C1333" s="26"/>
      <c r="D1333" s="27">
        <v>0.0</v>
      </c>
      <c r="E1333" s="28"/>
    </row>
    <row r="1334" hidden="1">
      <c r="A1334" s="31" t="s">
        <v>3865</v>
      </c>
      <c r="B1334" s="25">
        <v>0.0</v>
      </c>
      <c r="C1334" s="26"/>
      <c r="D1334" s="27">
        <v>0.0</v>
      </c>
      <c r="E1334" s="28"/>
    </row>
    <row r="1335" hidden="1">
      <c r="A1335" s="31" t="s">
        <v>3867</v>
      </c>
      <c r="B1335" s="29">
        <v>945.0</v>
      </c>
      <c r="C1335" s="26">
        <v>935.0</v>
      </c>
      <c r="D1335" s="27">
        <v>-10.0</v>
      </c>
      <c r="E1335" s="34"/>
    </row>
    <row r="1336" hidden="1">
      <c r="A1336" s="58" t="s">
        <v>3868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 hidden="1">
      <c r="A1337" s="58" t="s">
        <v>3869</v>
      </c>
      <c r="B1337" s="29">
        <v>3500.0</v>
      </c>
      <c r="C1337" s="59">
        <v>3500.0</v>
      </c>
      <c r="D1337" s="27">
        <v>0.0</v>
      </c>
      <c r="E1337" s="34"/>
    </row>
    <row r="1338" hidden="1">
      <c r="A1338" s="58" t="s">
        <v>3870</v>
      </c>
      <c r="B1338" s="29">
        <v>14877.21</v>
      </c>
      <c r="C1338" s="59">
        <v>14877.21</v>
      </c>
      <c r="D1338" s="27">
        <v>0.0</v>
      </c>
      <c r="E1338" s="34"/>
    </row>
    <row r="1339" hidden="1">
      <c r="A1339" s="58" t="s">
        <v>3871</v>
      </c>
      <c r="B1339" s="29">
        <v>2919.0</v>
      </c>
      <c r="C1339" s="59">
        <v>2919.0</v>
      </c>
      <c r="D1339" s="27">
        <v>0.0</v>
      </c>
      <c r="E1339" s="34"/>
    </row>
    <row r="1340" hidden="1">
      <c r="A1340" s="58" t="s">
        <v>3873</v>
      </c>
      <c r="B1340" s="29">
        <v>0.0</v>
      </c>
      <c r="C1340" s="59">
        <v>0.0</v>
      </c>
      <c r="D1340" s="27">
        <v>0.0</v>
      </c>
      <c r="E1340" s="34"/>
    </row>
    <row r="1341" hidden="1">
      <c r="A1341" s="58" t="s">
        <v>3874</v>
      </c>
      <c r="B1341" s="29">
        <v>4501.9</v>
      </c>
      <c r="C1341" s="59">
        <v>4501.900000000001</v>
      </c>
      <c r="D1341" s="27">
        <v>9.094947017729282E-13</v>
      </c>
      <c r="E1341" s="34"/>
    </row>
    <row r="1342" hidden="1">
      <c r="A1342" s="35" t="s">
        <v>3875</v>
      </c>
      <c r="B1342" s="29">
        <v>56781.759999999995</v>
      </c>
      <c r="C1342" s="59">
        <v>56781.76000000002</v>
      </c>
      <c r="D1342" s="37">
        <v>2.1827872842550278E-11</v>
      </c>
      <c r="E1342" s="34"/>
    </row>
    <row r="1343" hidden="1">
      <c r="A1343" s="36" t="s">
        <v>3876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 hidden="1">
      <c r="A1344" s="39"/>
      <c r="B1344" s="60"/>
      <c r="C1344" s="61"/>
      <c r="D1344" s="61"/>
      <c r="E1344" s="62"/>
    </row>
    <row r="1345" hidden="1">
      <c r="A1345" s="39"/>
      <c r="B1345" s="60"/>
      <c r="C1345" s="61"/>
      <c r="D1345" s="61"/>
      <c r="E1345" s="62"/>
    </row>
    <row r="1346" hidden="1">
      <c r="A1346" s="5" t="s">
        <v>3877</v>
      </c>
      <c r="B1346" s="6"/>
      <c r="C1346" s="6"/>
      <c r="D1346" s="6"/>
      <c r="E1346" s="7"/>
    </row>
    <row r="1347" hidden="1">
      <c r="A1347" s="10"/>
      <c r="B1347" s="11"/>
      <c r="C1347" s="11"/>
      <c r="D1347" s="11"/>
      <c r="E1347" s="12"/>
    </row>
    <row r="1348" hidden="1">
      <c r="A1348" s="5" t="s">
        <v>3850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13">
        <v>46143.0</v>
      </c>
      <c r="B1350" s="6"/>
      <c r="C1350" s="54" t="s">
        <v>3851</v>
      </c>
      <c r="D1350" s="15">
        <v>46145.0</v>
      </c>
      <c r="E1350" s="7"/>
    </row>
    <row r="1351" hidden="1">
      <c r="A1351" s="10"/>
      <c r="B1351" s="11"/>
      <c r="C1351" s="16"/>
      <c r="D1351" s="11"/>
      <c r="E1351" s="12"/>
    </row>
    <row r="1352" hidden="1">
      <c r="A1352" s="55" t="s">
        <v>5105</v>
      </c>
      <c r="B1352" s="7"/>
      <c r="C1352" s="16"/>
      <c r="D1352" s="56" t="s">
        <v>5099</v>
      </c>
      <c r="E1352" s="7"/>
    </row>
    <row r="1353" hidden="1">
      <c r="A1353" s="10"/>
      <c r="B1353" s="12"/>
      <c r="C1353" s="16"/>
      <c r="D1353" s="11"/>
      <c r="E1353" s="12"/>
    </row>
    <row r="1354" hidden="1">
      <c r="A1354" s="19" t="s">
        <v>3852</v>
      </c>
      <c r="B1354" s="6"/>
      <c r="C1354" s="6"/>
      <c r="D1354" s="6"/>
      <c r="E1354" s="7"/>
    </row>
    <row r="1355" hidden="1">
      <c r="A1355" s="20" t="s">
        <v>3853</v>
      </c>
      <c r="B1355" s="21" t="s">
        <v>3854</v>
      </c>
      <c r="C1355" s="22" t="s">
        <v>3855</v>
      </c>
      <c r="D1355" s="21" t="s">
        <v>3856</v>
      </c>
      <c r="E1355" s="23" t="s">
        <v>13</v>
      </c>
    </row>
    <row r="1356" hidden="1">
      <c r="A1356" s="57" t="s">
        <v>3857</v>
      </c>
      <c r="B1356" s="25">
        <v>4373.0</v>
      </c>
      <c r="C1356" s="26">
        <v>4373.0</v>
      </c>
      <c r="D1356" s="27">
        <v>0.0</v>
      </c>
      <c r="E1356" s="28"/>
    </row>
    <row r="1357" hidden="1">
      <c r="A1357" s="57" t="s">
        <v>3858</v>
      </c>
      <c r="B1357" s="29">
        <v>3130.0</v>
      </c>
      <c r="C1357" s="26">
        <v>3130.0</v>
      </c>
      <c r="D1357" s="27">
        <v>0.0</v>
      </c>
      <c r="E1357" s="28"/>
    </row>
    <row r="1358" hidden="1">
      <c r="A1358" s="57" t="s">
        <v>3859</v>
      </c>
      <c r="B1358" s="29">
        <v>0.0</v>
      </c>
      <c r="C1358" s="26"/>
      <c r="D1358" s="27">
        <v>0.0</v>
      </c>
      <c r="E1358" s="28"/>
    </row>
    <row r="1359" hidden="1">
      <c r="A1359" s="57" t="s">
        <v>3860</v>
      </c>
      <c r="B1359" s="29">
        <v>0.0</v>
      </c>
      <c r="C1359" s="26"/>
      <c r="D1359" s="27">
        <v>0.0</v>
      </c>
      <c r="E1359" s="28"/>
    </row>
    <row r="1360" hidden="1">
      <c r="A1360" s="31" t="s">
        <v>3862</v>
      </c>
      <c r="B1360" s="29">
        <v>0.0</v>
      </c>
      <c r="C1360" s="26"/>
      <c r="D1360" s="27">
        <v>0.0</v>
      </c>
      <c r="E1360" s="28"/>
    </row>
    <row r="1361" hidden="1">
      <c r="A1361" s="31" t="s">
        <v>3863</v>
      </c>
      <c r="B1361" s="29">
        <v>0.0</v>
      </c>
      <c r="C1361" s="26"/>
      <c r="D1361" s="27">
        <v>0.0</v>
      </c>
      <c r="E1361" s="28"/>
    </row>
    <row r="1362" hidden="1">
      <c r="A1362" s="31" t="s">
        <v>3865</v>
      </c>
      <c r="B1362" s="25">
        <v>50.0</v>
      </c>
      <c r="C1362" s="26">
        <v>50.0</v>
      </c>
      <c r="D1362" s="27">
        <v>0.0</v>
      </c>
      <c r="E1362" s="28" t="s">
        <v>5125</v>
      </c>
    </row>
    <row r="1363" hidden="1">
      <c r="A1363" s="31" t="s">
        <v>3867</v>
      </c>
      <c r="B1363" s="29">
        <v>630.0</v>
      </c>
      <c r="C1363" s="26">
        <v>630.0</v>
      </c>
      <c r="D1363" s="27">
        <v>0.0</v>
      </c>
      <c r="E1363" s="34"/>
    </row>
    <row r="1364" hidden="1">
      <c r="A1364" s="58" t="s">
        <v>3868</v>
      </c>
      <c r="B1364" s="29">
        <v>5801.0</v>
      </c>
      <c r="C1364" s="29">
        <v>5801.0</v>
      </c>
      <c r="D1364" s="27">
        <v>0.0</v>
      </c>
      <c r="E1364" s="34"/>
    </row>
    <row r="1365" hidden="1">
      <c r="A1365" s="58" t="s">
        <v>3869</v>
      </c>
      <c r="B1365" s="29">
        <v>3809.0</v>
      </c>
      <c r="C1365" s="59">
        <v>3809.0</v>
      </c>
      <c r="D1365" s="27">
        <v>0.0</v>
      </c>
      <c r="E1365" s="34"/>
    </row>
    <row r="1366" hidden="1">
      <c r="A1366" s="58" t="s">
        <v>3870</v>
      </c>
      <c r="B1366" s="29">
        <v>10298.0</v>
      </c>
      <c r="C1366" s="59">
        <v>10298.0</v>
      </c>
      <c r="D1366" s="27">
        <v>0.0</v>
      </c>
      <c r="E1366" s="34"/>
    </row>
    <row r="1367" hidden="1">
      <c r="A1367" s="58" t="s">
        <v>3871</v>
      </c>
      <c r="B1367" s="29">
        <v>3776.0</v>
      </c>
      <c r="C1367" s="59">
        <v>3776.0</v>
      </c>
      <c r="D1367" s="27">
        <v>0.0</v>
      </c>
      <c r="E1367" s="34"/>
    </row>
    <row r="1368" hidden="1">
      <c r="A1368" s="58" t="s">
        <v>3873</v>
      </c>
      <c r="B1368" s="29">
        <v>0.0</v>
      </c>
      <c r="C1368" s="59">
        <v>0.0</v>
      </c>
      <c r="D1368" s="27">
        <v>0.0</v>
      </c>
      <c r="E1368" s="34"/>
    </row>
    <row r="1369" hidden="1">
      <c r="A1369" s="58" t="s">
        <v>3874</v>
      </c>
      <c r="B1369" s="29">
        <v>1662.0</v>
      </c>
      <c r="C1369" s="59">
        <v>1662.0</v>
      </c>
      <c r="D1369" s="27">
        <v>0.0</v>
      </c>
      <c r="E1369" s="34"/>
    </row>
    <row r="1370" hidden="1">
      <c r="A1370" s="35" t="s">
        <v>3875</v>
      </c>
      <c r="B1370" s="29">
        <v>31864.0</v>
      </c>
      <c r="C1370" s="59">
        <v>31864.0</v>
      </c>
      <c r="D1370" s="37">
        <v>0.0</v>
      </c>
      <c r="E1370" s="34"/>
    </row>
    <row r="1371" hidden="1">
      <c r="A1371" s="36" t="s">
        <v>3876</v>
      </c>
      <c r="B1371" s="37">
        <v>3.0</v>
      </c>
      <c r="C1371" s="27">
        <v>3.0</v>
      </c>
      <c r="D1371" s="27">
        <v>0.0</v>
      </c>
      <c r="E1371" s="38"/>
    </row>
    <row r="1372" hidden="1">
      <c r="A1372" s="39"/>
      <c r="B1372" s="60"/>
      <c r="C1372" s="61"/>
      <c r="D1372" s="61"/>
      <c r="E1372" s="62"/>
    </row>
    <row r="1373" hidden="1">
      <c r="A1373" s="39"/>
      <c r="B1373" s="60"/>
      <c r="C1373" s="61"/>
      <c r="D1373" s="61"/>
      <c r="E1373" s="62"/>
    </row>
    <row r="1374" hidden="1">
      <c r="A1374" s="5" t="s">
        <v>3877</v>
      </c>
      <c r="B1374" s="6"/>
      <c r="C1374" s="6"/>
      <c r="D1374" s="6"/>
      <c r="E1374" s="7"/>
    </row>
    <row r="1375" hidden="1">
      <c r="A1375" s="10"/>
      <c r="B1375" s="11"/>
      <c r="C1375" s="11"/>
      <c r="D1375" s="11"/>
      <c r="E1375" s="12"/>
    </row>
    <row r="1376" hidden="1">
      <c r="A1376" s="5" t="s">
        <v>3850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13">
        <v>46146.0</v>
      </c>
      <c r="B1378" s="6"/>
      <c r="C1378" s="54" t="s">
        <v>3851</v>
      </c>
      <c r="D1378" s="15">
        <v>46152.0</v>
      </c>
      <c r="E1378" s="7"/>
    </row>
    <row r="1379" hidden="1">
      <c r="A1379" s="10"/>
      <c r="B1379" s="11"/>
      <c r="C1379" s="16"/>
      <c r="D1379" s="11"/>
      <c r="E1379" s="12"/>
    </row>
    <row r="1380" hidden="1">
      <c r="A1380" s="55" t="s">
        <v>5098</v>
      </c>
      <c r="B1380" s="7"/>
      <c r="C1380" s="16"/>
      <c r="D1380" s="56" t="s">
        <v>5099</v>
      </c>
      <c r="E1380" s="7"/>
    </row>
    <row r="1381" hidden="1">
      <c r="A1381" s="10"/>
      <c r="B1381" s="12"/>
      <c r="C1381" s="16"/>
      <c r="D1381" s="11"/>
      <c r="E1381" s="12"/>
    </row>
    <row r="1382" hidden="1">
      <c r="A1382" s="19" t="s">
        <v>3852</v>
      </c>
      <c r="B1382" s="6"/>
      <c r="C1382" s="6"/>
      <c r="D1382" s="6"/>
      <c r="E1382" s="7"/>
    </row>
    <row r="1383" hidden="1">
      <c r="A1383" s="20" t="s">
        <v>3853</v>
      </c>
      <c r="B1383" s="21" t="s">
        <v>3854</v>
      </c>
      <c r="C1383" s="22" t="s">
        <v>3855</v>
      </c>
      <c r="D1383" s="21" t="s">
        <v>3856</v>
      </c>
      <c r="E1383" s="23" t="s">
        <v>13</v>
      </c>
    </row>
    <row r="1384" hidden="1">
      <c r="A1384" s="57" t="s">
        <v>3857</v>
      </c>
      <c r="B1384" s="25">
        <v>19086.0</v>
      </c>
      <c r="C1384" s="26">
        <v>19087.0</v>
      </c>
      <c r="D1384" s="27">
        <v>1.0</v>
      </c>
      <c r="E1384" s="28"/>
    </row>
    <row r="1385" hidden="1">
      <c r="A1385" s="57" t="s">
        <v>3858</v>
      </c>
      <c r="B1385" s="29">
        <v>16998.0</v>
      </c>
      <c r="C1385" s="26">
        <v>16998.0</v>
      </c>
      <c r="D1385" s="27">
        <v>0.0</v>
      </c>
      <c r="E1385" s="28"/>
    </row>
    <row r="1386" hidden="1">
      <c r="A1386" s="57" t="s">
        <v>3859</v>
      </c>
      <c r="B1386" s="29">
        <v>0.0</v>
      </c>
      <c r="C1386" s="26"/>
      <c r="D1386" s="27">
        <v>0.0</v>
      </c>
      <c r="E1386" s="28"/>
    </row>
    <row r="1387" hidden="1">
      <c r="A1387" s="57" t="s">
        <v>3860</v>
      </c>
      <c r="B1387" s="29">
        <v>0.0</v>
      </c>
      <c r="C1387" s="26"/>
      <c r="D1387" s="27">
        <v>0.0</v>
      </c>
      <c r="E1387" s="28"/>
    </row>
    <row r="1388" hidden="1">
      <c r="A1388" s="31" t="s">
        <v>3862</v>
      </c>
      <c r="B1388" s="29">
        <v>0.0</v>
      </c>
      <c r="C1388" s="26"/>
      <c r="D1388" s="27">
        <v>0.0</v>
      </c>
      <c r="E1388" s="28"/>
    </row>
    <row r="1389" hidden="1">
      <c r="A1389" s="31" t="s">
        <v>3863</v>
      </c>
      <c r="B1389" s="29">
        <v>0.0</v>
      </c>
      <c r="C1389" s="26"/>
      <c r="D1389" s="27">
        <v>0.0</v>
      </c>
      <c r="E1389" s="28"/>
    </row>
    <row r="1390" hidden="1">
      <c r="A1390" s="31" t="s">
        <v>3865</v>
      </c>
      <c r="B1390" s="25">
        <v>0.0</v>
      </c>
      <c r="C1390" s="26"/>
      <c r="D1390" s="27">
        <v>0.0</v>
      </c>
      <c r="E1390" s="28"/>
    </row>
    <row r="1391" hidden="1">
      <c r="A1391" s="31" t="s">
        <v>3867</v>
      </c>
      <c r="B1391" s="29">
        <v>1980.0</v>
      </c>
      <c r="C1391" s="26">
        <v>1980.0</v>
      </c>
      <c r="D1391" s="27">
        <v>0.0</v>
      </c>
      <c r="E1391" s="34"/>
    </row>
    <row r="1392" hidden="1">
      <c r="A1392" s="58" t="s">
        <v>3868</v>
      </c>
      <c r="B1392" s="29">
        <v>13308.0</v>
      </c>
      <c r="C1392" s="29">
        <v>13308.0</v>
      </c>
      <c r="D1392" s="27">
        <v>0.0</v>
      </c>
      <c r="E1392" s="34"/>
    </row>
    <row r="1393" hidden="1">
      <c r="A1393" s="58" t="s">
        <v>3869</v>
      </c>
      <c r="B1393" s="29">
        <v>3712.0</v>
      </c>
      <c r="C1393" s="59">
        <v>3712.0</v>
      </c>
      <c r="D1393" s="27">
        <v>0.0</v>
      </c>
      <c r="E1393" s="34"/>
    </row>
    <row r="1394" hidden="1">
      <c r="A1394" s="58" t="s">
        <v>3870</v>
      </c>
      <c r="B1394" s="29">
        <v>33413.72</v>
      </c>
      <c r="C1394" s="59">
        <v>33413.719999999994</v>
      </c>
      <c r="D1394" s="27">
        <v>-7.275957614183426E-12</v>
      </c>
      <c r="E1394" s="34"/>
    </row>
    <row r="1395" hidden="1">
      <c r="A1395" s="58" t="s">
        <v>3871</v>
      </c>
      <c r="B1395" s="29">
        <v>10852.0</v>
      </c>
      <c r="C1395" s="59">
        <v>10852.0</v>
      </c>
      <c r="D1395" s="27">
        <v>0.0</v>
      </c>
      <c r="E1395" s="34"/>
    </row>
    <row r="1396" hidden="1">
      <c r="A1396" s="58" t="s">
        <v>3873</v>
      </c>
      <c r="B1396" s="29">
        <v>0.0</v>
      </c>
      <c r="C1396" s="59">
        <v>0.0</v>
      </c>
      <c r="D1396" s="27">
        <v>0.0</v>
      </c>
      <c r="E1396" s="34"/>
    </row>
    <row r="1397" hidden="1">
      <c r="A1397" s="58" t="s">
        <v>3874</v>
      </c>
      <c r="B1397" s="29">
        <v>6560.509999999999</v>
      </c>
      <c r="C1397" s="59">
        <v>6560.509999999999</v>
      </c>
      <c r="D1397" s="27">
        <v>0.0</v>
      </c>
      <c r="E1397" s="34"/>
    </row>
    <row r="1398" hidden="1">
      <c r="A1398" s="35" t="s">
        <v>3875</v>
      </c>
      <c r="B1398" s="29">
        <v>99349.63</v>
      </c>
      <c r="C1398" s="59">
        <v>99349.63000000002</v>
      </c>
      <c r="D1398" s="37">
        <v>1.4551915228366852E-11</v>
      </c>
      <c r="E1398" s="34"/>
    </row>
    <row r="1399" hidden="1">
      <c r="A1399" s="36" t="s">
        <v>3876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 hidden="1">
      <c r="A1400" s="39"/>
      <c r="B1400" s="60"/>
      <c r="C1400" s="61"/>
      <c r="D1400" s="61"/>
      <c r="E1400" s="62"/>
    </row>
    <row r="1401" hidden="1">
      <c r="A1401" s="39"/>
      <c r="B1401" s="60"/>
      <c r="C1401" s="61"/>
      <c r="D1401" s="61"/>
      <c r="E1401" s="62"/>
    </row>
    <row r="1402" hidden="1">
      <c r="A1402" s="5" t="s">
        <v>3877</v>
      </c>
      <c r="B1402" s="6"/>
      <c r="C1402" s="6"/>
      <c r="D1402" s="6"/>
      <c r="E1402" s="7"/>
    </row>
    <row r="1403" hidden="1">
      <c r="A1403" s="10"/>
      <c r="B1403" s="11"/>
      <c r="C1403" s="11"/>
      <c r="D1403" s="11"/>
      <c r="E1403" s="12"/>
    </row>
    <row r="1404" hidden="1">
      <c r="A1404" s="5" t="s">
        <v>3850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13">
        <v>46153.0</v>
      </c>
      <c r="B1406" s="6"/>
      <c r="C1406" s="54" t="s">
        <v>3851</v>
      </c>
      <c r="D1406" s="15">
        <v>46159.0</v>
      </c>
      <c r="E1406" s="7"/>
    </row>
    <row r="1407" hidden="1">
      <c r="A1407" s="10"/>
      <c r="B1407" s="11"/>
      <c r="C1407" s="16"/>
      <c r="D1407" s="11"/>
      <c r="E1407" s="12"/>
    </row>
    <row r="1408" hidden="1">
      <c r="A1408" s="55" t="s">
        <v>5098</v>
      </c>
      <c r="B1408" s="7"/>
      <c r="C1408" s="16"/>
      <c r="D1408" s="56" t="s">
        <v>5099</v>
      </c>
      <c r="E1408" s="7"/>
    </row>
    <row r="1409" hidden="1">
      <c r="A1409" s="10"/>
      <c r="B1409" s="12"/>
      <c r="C1409" s="16"/>
      <c r="D1409" s="11"/>
      <c r="E1409" s="12"/>
    </row>
    <row r="1410" hidden="1">
      <c r="A1410" s="19" t="s">
        <v>3852</v>
      </c>
      <c r="B1410" s="6"/>
      <c r="C1410" s="6"/>
      <c r="D1410" s="6"/>
      <c r="E1410" s="7"/>
    </row>
    <row r="1411" hidden="1">
      <c r="A1411" s="20" t="s">
        <v>3853</v>
      </c>
      <c r="B1411" s="21" t="s">
        <v>3854</v>
      </c>
      <c r="C1411" s="22" t="s">
        <v>3855</v>
      </c>
      <c r="D1411" s="21" t="s">
        <v>3856</v>
      </c>
      <c r="E1411" s="23" t="s">
        <v>13</v>
      </c>
    </row>
    <row r="1412" hidden="1">
      <c r="A1412" s="57" t="s">
        <v>3857</v>
      </c>
      <c r="B1412" s="25">
        <v>17668.0</v>
      </c>
      <c r="C1412" s="26">
        <v>17668.0</v>
      </c>
      <c r="D1412" s="27">
        <v>0.0</v>
      </c>
      <c r="E1412" s="28"/>
    </row>
    <row r="1413" hidden="1">
      <c r="A1413" s="57" t="s">
        <v>3858</v>
      </c>
      <c r="B1413" s="29">
        <v>24165.0</v>
      </c>
      <c r="C1413" s="26">
        <v>24165.0</v>
      </c>
      <c r="D1413" s="27">
        <v>0.0</v>
      </c>
      <c r="E1413" s="28"/>
    </row>
    <row r="1414" hidden="1">
      <c r="A1414" s="57" t="s">
        <v>3859</v>
      </c>
      <c r="B1414" s="29">
        <v>0.0</v>
      </c>
      <c r="C1414" s="26"/>
      <c r="D1414" s="27">
        <v>0.0</v>
      </c>
      <c r="E1414" s="28"/>
    </row>
    <row r="1415" hidden="1">
      <c r="A1415" s="57" t="s">
        <v>3860</v>
      </c>
      <c r="B1415" s="29">
        <v>0.0</v>
      </c>
      <c r="C1415" s="26"/>
      <c r="D1415" s="27">
        <v>0.0</v>
      </c>
      <c r="E1415" s="28"/>
    </row>
    <row r="1416" hidden="1">
      <c r="A1416" s="31" t="s">
        <v>3862</v>
      </c>
      <c r="B1416" s="29">
        <v>0.0</v>
      </c>
      <c r="C1416" s="26"/>
      <c r="D1416" s="27">
        <v>0.0</v>
      </c>
      <c r="E1416" s="28"/>
    </row>
    <row r="1417" hidden="1">
      <c r="A1417" s="31" t="s">
        <v>3863</v>
      </c>
      <c r="B1417" s="29">
        <v>0.0</v>
      </c>
      <c r="C1417" s="26"/>
      <c r="D1417" s="27">
        <v>0.0</v>
      </c>
      <c r="E1417" s="28"/>
    </row>
    <row r="1418" hidden="1">
      <c r="A1418" s="31" t="s">
        <v>3865</v>
      </c>
      <c r="B1418" s="25">
        <v>236.0</v>
      </c>
      <c r="C1418" s="26">
        <v>236.0</v>
      </c>
      <c r="D1418" s="27">
        <v>0.0</v>
      </c>
      <c r="E1418" s="28" t="s">
        <v>5126</v>
      </c>
    </row>
    <row r="1419" hidden="1">
      <c r="A1419" s="31" t="s">
        <v>3867</v>
      </c>
      <c r="B1419" s="29">
        <v>2250.0</v>
      </c>
      <c r="C1419" s="26">
        <v>2250.0</v>
      </c>
      <c r="D1419" s="27">
        <v>0.0</v>
      </c>
      <c r="E1419" s="34"/>
    </row>
    <row r="1420" hidden="1">
      <c r="A1420" s="58" t="s">
        <v>3868</v>
      </c>
      <c r="B1420" s="29">
        <v>28812.66</v>
      </c>
      <c r="C1420" s="29">
        <v>28812.65999999998</v>
      </c>
      <c r="D1420" s="27">
        <v>-1.8189894035458565E-11</v>
      </c>
      <c r="E1420" s="34"/>
    </row>
    <row r="1421" hidden="1">
      <c r="A1421" s="58" t="s">
        <v>3869</v>
      </c>
      <c r="B1421" s="29">
        <v>9207.0</v>
      </c>
      <c r="C1421" s="59">
        <v>9207.0</v>
      </c>
      <c r="D1421" s="27">
        <v>0.0</v>
      </c>
      <c r="E1421" s="34"/>
    </row>
    <row r="1422" hidden="1">
      <c r="A1422" s="58" t="s">
        <v>3870</v>
      </c>
      <c r="B1422" s="29">
        <v>25690.5</v>
      </c>
      <c r="C1422" s="59">
        <v>25690.5</v>
      </c>
      <c r="D1422" s="27">
        <v>0.0</v>
      </c>
      <c r="E1422" s="34"/>
    </row>
    <row r="1423" hidden="1">
      <c r="A1423" s="58" t="s">
        <v>3871</v>
      </c>
      <c r="B1423" s="29">
        <v>9872.0</v>
      </c>
      <c r="C1423" s="59">
        <v>9872.0</v>
      </c>
      <c r="D1423" s="27">
        <v>0.0</v>
      </c>
      <c r="E1423" s="34"/>
    </row>
    <row r="1424" hidden="1">
      <c r="A1424" s="58" t="s">
        <v>3873</v>
      </c>
      <c r="B1424" s="29">
        <v>0.0</v>
      </c>
      <c r="C1424" s="59">
        <v>0.0</v>
      </c>
      <c r="D1424" s="27">
        <v>0.0</v>
      </c>
      <c r="E1424" s="34"/>
    </row>
    <row r="1425" hidden="1">
      <c r="A1425" s="58" t="s">
        <v>3874</v>
      </c>
      <c r="B1425" s="29">
        <v>7095.25</v>
      </c>
      <c r="C1425" s="59">
        <v>7095.25</v>
      </c>
      <c r="D1425" s="27">
        <v>0.0</v>
      </c>
      <c r="E1425" s="34"/>
    </row>
    <row r="1426" hidden="1">
      <c r="A1426" s="35" t="s">
        <v>3875</v>
      </c>
      <c r="B1426" s="29">
        <v>117900.91</v>
      </c>
      <c r="C1426" s="59">
        <v>117900.91000000005</v>
      </c>
      <c r="D1426" s="37">
        <v>4.3655745685100555E-11</v>
      </c>
      <c r="E1426" s="34"/>
    </row>
    <row r="1427" hidden="1">
      <c r="A1427" s="36" t="s">
        <v>3876</v>
      </c>
      <c r="B1427" s="37">
        <v>0.250000000003638</v>
      </c>
      <c r="C1427" s="27">
        <v>0.24999999992724042</v>
      </c>
      <c r="D1427" s="27">
        <v>-7.639755494892597E-11</v>
      </c>
      <c r="E1427" s="38"/>
    </row>
    <row r="1428" hidden="1">
      <c r="A1428" s="39"/>
      <c r="B1428" s="60"/>
      <c r="C1428" s="61"/>
      <c r="D1428" s="61"/>
      <c r="E1428" s="62"/>
    </row>
    <row r="1429" hidden="1">
      <c r="A1429" s="39"/>
      <c r="B1429" s="60"/>
      <c r="C1429" s="61"/>
      <c r="D1429" s="61"/>
      <c r="E1429" s="62"/>
    </row>
    <row r="1430" hidden="1">
      <c r="A1430" s="5" t="s">
        <v>3877</v>
      </c>
      <c r="B1430" s="6"/>
      <c r="C1430" s="6"/>
      <c r="D1430" s="6"/>
      <c r="E1430" s="7"/>
    </row>
    <row r="1431" hidden="1">
      <c r="A1431" s="10"/>
      <c r="B1431" s="11"/>
      <c r="C1431" s="11"/>
      <c r="D1431" s="11"/>
      <c r="E1431" s="12"/>
    </row>
    <row r="1432" hidden="1">
      <c r="A1432" s="5" t="s">
        <v>3850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13">
        <v>46160.0</v>
      </c>
      <c r="B1434" s="6"/>
      <c r="C1434" s="54" t="s">
        <v>3851</v>
      </c>
      <c r="D1434" s="15">
        <v>46166.0</v>
      </c>
      <c r="E1434" s="7"/>
    </row>
    <row r="1435" hidden="1">
      <c r="A1435" s="10"/>
      <c r="B1435" s="11"/>
      <c r="C1435" s="16"/>
      <c r="D1435" s="11"/>
      <c r="E1435" s="12"/>
    </row>
    <row r="1436" hidden="1">
      <c r="A1436" s="55" t="s">
        <v>5098</v>
      </c>
      <c r="B1436" s="7"/>
      <c r="C1436" s="16"/>
      <c r="D1436" s="56" t="s">
        <v>5099</v>
      </c>
      <c r="E1436" s="7"/>
    </row>
    <row r="1437" hidden="1">
      <c r="A1437" s="10"/>
      <c r="B1437" s="12"/>
      <c r="C1437" s="16"/>
      <c r="D1437" s="11"/>
      <c r="E1437" s="12"/>
    </row>
    <row r="1438" hidden="1">
      <c r="A1438" s="19" t="s">
        <v>3852</v>
      </c>
      <c r="B1438" s="6"/>
      <c r="C1438" s="6"/>
      <c r="D1438" s="6"/>
      <c r="E1438" s="7"/>
    </row>
    <row r="1439" hidden="1">
      <c r="A1439" s="20" t="s">
        <v>3853</v>
      </c>
      <c r="B1439" s="21" t="s">
        <v>3854</v>
      </c>
      <c r="C1439" s="22" t="s">
        <v>3855</v>
      </c>
      <c r="D1439" s="21" t="s">
        <v>3856</v>
      </c>
      <c r="E1439" s="23" t="s">
        <v>13</v>
      </c>
    </row>
    <row r="1440" hidden="1">
      <c r="A1440" s="57" t="s">
        <v>3857</v>
      </c>
      <c r="B1440" s="25">
        <v>16088.0</v>
      </c>
      <c r="C1440" s="26">
        <v>16088.0</v>
      </c>
      <c r="D1440" s="27">
        <v>0.0</v>
      </c>
      <c r="E1440" s="28"/>
    </row>
    <row r="1441" hidden="1">
      <c r="A1441" s="57" t="s">
        <v>3858</v>
      </c>
      <c r="B1441" s="29">
        <v>19887.0</v>
      </c>
      <c r="C1441" s="26">
        <v>19887.0</v>
      </c>
      <c r="D1441" s="27">
        <v>0.0</v>
      </c>
      <c r="E1441" s="28"/>
    </row>
    <row r="1442" hidden="1">
      <c r="A1442" s="57" t="s">
        <v>3859</v>
      </c>
      <c r="B1442" s="29">
        <v>0.0</v>
      </c>
      <c r="C1442" s="26"/>
      <c r="D1442" s="27">
        <v>0.0</v>
      </c>
      <c r="E1442" s="28"/>
    </row>
    <row r="1443" hidden="1">
      <c r="A1443" s="57" t="s">
        <v>3860</v>
      </c>
      <c r="B1443" s="29">
        <v>0.0</v>
      </c>
      <c r="C1443" s="26"/>
      <c r="D1443" s="27">
        <v>0.0</v>
      </c>
      <c r="E1443" s="28"/>
    </row>
    <row r="1444" hidden="1">
      <c r="A1444" s="31" t="s">
        <v>3862</v>
      </c>
      <c r="B1444" s="29">
        <v>0.0</v>
      </c>
      <c r="C1444" s="26"/>
      <c r="D1444" s="27">
        <v>0.0</v>
      </c>
      <c r="E1444" s="28"/>
    </row>
    <row r="1445" hidden="1">
      <c r="A1445" s="31" t="s">
        <v>3863</v>
      </c>
      <c r="B1445" s="29">
        <v>0.0</v>
      </c>
      <c r="C1445" s="26"/>
      <c r="D1445" s="27">
        <v>0.0</v>
      </c>
      <c r="E1445" s="28"/>
    </row>
    <row r="1446" hidden="1">
      <c r="A1446" s="31" t="s">
        <v>3865</v>
      </c>
      <c r="B1446" s="25">
        <v>311.0</v>
      </c>
      <c r="C1446" s="26">
        <v>311.0</v>
      </c>
      <c r="D1446" s="27">
        <v>0.0</v>
      </c>
      <c r="E1446" s="28" t="s">
        <v>5127</v>
      </c>
    </row>
    <row r="1447" hidden="1">
      <c r="A1447" s="31" t="s">
        <v>3867</v>
      </c>
      <c r="B1447" s="29">
        <v>2160.0</v>
      </c>
      <c r="C1447" s="26">
        <v>2115.0</v>
      </c>
      <c r="D1447" s="27">
        <v>-45.0</v>
      </c>
      <c r="E1447" s="34"/>
    </row>
    <row r="1448" hidden="1">
      <c r="A1448" s="58" t="s">
        <v>3868</v>
      </c>
      <c r="B1448" s="29">
        <v>41004.14</v>
      </c>
      <c r="C1448" s="29">
        <v>41004.139999999956</v>
      </c>
      <c r="D1448" s="27">
        <v>-4.3655745685100555E-11</v>
      </c>
      <c r="E1448" s="34"/>
    </row>
    <row r="1449" hidden="1">
      <c r="A1449" s="58" t="s">
        <v>3869</v>
      </c>
      <c r="B1449" s="29">
        <v>8549.0</v>
      </c>
      <c r="C1449" s="59">
        <v>8549.0</v>
      </c>
      <c r="D1449" s="27">
        <v>0.0</v>
      </c>
      <c r="E1449" s="34"/>
    </row>
    <row r="1450" hidden="1">
      <c r="A1450" s="58" t="s">
        <v>3870</v>
      </c>
      <c r="B1450" s="29">
        <v>22932.25</v>
      </c>
      <c r="C1450" s="59">
        <v>22932.25</v>
      </c>
      <c r="D1450" s="27">
        <v>0.0</v>
      </c>
      <c r="E1450" s="34"/>
    </row>
    <row r="1451" hidden="1">
      <c r="A1451" s="58" t="s">
        <v>3871</v>
      </c>
      <c r="B1451" s="29">
        <v>9688.0</v>
      </c>
      <c r="C1451" s="59">
        <v>9688.0</v>
      </c>
      <c r="D1451" s="27">
        <v>0.0</v>
      </c>
      <c r="E1451" s="34"/>
    </row>
    <row r="1452" hidden="1">
      <c r="A1452" s="58" t="s">
        <v>3873</v>
      </c>
      <c r="B1452" s="29">
        <v>0.0</v>
      </c>
      <c r="C1452" s="59">
        <v>0.0</v>
      </c>
      <c r="D1452" s="27">
        <v>0.0</v>
      </c>
      <c r="E1452" s="34"/>
    </row>
    <row r="1453" hidden="1">
      <c r="A1453" s="58" t="s">
        <v>3874</v>
      </c>
      <c r="B1453" s="29">
        <v>3932.75</v>
      </c>
      <c r="C1453" s="59">
        <v>3932.75</v>
      </c>
      <c r="D1453" s="27">
        <v>0.0</v>
      </c>
      <c r="E1453" s="34"/>
    </row>
    <row r="1454" hidden="1">
      <c r="A1454" s="35" t="s">
        <v>3875</v>
      </c>
      <c r="B1454" s="29">
        <v>120618.83999999998</v>
      </c>
      <c r="C1454" s="59">
        <v>120618.84000000005</v>
      </c>
      <c r="D1454" s="37">
        <v>7.275957614183426E-11</v>
      </c>
      <c r="E1454" s="34"/>
    </row>
    <row r="1455" hidden="1">
      <c r="A1455" s="36" t="s">
        <v>3876</v>
      </c>
      <c r="B1455" s="37">
        <v>0.5500000000101863</v>
      </c>
      <c r="C1455" s="27">
        <v>-44.45000000009895</v>
      </c>
      <c r="D1455" s="27">
        <v>-45.00000000010914</v>
      </c>
      <c r="E1455" s="38"/>
    </row>
    <row r="1456" hidden="1">
      <c r="A1456" s="39"/>
      <c r="B1456" s="60"/>
      <c r="C1456" s="61"/>
      <c r="D1456" s="61"/>
      <c r="E1456" s="62"/>
    </row>
    <row r="1457" hidden="1">
      <c r="A1457" s="39"/>
      <c r="B1457" s="60"/>
      <c r="C1457" s="61"/>
      <c r="D1457" s="61"/>
      <c r="E1457" s="62"/>
    </row>
    <row r="1458">
      <c r="A1458" s="5" t="s">
        <v>3877</v>
      </c>
      <c r="B1458" s="6"/>
      <c r="C1458" s="6"/>
      <c r="D1458" s="6"/>
      <c r="E1458" s="7"/>
    </row>
    <row r="1459">
      <c r="A1459" s="10"/>
      <c r="B1459" s="11"/>
      <c r="C1459" s="11"/>
      <c r="D1459" s="11"/>
      <c r="E1459" s="12"/>
    </row>
    <row r="1460">
      <c r="A1460" s="5" t="s">
        <v>3850</v>
      </c>
      <c r="B1460" s="6"/>
      <c r="C1460" s="6"/>
      <c r="D1460" s="6"/>
      <c r="E1460" s="7"/>
    </row>
    <row r="1461">
      <c r="A1461" s="10"/>
      <c r="B1461" s="11"/>
      <c r="C1461" s="11"/>
      <c r="D1461" s="11"/>
      <c r="E1461" s="12"/>
    </row>
    <row r="1462">
      <c r="A1462" s="13">
        <v>46167.0</v>
      </c>
      <c r="B1462" s="6"/>
      <c r="C1462" s="54" t="s">
        <v>3851</v>
      </c>
      <c r="D1462" s="15">
        <v>46173.0</v>
      </c>
      <c r="E1462" s="7"/>
    </row>
    <row r="1463">
      <c r="A1463" s="10"/>
      <c r="B1463" s="11"/>
      <c r="C1463" s="16"/>
      <c r="D1463" s="11"/>
      <c r="E1463" s="12"/>
    </row>
    <row r="1464">
      <c r="A1464" s="55" t="s">
        <v>5098</v>
      </c>
      <c r="B1464" s="7"/>
      <c r="C1464" s="16"/>
      <c r="D1464" s="56" t="s">
        <v>5099</v>
      </c>
      <c r="E1464" s="7"/>
    </row>
    <row r="1465">
      <c r="A1465" s="10"/>
      <c r="B1465" s="12"/>
      <c r="C1465" s="16"/>
      <c r="D1465" s="11"/>
      <c r="E1465" s="12"/>
    </row>
    <row r="1466">
      <c r="A1466" s="19" t="s">
        <v>3852</v>
      </c>
      <c r="B1466" s="6"/>
      <c r="C1466" s="6"/>
      <c r="D1466" s="6"/>
      <c r="E1466" s="7"/>
    </row>
    <row r="1467">
      <c r="A1467" s="20" t="s">
        <v>3853</v>
      </c>
      <c r="B1467" s="21" t="s">
        <v>3854</v>
      </c>
      <c r="C1467" s="22" t="s">
        <v>3855</v>
      </c>
      <c r="D1467" s="21" t="s">
        <v>3856</v>
      </c>
      <c r="E1467" s="23" t="s">
        <v>13</v>
      </c>
    </row>
    <row r="1468">
      <c r="A1468" s="57" t="s">
        <v>3857</v>
      </c>
      <c r="B1468" s="25">
        <v>12157.0</v>
      </c>
      <c r="C1468" s="26">
        <v>12158.0</v>
      </c>
      <c r="D1468" s="27">
        <v>1.0</v>
      </c>
      <c r="E1468" s="28"/>
    </row>
    <row r="1469">
      <c r="A1469" s="57" t="s">
        <v>3858</v>
      </c>
      <c r="B1469" s="29">
        <v>21357.0</v>
      </c>
      <c r="C1469" s="26">
        <v>21357.0</v>
      </c>
      <c r="D1469" s="27">
        <v>0.0</v>
      </c>
      <c r="E1469" s="28"/>
    </row>
    <row r="1470">
      <c r="A1470" s="57" t="s">
        <v>3859</v>
      </c>
      <c r="B1470" s="29">
        <v>0.0</v>
      </c>
      <c r="C1470" s="26"/>
      <c r="D1470" s="27">
        <v>0.0</v>
      </c>
      <c r="E1470" s="28"/>
    </row>
    <row r="1471">
      <c r="A1471" s="57" t="s">
        <v>3860</v>
      </c>
      <c r="B1471" s="29">
        <v>0.0</v>
      </c>
      <c r="C1471" s="26"/>
      <c r="D1471" s="27">
        <v>0.0</v>
      </c>
      <c r="E1471" s="28"/>
    </row>
    <row r="1472">
      <c r="A1472" s="31" t="s">
        <v>3862</v>
      </c>
      <c r="B1472" s="29">
        <v>0.0</v>
      </c>
      <c r="C1472" s="26"/>
      <c r="D1472" s="27">
        <v>0.0</v>
      </c>
      <c r="E1472" s="28"/>
    </row>
    <row r="1473">
      <c r="A1473" s="31" t="s">
        <v>3863</v>
      </c>
      <c r="B1473" s="29">
        <v>0.0</v>
      </c>
      <c r="C1473" s="26">
        <v>124.0</v>
      </c>
      <c r="D1473" s="27">
        <v>124.0</v>
      </c>
      <c r="E1473" s="28" t="s">
        <v>5093</v>
      </c>
    </row>
    <row r="1474">
      <c r="A1474" s="31" t="s">
        <v>3865</v>
      </c>
      <c r="B1474" s="25">
        <v>920.0</v>
      </c>
      <c r="C1474" s="26">
        <v>796.0</v>
      </c>
      <c r="D1474" s="27">
        <v>-124.0</v>
      </c>
      <c r="E1474" s="28" t="s">
        <v>5128</v>
      </c>
    </row>
    <row r="1475">
      <c r="A1475" s="31" t="s">
        <v>3867</v>
      </c>
      <c r="B1475" s="29">
        <v>2430.0</v>
      </c>
      <c r="C1475" s="26">
        <v>2430.0</v>
      </c>
      <c r="D1475" s="27">
        <v>0.0</v>
      </c>
      <c r="E1475" s="34"/>
    </row>
    <row r="1476">
      <c r="A1476" s="58" t="s">
        <v>3868</v>
      </c>
      <c r="B1476" s="29">
        <v>41148.37999999999</v>
      </c>
      <c r="C1476" s="29">
        <v>41148.37999999998</v>
      </c>
      <c r="D1476" s="27">
        <v>-7.275957614183426E-12</v>
      </c>
      <c r="E1476" s="34"/>
    </row>
    <row r="1477">
      <c r="A1477" s="58" t="s">
        <v>3869</v>
      </c>
      <c r="B1477" s="29">
        <v>8479.0</v>
      </c>
      <c r="C1477" s="59">
        <v>8479.0</v>
      </c>
      <c r="D1477" s="27">
        <v>0.0</v>
      </c>
      <c r="E1477" s="34"/>
    </row>
    <row r="1478">
      <c r="A1478" s="58" t="s">
        <v>3870</v>
      </c>
      <c r="B1478" s="29">
        <v>23214.5</v>
      </c>
      <c r="C1478" s="59">
        <v>23214.5</v>
      </c>
      <c r="D1478" s="27">
        <v>0.0</v>
      </c>
      <c r="E1478" s="34"/>
    </row>
    <row r="1479">
      <c r="A1479" s="58" t="s">
        <v>3871</v>
      </c>
      <c r="B1479" s="29">
        <v>11110.099999999999</v>
      </c>
      <c r="C1479" s="59">
        <v>11110.1</v>
      </c>
      <c r="D1479" s="27">
        <v>1.8189894035458565E-12</v>
      </c>
      <c r="E1479" s="34"/>
    </row>
    <row r="1480">
      <c r="A1480" s="58" t="s">
        <v>3873</v>
      </c>
      <c r="B1480" s="29">
        <v>0.0</v>
      </c>
      <c r="C1480" s="59">
        <v>0.0</v>
      </c>
      <c r="D1480" s="27">
        <v>0.0</v>
      </c>
      <c r="E1480" s="34"/>
    </row>
    <row r="1481">
      <c r="A1481" s="58" t="s">
        <v>3874</v>
      </c>
      <c r="B1481" s="29">
        <v>2013.5</v>
      </c>
      <c r="C1481" s="59">
        <v>2013.5</v>
      </c>
      <c r="D1481" s="27">
        <v>0.0</v>
      </c>
      <c r="E1481" s="34"/>
    </row>
    <row r="1482">
      <c r="A1482" s="35" t="s">
        <v>3875</v>
      </c>
      <c r="B1482" s="29">
        <v>120803.68</v>
      </c>
      <c r="C1482" s="59">
        <v>120823.68000000017</v>
      </c>
      <c r="D1482" s="37">
        <v>20.000000000174623</v>
      </c>
      <c r="E1482" s="34"/>
    </row>
    <row r="1483">
      <c r="A1483" s="36" t="s">
        <v>3876</v>
      </c>
      <c r="B1483" s="37">
        <v>12.300000000013824</v>
      </c>
      <c r="C1483" s="27">
        <v>-6.7000000001862645</v>
      </c>
      <c r="D1483" s="27">
        <v>-19.00000000020009</v>
      </c>
      <c r="E1483" s="38"/>
    </row>
    <row r="1484">
      <c r="A1484" s="39"/>
      <c r="B1484" s="60"/>
      <c r="C1484" s="61"/>
      <c r="D1484" s="61"/>
      <c r="E1484" s="62"/>
    </row>
    <row r="1485">
      <c r="A1485" s="39"/>
      <c r="B1485" s="60"/>
      <c r="C1485" s="61"/>
      <c r="D1485" s="61"/>
      <c r="E1485" s="62"/>
    </row>
    <row r="1486">
      <c r="A1486" s="5" t="s">
        <v>3877</v>
      </c>
      <c r="B1486" s="6"/>
      <c r="C1486" s="6"/>
      <c r="D1486" s="6"/>
      <c r="E1486" s="7"/>
    </row>
    <row r="1487">
      <c r="A1487" s="10"/>
      <c r="B1487" s="11"/>
      <c r="C1487" s="11"/>
      <c r="D1487" s="11"/>
      <c r="E1487" s="12"/>
    </row>
    <row r="1488">
      <c r="A1488" s="5" t="s">
        <v>3850</v>
      </c>
      <c r="B1488" s="6"/>
      <c r="C1488" s="6"/>
      <c r="D1488" s="6"/>
      <c r="E1488" s="7"/>
    </row>
    <row r="1489">
      <c r="A1489" s="10"/>
      <c r="B1489" s="11"/>
      <c r="C1489" s="11"/>
      <c r="D1489" s="11"/>
      <c r="E1489" s="12"/>
    </row>
    <row r="1490">
      <c r="A1490" s="13">
        <v>46174.0</v>
      </c>
      <c r="B1490" s="6"/>
      <c r="C1490" s="54" t="s">
        <v>3851</v>
      </c>
      <c r="D1490" s="15">
        <v>46180.0</v>
      </c>
      <c r="E1490" s="7"/>
    </row>
    <row r="1491">
      <c r="A1491" s="10"/>
      <c r="B1491" s="11"/>
      <c r="C1491" s="16"/>
      <c r="D1491" s="11"/>
      <c r="E1491" s="12"/>
    </row>
    <row r="1492">
      <c r="A1492" s="55" t="s">
        <v>5098</v>
      </c>
      <c r="B1492" s="7"/>
      <c r="C1492" s="16"/>
      <c r="D1492" s="56" t="s">
        <v>5099</v>
      </c>
      <c r="E1492" s="7"/>
    </row>
    <row r="1493">
      <c r="A1493" s="10"/>
      <c r="B1493" s="12"/>
      <c r="C1493" s="16"/>
      <c r="D1493" s="11"/>
      <c r="E1493" s="12"/>
    </row>
    <row r="1494">
      <c r="A1494" s="19" t="s">
        <v>3852</v>
      </c>
      <c r="B1494" s="6"/>
      <c r="C1494" s="6"/>
      <c r="D1494" s="6"/>
      <c r="E1494" s="7"/>
    </row>
    <row r="1495">
      <c r="A1495" s="20" t="s">
        <v>3853</v>
      </c>
      <c r="B1495" s="21" t="s">
        <v>3854</v>
      </c>
      <c r="C1495" s="22" t="s">
        <v>3855</v>
      </c>
      <c r="D1495" s="21" t="s">
        <v>3856</v>
      </c>
      <c r="E1495" s="23" t="s">
        <v>13</v>
      </c>
    </row>
    <row r="1496">
      <c r="A1496" s="57" t="s">
        <v>3857</v>
      </c>
      <c r="B1496" s="25">
        <v>11749.0</v>
      </c>
      <c r="C1496" s="26">
        <v>11805.0</v>
      </c>
      <c r="D1496" s="27">
        <v>56.0</v>
      </c>
      <c r="E1496" s="28"/>
    </row>
    <row r="1497">
      <c r="A1497" s="57" t="s">
        <v>3858</v>
      </c>
      <c r="B1497" s="29">
        <v>29011.0</v>
      </c>
      <c r="C1497" s="26">
        <v>29011.0</v>
      </c>
      <c r="D1497" s="27">
        <v>0.0</v>
      </c>
      <c r="E1497" s="28"/>
    </row>
    <row r="1498">
      <c r="A1498" s="57" t="s">
        <v>3859</v>
      </c>
      <c r="B1498" s="29">
        <v>0.0</v>
      </c>
      <c r="C1498" s="26"/>
      <c r="D1498" s="27">
        <v>0.0</v>
      </c>
      <c r="E1498" s="28"/>
    </row>
    <row r="1499">
      <c r="A1499" s="57" t="s">
        <v>3860</v>
      </c>
      <c r="B1499" s="29">
        <v>0.0</v>
      </c>
      <c r="C1499" s="26"/>
      <c r="D1499" s="27">
        <v>0.0</v>
      </c>
      <c r="E1499" s="28"/>
    </row>
    <row r="1500">
      <c r="A1500" s="31" t="s">
        <v>3862</v>
      </c>
      <c r="B1500" s="29">
        <v>0.0</v>
      </c>
      <c r="C1500" s="26"/>
      <c r="D1500" s="27">
        <v>0.0</v>
      </c>
      <c r="E1500" s="28"/>
    </row>
    <row r="1501">
      <c r="A1501" s="31" t="s">
        <v>3863</v>
      </c>
      <c r="B1501" s="29">
        <v>0.0</v>
      </c>
      <c r="C1501" s="26">
        <v>2216.0</v>
      </c>
      <c r="D1501" s="27">
        <v>2216.0</v>
      </c>
      <c r="E1501" s="28" t="s">
        <v>5129</v>
      </c>
    </row>
    <row r="1502">
      <c r="A1502" s="31" t="s">
        <v>3865</v>
      </c>
      <c r="B1502" s="25">
        <v>2766.0</v>
      </c>
      <c r="C1502" s="26">
        <v>495.0</v>
      </c>
      <c r="D1502" s="27">
        <v>-2271.0</v>
      </c>
      <c r="E1502" s="28" t="s">
        <v>5130</v>
      </c>
    </row>
    <row r="1503">
      <c r="A1503" s="31" t="s">
        <v>3867</v>
      </c>
      <c r="B1503" s="29">
        <v>2375.0</v>
      </c>
      <c r="C1503" s="26">
        <v>2385.0</v>
      </c>
      <c r="D1503" s="27">
        <v>10.0</v>
      </c>
      <c r="E1503" s="34"/>
    </row>
    <row r="1504">
      <c r="A1504" s="58" t="s">
        <v>3868</v>
      </c>
      <c r="B1504" s="29">
        <v>20414.0</v>
      </c>
      <c r="C1504" s="29">
        <v>20414.0</v>
      </c>
      <c r="D1504" s="27">
        <v>0.0</v>
      </c>
      <c r="E1504" s="34"/>
    </row>
    <row r="1505">
      <c r="A1505" s="58" t="s">
        <v>3869</v>
      </c>
      <c r="B1505" s="29">
        <v>9631.0</v>
      </c>
      <c r="C1505" s="59">
        <v>9631.0</v>
      </c>
      <c r="D1505" s="27">
        <v>0.0</v>
      </c>
      <c r="E1505" s="34"/>
    </row>
    <row r="1506">
      <c r="A1506" s="58" t="s">
        <v>3870</v>
      </c>
      <c r="B1506" s="29">
        <v>29341.359999999997</v>
      </c>
      <c r="C1506" s="59">
        <v>29341.359999999997</v>
      </c>
      <c r="D1506" s="27">
        <v>0.0</v>
      </c>
      <c r="E1506" s="34"/>
    </row>
    <row r="1507">
      <c r="A1507" s="58" t="s">
        <v>3871</v>
      </c>
      <c r="B1507" s="29">
        <v>11589.0</v>
      </c>
      <c r="C1507" s="59">
        <v>11589.0</v>
      </c>
      <c r="D1507" s="27">
        <v>0.0</v>
      </c>
      <c r="E1507" s="34"/>
    </row>
    <row r="1508">
      <c r="A1508" s="58" t="s">
        <v>3873</v>
      </c>
      <c r="B1508" s="29">
        <v>0.0</v>
      </c>
      <c r="C1508" s="59">
        <v>0.0</v>
      </c>
      <c r="D1508" s="27">
        <v>0.0</v>
      </c>
      <c r="E1508" s="34"/>
    </row>
    <row r="1509">
      <c r="A1509" s="58" t="s">
        <v>3874</v>
      </c>
      <c r="B1509" s="29">
        <v>2511.48</v>
      </c>
      <c r="C1509" s="59">
        <v>2511.48</v>
      </c>
      <c r="D1509" s="27">
        <v>0.0</v>
      </c>
      <c r="E1509" s="34"/>
    </row>
    <row r="1510">
      <c r="A1510" s="35" t="s">
        <v>3875</v>
      </c>
      <c r="B1510" s="29">
        <v>116873.46</v>
      </c>
      <c r="C1510" s="59">
        <v>116873.45999999996</v>
      </c>
      <c r="D1510" s="37">
        <v>-4.3655745685100555E-11</v>
      </c>
      <c r="E1510" s="34"/>
    </row>
    <row r="1511">
      <c r="A1511" s="36" t="s">
        <v>3876</v>
      </c>
      <c r="B1511" s="37">
        <v>2.8999999999850843</v>
      </c>
      <c r="C1511" s="27">
        <v>13.900000000037835</v>
      </c>
      <c r="D1511" s="27">
        <v>11.00000000005275</v>
      </c>
      <c r="E1511" s="38"/>
    </row>
    <row r="1512">
      <c r="A1512" s="39"/>
      <c r="B1512" s="60"/>
      <c r="C1512" s="61"/>
      <c r="D1512" s="61"/>
      <c r="E1512" s="62"/>
    </row>
    <row r="1513">
      <c r="A1513" s="39"/>
      <c r="B1513" s="60"/>
      <c r="C1513" s="61"/>
      <c r="D1513" s="61"/>
      <c r="E1513" s="62"/>
    </row>
    <row r="1514">
      <c r="A1514" s="5" t="s">
        <v>3877</v>
      </c>
      <c r="B1514" s="6"/>
      <c r="C1514" s="6"/>
      <c r="D1514" s="6"/>
      <c r="E1514" s="7"/>
    </row>
    <row r="1515">
      <c r="A1515" s="10"/>
      <c r="B1515" s="11"/>
      <c r="C1515" s="11"/>
      <c r="D1515" s="11"/>
      <c r="E1515" s="12"/>
    </row>
    <row r="1516">
      <c r="A1516" s="5" t="s">
        <v>3850</v>
      </c>
      <c r="B1516" s="6"/>
      <c r="C1516" s="6"/>
      <c r="D1516" s="6"/>
      <c r="E1516" s="7"/>
    </row>
    <row r="1517">
      <c r="A1517" s="10"/>
      <c r="B1517" s="11"/>
      <c r="C1517" s="11"/>
      <c r="D1517" s="11"/>
      <c r="E1517" s="12"/>
    </row>
    <row r="1518">
      <c r="A1518" s="13">
        <v>46181.0</v>
      </c>
      <c r="B1518" s="6"/>
      <c r="C1518" s="54" t="s">
        <v>3851</v>
      </c>
      <c r="D1518" s="15">
        <v>46187.0</v>
      </c>
      <c r="E1518" s="7"/>
    </row>
    <row r="1519">
      <c r="A1519" s="10"/>
      <c r="B1519" s="11"/>
      <c r="C1519" s="16"/>
      <c r="D1519" s="11"/>
      <c r="E1519" s="12"/>
    </row>
    <row r="1520">
      <c r="A1520" s="55" t="s">
        <v>5098</v>
      </c>
      <c r="B1520" s="7"/>
      <c r="C1520" s="16"/>
      <c r="D1520" s="56" t="s">
        <v>5099</v>
      </c>
      <c r="E1520" s="7"/>
    </row>
    <row r="1521">
      <c r="A1521" s="10"/>
      <c r="B1521" s="12"/>
      <c r="C1521" s="16"/>
      <c r="D1521" s="11"/>
      <c r="E1521" s="12"/>
    </row>
    <row r="1522">
      <c r="A1522" s="19" t="s">
        <v>3852</v>
      </c>
      <c r="B1522" s="6"/>
      <c r="C1522" s="6"/>
      <c r="D1522" s="6"/>
      <c r="E1522" s="7"/>
    </row>
    <row r="1523">
      <c r="A1523" s="20" t="s">
        <v>3853</v>
      </c>
      <c r="B1523" s="21" t="s">
        <v>3854</v>
      </c>
      <c r="C1523" s="22" t="s">
        <v>3855</v>
      </c>
      <c r="D1523" s="21" t="s">
        <v>3856</v>
      </c>
      <c r="E1523" s="23" t="s">
        <v>13</v>
      </c>
    </row>
    <row r="1524">
      <c r="A1524" s="57" t="s">
        <v>3857</v>
      </c>
      <c r="B1524" s="25">
        <v>16115.0</v>
      </c>
      <c r="C1524" s="26">
        <v>16135.0</v>
      </c>
      <c r="D1524" s="27">
        <v>20.0</v>
      </c>
      <c r="E1524" s="28"/>
    </row>
    <row r="1525">
      <c r="A1525" s="57" t="s">
        <v>3858</v>
      </c>
      <c r="B1525" s="29">
        <v>22869.0</v>
      </c>
      <c r="C1525" s="26">
        <v>22869.0</v>
      </c>
      <c r="D1525" s="27">
        <v>0.0</v>
      </c>
      <c r="E1525" s="28"/>
    </row>
    <row r="1526">
      <c r="A1526" s="57" t="s">
        <v>3859</v>
      </c>
      <c r="B1526" s="29">
        <v>0.0</v>
      </c>
      <c r="C1526" s="26"/>
      <c r="D1526" s="27">
        <v>0.0</v>
      </c>
      <c r="E1526" s="28"/>
    </row>
    <row r="1527">
      <c r="A1527" s="57" t="s">
        <v>3860</v>
      </c>
      <c r="B1527" s="29">
        <v>0.0</v>
      </c>
      <c r="C1527" s="26"/>
      <c r="D1527" s="27">
        <v>0.0</v>
      </c>
      <c r="E1527" s="28"/>
    </row>
    <row r="1528">
      <c r="A1528" s="31" t="s">
        <v>3862</v>
      </c>
      <c r="B1528" s="29">
        <v>0.0</v>
      </c>
      <c r="C1528" s="26"/>
      <c r="D1528" s="27">
        <v>0.0</v>
      </c>
      <c r="E1528" s="28"/>
    </row>
    <row r="1529">
      <c r="A1529" s="31" t="s">
        <v>3863</v>
      </c>
      <c r="B1529" s="29">
        <v>0.0</v>
      </c>
      <c r="C1529" s="26"/>
      <c r="D1529" s="27">
        <v>0.0</v>
      </c>
      <c r="E1529" s="28"/>
    </row>
    <row r="1530">
      <c r="A1530" s="31" t="s">
        <v>3865</v>
      </c>
      <c r="B1530" s="25">
        <v>2570.0</v>
      </c>
      <c r="C1530" s="26">
        <v>2570.0</v>
      </c>
      <c r="D1530" s="27">
        <v>0.0</v>
      </c>
      <c r="E1530" s="28" t="s">
        <v>3878</v>
      </c>
    </row>
    <row r="1531">
      <c r="A1531" s="31" t="s">
        <v>3867</v>
      </c>
      <c r="B1531" s="29">
        <v>1935.0</v>
      </c>
      <c r="C1531" s="26">
        <v>1890.0</v>
      </c>
      <c r="D1531" s="27">
        <v>-45.0</v>
      </c>
      <c r="E1531" s="34"/>
    </row>
    <row r="1532">
      <c r="A1532" s="58" t="s">
        <v>3868</v>
      </c>
      <c r="B1532" s="29">
        <v>41469.19999999999</v>
      </c>
      <c r="C1532" s="29">
        <v>41667.40000000001</v>
      </c>
      <c r="D1532" s="27">
        <v>198.20000000001892</v>
      </c>
      <c r="E1532" s="34"/>
    </row>
    <row r="1533">
      <c r="A1533" s="58" t="s">
        <v>3869</v>
      </c>
      <c r="B1533" s="29">
        <v>10724.0</v>
      </c>
      <c r="C1533" s="59">
        <v>10724.0</v>
      </c>
      <c r="D1533" s="27">
        <v>0.0</v>
      </c>
      <c r="E1533" s="34"/>
    </row>
    <row r="1534">
      <c r="A1534" s="58" t="s">
        <v>3870</v>
      </c>
      <c r="B1534" s="29">
        <v>23596.75</v>
      </c>
      <c r="C1534" s="59">
        <v>23596.75</v>
      </c>
      <c r="D1534" s="27">
        <v>0.0</v>
      </c>
      <c r="E1534" s="34"/>
    </row>
    <row r="1535">
      <c r="A1535" s="58" t="s">
        <v>3871</v>
      </c>
      <c r="B1535" s="29">
        <v>10522.0</v>
      </c>
      <c r="C1535" s="59">
        <v>10522.0</v>
      </c>
      <c r="D1535" s="27">
        <v>0.0</v>
      </c>
      <c r="E1535" s="34"/>
    </row>
    <row r="1536">
      <c r="A1536" s="58" t="s">
        <v>3873</v>
      </c>
      <c r="B1536" s="29">
        <v>0.0</v>
      </c>
      <c r="C1536" s="59">
        <v>0.0</v>
      </c>
      <c r="D1536" s="27">
        <v>0.0</v>
      </c>
      <c r="E1536" s="34"/>
    </row>
    <row r="1537">
      <c r="A1537" s="58" t="s">
        <v>3874</v>
      </c>
      <c r="B1537" s="29">
        <v>3415.25</v>
      </c>
      <c r="C1537" s="59">
        <v>3415.25</v>
      </c>
      <c r="D1537" s="27">
        <v>0.0</v>
      </c>
      <c r="E1537" s="34"/>
    </row>
    <row r="1538">
      <c r="A1538" s="35" t="s">
        <v>3875</v>
      </c>
      <c r="B1538" s="29">
        <v>129772.40000000002</v>
      </c>
      <c r="C1538" s="59">
        <v>129970.5999999998</v>
      </c>
      <c r="D1538" s="37">
        <v>198.1999999997788</v>
      </c>
      <c r="E1538" s="34"/>
    </row>
    <row r="1539">
      <c r="A1539" s="36" t="s">
        <v>3876</v>
      </c>
      <c r="B1539" s="37">
        <v>28.549999999962893</v>
      </c>
      <c r="C1539" s="27">
        <v>3.550000000206637</v>
      </c>
      <c r="D1539" s="27">
        <v>-24.999999999756255</v>
      </c>
      <c r="E1539" s="38"/>
    </row>
    <row r="1540">
      <c r="A1540" s="39"/>
      <c r="B1540" s="60"/>
      <c r="C1540" s="61"/>
      <c r="D1540" s="61"/>
      <c r="E1540" s="62"/>
    </row>
    <row r="1541">
      <c r="A1541" s="39"/>
      <c r="B1541" s="60"/>
      <c r="C1541" s="61"/>
      <c r="D1541" s="61"/>
      <c r="E1541" s="62"/>
    </row>
    <row r="1542">
      <c r="A1542" s="39"/>
      <c r="B1542" s="60"/>
      <c r="C1542" s="61"/>
      <c r="D1542" s="61"/>
      <c r="E1542" s="62"/>
    </row>
    <row r="1543">
      <c r="A1543" s="39"/>
      <c r="B1543" s="60"/>
      <c r="C1543" s="61"/>
      <c r="D1543" s="61"/>
      <c r="E1543" s="62"/>
    </row>
    <row r="1544">
      <c r="A1544" s="39"/>
      <c r="B1544" s="60"/>
      <c r="C1544" s="61"/>
      <c r="D1544" s="61"/>
      <c r="E1544" s="62"/>
    </row>
    <row r="1545">
      <c r="A1545" s="39"/>
      <c r="B1545" s="60"/>
      <c r="C1545" s="61"/>
      <c r="D1545" s="61"/>
      <c r="E1545" s="62"/>
    </row>
  </sheetData>
  <mergeCells count="440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1410:E1410"/>
    <mergeCell ref="A1430:E1431"/>
    <mergeCell ref="A1432:E1433"/>
    <mergeCell ref="A1434:B1435"/>
    <mergeCell ref="C1434:C1437"/>
    <mergeCell ref="D1434:E1435"/>
    <mergeCell ref="A1436:B1437"/>
    <mergeCell ref="D1436:E1437"/>
    <mergeCell ref="A1438:E1438"/>
    <mergeCell ref="A1458:E1459"/>
    <mergeCell ref="A1460:E1461"/>
    <mergeCell ref="A1462:B1463"/>
    <mergeCell ref="C1462:C1465"/>
    <mergeCell ref="A1464:B1465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A1490:B1491"/>
    <mergeCell ref="A1492:B1493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D1462:E1463"/>
    <mergeCell ref="D1464:E1465"/>
    <mergeCell ref="A1466:E1466"/>
    <mergeCell ref="A1486:E1487"/>
    <mergeCell ref="A1488:E1489"/>
    <mergeCell ref="C1490:C1493"/>
    <mergeCell ref="D1490:E1491"/>
    <mergeCell ref="D1518:E1519"/>
    <mergeCell ref="D1520:E1521"/>
    <mergeCell ref="D1492:E1493"/>
    <mergeCell ref="A1494:E1494"/>
    <mergeCell ref="A1514:E1515"/>
    <mergeCell ref="A1516:E1517"/>
    <mergeCell ref="A1518:B1519"/>
    <mergeCell ref="C1518:C1521"/>
    <mergeCell ref="A1520:B1521"/>
    <mergeCell ref="A1522:E1522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9 B1411:D1429 C1434:D1437 B1439:D1457 C1462:D1465 B1467:D1485 C1490:D1493 B1495:D1513 C1518:D1519 C1520:D1521 B1523:D1545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 A1436:B1437 A1464:B1465 A1492:B1493 A1520:B1521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 D1436:E1437 D1464:E1465 D1492:E1493 D1520:E1521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3848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3850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3851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3852</v>
      </c>
      <c r="B9" s="6"/>
      <c r="C9" s="6"/>
      <c r="D9" s="6"/>
      <c r="E9" s="7"/>
    </row>
    <row r="10" hidden="1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</row>
    <row r="11" hidden="1">
      <c r="A11" s="24" t="s">
        <v>3857</v>
      </c>
      <c r="B11" s="25">
        <v>8432.0</v>
      </c>
      <c r="C11" s="26">
        <v>8432.0</v>
      </c>
      <c r="D11" s="27">
        <f t="shared" ref="D11:D26" si="1">C11-B11</f>
        <v>0</v>
      </c>
      <c r="E11" s="42"/>
    </row>
    <row r="12" hidden="1">
      <c r="A12" s="24" t="s">
        <v>3858</v>
      </c>
      <c r="B12" s="29">
        <v>2900.0</v>
      </c>
      <c r="C12" s="26">
        <v>2899.0</v>
      </c>
      <c r="D12" s="27">
        <f t="shared" si="1"/>
        <v>-1</v>
      </c>
      <c r="E12" s="42"/>
    </row>
    <row r="13" hidden="1">
      <c r="A13" s="24" t="s">
        <v>3859</v>
      </c>
      <c r="B13" s="29">
        <v>0.0</v>
      </c>
      <c r="C13" s="26"/>
      <c r="D13" s="27">
        <f t="shared" si="1"/>
        <v>0</v>
      </c>
      <c r="E13" s="42"/>
    </row>
    <row r="14" hidden="1">
      <c r="A14" s="24" t="s">
        <v>3860</v>
      </c>
      <c r="B14" s="29">
        <v>0.0</v>
      </c>
      <c r="C14" s="26"/>
      <c r="D14" s="27">
        <f t="shared" si="1"/>
        <v>0</v>
      </c>
      <c r="E14" s="42"/>
    </row>
    <row r="15" hidden="1">
      <c r="A15" s="30" t="s">
        <v>3862</v>
      </c>
      <c r="B15" s="29">
        <v>0.0</v>
      </c>
      <c r="C15" s="26"/>
      <c r="D15" s="27">
        <f t="shared" si="1"/>
        <v>0</v>
      </c>
      <c r="E15" s="42"/>
    </row>
    <row r="16" hidden="1">
      <c r="A16" s="30" t="s">
        <v>3863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3865</v>
      </c>
      <c r="B17" s="29">
        <v>0.0</v>
      </c>
      <c r="C17" s="63"/>
      <c r="D17" s="27">
        <f t="shared" si="1"/>
        <v>0</v>
      </c>
      <c r="E17" s="42"/>
    </row>
    <row r="18" hidden="1">
      <c r="A18" s="31" t="s">
        <v>3867</v>
      </c>
      <c r="B18" s="29">
        <v>920.0</v>
      </c>
      <c r="C18" s="26">
        <v>920.0</v>
      </c>
      <c r="D18" s="27">
        <f t="shared" si="1"/>
        <v>0</v>
      </c>
      <c r="E18" s="42"/>
    </row>
    <row r="19" hidden="1">
      <c r="A19" s="32" t="s">
        <v>3868</v>
      </c>
      <c r="B19" s="29">
        <v>5755.0</v>
      </c>
      <c r="C19" s="33">
        <f t="array" ref="C19">SUMIFS(INDIRECT(A1 &amp; " Restia!C:C"), INDIRECT(A1 &amp; " Restia!A:A"), A19, INDIRECT(A1 &amp; " Restia!B:B"), "&lt;&gt;canceled")</f>
        <v>147326.07</v>
      </c>
      <c r="D19" s="27">
        <f t="shared" si="1"/>
        <v>141571.07</v>
      </c>
      <c r="E19" s="42"/>
    </row>
    <row r="20" hidden="1">
      <c r="A20" s="32" t="s">
        <v>3869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35871</v>
      </c>
      <c r="D20" s="27">
        <f t="shared" si="1"/>
        <v>32490</v>
      </c>
      <c r="E20" s="42"/>
    </row>
    <row r="21" hidden="1">
      <c r="A21" s="32" t="s">
        <v>3870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87024</v>
      </c>
      <c r="D21" s="27">
        <f t="shared" si="1"/>
        <v>77050</v>
      </c>
      <c r="E21" s="42"/>
    </row>
    <row r="22" hidden="1">
      <c r="A22" s="32" t="s">
        <v>3871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107347</v>
      </c>
      <c r="D22" s="27">
        <f t="shared" si="1"/>
        <v>91750</v>
      </c>
      <c r="E22" s="42"/>
    </row>
    <row r="23" hidden="1">
      <c r="A23" s="32" t="s">
        <v>3873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1224</v>
      </c>
      <c r="D23" s="27">
        <f t="shared" si="1"/>
        <v>-607</v>
      </c>
      <c r="E23" s="42"/>
    </row>
    <row r="24" hidden="1">
      <c r="A24" s="32" t="s">
        <v>3874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12020</v>
      </c>
      <c r="D24" s="27">
        <f t="shared" si="1"/>
        <v>8664</v>
      </c>
      <c r="E24" s="42"/>
    </row>
    <row r="25" hidden="1">
      <c r="A25" s="35" t="s">
        <v>3875</v>
      </c>
      <c r="B25" s="29">
        <v>48789.5</v>
      </c>
      <c r="C25" s="9">
        <f t="array" ref="C25">SUM(INDIRECT(A1 &amp; " Restia!C:C")) - SUMIFS(INDIRECT(A1 &amp; " Restia!C:C"), INDIRECT(A1 &amp; " Restia!B:B"), "canceled")</f>
        <v>461805.07</v>
      </c>
      <c r="D25" s="27">
        <f t="shared" si="1"/>
        <v>413015.57</v>
      </c>
      <c r="E25" s="42"/>
    </row>
    <row r="26" hidden="1">
      <c r="A26" s="36" t="s">
        <v>3876</v>
      </c>
      <c r="B26" s="37">
        <v>0.5</v>
      </c>
      <c r="C26" s="27">
        <f>sum(C11:C23)-C25</f>
        <v>-70762</v>
      </c>
      <c r="D26" s="37">
        <f t="shared" si="1"/>
        <v>-70762.5</v>
      </c>
      <c r="E26" s="46"/>
    </row>
    <row r="27" hidden="1"/>
    <row r="28" hidden="1"/>
    <row r="29" hidden="1">
      <c r="A29" s="5" t="s">
        <v>3848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3850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3851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3852</v>
      </c>
      <c r="B37" s="6"/>
      <c r="C37" s="6"/>
      <c r="D37" s="6"/>
      <c r="E37" s="7"/>
    </row>
    <row r="38" hidden="1">
      <c r="A38" s="20" t="s">
        <v>3853</v>
      </c>
      <c r="B38" s="21" t="s">
        <v>3854</v>
      </c>
      <c r="C38" s="22" t="s">
        <v>3855</v>
      </c>
      <c r="D38" s="21" t="s">
        <v>3856</v>
      </c>
      <c r="E38" s="23" t="s">
        <v>13</v>
      </c>
    </row>
    <row r="39" hidden="1">
      <c r="A39" s="24" t="s">
        <v>3857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1" t="s">
        <v>5131</v>
      </c>
    </row>
    <row r="40" hidden="1">
      <c r="A40" s="24" t="s">
        <v>3858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2"/>
    </row>
    <row r="41" hidden="1">
      <c r="A41" s="24" t="s">
        <v>3859</v>
      </c>
      <c r="B41" s="29">
        <v>270.0</v>
      </c>
      <c r="C41" s="26">
        <f>90*3</f>
        <v>270</v>
      </c>
      <c r="D41" s="27">
        <f t="shared" si="2"/>
        <v>0</v>
      </c>
      <c r="E41" s="42"/>
    </row>
    <row r="42" hidden="1">
      <c r="A42" s="24" t="s">
        <v>3860</v>
      </c>
      <c r="B42" s="29">
        <v>4100.0</v>
      </c>
      <c r="C42" s="26">
        <f>500+2000+500+500+600</f>
        <v>4100</v>
      </c>
      <c r="D42" s="27">
        <f t="shared" si="2"/>
        <v>0</v>
      </c>
      <c r="E42" s="42"/>
    </row>
    <row r="43" hidden="1">
      <c r="A43" s="30" t="s">
        <v>3862</v>
      </c>
      <c r="B43" s="29">
        <v>1000.0</v>
      </c>
      <c r="C43" s="26"/>
      <c r="D43" s="27">
        <f t="shared" si="2"/>
        <v>-1000</v>
      </c>
      <c r="E43" s="42"/>
    </row>
    <row r="44" hidden="1">
      <c r="A44" s="30" t="s">
        <v>3863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3865</v>
      </c>
      <c r="B45" s="29">
        <v>2110.0</v>
      </c>
      <c r="C45" s="63">
        <f>2000+70+40</f>
        <v>2110</v>
      </c>
      <c r="D45" s="27">
        <f t="shared" si="2"/>
        <v>0</v>
      </c>
      <c r="E45" s="41" t="s">
        <v>5132</v>
      </c>
    </row>
    <row r="46" hidden="1">
      <c r="A46" s="31" t="s">
        <v>3867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2"/>
    </row>
    <row r="47" hidden="1">
      <c r="A47" s="32" t="s">
        <v>3868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147326.07</v>
      </c>
      <c r="D47" s="27">
        <f t="shared" si="2"/>
        <v>92328.07</v>
      </c>
      <c r="E47" s="42"/>
    </row>
    <row r="48" hidden="1">
      <c r="A48" s="32" t="s">
        <v>3869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35871</v>
      </c>
      <c r="D48" s="27">
        <f t="shared" si="2"/>
        <v>3199</v>
      </c>
      <c r="E48" s="42"/>
    </row>
    <row r="49" hidden="1">
      <c r="A49" s="32" t="s">
        <v>3870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87024</v>
      </c>
      <c r="D49" s="27">
        <f t="shared" si="2"/>
        <v>-4901</v>
      </c>
      <c r="E49" s="42"/>
    </row>
    <row r="50" hidden="1">
      <c r="A50" s="32" t="s">
        <v>3871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107347</v>
      </c>
      <c r="D50" s="27">
        <f t="shared" si="2"/>
        <v>41424</v>
      </c>
      <c r="E50" s="42"/>
    </row>
    <row r="51" hidden="1">
      <c r="A51" s="32" t="s">
        <v>3873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1224</v>
      </c>
      <c r="D51" s="27">
        <f t="shared" si="2"/>
        <v>-3136</v>
      </c>
      <c r="E51" s="42"/>
    </row>
    <row r="52" hidden="1">
      <c r="A52" s="32" t="s">
        <v>3874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12020</v>
      </c>
      <c r="D52" s="27">
        <f t="shared" si="2"/>
        <v>-1782</v>
      </c>
      <c r="E52" s="42"/>
    </row>
    <row r="53" hidden="1">
      <c r="A53" s="35" t="s">
        <v>3875</v>
      </c>
      <c r="B53" s="29">
        <v>322294.0</v>
      </c>
      <c r="C53" s="9">
        <f t="array" ref="C53">SUM(INDIRECT(A29 &amp; " Restia!C:C")) - SUMIFS(INDIRECT(A29 &amp; " Restia!C:C"), INDIRECT(A29 &amp; " Restia!B:B"), "canceled")</f>
        <v>461805.07</v>
      </c>
      <c r="D53" s="27">
        <f t="shared" si="2"/>
        <v>139511.07</v>
      </c>
      <c r="E53" s="42"/>
    </row>
    <row r="54" hidden="1">
      <c r="A54" s="36" t="s">
        <v>3876</v>
      </c>
      <c r="B54" s="37">
        <v>8.5</v>
      </c>
      <c r="C54" s="27">
        <f>sum(C39:C51)-C53</f>
        <v>-31781</v>
      </c>
      <c r="D54" s="37">
        <f t="shared" si="2"/>
        <v>-31789.5</v>
      </c>
      <c r="E54" s="46"/>
    </row>
    <row r="55" hidden="1"/>
    <row r="56" hidden="1"/>
    <row r="57" hidden="1">
      <c r="A57" s="5" t="s">
        <v>3848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3850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3851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3852</v>
      </c>
      <c r="B65" s="6"/>
      <c r="C65" s="6"/>
      <c r="D65" s="6"/>
      <c r="E65" s="7"/>
    </row>
    <row r="66" hidden="1">
      <c r="A66" s="20" t="s">
        <v>3853</v>
      </c>
      <c r="B66" s="21" t="s">
        <v>3854</v>
      </c>
      <c r="C66" s="22" t="s">
        <v>3855</v>
      </c>
      <c r="D66" s="21" t="s">
        <v>3856</v>
      </c>
      <c r="E66" s="23" t="s">
        <v>13</v>
      </c>
    </row>
    <row r="67" hidden="1">
      <c r="A67" s="24" t="s">
        <v>3857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1" t="s">
        <v>5131</v>
      </c>
    </row>
    <row r="68" hidden="1">
      <c r="A68" s="24" t="s">
        <v>3858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2"/>
    </row>
    <row r="69" hidden="1">
      <c r="A69" s="24" t="s">
        <v>3859</v>
      </c>
      <c r="B69" s="29">
        <v>270.0</v>
      </c>
      <c r="C69" s="26">
        <f>90*3</f>
        <v>270</v>
      </c>
      <c r="D69" s="27">
        <f t="shared" si="3"/>
        <v>0</v>
      </c>
      <c r="E69" s="42"/>
    </row>
    <row r="70" hidden="1">
      <c r="A70" s="24" t="s">
        <v>3860</v>
      </c>
      <c r="B70" s="29">
        <v>4100.0</v>
      </c>
      <c r="C70" s="26">
        <f>500+2000+500+500+600</f>
        <v>4100</v>
      </c>
      <c r="D70" s="27">
        <f t="shared" si="3"/>
        <v>0</v>
      </c>
      <c r="E70" s="42"/>
    </row>
    <row r="71" hidden="1">
      <c r="A71" s="30" t="s">
        <v>3862</v>
      </c>
      <c r="B71" s="29">
        <v>1000.0</v>
      </c>
      <c r="C71" s="26"/>
      <c r="D71" s="27">
        <f t="shared" si="3"/>
        <v>-1000</v>
      </c>
      <c r="E71" s="42"/>
    </row>
    <row r="72" hidden="1">
      <c r="A72" s="30" t="s">
        <v>3863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3865</v>
      </c>
      <c r="B73" s="29">
        <v>2110.0</v>
      </c>
      <c r="C73" s="63">
        <f>2000+70+40</f>
        <v>2110</v>
      </c>
      <c r="D73" s="27">
        <f t="shared" si="3"/>
        <v>0</v>
      </c>
      <c r="E73" s="41" t="s">
        <v>5132</v>
      </c>
    </row>
    <row r="74" hidden="1">
      <c r="A74" s="31" t="s">
        <v>3867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2"/>
    </row>
    <row r="75" hidden="1">
      <c r="A75" s="32" t="s">
        <v>3868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147326.07</v>
      </c>
      <c r="D75" s="27">
        <f t="shared" si="3"/>
        <v>92328.07</v>
      </c>
      <c r="E75" s="42"/>
    </row>
    <row r="76" hidden="1">
      <c r="A76" s="32" t="s">
        <v>3869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35871</v>
      </c>
      <c r="D76" s="27">
        <f t="shared" si="3"/>
        <v>3199</v>
      </c>
      <c r="E76" s="42"/>
    </row>
    <row r="77" hidden="1">
      <c r="A77" s="32" t="s">
        <v>3870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87024</v>
      </c>
      <c r="D77" s="27">
        <f t="shared" si="3"/>
        <v>-4901</v>
      </c>
      <c r="E77" s="42"/>
    </row>
    <row r="78" hidden="1">
      <c r="A78" s="32" t="s">
        <v>3871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107347</v>
      </c>
      <c r="D78" s="27">
        <f t="shared" si="3"/>
        <v>41424</v>
      </c>
      <c r="E78" s="42"/>
    </row>
    <row r="79" hidden="1">
      <c r="A79" s="32" t="s">
        <v>3873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1224</v>
      </c>
      <c r="D79" s="27">
        <f t="shared" si="3"/>
        <v>-3136</v>
      </c>
      <c r="E79" s="42"/>
    </row>
    <row r="80" hidden="1">
      <c r="A80" s="32" t="s">
        <v>3874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12020</v>
      </c>
      <c r="D80" s="27">
        <f t="shared" si="3"/>
        <v>-1782</v>
      </c>
      <c r="E80" s="42"/>
    </row>
    <row r="81" hidden="1">
      <c r="A81" s="35" t="s">
        <v>3875</v>
      </c>
      <c r="B81" s="29">
        <v>322294.0</v>
      </c>
      <c r="C81" s="9">
        <f t="array" ref="C81">SUM(INDIRECT(A57 &amp; " Restia!C:C")) - SUMIFS(INDIRECT(A57 &amp; " Restia!C:C"), INDIRECT(A57 &amp; " Restia!B:B"), "canceled")</f>
        <v>461805.07</v>
      </c>
      <c r="D81" s="27">
        <f t="shared" si="3"/>
        <v>139511.07</v>
      </c>
      <c r="E81" s="42"/>
    </row>
    <row r="82" hidden="1">
      <c r="A82" s="36" t="s">
        <v>3876</v>
      </c>
      <c r="B82" s="37">
        <v>8.5</v>
      </c>
      <c r="C82" s="27">
        <f>sum(C67:C79)-C81</f>
        <v>-31781</v>
      </c>
      <c r="D82" s="37">
        <f t="shared" si="3"/>
        <v>-31789.5</v>
      </c>
      <c r="E82" s="46"/>
    </row>
    <row r="83" hidden="1"/>
    <row r="84" hidden="1">
      <c r="A84" s="35" t="s">
        <v>3875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2"/>
    </row>
    <row r="85" hidden="1">
      <c r="A85" s="36" t="s">
        <v>3876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6"/>
    </row>
    <row r="86" hidden="1"/>
    <row r="87" hidden="1"/>
    <row r="88" hidden="1">
      <c r="A88" s="5" t="s">
        <v>3848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3850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3851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3852</v>
      </c>
      <c r="B96" s="6"/>
      <c r="C96" s="6"/>
      <c r="D96" s="6"/>
      <c r="E96" s="7"/>
    </row>
    <row r="97" hidden="1">
      <c r="A97" s="20" t="s">
        <v>3853</v>
      </c>
      <c r="B97" s="21" t="s">
        <v>3854</v>
      </c>
      <c r="C97" s="22" t="s">
        <v>3855</v>
      </c>
      <c r="D97" s="21" t="s">
        <v>3856</v>
      </c>
      <c r="E97" s="23" t="s">
        <v>13</v>
      </c>
    </row>
    <row r="98" hidden="1">
      <c r="A98" s="24" t="s">
        <v>3857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3858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3859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3860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3862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3863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3865</v>
      </c>
      <c r="B104" s="29">
        <v>960.0</v>
      </c>
      <c r="C104" s="63">
        <f>200</f>
        <v>200</v>
      </c>
      <c r="D104" s="27">
        <f t="shared" si="5"/>
        <v>-760</v>
      </c>
      <c r="E104" s="28"/>
    </row>
    <row r="105" hidden="1">
      <c r="A105" s="31" t="s">
        <v>3867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3868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147326.07</v>
      </c>
      <c r="D106" s="27">
        <f t="shared" si="5"/>
        <v>51832.07</v>
      </c>
      <c r="E106" s="34"/>
    </row>
    <row r="107" hidden="1">
      <c r="A107" s="32" t="s">
        <v>3869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35871</v>
      </c>
      <c r="D107" s="27">
        <f t="shared" si="5"/>
        <v>10695</v>
      </c>
      <c r="E107" s="34"/>
    </row>
    <row r="108" hidden="1">
      <c r="A108" s="32" t="s">
        <v>3870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87024</v>
      </c>
      <c r="D108" s="27">
        <f t="shared" si="5"/>
        <v>-8241</v>
      </c>
      <c r="E108" s="34"/>
    </row>
    <row r="109" hidden="1">
      <c r="A109" s="32" t="s">
        <v>3871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107347</v>
      </c>
      <c r="D109" s="27">
        <f t="shared" si="5"/>
        <v>14568</v>
      </c>
      <c r="E109" s="34"/>
    </row>
    <row r="110" hidden="1">
      <c r="A110" s="32" t="s">
        <v>3873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1224</v>
      </c>
      <c r="D110" s="27">
        <f t="shared" si="5"/>
        <v>-1481</v>
      </c>
      <c r="E110" s="34"/>
    </row>
    <row r="111" hidden="1">
      <c r="A111" s="32" t="s">
        <v>3874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12020</v>
      </c>
      <c r="D111" s="27">
        <f t="shared" si="5"/>
        <v>-3660</v>
      </c>
      <c r="E111" s="34"/>
    </row>
    <row r="112" hidden="1">
      <c r="A112" s="35" t="s">
        <v>3875</v>
      </c>
      <c r="B112" s="29">
        <v>387304.5</v>
      </c>
      <c r="C112" s="9">
        <f t="array" ref="C112">SUM(INDIRECT(A88 &amp; " Restia!C:C")) - SUMIFS(INDIRECT(A88 &amp; " Restia!C:C"), INDIRECT(A88 &amp; " Restia!B:B"), "canceled")</f>
        <v>461805.07</v>
      </c>
      <c r="D112" s="27">
        <f t="shared" si="5"/>
        <v>74500.57</v>
      </c>
      <c r="E112" s="34"/>
    </row>
    <row r="113" hidden="1">
      <c r="A113" s="36" t="s">
        <v>3876</v>
      </c>
      <c r="B113" s="37">
        <v>1.5</v>
      </c>
      <c r="C113" s="27">
        <f>sum(C98:C110)-C112</f>
        <v>-6619</v>
      </c>
      <c r="D113" s="37">
        <f t="shared" si="5"/>
        <v>-6620.5</v>
      </c>
      <c r="E113" s="64"/>
    </row>
    <row r="114" hidden="1"/>
    <row r="115" hidden="1"/>
    <row r="116" hidden="1">
      <c r="A116" s="5" t="s">
        <v>3848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3850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3851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3852</v>
      </c>
      <c r="B124" s="6"/>
      <c r="C124" s="6"/>
      <c r="D124" s="6"/>
      <c r="E124" s="7"/>
    </row>
    <row r="125" hidden="1">
      <c r="A125" s="20" t="s">
        <v>3853</v>
      </c>
      <c r="B125" s="21" t="s">
        <v>3854</v>
      </c>
      <c r="C125" s="22" t="s">
        <v>3855</v>
      </c>
      <c r="D125" s="21" t="s">
        <v>3856</v>
      </c>
      <c r="E125" s="23" t="s">
        <v>13</v>
      </c>
    </row>
    <row r="126" hidden="1">
      <c r="A126" s="24" t="s">
        <v>3857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5133</v>
      </c>
    </row>
    <row r="127" hidden="1">
      <c r="A127" s="24" t="s">
        <v>3858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3859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3860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3862</v>
      </c>
      <c r="B130" s="29">
        <v>1200.0</v>
      </c>
      <c r="C130" s="26">
        <v>749.0</v>
      </c>
      <c r="D130" s="27">
        <f t="shared" si="6"/>
        <v>-451</v>
      </c>
      <c r="E130" s="28" t="s">
        <v>5134</v>
      </c>
    </row>
    <row r="131" hidden="1">
      <c r="A131" s="30" t="s">
        <v>3863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3865</v>
      </c>
      <c r="B132" s="29">
        <v>790.0</v>
      </c>
      <c r="C132" s="63"/>
      <c r="D132" s="27">
        <f t="shared" si="6"/>
        <v>-790</v>
      </c>
      <c r="E132" s="28"/>
    </row>
    <row r="133" hidden="1">
      <c r="A133" s="31" t="s">
        <v>3867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3868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147326.07</v>
      </c>
      <c r="D134" s="27">
        <f t="shared" si="6"/>
        <v>89831.07</v>
      </c>
      <c r="E134" s="34"/>
    </row>
    <row r="135" hidden="1">
      <c r="A135" s="32" t="s">
        <v>3869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35871</v>
      </c>
      <c r="D135" s="27">
        <f t="shared" si="6"/>
        <v>5853</v>
      </c>
      <c r="E135" s="34"/>
    </row>
    <row r="136" hidden="1">
      <c r="A136" s="32" t="s">
        <v>3870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87024</v>
      </c>
      <c r="D136" s="27">
        <f t="shared" si="6"/>
        <v>-6304</v>
      </c>
      <c r="E136" s="34"/>
    </row>
    <row r="137" hidden="1">
      <c r="A137" s="32" t="s">
        <v>3871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107347</v>
      </c>
      <c r="D137" s="27">
        <f t="shared" si="6"/>
        <v>34074</v>
      </c>
      <c r="E137" s="34"/>
    </row>
    <row r="138" hidden="1">
      <c r="A138" s="32" t="s">
        <v>3873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1224</v>
      </c>
      <c r="D138" s="27">
        <f t="shared" si="6"/>
        <v>-2869</v>
      </c>
      <c r="E138" s="34"/>
    </row>
    <row r="139" hidden="1">
      <c r="A139" s="32" t="s">
        <v>3874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12020</v>
      </c>
      <c r="D139" s="27">
        <f t="shared" si="6"/>
        <v>-7683</v>
      </c>
      <c r="E139" s="34"/>
    </row>
    <row r="140" hidden="1">
      <c r="A140" s="35" t="s">
        <v>3875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461805.07</v>
      </c>
      <c r="D140" s="27">
        <f t="shared" si="6"/>
        <v>121180.07</v>
      </c>
      <c r="E140" s="34"/>
    </row>
    <row r="141" hidden="1">
      <c r="A141" s="36" t="s">
        <v>3876</v>
      </c>
      <c r="B141" s="37">
        <v>11.0</v>
      </c>
      <c r="C141" s="27">
        <f>sum(C126:C138)-C140</f>
        <v>-2577</v>
      </c>
      <c r="D141" s="37">
        <f t="shared" si="6"/>
        <v>-2588</v>
      </c>
      <c r="E141" s="64"/>
    </row>
    <row r="142" hidden="1"/>
    <row r="143" hidden="1"/>
    <row r="144" hidden="1">
      <c r="A144" s="5" t="s">
        <v>3848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3850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3851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3852</v>
      </c>
      <c r="B152" s="6"/>
      <c r="C152" s="6"/>
      <c r="D152" s="6"/>
      <c r="E152" s="7"/>
    </row>
    <row r="153" hidden="1">
      <c r="A153" s="20" t="s">
        <v>3853</v>
      </c>
      <c r="B153" s="21" t="s">
        <v>3854</v>
      </c>
      <c r="C153" s="22" t="s">
        <v>3855</v>
      </c>
      <c r="D153" s="21" t="s">
        <v>3856</v>
      </c>
      <c r="E153" s="23" t="s">
        <v>13</v>
      </c>
    </row>
    <row r="154" hidden="1">
      <c r="A154" s="24" t="s">
        <v>3857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5135</v>
      </c>
    </row>
    <row r="155" hidden="1">
      <c r="A155" s="24" t="s">
        <v>3858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3859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3860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3862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3863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3865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3867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3868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147326.07</v>
      </c>
      <c r="D162" s="27">
        <f t="shared" si="7"/>
        <v>88127.07</v>
      </c>
      <c r="E162" s="34"/>
    </row>
    <row r="163" hidden="1">
      <c r="A163" s="32" t="s">
        <v>3869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35871</v>
      </c>
      <c r="D163" s="27">
        <f t="shared" si="7"/>
        <v>1160</v>
      </c>
      <c r="E163" s="34"/>
    </row>
    <row r="164" hidden="1">
      <c r="A164" s="32" t="s">
        <v>3870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87024</v>
      </c>
      <c r="D164" s="27">
        <f t="shared" si="7"/>
        <v>259</v>
      </c>
      <c r="E164" s="34"/>
    </row>
    <row r="165" hidden="1">
      <c r="A165" s="32" t="s">
        <v>3871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107347</v>
      </c>
      <c r="D165" s="27">
        <f t="shared" si="7"/>
        <v>36471</v>
      </c>
      <c r="E165" s="34"/>
    </row>
    <row r="166" hidden="1">
      <c r="A166" s="32" t="s">
        <v>3873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1224</v>
      </c>
      <c r="D166" s="27">
        <f t="shared" si="7"/>
        <v>-1944</v>
      </c>
      <c r="E166" s="34"/>
    </row>
    <row r="167" hidden="1">
      <c r="A167" s="32" t="s">
        <v>3874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12020</v>
      </c>
      <c r="D167" s="27">
        <f t="shared" si="7"/>
        <v>-2300</v>
      </c>
      <c r="E167" s="34"/>
    </row>
    <row r="168" hidden="1">
      <c r="A168" s="35" t="s">
        <v>3875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461805.07</v>
      </c>
      <c r="D168" s="27">
        <f t="shared" si="7"/>
        <v>131468.57</v>
      </c>
      <c r="E168" s="34"/>
    </row>
    <row r="169" hidden="1">
      <c r="A169" s="36" t="s">
        <v>3876</v>
      </c>
      <c r="B169" s="37">
        <v>1299.5</v>
      </c>
      <c r="C169" s="27">
        <f>sum(C154:C166)-C168</f>
        <v>-7658</v>
      </c>
      <c r="D169" s="37">
        <f t="shared" si="7"/>
        <v>-8957.5</v>
      </c>
      <c r="E169" s="64"/>
    </row>
    <row r="170" hidden="1"/>
    <row r="171" hidden="1"/>
    <row r="172" hidden="1">
      <c r="A172" s="5" t="s">
        <v>3848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3850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3851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3852</v>
      </c>
      <c r="B180" s="6"/>
      <c r="C180" s="6"/>
      <c r="D180" s="6"/>
      <c r="E180" s="7"/>
    </row>
    <row r="181" hidden="1">
      <c r="A181" s="20" t="s">
        <v>3853</v>
      </c>
      <c r="B181" s="21" t="s">
        <v>3854</v>
      </c>
      <c r="C181" s="22" t="s">
        <v>3855</v>
      </c>
      <c r="D181" s="21" t="s">
        <v>3856</v>
      </c>
      <c r="E181" s="23" t="s">
        <v>13</v>
      </c>
    </row>
    <row r="182" hidden="1">
      <c r="A182" s="24" t="s">
        <v>3857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3858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3859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3860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3862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3863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3865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3867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3868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147326.07</v>
      </c>
      <c r="D190" s="27">
        <f t="shared" si="8"/>
        <v>142043.07</v>
      </c>
      <c r="E190" s="34"/>
    </row>
    <row r="191" hidden="1">
      <c r="A191" s="32" t="s">
        <v>3869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35871</v>
      </c>
      <c r="D191" s="27">
        <f t="shared" si="8"/>
        <v>30473</v>
      </c>
      <c r="E191" s="34"/>
    </row>
    <row r="192" hidden="1">
      <c r="A192" s="32" t="s">
        <v>3870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87024</v>
      </c>
      <c r="D192" s="27">
        <f t="shared" si="8"/>
        <v>79550</v>
      </c>
      <c r="E192" s="34"/>
    </row>
    <row r="193" hidden="1">
      <c r="A193" s="32" t="s">
        <v>3871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107347</v>
      </c>
      <c r="D193" s="27">
        <f t="shared" si="8"/>
        <v>98344</v>
      </c>
      <c r="E193" s="34"/>
    </row>
    <row r="194" hidden="1">
      <c r="A194" s="32" t="s">
        <v>3873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1224</v>
      </c>
      <c r="D194" s="27">
        <f t="shared" si="8"/>
        <v>695</v>
      </c>
      <c r="E194" s="34"/>
    </row>
    <row r="195" hidden="1">
      <c r="A195" s="32" t="s">
        <v>3874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12020</v>
      </c>
      <c r="D195" s="27">
        <f t="shared" si="8"/>
        <v>9438</v>
      </c>
      <c r="E195" s="34"/>
    </row>
    <row r="196" hidden="1">
      <c r="A196" s="35" t="s">
        <v>3875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461805.07</v>
      </c>
      <c r="D196" s="27">
        <f t="shared" si="8"/>
        <v>425974.07</v>
      </c>
      <c r="E196" s="34"/>
    </row>
    <row r="197" hidden="1">
      <c r="A197" s="36" t="s">
        <v>3876</v>
      </c>
      <c r="B197" s="37">
        <v>61.0</v>
      </c>
      <c r="C197" s="27">
        <f>sum(C182:C194)-C196</f>
        <v>-74808</v>
      </c>
      <c r="D197" s="37">
        <f t="shared" si="8"/>
        <v>-74869</v>
      </c>
      <c r="E197" s="64"/>
    </row>
    <row r="198" hidden="1"/>
    <row r="199" hidden="1"/>
    <row r="200" hidden="1">
      <c r="A200" s="5" t="s">
        <v>3848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3850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3851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3852</v>
      </c>
      <c r="B208" s="6"/>
      <c r="C208" s="6"/>
      <c r="D208" s="6"/>
      <c r="E208" s="7"/>
    </row>
    <row r="209" hidden="1">
      <c r="A209" s="20" t="s">
        <v>3853</v>
      </c>
      <c r="B209" s="21" t="s">
        <v>3854</v>
      </c>
      <c r="C209" s="22" t="s">
        <v>3855</v>
      </c>
      <c r="D209" s="21" t="s">
        <v>3856</v>
      </c>
      <c r="E209" s="23" t="s">
        <v>13</v>
      </c>
    </row>
    <row r="210" hidden="1">
      <c r="A210" s="24" t="s">
        <v>3857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5136</v>
      </c>
    </row>
    <row r="211" hidden="1">
      <c r="A211" s="24" t="s">
        <v>3858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3859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3860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3862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3863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3865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3867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3868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147326.07</v>
      </c>
      <c r="D218" s="27">
        <f t="shared" si="9"/>
        <v>81713.07</v>
      </c>
      <c r="E218" s="34"/>
    </row>
    <row r="219" hidden="1">
      <c r="A219" s="32" t="s">
        <v>3869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35871</v>
      </c>
      <c r="D219" s="27">
        <f t="shared" si="9"/>
        <v>10069</v>
      </c>
      <c r="E219" s="34"/>
    </row>
    <row r="220" hidden="1">
      <c r="A220" s="32" t="s">
        <v>3870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87024</v>
      </c>
      <c r="D220" s="27">
        <f t="shared" si="9"/>
        <v>9189</v>
      </c>
      <c r="E220" s="34"/>
    </row>
    <row r="221" hidden="1">
      <c r="A221" s="32" t="s">
        <v>3871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107347</v>
      </c>
      <c r="D221" s="27">
        <f t="shared" si="9"/>
        <v>31521</v>
      </c>
      <c r="E221" s="34"/>
    </row>
    <row r="222" hidden="1">
      <c r="A222" s="32" t="s">
        <v>3873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1224</v>
      </c>
      <c r="D222" s="27">
        <f t="shared" si="9"/>
        <v>93</v>
      </c>
      <c r="E222" s="34"/>
    </row>
    <row r="223" hidden="1">
      <c r="A223" s="32" t="s">
        <v>3874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12020</v>
      </c>
      <c r="D223" s="27">
        <f t="shared" si="9"/>
        <v>3420</v>
      </c>
      <c r="E223" s="34"/>
    </row>
    <row r="224" hidden="1">
      <c r="A224" s="35" t="s">
        <v>3875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461805.07</v>
      </c>
      <c r="D224" s="27">
        <f t="shared" si="9"/>
        <v>165043.07</v>
      </c>
      <c r="E224" s="34"/>
    </row>
    <row r="225" hidden="1">
      <c r="A225" s="36" t="s">
        <v>3876</v>
      </c>
      <c r="B225" s="37">
        <v>0.0</v>
      </c>
      <c r="C225" s="27">
        <f>sum(C210:C222)-C224</f>
        <v>-32448</v>
      </c>
      <c r="D225" s="37">
        <f t="shared" si="9"/>
        <v>-32448</v>
      </c>
      <c r="E225" s="64"/>
    </row>
    <row r="226" hidden="1"/>
    <row r="227" hidden="1"/>
    <row r="228" hidden="1">
      <c r="A228" s="5" t="s">
        <v>3848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3850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3851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3852</v>
      </c>
      <c r="B236" s="6"/>
      <c r="C236" s="6"/>
      <c r="D236" s="6"/>
      <c r="E236" s="7"/>
    </row>
    <row r="237" hidden="1">
      <c r="A237" s="20" t="s">
        <v>3853</v>
      </c>
      <c r="B237" s="21" t="s">
        <v>3854</v>
      </c>
      <c r="C237" s="22" t="s">
        <v>3855</v>
      </c>
      <c r="D237" s="21" t="s">
        <v>3856</v>
      </c>
      <c r="E237" s="23" t="s">
        <v>13</v>
      </c>
    </row>
    <row r="238" hidden="1">
      <c r="A238" s="24" t="s">
        <v>3857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3858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3859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3860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3862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3863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3865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3867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3868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147326.07</v>
      </c>
      <c r="D246" s="27">
        <f t="shared" si="10"/>
        <v>93080.07</v>
      </c>
      <c r="E246" s="34"/>
    </row>
    <row r="247" hidden="1">
      <c r="A247" s="32" t="s">
        <v>3869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35871</v>
      </c>
      <c r="D247" s="27">
        <f t="shared" si="10"/>
        <v>9135</v>
      </c>
      <c r="E247" s="34"/>
    </row>
    <row r="248" hidden="1">
      <c r="A248" s="32" t="s">
        <v>3870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87024</v>
      </c>
      <c r="D248" s="27">
        <f t="shared" si="10"/>
        <v>-7404</v>
      </c>
      <c r="E248" s="34"/>
    </row>
    <row r="249" hidden="1">
      <c r="A249" s="32" t="s">
        <v>3871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107347</v>
      </c>
      <c r="D249" s="27">
        <f t="shared" si="10"/>
        <v>31551</v>
      </c>
      <c r="E249" s="34"/>
    </row>
    <row r="250" hidden="1">
      <c r="A250" s="32" t="s">
        <v>3873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1224</v>
      </c>
      <c r="D250" s="27">
        <f t="shared" si="10"/>
        <v>-4183</v>
      </c>
      <c r="E250" s="34"/>
    </row>
    <row r="251" hidden="1">
      <c r="A251" s="32" t="s">
        <v>3874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12020</v>
      </c>
      <c r="D251" s="27">
        <f t="shared" si="10"/>
        <v>-4541</v>
      </c>
      <c r="E251" s="34"/>
    </row>
    <row r="252" hidden="1">
      <c r="A252" s="35" t="s">
        <v>3875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461805.07</v>
      </c>
      <c r="D252" s="27">
        <f t="shared" si="10"/>
        <v>130777.37</v>
      </c>
      <c r="E252" s="34"/>
    </row>
    <row r="253" hidden="1">
      <c r="A253" s="36" t="s">
        <v>3876</v>
      </c>
      <c r="B253" s="37">
        <v>13.30000000000291</v>
      </c>
      <c r="C253" s="27">
        <f>sum(C238:C250)-C252</f>
        <v>-8389</v>
      </c>
      <c r="D253" s="37">
        <f t="shared" si="10"/>
        <v>-8402.3</v>
      </c>
      <c r="E253" s="64"/>
    </row>
    <row r="254" hidden="1"/>
    <row r="255" hidden="1"/>
    <row r="256" hidden="1">
      <c r="A256" s="5" t="s">
        <v>3848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3850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3851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3852</v>
      </c>
      <c r="B264" s="6"/>
      <c r="C264" s="6"/>
      <c r="D264" s="6"/>
      <c r="E264" s="7"/>
    </row>
    <row r="265" hidden="1">
      <c r="A265" s="20" t="s">
        <v>3853</v>
      </c>
      <c r="B265" s="21" t="s">
        <v>3854</v>
      </c>
      <c r="C265" s="22" t="s">
        <v>3855</v>
      </c>
      <c r="D265" s="21" t="s">
        <v>3856</v>
      </c>
      <c r="E265" s="23" t="s">
        <v>13</v>
      </c>
    </row>
    <row r="266" hidden="1">
      <c r="A266" s="24" t="s">
        <v>3857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3858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3859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3860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3862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3863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3865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3867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3868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147326.07</v>
      </c>
      <c r="D274" s="27">
        <f t="shared" si="11"/>
        <v>86140.07</v>
      </c>
      <c r="E274" s="34"/>
    </row>
    <row r="275" hidden="1">
      <c r="A275" s="32" t="s">
        <v>3869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35871</v>
      </c>
      <c r="D275" s="27">
        <f t="shared" si="11"/>
        <v>4097</v>
      </c>
      <c r="E275" s="34"/>
    </row>
    <row r="276" hidden="1">
      <c r="A276" s="32" t="s">
        <v>3870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87024</v>
      </c>
      <c r="D276" s="27">
        <f t="shared" si="11"/>
        <v>11526</v>
      </c>
      <c r="E276" s="34"/>
    </row>
    <row r="277" hidden="1">
      <c r="A277" s="32" t="s">
        <v>3871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107347</v>
      </c>
      <c r="D277" s="27">
        <f t="shared" si="11"/>
        <v>29150</v>
      </c>
      <c r="E277" s="34"/>
    </row>
    <row r="278" hidden="1">
      <c r="A278" s="32" t="s">
        <v>3873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1224</v>
      </c>
      <c r="D278" s="27">
        <f t="shared" si="11"/>
        <v>-2658</v>
      </c>
      <c r="E278" s="34"/>
    </row>
    <row r="279" hidden="1">
      <c r="A279" s="32" t="s">
        <v>3874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12020</v>
      </c>
      <c r="D279" s="27">
        <f t="shared" si="11"/>
        <v>-2284</v>
      </c>
      <c r="E279" s="34"/>
    </row>
    <row r="280" hidden="1">
      <c r="A280" s="35" t="s">
        <v>3875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461805.07</v>
      </c>
      <c r="D280" s="27">
        <f t="shared" si="11"/>
        <v>135123.07</v>
      </c>
      <c r="E280" s="34"/>
    </row>
    <row r="281" hidden="1">
      <c r="A281" s="36" t="s">
        <v>3876</v>
      </c>
      <c r="B281" s="37">
        <v>102.0</v>
      </c>
      <c r="C281" s="27">
        <f>sum(C266:C278)-C280</f>
        <v>-8418</v>
      </c>
      <c r="D281" s="37">
        <f t="shared" si="11"/>
        <v>-8520</v>
      </c>
      <c r="E281" s="64"/>
    </row>
    <row r="282" hidden="1"/>
    <row r="283" hidden="1"/>
    <row r="284" hidden="1">
      <c r="A284" s="5" t="s">
        <v>3848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3850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3851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3852</v>
      </c>
      <c r="B292" s="6"/>
      <c r="C292" s="6"/>
      <c r="D292" s="6"/>
      <c r="E292" s="7"/>
    </row>
    <row r="293" hidden="1">
      <c r="A293" s="20" t="s">
        <v>3853</v>
      </c>
      <c r="B293" s="21" t="s">
        <v>3854</v>
      </c>
      <c r="C293" s="22" t="s">
        <v>3855</v>
      </c>
      <c r="D293" s="21" t="s">
        <v>3856</v>
      </c>
      <c r="E293" s="23" t="s">
        <v>13</v>
      </c>
    </row>
    <row r="294" hidden="1">
      <c r="A294" s="24" t="s">
        <v>3857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3858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3859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3860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3862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3863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3865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3867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3868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3869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3870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3871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3873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3874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3875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3876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4"/>
    </row>
    <row r="310" hidden="1"/>
    <row r="311" hidden="1"/>
    <row r="312" hidden="1">
      <c r="A312" s="5" t="s">
        <v>3848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3850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4" t="s">
        <v>3851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5" t="s">
        <v>5105</v>
      </c>
      <c r="B318" s="7"/>
      <c r="C318" s="16"/>
      <c r="D318" s="56" t="s">
        <v>5099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3852</v>
      </c>
      <c r="B320" s="6"/>
      <c r="C320" s="6"/>
      <c r="D320" s="6"/>
      <c r="E320" s="7"/>
    </row>
    <row r="321" hidden="1">
      <c r="A321" s="20" t="s">
        <v>3853</v>
      </c>
      <c r="B321" s="21" t="s">
        <v>3854</v>
      </c>
      <c r="C321" s="22" t="s">
        <v>3855</v>
      </c>
      <c r="D321" s="21" t="s">
        <v>3856</v>
      </c>
      <c r="E321" s="23" t="s">
        <v>13</v>
      </c>
    </row>
    <row r="322" hidden="1">
      <c r="A322" s="57" t="s">
        <v>3857</v>
      </c>
      <c r="B322" s="25">
        <v>16062.0</v>
      </c>
      <c r="C322" s="26">
        <v>16062.0</v>
      </c>
      <c r="D322" s="27">
        <v>0.0</v>
      </c>
      <c r="E322" s="28" t="s">
        <v>5137</v>
      </c>
    </row>
    <row r="323" hidden="1">
      <c r="A323" s="57" t="s">
        <v>3858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7" t="s">
        <v>3859</v>
      </c>
      <c r="B324" s="29">
        <v>0.0</v>
      </c>
      <c r="C324" s="26"/>
      <c r="D324" s="27">
        <v>0.0</v>
      </c>
      <c r="E324" s="34"/>
    </row>
    <row r="325" hidden="1">
      <c r="A325" s="57" t="s">
        <v>3860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3862</v>
      </c>
      <c r="B326" s="29">
        <v>0.0</v>
      </c>
      <c r="C326" s="26"/>
      <c r="D326" s="27">
        <v>0.0</v>
      </c>
      <c r="E326" s="28"/>
    </row>
    <row r="327" hidden="1">
      <c r="A327" s="31" t="s">
        <v>3863</v>
      </c>
      <c r="B327" s="29">
        <v>0.0</v>
      </c>
      <c r="C327" s="26"/>
      <c r="D327" s="27">
        <v>0.0</v>
      </c>
      <c r="E327" s="28"/>
    </row>
    <row r="328" hidden="1">
      <c r="A328" s="31" t="s">
        <v>3865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3867</v>
      </c>
      <c r="B329" s="29">
        <v>3160.0</v>
      </c>
      <c r="C329" s="26">
        <v>3160.0</v>
      </c>
      <c r="D329" s="27">
        <v>0.0</v>
      </c>
      <c r="E329" s="34"/>
    </row>
    <row r="330" hidden="1">
      <c r="A330" s="58" t="s">
        <v>3868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8" t="s">
        <v>3869</v>
      </c>
      <c r="B331" s="29">
        <v>14221.0</v>
      </c>
      <c r="C331" s="59">
        <v>14221.0</v>
      </c>
      <c r="D331" s="27">
        <v>0.0</v>
      </c>
      <c r="E331" s="34"/>
    </row>
    <row r="332" hidden="1">
      <c r="A332" s="58" t="s">
        <v>3870</v>
      </c>
      <c r="B332" s="29">
        <v>41146.0</v>
      </c>
      <c r="C332" s="59">
        <v>41146.0</v>
      </c>
      <c r="D332" s="27">
        <v>0.0</v>
      </c>
      <c r="E332" s="34"/>
    </row>
    <row r="333" hidden="1">
      <c r="A333" s="58" t="s">
        <v>3871</v>
      </c>
      <c r="B333" s="29">
        <v>35434.0</v>
      </c>
      <c r="C333" s="59">
        <v>35434.0</v>
      </c>
      <c r="D333" s="27">
        <v>0.0</v>
      </c>
      <c r="E333" s="34"/>
    </row>
    <row r="334" hidden="1">
      <c r="A334" s="58" t="s">
        <v>3873</v>
      </c>
      <c r="B334" s="29">
        <v>1016.0</v>
      </c>
      <c r="C334" s="59">
        <v>1016.0</v>
      </c>
      <c r="D334" s="27">
        <v>0.0</v>
      </c>
      <c r="E334" s="34"/>
    </row>
    <row r="335" hidden="1">
      <c r="A335" s="58" t="s">
        <v>3874</v>
      </c>
      <c r="B335" s="29">
        <v>6908.0</v>
      </c>
      <c r="C335" s="59">
        <v>6908.0</v>
      </c>
      <c r="D335" s="27">
        <v>0.0</v>
      </c>
      <c r="E335" s="34"/>
    </row>
    <row r="336" hidden="1">
      <c r="A336" s="35" t="s">
        <v>3875</v>
      </c>
      <c r="B336" s="29">
        <v>151000.0</v>
      </c>
      <c r="C336" s="59">
        <v>151000.0</v>
      </c>
      <c r="D336" s="27">
        <v>0.0</v>
      </c>
      <c r="E336" s="34"/>
    </row>
    <row r="337" hidden="1">
      <c r="A337" s="36" t="s">
        <v>3876</v>
      </c>
      <c r="B337" s="37">
        <v>1.0</v>
      </c>
      <c r="C337" s="27">
        <v>1.0</v>
      </c>
      <c r="D337" s="27">
        <v>0.0</v>
      </c>
      <c r="E337" s="64"/>
    </row>
    <row r="338" hidden="1"/>
    <row r="339" hidden="1"/>
    <row r="340" hidden="1">
      <c r="A340" s="5" t="s">
        <v>3848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3850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4" t="s">
        <v>3851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5" t="s">
        <v>5098</v>
      </c>
      <c r="B346" s="7"/>
      <c r="C346" s="16"/>
      <c r="D346" s="56" t="s">
        <v>5099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3852</v>
      </c>
      <c r="B348" s="6"/>
      <c r="C348" s="6"/>
      <c r="D348" s="6"/>
      <c r="E348" s="7"/>
    </row>
    <row r="349" hidden="1">
      <c r="A349" s="20" t="s">
        <v>3853</v>
      </c>
      <c r="B349" s="21" t="s">
        <v>3854</v>
      </c>
      <c r="C349" s="22" t="s">
        <v>3855</v>
      </c>
      <c r="D349" s="21" t="s">
        <v>3856</v>
      </c>
      <c r="E349" s="23" t="s">
        <v>13</v>
      </c>
    </row>
    <row r="350" hidden="1">
      <c r="A350" s="57" t="s">
        <v>3857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7" t="s">
        <v>3858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7" t="s">
        <v>3859</v>
      </c>
      <c r="B352" s="29">
        <v>422.0</v>
      </c>
      <c r="C352" s="26">
        <v>422.0</v>
      </c>
      <c r="D352" s="27">
        <v>0.0</v>
      </c>
      <c r="E352" s="34"/>
    </row>
    <row r="353" hidden="1">
      <c r="A353" s="57" t="s">
        <v>3860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3862</v>
      </c>
      <c r="B354" s="29">
        <v>200.0</v>
      </c>
      <c r="C354" s="26"/>
      <c r="D354" s="27">
        <v>-200.0</v>
      </c>
      <c r="E354" s="28"/>
    </row>
    <row r="355" hidden="1">
      <c r="A355" s="31" t="s">
        <v>3863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3865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3867</v>
      </c>
      <c r="B357" s="29">
        <v>6280.0</v>
      </c>
      <c r="C357" s="26">
        <v>6280.0</v>
      </c>
      <c r="D357" s="27">
        <v>0.0</v>
      </c>
      <c r="E357" s="34"/>
    </row>
    <row r="358" hidden="1">
      <c r="A358" s="58" t="s">
        <v>3868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8" t="s">
        <v>3869</v>
      </c>
      <c r="B359" s="29">
        <v>25259.0</v>
      </c>
      <c r="C359" s="59">
        <v>25259.0</v>
      </c>
      <c r="D359" s="27">
        <v>0.0</v>
      </c>
      <c r="E359" s="34"/>
    </row>
    <row r="360" hidden="1">
      <c r="A360" s="58" t="s">
        <v>3870</v>
      </c>
      <c r="B360" s="29">
        <v>72253.0</v>
      </c>
      <c r="C360" s="59">
        <v>72253.0</v>
      </c>
      <c r="D360" s="27">
        <v>0.0</v>
      </c>
      <c r="E360" s="34"/>
    </row>
    <row r="361" hidden="1">
      <c r="A361" s="58" t="s">
        <v>3871</v>
      </c>
      <c r="B361" s="29">
        <v>77019.0</v>
      </c>
      <c r="C361" s="59">
        <v>77019.0</v>
      </c>
      <c r="D361" s="27">
        <v>0.0</v>
      </c>
      <c r="E361" s="34"/>
    </row>
    <row r="362" hidden="1">
      <c r="A362" s="58" t="s">
        <v>3873</v>
      </c>
      <c r="B362" s="29">
        <v>2265.0</v>
      </c>
      <c r="C362" s="59">
        <v>2265.0</v>
      </c>
      <c r="D362" s="27">
        <v>0.0</v>
      </c>
      <c r="E362" s="34"/>
    </row>
    <row r="363" hidden="1">
      <c r="A363" s="58" t="s">
        <v>3874</v>
      </c>
      <c r="B363" s="29">
        <v>18173.0</v>
      </c>
      <c r="C363" s="59">
        <v>18173.0</v>
      </c>
      <c r="D363" s="27">
        <v>0.0</v>
      </c>
      <c r="E363" s="34"/>
    </row>
    <row r="364" hidden="1">
      <c r="A364" s="35" t="s">
        <v>3875</v>
      </c>
      <c r="B364" s="29">
        <v>308701.2</v>
      </c>
      <c r="C364" s="59">
        <v>308701.2</v>
      </c>
      <c r="D364" s="27">
        <v>0.0</v>
      </c>
      <c r="E364" s="34"/>
    </row>
    <row r="365" hidden="1">
      <c r="A365" s="36" t="s">
        <v>3876</v>
      </c>
      <c r="B365" s="37">
        <v>-4441.200000000001</v>
      </c>
      <c r="C365" s="27">
        <v>-197.20000000001164</v>
      </c>
      <c r="D365" s="27">
        <v>4243.999999999989</v>
      </c>
      <c r="E365" s="64"/>
    </row>
    <row r="366" hidden="1"/>
    <row r="367" hidden="1"/>
    <row r="368" hidden="1">
      <c r="A368" s="5" t="s">
        <v>3848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3850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4" t="s">
        <v>3851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5" t="s">
        <v>5098</v>
      </c>
      <c r="B374" s="7"/>
      <c r="C374" s="16"/>
      <c r="D374" s="56" t="s">
        <v>5099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3852</v>
      </c>
      <c r="B376" s="6"/>
      <c r="C376" s="6"/>
      <c r="D376" s="6"/>
      <c r="E376" s="7"/>
    </row>
    <row r="377" hidden="1">
      <c r="A377" s="20" t="s">
        <v>3853</v>
      </c>
      <c r="B377" s="21" t="s">
        <v>3854</v>
      </c>
      <c r="C377" s="22" t="s">
        <v>3855</v>
      </c>
      <c r="D377" s="21" t="s">
        <v>3856</v>
      </c>
      <c r="E377" s="23" t="s">
        <v>13</v>
      </c>
    </row>
    <row r="378" hidden="1">
      <c r="A378" s="57" t="s">
        <v>3857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7" t="s">
        <v>3858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7" t="s">
        <v>3859</v>
      </c>
      <c r="B380" s="29">
        <v>422.0</v>
      </c>
      <c r="C380" s="26">
        <v>422.0</v>
      </c>
      <c r="D380" s="27">
        <v>0.0</v>
      </c>
      <c r="E380" s="34"/>
    </row>
    <row r="381" hidden="1">
      <c r="A381" s="57" t="s">
        <v>3860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3862</v>
      </c>
      <c r="B382" s="29">
        <v>200.0</v>
      </c>
      <c r="C382" s="26"/>
      <c r="D382" s="27">
        <v>-200.0</v>
      </c>
      <c r="E382" s="28"/>
    </row>
    <row r="383" hidden="1">
      <c r="A383" s="31" t="s">
        <v>3863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3865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3867</v>
      </c>
      <c r="B385" s="29">
        <v>6280.0</v>
      </c>
      <c r="C385" s="26">
        <v>6280.0</v>
      </c>
      <c r="D385" s="27">
        <v>0.0</v>
      </c>
      <c r="E385" s="34"/>
    </row>
    <row r="386" hidden="1">
      <c r="A386" s="58" t="s">
        <v>3868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8" t="s">
        <v>3869</v>
      </c>
      <c r="B387" s="29">
        <v>25259.0</v>
      </c>
      <c r="C387" s="59">
        <v>25259.0</v>
      </c>
      <c r="D387" s="27">
        <v>0.0</v>
      </c>
      <c r="E387" s="34"/>
    </row>
    <row r="388" hidden="1">
      <c r="A388" s="58" t="s">
        <v>3870</v>
      </c>
      <c r="B388" s="29">
        <v>72253.0</v>
      </c>
      <c r="C388" s="59">
        <v>72253.0</v>
      </c>
      <c r="D388" s="27">
        <v>0.0</v>
      </c>
      <c r="E388" s="34"/>
    </row>
    <row r="389" hidden="1">
      <c r="A389" s="58" t="s">
        <v>3871</v>
      </c>
      <c r="B389" s="29">
        <v>77019.0</v>
      </c>
      <c r="C389" s="59">
        <v>77019.0</v>
      </c>
      <c r="D389" s="27">
        <v>0.0</v>
      </c>
      <c r="E389" s="34"/>
    </row>
    <row r="390" hidden="1">
      <c r="A390" s="58" t="s">
        <v>3873</v>
      </c>
      <c r="B390" s="29">
        <v>2265.0</v>
      </c>
      <c r="C390" s="59">
        <v>2265.0</v>
      </c>
      <c r="D390" s="27">
        <v>0.0</v>
      </c>
      <c r="E390" s="34"/>
    </row>
    <row r="391" hidden="1">
      <c r="A391" s="58" t="s">
        <v>3874</v>
      </c>
      <c r="B391" s="29">
        <v>18173.0</v>
      </c>
      <c r="C391" s="59">
        <v>18173.0</v>
      </c>
      <c r="D391" s="27">
        <v>0.0</v>
      </c>
      <c r="E391" s="34"/>
    </row>
    <row r="392" hidden="1">
      <c r="A392" s="35" t="s">
        <v>3875</v>
      </c>
      <c r="B392" s="29">
        <v>308701.2</v>
      </c>
      <c r="C392" s="59">
        <v>308701.2</v>
      </c>
      <c r="D392" s="27">
        <v>0.0</v>
      </c>
      <c r="E392" s="34"/>
    </row>
    <row r="393" hidden="1">
      <c r="A393" s="36" t="s">
        <v>3876</v>
      </c>
      <c r="B393" s="37">
        <v>-4441.200000000001</v>
      </c>
      <c r="C393" s="27">
        <v>-197.20000000001164</v>
      </c>
      <c r="D393" s="27">
        <v>4243.999999999989</v>
      </c>
      <c r="E393" s="64"/>
    </row>
    <row r="394" hidden="1"/>
    <row r="395" hidden="1"/>
    <row r="396" hidden="1">
      <c r="A396" s="5" t="s">
        <v>3848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3850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4" t="s">
        <v>3851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5" t="s">
        <v>5098</v>
      </c>
      <c r="B402" s="7"/>
      <c r="C402" s="16"/>
      <c r="D402" s="56" t="s">
        <v>5099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3852</v>
      </c>
      <c r="B404" s="6"/>
      <c r="C404" s="6"/>
      <c r="D404" s="6"/>
      <c r="E404" s="7"/>
    </row>
    <row r="405" hidden="1">
      <c r="A405" s="20" t="s">
        <v>3853</v>
      </c>
      <c r="B405" s="21" t="s">
        <v>3854</v>
      </c>
      <c r="C405" s="22" t="s">
        <v>3855</v>
      </c>
      <c r="D405" s="21" t="s">
        <v>3856</v>
      </c>
      <c r="E405" s="23" t="s">
        <v>13</v>
      </c>
    </row>
    <row r="406" hidden="1">
      <c r="A406" s="57" t="s">
        <v>3857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7" t="s">
        <v>3858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7" t="s">
        <v>3859</v>
      </c>
      <c r="B408" s="29">
        <v>1030.0</v>
      </c>
      <c r="C408" s="26">
        <v>1030.0</v>
      </c>
      <c r="D408" s="27">
        <v>0.0</v>
      </c>
      <c r="E408" s="34"/>
    </row>
    <row r="409" hidden="1">
      <c r="A409" s="57" t="s">
        <v>3860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3862</v>
      </c>
      <c r="B410" s="29">
        <v>0.0</v>
      </c>
      <c r="C410" s="26"/>
      <c r="D410" s="27">
        <v>0.0</v>
      </c>
      <c r="E410" s="28"/>
    </row>
    <row r="411" hidden="1">
      <c r="A411" s="31" t="s">
        <v>3863</v>
      </c>
      <c r="B411" s="29">
        <v>0.0</v>
      </c>
      <c r="C411" s="26"/>
      <c r="D411" s="27">
        <v>0.0</v>
      </c>
      <c r="E411" s="28"/>
    </row>
    <row r="412" hidden="1">
      <c r="A412" s="31" t="s">
        <v>3865</v>
      </c>
      <c r="B412" s="29">
        <v>12355.0</v>
      </c>
      <c r="C412" s="26">
        <v>11100.0</v>
      </c>
      <c r="D412" s="27">
        <v>-1255.0</v>
      </c>
      <c r="E412" s="28" t="s">
        <v>5138</v>
      </c>
    </row>
    <row r="413" hidden="1">
      <c r="A413" s="31" t="s">
        <v>3867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8" t="s">
        <v>3868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8" t="s">
        <v>3869</v>
      </c>
      <c r="B415" s="29">
        <v>30559.0</v>
      </c>
      <c r="C415" s="59">
        <v>30559.0</v>
      </c>
      <c r="D415" s="27">
        <v>0.0</v>
      </c>
      <c r="E415" s="34"/>
    </row>
    <row r="416" hidden="1">
      <c r="A416" s="58" t="s">
        <v>3870</v>
      </c>
      <c r="B416" s="29">
        <v>84351.0</v>
      </c>
      <c r="C416" s="59">
        <v>84351.0</v>
      </c>
      <c r="D416" s="27">
        <v>0.0</v>
      </c>
      <c r="E416" s="34"/>
    </row>
    <row r="417" hidden="1">
      <c r="A417" s="58" t="s">
        <v>3871</v>
      </c>
      <c r="B417" s="29">
        <v>90557.5</v>
      </c>
      <c r="C417" s="59">
        <v>90557.5</v>
      </c>
      <c r="D417" s="27">
        <v>0.0</v>
      </c>
      <c r="E417" s="34"/>
    </row>
    <row r="418" hidden="1">
      <c r="A418" s="58" t="s">
        <v>3873</v>
      </c>
      <c r="B418" s="29">
        <v>2459.0</v>
      </c>
      <c r="C418" s="59">
        <v>2459.0</v>
      </c>
      <c r="D418" s="27">
        <v>0.0</v>
      </c>
      <c r="E418" s="34"/>
    </row>
    <row r="419" hidden="1">
      <c r="A419" s="58" t="s">
        <v>3874</v>
      </c>
      <c r="B419" s="29">
        <v>12819.0</v>
      </c>
      <c r="C419" s="59">
        <v>12819.0</v>
      </c>
      <c r="D419" s="27">
        <v>0.0</v>
      </c>
      <c r="E419" s="34"/>
    </row>
    <row r="420" hidden="1">
      <c r="A420" s="35" t="s">
        <v>3875</v>
      </c>
      <c r="B420" s="29">
        <v>362046.5</v>
      </c>
      <c r="C420" s="59">
        <v>362046.5</v>
      </c>
      <c r="D420" s="27">
        <v>0.0</v>
      </c>
      <c r="E420" s="34"/>
    </row>
    <row r="421" hidden="1">
      <c r="A421" s="36" t="s">
        <v>3876</v>
      </c>
      <c r="B421" s="37">
        <v>7.0</v>
      </c>
      <c r="C421" s="27">
        <v>713.0</v>
      </c>
      <c r="D421" s="27">
        <v>706.0</v>
      </c>
      <c r="E421" s="64"/>
    </row>
    <row r="422" hidden="1"/>
    <row r="423" hidden="1"/>
    <row r="424" hidden="1">
      <c r="A424" s="5" t="s">
        <v>3848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3850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4" t="s">
        <v>3851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5" t="s">
        <v>5098</v>
      </c>
      <c r="B430" s="7"/>
      <c r="C430" s="16"/>
      <c r="D430" s="56" t="s">
        <v>5099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3852</v>
      </c>
      <c r="B432" s="6"/>
      <c r="C432" s="6"/>
      <c r="D432" s="6"/>
      <c r="E432" s="7"/>
    </row>
    <row r="433" hidden="1">
      <c r="A433" s="20" t="s">
        <v>3853</v>
      </c>
      <c r="B433" s="21" t="s">
        <v>3854</v>
      </c>
      <c r="C433" s="22" t="s">
        <v>3855</v>
      </c>
      <c r="D433" s="21" t="s">
        <v>3856</v>
      </c>
      <c r="E433" s="23" t="s">
        <v>13</v>
      </c>
    </row>
    <row r="434" hidden="1">
      <c r="A434" s="57" t="s">
        <v>3857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7" t="s">
        <v>3858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7" t="s">
        <v>3859</v>
      </c>
      <c r="B436" s="29">
        <v>1030.0</v>
      </c>
      <c r="C436" s="26">
        <v>1030.0</v>
      </c>
      <c r="D436" s="27">
        <v>0.0</v>
      </c>
      <c r="E436" s="34"/>
    </row>
    <row r="437" hidden="1">
      <c r="A437" s="57" t="s">
        <v>3860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3862</v>
      </c>
      <c r="B438" s="29">
        <v>0.0</v>
      </c>
      <c r="C438" s="26"/>
      <c r="D438" s="27">
        <v>0.0</v>
      </c>
      <c r="E438" s="28"/>
    </row>
    <row r="439" hidden="1">
      <c r="A439" s="31" t="s">
        <v>3863</v>
      </c>
      <c r="B439" s="29">
        <v>0.0</v>
      </c>
      <c r="C439" s="26"/>
      <c r="D439" s="27">
        <v>0.0</v>
      </c>
      <c r="E439" s="28"/>
    </row>
    <row r="440" hidden="1">
      <c r="A440" s="31" t="s">
        <v>3865</v>
      </c>
      <c r="B440" s="29">
        <v>12355.0</v>
      </c>
      <c r="C440" s="26">
        <v>11100.0</v>
      </c>
      <c r="D440" s="27">
        <v>-1255.0</v>
      </c>
      <c r="E440" s="28" t="s">
        <v>5138</v>
      </c>
    </row>
    <row r="441" hidden="1">
      <c r="A441" s="31" t="s">
        <v>3867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8" t="s">
        <v>3868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8" t="s">
        <v>3869</v>
      </c>
      <c r="B443" s="29">
        <v>30559.0</v>
      </c>
      <c r="C443" s="59">
        <v>30559.0</v>
      </c>
      <c r="D443" s="27">
        <v>0.0</v>
      </c>
      <c r="E443" s="34"/>
    </row>
    <row r="444" hidden="1">
      <c r="A444" s="58" t="s">
        <v>3870</v>
      </c>
      <c r="B444" s="29">
        <v>84351.0</v>
      </c>
      <c r="C444" s="59">
        <v>84351.0</v>
      </c>
      <c r="D444" s="27">
        <v>0.0</v>
      </c>
      <c r="E444" s="34"/>
    </row>
    <row r="445" hidden="1">
      <c r="A445" s="58" t="s">
        <v>3871</v>
      </c>
      <c r="B445" s="29">
        <v>90557.5</v>
      </c>
      <c r="C445" s="59">
        <v>90557.5</v>
      </c>
      <c r="D445" s="27">
        <v>0.0</v>
      </c>
      <c r="E445" s="34"/>
    </row>
    <row r="446" hidden="1">
      <c r="A446" s="58" t="s">
        <v>3873</v>
      </c>
      <c r="B446" s="29">
        <v>2459.0</v>
      </c>
      <c r="C446" s="59">
        <v>2459.0</v>
      </c>
      <c r="D446" s="27">
        <v>0.0</v>
      </c>
      <c r="E446" s="34"/>
    </row>
    <row r="447" hidden="1">
      <c r="A447" s="58" t="s">
        <v>3874</v>
      </c>
      <c r="B447" s="29">
        <v>12819.0</v>
      </c>
      <c r="C447" s="59">
        <v>12819.0</v>
      </c>
      <c r="D447" s="27">
        <v>0.0</v>
      </c>
      <c r="E447" s="34"/>
    </row>
    <row r="448" hidden="1">
      <c r="A448" s="35" t="s">
        <v>3875</v>
      </c>
      <c r="B448" s="29">
        <v>362046.5</v>
      </c>
      <c r="C448" s="59">
        <v>362046.5</v>
      </c>
      <c r="D448" s="27">
        <v>0.0</v>
      </c>
      <c r="E448" s="34"/>
    </row>
    <row r="449" hidden="1">
      <c r="A449" s="36" t="s">
        <v>3876</v>
      </c>
      <c r="B449" s="37">
        <v>7.0</v>
      </c>
      <c r="C449" s="27">
        <v>713.0</v>
      </c>
      <c r="D449" s="27">
        <v>706.0</v>
      </c>
      <c r="E449" s="64"/>
    </row>
    <row r="450" hidden="1"/>
    <row r="451" hidden="1"/>
    <row r="452" hidden="1">
      <c r="A452" s="5" t="s">
        <v>3848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3850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4" t="s">
        <v>3851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5" t="s">
        <v>5098</v>
      </c>
      <c r="B458" s="7"/>
      <c r="C458" s="16"/>
      <c r="D458" s="56" t="s">
        <v>5099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3852</v>
      </c>
      <c r="B460" s="6"/>
      <c r="C460" s="6"/>
      <c r="D460" s="6"/>
      <c r="E460" s="7"/>
    </row>
    <row r="461" hidden="1">
      <c r="A461" s="20" t="s">
        <v>3853</v>
      </c>
      <c r="B461" s="21" t="s">
        <v>3854</v>
      </c>
      <c r="C461" s="22" t="s">
        <v>3855</v>
      </c>
      <c r="D461" s="21" t="s">
        <v>3856</v>
      </c>
      <c r="E461" s="23" t="s">
        <v>13</v>
      </c>
    </row>
    <row r="462" hidden="1">
      <c r="A462" s="57" t="s">
        <v>3857</v>
      </c>
      <c r="B462" s="25">
        <v>52669.0</v>
      </c>
      <c r="C462" s="26">
        <v>52672.0</v>
      </c>
      <c r="D462" s="27">
        <v>3.0</v>
      </c>
      <c r="E462" s="28" t="s">
        <v>5139</v>
      </c>
    </row>
    <row r="463" hidden="1">
      <c r="A463" s="57" t="s">
        <v>3858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7" t="s">
        <v>3859</v>
      </c>
      <c r="B464" s="29">
        <v>280.0</v>
      </c>
      <c r="C464" s="26">
        <v>280.0</v>
      </c>
      <c r="D464" s="27">
        <v>0.0</v>
      </c>
      <c r="E464" s="34"/>
    </row>
    <row r="465" hidden="1">
      <c r="A465" s="57" t="s">
        <v>3860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3862</v>
      </c>
      <c r="B466" s="29">
        <v>0.0</v>
      </c>
      <c r="C466" s="26"/>
      <c r="D466" s="27">
        <v>0.0</v>
      </c>
      <c r="E466" s="28"/>
    </row>
    <row r="467" hidden="1">
      <c r="A467" s="31" t="s">
        <v>3863</v>
      </c>
      <c r="B467" s="29">
        <v>0.0</v>
      </c>
      <c r="C467" s="26"/>
      <c r="D467" s="27">
        <v>0.0</v>
      </c>
      <c r="E467" s="28"/>
    </row>
    <row r="468" hidden="1">
      <c r="A468" s="31" t="s">
        <v>3865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3867</v>
      </c>
      <c r="B469" s="29">
        <v>7200.0</v>
      </c>
      <c r="C469" s="26">
        <v>7200.0</v>
      </c>
      <c r="D469" s="27">
        <v>0.0</v>
      </c>
      <c r="E469" s="34"/>
    </row>
    <row r="470" hidden="1">
      <c r="A470" s="58" t="s">
        <v>3868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8" t="s">
        <v>3869</v>
      </c>
      <c r="B471" s="29">
        <v>38308.0</v>
      </c>
      <c r="C471" s="59">
        <v>38308.0</v>
      </c>
      <c r="D471" s="27">
        <v>0.0</v>
      </c>
      <c r="E471" s="34"/>
    </row>
    <row r="472" hidden="1">
      <c r="A472" s="58" t="s">
        <v>3870</v>
      </c>
      <c r="B472" s="29">
        <v>89586.0</v>
      </c>
      <c r="C472" s="59">
        <v>88774.0</v>
      </c>
      <c r="D472" s="27">
        <v>-812.0</v>
      </c>
      <c r="E472" s="34"/>
    </row>
    <row r="473" hidden="1">
      <c r="A473" s="58" t="s">
        <v>3871</v>
      </c>
      <c r="B473" s="29">
        <v>85352.0</v>
      </c>
      <c r="C473" s="59">
        <v>85352.0</v>
      </c>
      <c r="D473" s="27">
        <v>0.0</v>
      </c>
      <c r="E473" s="34"/>
    </row>
    <row r="474" hidden="1">
      <c r="A474" s="58" t="s">
        <v>3873</v>
      </c>
      <c r="B474" s="29">
        <v>3816.0</v>
      </c>
      <c r="C474" s="59">
        <v>3816.0</v>
      </c>
      <c r="D474" s="27">
        <v>0.0</v>
      </c>
      <c r="E474" s="34"/>
    </row>
    <row r="475" hidden="1">
      <c r="A475" s="58" t="s">
        <v>3874</v>
      </c>
      <c r="B475" s="29">
        <v>20760.0</v>
      </c>
      <c r="C475" s="59">
        <v>20760.0</v>
      </c>
      <c r="D475" s="27">
        <v>0.0</v>
      </c>
      <c r="E475" s="34"/>
    </row>
    <row r="476" hidden="1">
      <c r="A476" s="35" t="s">
        <v>3875</v>
      </c>
      <c r="B476" s="29">
        <v>385967.4</v>
      </c>
      <c r="C476" s="59">
        <v>385155.4</v>
      </c>
      <c r="D476" s="27">
        <v>-812.0</v>
      </c>
      <c r="E476" s="34"/>
    </row>
    <row r="477" hidden="1">
      <c r="A477" s="36" t="s">
        <v>3876</v>
      </c>
      <c r="B477" s="37">
        <v>1.6000000000058208</v>
      </c>
      <c r="C477" s="27">
        <v>-525.4000000000233</v>
      </c>
      <c r="D477" s="27">
        <v>-527.0000000000291</v>
      </c>
      <c r="E477" s="64"/>
    </row>
    <row r="478" hidden="1"/>
    <row r="479" hidden="1"/>
    <row r="480" hidden="1">
      <c r="A480" s="5" t="s">
        <v>3848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3850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4" t="s">
        <v>3851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5" t="s">
        <v>5098</v>
      </c>
      <c r="B486" s="7"/>
      <c r="C486" s="16"/>
      <c r="D486" s="56" t="s">
        <v>5107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3852</v>
      </c>
      <c r="B488" s="6"/>
      <c r="C488" s="6"/>
      <c r="D488" s="6"/>
      <c r="E488" s="7"/>
    </row>
    <row r="489" hidden="1">
      <c r="A489" s="20" t="s">
        <v>3853</v>
      </c>
      <c r="B489" s="21" t="s">
        <v>3854</v>
      </c>
      <c r="C489" s="22" t="s">
        <v>3855</v>
      </c>
      <c r="D489" s="21" t="s">
        <v>3856</v>
      </c>
      <c r="E489" s="23" t="s">
        <v>13</v>
      </c>
    </row>
    <row r="490" hidden="1">
      <c r="A490" s="57" t="s">
        <v>3857</v>
      </c>
      <c r="B490" s="25">
        <v>31347.0</v>
      </c>
      <c r="C490" s="26">
        <v>36635.0</v>
      </c>
      <c r="D490" s="27">
        <v>5288.0</v>
      </c>
      <c r="E490" s="28" t="s">
        <v>5140</v>
      </c>
    </row>
    <row r="491" hidden="1">
      <c r="A491" s="57" t="s">
        <v>3858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7" t="s">
        <v>3859</v>
      </c>
      <c r="B492" s="29">
        <v>300.0</v>
      </c>
      <c r="C492" s="26">
        <v>300.0</v>
      </c>
      <c r="D492" s="27">
        <v>0.0</v>
      </c>
      <c r="E492" s="34"/>
    </row>
    <row r="493" hidden="1">
      <c r="A493" s="57" t="s">
        <v>3860</v>
      </c>
      <c r="B493" s="29">
        <v>1500.0</v>
      </c>
      <c r="C493" s="26">
        <v>4001.0</v>
      </c>
      <c r="D493" s="27">
        <v>2501.0</v>
      </c>
      <c r="E493" s="28" t="s">
        <v>5141</v>
      </c>
    </row>
    <row r="494" hidden="1">
      <c r="A494" s="31" t="s">
        <v>3862</v>
      </c>
      <c r="B494" s="29">
        <v>0.0</v>
      </c>
      <c r="C494" s="26"/>
      <c r="D494" s="27">
        <v>0.0</v>
      </c>
      <c r="E494" s="28"/>
    </row>
    <row r="495" hidden="1">
      <c r="A495" s="31" t="s">
        <v>3863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3865</v>
      </c>
      <c r="B496" s="29">
        <v>0.0</v>
      </c>
      <c r="C496" s="26"/>
      <c r="D496" s="27">
        <v>0.0</v>
      </c>
      <c r="E496" s="28"/>
    </row>
    <row r="497" hidden="1">
      <c r="A497" s="31" t="s">
        <v>3867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8" t="s">
        <v>3868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8" t="s">
        <v>3869</v>
      </c>
      <c r="B499" s="29">
        <v>33484.0</v>
      </c>
      <c r="C499" s="59">
        <v>33484.0</v>
      </c>
      <c r="D499" s="27">
        <v>0.0</v>
      </c>
      <c r="E499" s="34"/>
    </row>
    <row r="500" hidden="1">
      <c r="A500" s="58" t="s">
        <v>3870</v>
      </c>
      <c r="B500" s="29">
        <v>70030.0</v>
      </c>
      <c r="C500" s="59">
        <v>70030.0</v>
      </c>
      <c r="D500" s="27">
        <v>0.0</v>
      </c>
      <c r="E500" s="34"/>
    </row>
    <row r="501" hidden="1">
      <c r="A501" s="58" t="s">
        <v>3871</v>
      </c>
      <c r="B501" s="29">
        <v>83661.0</v>
      </c>
      <c r="C501" s="59">
        <v>83661.0</v>
      </c>
      <c r="D501" s="27">
        <v>0.0</v>
      </c>
      <c r="E501" s="34"/>
    </row>
    <row r="502" hidden="1">
      <c r="A502" s="58" t="s">
        <v>3873</v>
      </c>
      <c r="B502" s="29">
        <v>4006.0</v>
      </c>
      <c r="C502" s="59">
        <v>4006.0</v>
      </c>
      <c r="D502" s="27">
        <v>0.0</v>
      </c>
      <c r="E502" s="34"/>
    </row>
    <row r="503" hidden="1">
      <c r="A503" s="58" t="s">
        <v>3874</v>
      </c>
      <c r="B503" s="29">
        <v>13641.0</v>
      </c>
      <c r="C503" s="59">
        <v>13641.0</v>
      </c>
      <c r="D503" s="27">
        <v>0.0</v>
      </c>
      <c r="E503" s="34"/>
    </row>
    <row r="504" hidden="1">
      <c r="A504" s="35" t="s">
        <v>3875</v>
      </c>
      <c r="B504" s="29">
        <v>306702.0</v>
      </c>
      <c r="C504" s="59">
        <v>306702.0</v>
      </c>
      <c r="D504" s="27">
        <v>0.0</v>
      </c>
      <c r="E504" s="34"/>
    </row>
    <row r="505" hidden="1">
      <c r="A505" s="36" t="s">
        <v>3876</v>
      </c>
      <c r="B505" s="37">
        <v>-7267.0</v>
      </c>
      <c r="C505" s="27">
        <v>962.0</v>
      </c>
      <c r="D505" s="27">
        <v>8229.0</v>
      </c>
      <c r="E505" s="64"/>
    </row>
    <row r="506" hidden="1"/>
    <row r="507" hidden="1"/>
    <row r="508" hidden="1">
      <c r="A508" s="5" t="s">
        <v>3848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3850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4" t="s">
        <v>3851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5" t="s">
        <v>5099</v>
      </c>
      <c r="B514" s="7"/>
      <c r="C514" s="16"/>
      <c r="D514" s="56" t="s">
        <v>5099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3852</v>
      </c>
      <c r="B516" s="6"/>
      <c r="C516" s="6"/>
      <c r="D516" s="6"/>
      <c r="E516" s="7"/>
    </row>
    <row r="517" hidden="1">
      <c r="A517" s="20" t="s">
        <v>3853</v>
      </c>
      <c r="B517" s="21" t="s">
        <v>3854</v>
      </c>
      <c r="C517" s="22" t="s">
        <v>3855</v>
      </c>
      <c r="D517" s="21" t="s">
        <v>3856</v>
      </c>
      <c r="E517" s="23" t="s">
        <v>13</v>
      </c>
    </row>
    <row r="518" hidden="1">
      <c r="A518" s="57" t="s">
        <v>3857</v>
      </c>
      <c r="B518" s="25">
        <v>8510.0</v>
      </c>
      <c r="C518" s="26">
        <v>8510.0</v>
      </c>
      <c r="D518" s="27">
        <v>0.0</v>
      </c>
      <c r="E518" s="28"/>
    </row>
    <row r="519" hidden="1">
      <c r="A519" s="57" t="s">
        <v>3858</v>
      </c>
      <c r="B519" s="29">
        <v>4075.0</v>
      </c>
      <c r="C519" s="26">
        <v>4075.0</v>
      </c>
      <c r="D519" s="27">
        <v>0.0</v>
      </c>
      <c r="E519" s="34"/>
    </row>
    <row r="520" hidden="1">
      <c r="A520" s="57" t="s">
        <v>3859</v>
      </c>
      <c r="B520" s="29">
        <v>290.0</v>
      </c>
      <c r="C520" s="26">
        <v>290.0</v>
      </c>
      <c r="D520" s="27">
        <v>0.0</v>
      </c>
      <c r="E520" s="34"/>
    </row>
    <row r="521" hidden="1">
      <c r="A521" s="57" t="s">
        <v>3860</v>
      </c>
      <c r="B521" s="29">
        <v>0.0</v>
      </c>
      <c r="C521" s="26"/>
      <c r="D521" s="27">
        <v>0.0</v>
      </c>
      <c r="E521" s="28"/>
    </row>
    <row r="522" hidden="1">
      <c r="A522" s="31" t="s">
        <v>3862</v>
      </c>
      <c r="B522" s="29">
        <v>0.0</v>
      </c>
      <c r="C522" s="26"/>
      <c r="D522" s="27">
        <v>0.0</v>
      </c>
      <c r="E522" s="28"/>
    </row>
    <row r="523" hidden="1">
      <c r="A523" s="31" t="s">
        <v>3863</v>
      </c>
      <c r="B523" s="29">
        <v>0.0</v>
      </c>
      <c r="C523" s="26"/>
      <c r="D523" s="27">
        <v>0.0</v>
      </c>
      <c r="E523" s="28"/>
    </row>
    <row r="524" hidden="1">
      <c r="A524" s="31" t="s">
        <v>3865</v>
      </c>
      <c r="B524" s="29">
        <v>0.0</v>
      </c>
      <c r="C524" s="26"/>
      <c r="D524" s="27">
        <v>0.0</v>
      </c>
      <c r="E524" s="28"/>
    </row>
    <row r="525" hidden="1">
      <c r="A525" s="31" t="s">
        <v>3867</v>
      </c>
      <c r="B525" s="29">
        <v>1400.0</v>
      </c>
      <c r="C525" s="26">
        <v>1400.0</v>
      </c>
      <c r="D525" s="27">
        <v>0.0</v>
      </c>
      <c r="E525" s="34"/>
    </row>
    <row r="526" hidden="1">
      <c r="A526" s="58" t="s">
        <v>3868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8" t="s">
        <v>3869</v>
      </c>
      <c r="B527" s="29">
        <v>8710.0</v>
      </c>
      <c r="C527" s="59">
        <v>8710.0</v>
      </c>
      <c r="D527" s="27">
        <v>0.0</v>
      </c>
      <c r="E527" s="34"/>
    </row>
    <row r="528" hidden="1">
      <c r="A528" s="58" t="s">
        <v>3870</v>
      </c>
      <c r="B528" s="29">
        <v>12569.0</v>
      </c>
      <c r="C528" s="59">
        <v>12569.0</v>
      </c>
      <c r="D528" s="27">
        <v>0.0</v>
      </c>
      <c r="E528" s="34"/>
    </row>
    <row r="529" hidden="1">
      <c r="A529" s="58" t="s">
        <v>3871</v>
      </c>
      <c r="B529" s="29">
        <v>17393.0</v>
      </c>
      <c r="C529" s="59">
        <v>17393.0</v>
      </c>
      <c r="D529" s="27">
        <v>0.0</v>
      </c>
      <c r="E529" s="34"/>
    </row>
    <row r="530" hidden="1">
      <c r="A530" s="58" t="s">
        <v>3873</v>
      </c>
      <c r="B530" s="29">
        <v>250.0</v>
      </c>
      <c r="C530" s="59">
        <v>250.0</v>
      </c>
      <c r="D530" s="27">
        <v>0.0</v>
      </c>
      <c r="E530" s="34"/>
    </row>
    <row r="531" hidden="1">
      <c r="A531" s="58" t="s">
        <v>3874</v>
      </c>
      <c r="B531" s="29">
        <v>2843.0</v>
      </c>
      <c r="C531" s="59">
        <v>2843.0</v>
      </c>
      <c r="D531" s="27">
        <v>0.0</v>
      </c>
      <c r="E531" s="34"/>
    </row>
    <row r="532" hidden="1">
      <c r="A532" s="35" t="s">
        <v>3875</v>
      </c>
      <c r="B532" s="29">
        <v>67698.5</v>
      </c>
      <c r="C532" s="59">
        <v>67698.5</v>
      </c>
      <c r="D532" s="27">
        <v>0.0</v>
      </c>
      <c r="E532" s="34"/>
    </row>
    <row r="533" hidden="1">
      <c r="A533" s="36" t="s">
        <v>3876</v>
      </c>
      <c r="B533" s="37">
        <v>0.5</v>
      </c>
      <c r="C533" s="27">
        <v>0.5</v>
      </c>
      <c r="D533" s="27">
        <v>0.0</v>
      </c>
      <c r="E533" s="64"/>
    </row>
    <row r="534" hidden="1"/>
    <row r="535" hidden="1"/>
    <row r="536" hidden="1">
      <c r="A536" s="5" t="s">
        <v>3848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3850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4" t="s">
        <v>3851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5" t="s">
        <v>5098</v>
      </c>
      <c r="B542" s="7"/>
      <c r="C542" s="16"/>
      <c r="D542" s="56" t="s">
        <v>5099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3852</v>
      </c>
      <c r="B544" s="6"/>
      <c r="C544" s="6"/>
      <c r="D544" s="6"/>
      <c r="E544" s="7"/>
    </row>
    <row r="545" hidden="1">
      <c r="A545" s="20" t="s">
        <v>3853</v>
      </c>
      <c r="B545" s="21" t="s">
        <v>3854</v>
      </c>
      <c r="C545" s="22" t="s">
        <v>3855</v>
      </c>
      <c r="D545" s="21" t="s">
        <v>3856</v>
      </c>
      <c r="E545" s="23" t="s">
        <v>13</v>
      </c>
    </row>
    <row r="546" hidden="1">
      <c r="A546" s="57" t="s">
        <v>3857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7" t="s">
        <v>3858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7" t="s">
        <v>3859</v>
      </c>
      <c r="B548" s="29">
        <v>0.0</v>
      </c>
      <c r="C548" s="26"/>
      <c r="D548" s="27">
        <v>0.0</v>
      </c>
      <c r="E548" s="34"/>
    </row>
    <row r="549" hidden="1">
      <c r="A549" s="57" t="s">
        <v>3860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3862</v>
      </c>
      <c r="B550" s="29">
        <v>400.0</v>
      </c>
      <c r="C550" s="26"/>
      <c r="D550" s="27">
        <v>-400.0</v>
      </c>
      <c r="E550" s="28"/>
    </row>
    <row r="551" hidden="1">
      <c r="A551" s="31" t="s">
        <v>3863</v>
      </c>
      <c r="B551" s="29">
        <v>0.0</v>
      </c>
      <c r="C551" s="26"/>
      <c r="D551" s="27">
        <v>0.0</v>
      </c>
      <c r="E551" s="28"/>
    </row>
    <row r="552" hidden="1">
      <c r="A552" s="31" t="s">
        <v>3865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3867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8" t="s">
        <v>3868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8" t="s">
        <v>3869</v>
      </c>
      <c r="B555" s="29">
        <v>33819.0</v>
      </c>
      <c r="C555" s="59">
        <v>33819.0</v>
      </c>
      <c r="D555" s="27">
        <v>0.0</v>
      </c>
      <c r="E555" s="34"/>
    </row>
    <row r="556" hidden="1">
      <c r="A556" s="58" t="s">
        <v>3870</v>
      </c>
      <c r="B556" s="29">
        <v>90938.0</v>
      </c>
      <c r="C556" s="59">
        <v>90938.0</v>
      </c>
      <c r="D556" s="27">
        <v>0.0</v>
      </c>
      <c r="E556" s="34"/>
    </row>
    <row r="557" hidden="1">
      <c r="A557" s="58" t="s">
        <v>3871</v>
      </c>
      <c r="B557" s="29">
        <v>91250.0</v>
      </c>
      <c r="C557" s="59">
        <v>91250.0</v>
      </c>
      <c r="D557" s="27">
        <v>0.0</v>
      </c>
      <c r="E557" s="34"/>
    </row>
    <row r="558" hidden="1">
      <c r="A558" s="58" t="s">
        <v>3873</v>
      </c>
      <c r="B558" s="29">
        <v>5259.0</v>
      </c>
      <c r="C558" s="59">
        <v>5259.0</v>
      </c>
      <c r="D558" s="27">
        <v>0.0</v>
      </c>
      <c r="E558" s="34"/>
    </row>
    <row r="559" hidden="1">
      <c r="A559" s="58" t="s">
        <v>3874</v>
      </c>
      <c r="B559" s="29">
        <v>13459.0</v>
      </c>
      <c r="C559" s="59">
        <v>13459.0</v>
      </c>
      <c r="D559" s="27">
        <v>0.0</v>
      </c>
      <c r="E559" s="34"/>
    </row>
    <row r="560" hidden="1">
      <c r="A560" s="35" t="s">
        <v>3875</v>
      </c>
      <c r="B560" s="29">
        <v>360438.0</v>
      </c>
      <c r="C560" s="59">
        <v>360438.0</v>
      </c>
      <c r="D560" s="27">
        <v>0.0</v>
      </c>
      <c r="E560" s="34"/>
    </row>
    <row r="561" hidden="1">
      <c r="A561" s="36" t="s">
        <v>3876</v>
      </c>
      <c r="B561" s="37">
        <v>1.0</v>
      </c>
      <c r="C561" s="27">
        <v>-22.0</v>
      </c>
      <c r="D561" s="27">
        <v>-23.0</v>
      </c>
      <c r="E561" s="64"/>
    </row>
    <row r="562" hidden="1"/>
    <row r="563" hidden="1"/>
    <row r="564" hidden="1">
      <c r="A564" s="5" t="s">
        <v>3848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3850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4" t="s">
        <v>3851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5" t="s">
        <v>5098</v>
      </c>
      <c r="B570" s="7"/>
      <c r="C570" s="16"/>
      <c r="D570" s="56" t="s">
        <v>5099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3852</v>
      </c>
      <c r="B572" s="6"/>
      <c r="C572" s="6"/>
      <c r="D572" s="6"/>
      <c r="E572" s="7"/>
    </row>
    <row r="573" hidden="1">
      <c r="A573" s="20" t="s">
        <v>3853</v>
      </c>
      <c r="B573" s="21" t="s">
        <v>3854</v>
      </c>
      <c r="C573" s="22" t="s">
        <v>3855</v>
      </c>
      <c r="D573" s="21" t="s">
        <v>3856</v>
      </c>
      <c r="E573" s="23" t="s">
        <v>13</v>
      </c>
    </row>
    <row r="574" hidden="1">
      <c r="A574" s="57" t="s">
        <v>3857</v>
      </c>
      <c r="B574" s="25">
        <v>37505.0</v>
      </c>
      <c r="C574" s="26">
        <v>37506.0</v>
      </c>
      <c r="D574" s="27">
        <v>1.0</v>
      </c>
      <c r="E574" s="28" t="s">
        <v>5142</v>
      </c>
    </row>
    <row r="575" hidden="1">
      <c r="A575" s="57" t="s">
        <v>3858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7" t="s">
        <v>3859</v>
      </c>
      <c r="B576" s="29">
        <v>540.0</v>
      </c>
      <c r="C576" s="26">
        <v>540.0</v>
      </c>
      <c r="D576" s="27">
        <v>0.0</v>
      </c>
      <c r="E576" s="34"/>
    </row>
    <row r="577" hidden="1">
      <c r="A577" s="57" t="s">
        <v>3860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3862</v>
      </c>
      <c r="B578" s="29">
        <v>0.0</v>
      </c>
      <c r="C578" s="26"/>
      <c r="D578" s="27">
        <v>0.0</v>
      </c>
      <c r="E578" s="28"/>
    </row>
    <row r="579" hidden="1">
      <c r="A579" s="31" t="s">
        <v>3863</v>
      </c>
      <c r="B579" s="29">
        <v>627.0</v>
      </c>
      <c r="C579" s="26">
        <v>627.0</v>
      </c>
      <c r="D579" s="27">
        <v>0.0</v>
      </c>
      <c r="E579" s="28" t="s">
        <v>5143</v>
      </c>
    </row>
    <row r="580" hidden="1">
      <c r="A580" s="31" t="s">
        <v>3865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3867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8" t="s">
        <v>3868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8" t="s">
        <v>3869</v>
      </c>
      <c r="B583" s="29">
        <v>31882.0</v>
      </c>
      <c r="C583" s="59">
        <v>31882.0</v>
      </c>
      <c r="D583" s="27">
        <v>0.0</v>
      </c>
      <c r="E583" s="34"/>
    </row>
    <row r="584" hidden="1">
      <c r="A584" s="58" t="s">
        <v>3870</v>
      </c>
      <c r="B584" s="29">
        <v>100680.0</v>
      </c>
      <c r="C584" s="59">
        <v>100680.0</v>
      </c>
      <c r="D584" s="27">
        <v>0.0</v>
      </c>
      <c r="E584" s="34"/>
    </row>
    <row r="585" hidden="1">
      <c r="A585" s="58" t="s">
        <v>3871</v>
      </c>
      <c r="B585" s="29">
        <v>117824.0</v>
      </c>
      <c r="C585" s="59">
        <v>117824.0</v>
      </c>
      <c r="D585" s="27">
        <v>0.0</v>
      </c>
      <c r="E585" s="34"/>
    </row>
    <row r="586" hidden="1">
      <c r="A586" s="58" t="s">
        <v>3873</v>
      </c>
      <c r="B586" s="29">
        <v>3088.0</v>
      </c>
      <c r="C586" s="59">
        <v>3088.0</v>
      </c>
      <c r="D586" s="27">
        <v>0.0</v>
      </c>
      <c r="E586" s="34"/>
    </row>
    <row r="587" hidden="1">
      <c r="A587" s="58" t="s">
        <v>3874</v>
      </c>
      <c r="B587" s="29">
        <v>17067.0</v>
      </c>
      <c r="C587" s="59">
        <v>17067.0</v>
      </c>
      <c r="D587" s="27">
        <v>0.0</v>
      </c>
      <c r="E587" s="34"/>
    </row>
    <row r="588" hidden="1">
      <c r="A588" s="35" t="s">
        <v>3875</v>
      </c>
      <c r="B588" s="29">
        <v>423056.0</v>
      </c>
      <c r="C588" s="59">
        <v>422792.0</v>
      </c>
      <c r="D588" s="27">
        <v>-264.0</v>
      </c>
      <c r="E588" s="34"/>
    </row>
    <row r="589" hidden="1">
      <c r="A589" s="36" t="s">
        <v>3876</v>
      </c>
      <c r="B589" s="37">
        <v>11.0</v>
      </c>
      <c r="C589" s="27">
        <v>-188.0</v>
      </c>
      <c r="D589" s="27">
        <v>-199.0</v>
      </c>
      <c r="E589" s="64"/>
    </row>
    <row r="590" hidden="1"/>
    <row r="591" hidden="1"/>
    <row r="592" hidden="1">
      <c r="A592" s="5" t="s">
        <v>3848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3850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4" t="s">
        <v>3851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5" t="s">
        <v>5098</v>
      </c>
      <c r="B598" s="7"/>
      <c r="C598" s="16"/>
      <c r="D598" s="56" t="s">
        <v>5099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3852</v>
      </c>
      <c r="B600" s="6"/>
      <c r="C600" s="6"/>
      <c r="D600" s="6"/>
      <c r="E600" s="7"/>
    </row>
    <row r="601" hidden="1">
      <c r="A601" s="20" t="s">
        <v>3853</v>
      </c>
      <c r="B601" s="21" t="s">
        <v>3854</v>
      </c>
      <c r="C601" s="22" t="s">
        <v>3855</v>
      </c>
      <c r="D601" s="21" t="s">
        <v>3856</v>
      </c>
      <c r="E601" s="23" t="s">
        <v>13</v>
      </c>
    </row>
    <row r="602" hidden="1">
      <c r="A602" s="57" t="s">
        <v>3857</v>
      </c>
      <c r="B602" s="25">
        <v>43784.0</v>
      </c>
      <c r="C602" s="26">
        <v>43791.0</v>
      </c>
      <c r="D602" s="27">
        <v>7.0</v>
      </c>
      <c r="E602" s="28" t="s">
        <v>5144</v>
      </c>
    </row>
    <row r="603" hidden="1">
      <c r="A603" s="57" t="s">
        <v>3858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7" t="s">
        <v>3859</v>
      </c>
      <c r="B604" s="29">
        <v>1700.0</v>
      </c>
      <c r="C604" s="26">
        <v>1700.0</v>
      </c>
      <c r="D604" s="27">
        <v>0.0</v>
      </c>
      <c r="E604" s="34"/>
    </row>
    <row r="605" hidden="1">
      <c r="A605" s="57" t="s">
        <v>3860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3862</v>
      </c>
      <c r="B606" s="29">
        <v>0.0</v>
      </c>
      <c r="C606" s="26"/>
      <c r="D606" s="27">
        <v>0.0</v>
      </c>
      <c r="E606" s="28"/>
    </row>
    <row r="607" hidden="1">
      <c r="A607" s="31" t="s">
        <v>3863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3865</v>
      </c>
      <c r="B608" s="29">
        <v>4050.0</v>
      </c>
      <c r="C608" s="26">
        <v>4050.0</v>
      </c>
      <c r="D608" s="27">
        <v>0.0</v>
      </c>
      <c r="E608" s="28" t="s">
        <v>5145</v>
      </c>
    </row>
    <row r="609" hidden="1">
      <c r="A609" s="31" t="s">
        <v>3867</v>
      </c>
      <c r="B609" s="29">
        <v>6600.0</v>
      </c>
      <c r="C609" s="26">
        <v>6600.0</v>
      </c>
      <c r="D609" s="27">
        <v>0.0</v>
      </c>
      <c r="E609" s="34"/>
    </row>
    <row r="610" hidden="1">
      <c r="A610" s="58" t="s">
        <v>3868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8" t="s">
        <v>3869</v>
      </c>
      <c r="B611" s="29">
        <v>30872.0</v>
      </c>
      <c r="C611" s="59">
        <v>30872.0</v>
      </c>
      <c r="D611" s="27">
        <v>0.0</v>
      </c>
      <c r="E611" s="34"/>
    </row>
    <row r="612" hidden="1">
      <c r="A612" s="58" t="s">
        <v>3870</v>
      </c>
      <c r="B612" s="29">
        <v>93317.0</v>
      </c>
      <c r="C612" s="59">
        <v>92789.0</v>
      </c>
      <c r="D612" s="27">
        <v>-528.0</v>
      </c>
      <c r="E612" s="34"/>
    </row>
    <row r="613" hidden="1">
      <c r="A613" s="58" t="s">
        <v>3871</v>
      </c>
      <c r="B613" s="29">
        <v>92046.0</v>
      </c>
      <c r="C613" s="59">
        <v>92046.0</v>
      </c>
      <c r="D613" s="27">
        <v>0.0</v>
      </c>
      <c r="E613" s="34"/>
    </row>
    <row r="614" hidden="1">
      <c r="A614" s="58" t="s">
        <v>3873</v>
      </c>
      <c r="B614" s="29">
        <v>2730.0</v>
      </c>
      <c r="C614" s="59">
        <v>2730.0</v>
      </c>
      <c r="D614" s="27">
        <v>0.0</v>
      </c>
      <c r="E614" s="34"/>
    </row>
    <row r="615" hidden="1">
      <c r="A615" s="58" t="s">
        <v>3874</v>
      </c>
      <c r="B615" s="29">
        <v>18285.0</v>
      </c>
      <c r="C615" s="59">
        <v>18285.0</v>
      </c>
      <c r="D615" s="27">
        <v>0.0</v>
      </c>
      <c r="E615" s="34"/>
    </row>
    <row r="616" hidden="1">
      <c r="A616" s="35" t="s">
        <v>3875</v>
      </c>
      <c r="B616" s="29">
        <v>397427.5</v>
      </c>
      <c r="C616" s="59">
        <v>397198.5</v>
      </c>
      <c r="D616" s="27">
        <v>-229.0</v>
      </c>
      <c r="E616" s="34"/>
    </row>
    <row r="617" hidden="1">
      <c r="A617" s="36" t="s">
        <v>3876</v>
      </c>
      <c r="B617" s="37">
        <v>8.5</v>
      </c>
      <c r="C617" s="27">
        <v>-283.5</v>
      </c>
      <c r="D617" s="27">
        <v>-292.0</v>
      </c>
      <c r="E617" s="64"/>
    </row>
    <row r="618" hidden="1"/>
    <row r="619" hidden="1"/>
    <row r="620" hidden="1">
      <c r="A620" s="5" t="s">
        <v>3848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3850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4" t="s">
        <v>3851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5" t="s">
        <v>5098</v>
      </c>
      <c r="B626" s="7"/>
      <c r="C626" s="16"/>
      <c r="D626" s="56" t="s">
        <v>5099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3852</v>
      </c>
      <c r="B628" s="6"/>
      <c r="C628" s="6"/>
      <c r="D628" s="6"/>
      <c r="E628" s="7"/>
    </row>
    <row r="629" hidden="1">
      <c r="A629" s="20" t="s">
        <v>3853</v>
      </c>
      <c r="B629" s="21" t="s">
        <v>3854</v>
      </c>
      <c r="C629" s="22" t="s">
        <v>3855</v>
      </c>
      <c r="D629" s="21" t="s">
        <v>3856</v>
      </c>
      <c r="E629" s="23" t="s">
        <v>13</v>
      </c>
    </row>
    <row r="630" hidden="1">
      <c r="A630" s="57" t="s">
        <v>3857</v>
      </c>
      <c r="B630" s="25">
        <v>37830.0</v>
      </c>
      <c r="C630" s="26">
        <v>37836.0</v>
      </c>
      <c r="D630" s="27">
        <v>6.0</v>
      </c>
      <c r="E630" s="28" t="s">
        <v>5146</v>
      </c>
    </row>
    <row r="631" hidden="1">
      <c r="A631" s="57" t="s">
        <v>3858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7" t="s">
        <v>3859</v>
      </c>
      <c r="B632" s="29">
        <v>280.0</v>
      </c>
      <c r="C632" s="26">
        <v>280.0</v>
      </c>
      <c r="D632" s="27">
        <v>0.0</v>
      </c>
      <c r="E632" s="34"/>
    </row>
    <row r="633" hidden="1">
      <c r="A633" s="57" t="s">
        <v>3860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3862</v>
      </c>
      <c r="B634" s="29">
        <v>0.0</v>
      </c>
      <c r="C634" s="26"/>
      <c r="D634" s="27">
        <v>0.0</v>
      </c>
      <c r="E634" s="28"/>
    </row>
    <row r="635" hidden="1">
      <c r="A635" s="31" t="s">
        <v>3863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3865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3867</v>
      </c>
      <c r="B637" s="29">
        <v>3960.0</v>
      </c>
      <c r="C637" s="26">
        <v>3960.0</v>
      </c>
      <c r="D637" s="27">
        <v>0.0</v>
      </c>
      <c r="E637" s="34"/>
    </row>
    <row r="638" hidden="1">
      <c r="A638" s="58" t="s">
        <v>3868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8" t="s">
        <v>3869</v>
      </c>
      <c r="B639" s="29">
        <v>15093.0</v>
      </c>
      <c r="C639" s="59">
        <v>15093.0</v>
      </c>
      <c r="D639" s="27">
        <v>0.0</v>
      </c>
      <c r="E639" s="34"/>
    </row>
    <row r="640" hidden="1">
      <c r="A640" s="58" t="s">
        <v>3870</v>
      </c>
      <c r="B640" s="29">
        <v>58415.0</v>
      </c>
      <c r="C640" s="59">
        <v>58086.0</v>
      </c>
      <c r="D640" s="27">
        <v>-329.0</v>
      </c>
      <c r="E640" s="34"/>
    </row>
    <row r="641" hidden="1">
      <c r="A641" s="58" t="s">
        <v>3871</v>
      </c>
      <c r="B641" s="29">
        <v>56931.0</v>
      </c>
      <c r="C641" s="59">
        <v>56931.0</v>
      </c>
      <c r="D641" s="27">
        <v>0.0</v>
      </c>
      <c r="E641" s="34"/>
    </row>
    <row r="642" hidden="1">
      <c r="A642" s="58" t="s">
        <v>3873</v>
      </c>
      <c r="B642" s="29">
        <v>917.0</v>
      </c>
      <c r="C642" s="59">
        <v>917.0</v>
      </c>
      <c r="D642" s="27">
        <v>0.0</v>
      </c>
      <c r="E642" s="34"/>
    </row>
    <row r="643" hidden="1">
      <c r="A643" s="58" t="s">
        <v>3874</v>
      </c>
      <c r="B643" s="29">
        <v>17384.0</v>
      </c>
      <c r="C643" s="59">
        <v>17170.0</v>
      </c>
      <c r="D643" s="27">
        <v>-214.0</v>
      </c>
      <c r="E643" s="34"/>
    </row>
    <row r="644" hidden="1">
      <c r="A644" s="35" t="s">
        <v>3875</v>
      </c>
      <c r="B644" s="29">
        <v>240030.5</v>
      </c>
      <c r="C644" s="59">
        <v>239487.5</v>
      </c>
      <c r="D644" s="27">
        <v>-543.0</v>
      </c>
      <c r="E644" s="34"/>
    </row>
    <row r="645" hidden="1">
      <c r="A645" s="36" t="s">
        <v>3876</v>
      </c>
      <c r="B645" s="37">
        <v>0.5</v>
      </c>
      <c r="C645" s="27">
        <v>220.5</v>
      </c>
      <c r="D645" s="27">
        <v>220.0</v>
      </c>
      <c r="E645" s="64"/>
    </row>
    <row r="646" hidden="1"/>
    <row r="647" hidden="1"/>
    <row r="648" hidden="1">
      <c r="A648" s="5" t="s">
        <v>3848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3850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4" t="s">
        <v>3851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5" t="s">
        <v>5098</v>
      </c>
      <c r="B654" s="7"/>
      <c r="C654" s="16"/>
      <c r="D654" s="56" t="s">
        <v>5100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3852</v>
      </c>
      <c r="B656" s="6"/>
      <c r="C656" s="6"/>
      <c r="D656" s="6"/>
      <c r="E656" s="7"/>
    </row>
    <row r="657" hidden="1">
      <c r="A657" s="20" t="s">
        <v>3853</v>
      </c>
      <c r="B657" s="21" t="s">
        <v>3854</v>
      </c>
      <c r="C657" s="22" t="s">
        <v>3855</v>
      </c>
      <c r="D657" s="21" t="s">
        <v>3856</v>
      </c>
      <c r="E657" s="23" t="s">
        <v>13</v>
      </c>
    </row>
    <row r="658" hidden="1">
      <c r="A658" s="57" t="s">
        <v>3857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7" t="s">
        <v>3858</v>
      </c>
      <c r="B659" s="29">
        <v>9129.0</v>
      </c>
      <c r="C659" s="26">
        <v>6219.0</v>
      </c>
      <c r="D659" s="27">
        <v>-2910.0</v>
      </c>
      <c r="E659" s="28" t="s">
        <v>5147</v>
      </c>
    </row>
    <row r="660" hidden="1">
      <c r="A660" s="57" t="s">
        <v>3859</v>
      </c>
      <c r="B660" s="29">
        <v>380.0</v>
      </c>
      <c r="C660" s="26">
        <v>380.0</v>
      </c>
      <c r="D660" s="27">
        <v>0.0</v>
      </c>
      <c r="E660" s="34"/>
    </row>
    <row r="661" hidden="1">
      <c r="A661" s="57" t="s">
        <v>3860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3862</v>
      </c>
      <c r="B662" s="29">
        <v>80.0</v>
      </c>
      <c r="C662" s="26"/>
      <c r="D662" s="27">
        <v>-80.0</v>
      </c>
      <c r="E662" s="28"/>
    </row>
    <row r="663" hidden="1">
      <c r="A663" s="31" t="s">
        <v>3863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3865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3867</v>
      </c>
      <c r="B665" s="29">
        <v>1160.0</v>
      </c>
      <c r="C665" s="26">
        <v>1160.0</v>
      </c>
      <c r="D665" s="27">
        <v>0.0</v>
      </c>
      <c r="E665" s="34"/>
    </row>
    <row r="666" hidden="1">
      <c r="A666" s="58" t="s">
        <v>3868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8" t="s">
        <v>3869</v>
      </c>
      <c r="B667" s="29">
        <v>6419.0</v>
      </c>
      <c r="C667" s="59">
        <v>6419.0</v>
      </c>
      <c r="D667" s="27">
        <v>0.0</v>
      </c>
      <c r="E667" s="34"/>
    </row>
    <row r="668" hidden="1">
      <c r="A668" s="58" t="s">
        <v>3870</v>
      </c>
      <c r="B668" s="29">
        <v>25584.0</v>
      </c>
      <c r="C668" s="59">
        <v>25584.0</v>
      </c>
      <c r="D668" s="27">
        <v>0.0</v>
      </c>
      <c r="E668" s="34"/>
    </row>
    <row r="669" hidden="1">
      <c r="A669" s="58" t="s">
        <v>3871</v>
      </c>
      <c r="B669" s="29">
        <v>16295.5</v>
      </c>
      <c r="C669" s="59">
        <v>17018.5</v>
      </c>
      <c r="D669" s="27">
        <v>723.0</v>
      </c>
      <c r="E669" s="34"/>
    </row>
    <row r="670" hidden="1">
      <c r="A670" s="58" t="s">
        <v>3873</v>
      </c>
      <c r="B670" s="29">
        <v>2381.0</v>
      </c>
      <c r="C670" s="59">
        <v>2381.0</v>
      </c>
      <c r="D670" s="27">
        <v>0.0</v>
      </c>
      <c r="E670" s="34"/>
    </row>
    <row r="671" hidden="1">
      <c r="A671" s="58" t="s">
        <v>3874</v>
      </c>
      <c r="B671" s="29">
        <v>7052.0</v>
      </c>
      <c r="C671" s="59">
        <v>7052.0</v>
      </c>
      <c r="D671" s="27">
        <v>0.0</v>
      </c>
      <c r="E671" s="34"/>
    </row>
    <row r="672" hidden="1">
      <c r="A672" s="35" t="s">
        <v>3875</v>
      </c>
      <c r="B672" s="29">
        <v>109975.5</v>
      </c>
      <c r="C672" s="59">
        <v>110698.5</v>
      </c>
      <c r="D672" s="27">
        <v>723.0</v>
      </c>
      <c r="E672" s="34"/>
    </row>
    <row r="673" hidden="1">
      <c r="A673" s="36" t="s">
        <v>3876</v>
      </c>
      <c r="B673" s="37">
        <v>0.0</v>
      </c>
      <c r="C673" s="27">
        <v>-2988.0</v>
      </c>
      <c r="D673" s="27">
        <v>-2988.0</v>
      </c>
      <c r="E673" s="64"/>
    </row>
    <row r="674" hidden="1"/>
    <row r="675" hidden="1"/>
    <row r="676" hidden="1">
      <c r="A676" s="5" t="s">
        <v>3848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3850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4" t="s">
        <v>3851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5" t="s">
        <v>5101</v>
      </c>
      <c r="B682" s="7"/>
      <c r="C682" s="16"/>
      <c r="D682" s="56" t="s">
        <v>5099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3852</v>
      </c>
      <c r="B684" s="6"/>
      <c r="C684" s="6"/>
      <c r="D684" s="6"/>
      <c r="E684" s="7"/>
    </row>
    <row r="685" hidden="1">
      <c r="A685" s="20" t="s">
        <v>3853</v>
      </c>
      <c r="B685" s="21" t="s">
        <v>3854</v>
      </c>
      <c r="C685" s="22" t="s">
        <v>3855</v>
      </c>
      <c r="D685" s="21" t="s">
        <v>3856</v>
      </c>
      <c r="E685" s="23" t="s">
        <v>13</v>
      </c>
    </row>
    <row r="686" hidden="1">
      <c r="A686" s="57" t="s">
        <v>3857</v>
      </c>
      <c r="B686" s="25">
        <v>34160.0</v>
      </c>
      <c r="C686" s="26">
        <v>36184.0</v>
      </c>
      <c r="D686" s="27">
        <v>2024.0</v>
      </c>
      <c r="E686" s="28" t="s">
        <v>5148</v>
      </c>
    </row>
    <row r="687" hidden="1">
      <c r="A687" s="57" t="s">
        <v>3858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7" t="s">
        <v>3859</v>
      </c>
      <c r="B688" s="29">
        <v>123.0</v>
      </c>
      <c r="C688" s="26">
        <v>123.0</v>
      </c>
      <c r="D688" s="27">
        <v>0.0</v>
      </c>
      <c r="E688" s="34"/>
    </row>
    <row r="689" hidden="1">
      <c r="A689" s="57" t="s">
        <v>3860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3862</v>
      </c>
      <c r="B690" s="29">
        <v>0.0</v>
      </c>
      <c r="C690" s="26"/>
      <c r="D690" s="27">
        <v>0.0</v>
      </c>
      <c r="E690" s="28"/>
    </row>
    <row r="691" hidden="1">
      <c r="A691" s="31" t="s">
        <v>3863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3865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3867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8" t="s">
        <v>3868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8" t="s">
        <v>3869</v>
      </c>
      <c r="B695" s="29">
        <v>23441.0</v>
      </c>
      <c r="C695" s="59">
        <v>23441.0</v>
      </c>
      <c r="D695" s="27">
        <v>0.0</v>
      </c>
      <c r="E695" s="34"/>
    </row>
    <row r="696" hidden="1">
      <c r="A696" s="58" t="s">
        <v>3870</v>
      </c>
      <c r="B696" s="29">
        <v>68443.0</v>
      </c>
      <c r="C696" s="59">
        <v>68443.0</v>
      </c>
      <c r="D696" s="27">
        <v>0.0</v>
      </c>
      <c r="E696" s="34"/>
    </row>
    <row r="697" hidden="1">
      <c r="A697" s="58" t="s">
        <v>3871</v>
      </c>
      <c r="B697" s="29">
        <v>61359.0</v>
      </c>
      <c r="C697" s="59">
        <v>61359.0</v>
      </c>
      <c r="D697" s="27">
        <v>0.0</v>
      </c>
      <c r="E697" s="34"/>
    </row>
    <row r="698" hidden="1">
      <c r="A698" s="58" t="s">
        <v>3873</v>
      </c>
      <c r="B698" s="29">
        <v>4000.0</v>
      </c>
      <c r="C698" s="59">
        <v>4000.0</v>
      </c>
      <c r="D698" s="27">
        <v>0.0</v>
      </c>
      <c r="E698" s="34"/>
    </row>
    <row r="699" hidden="1">
      <c r="A699" s="58" t="s">
        <v>3874</v>
      </c>
      <c r="B699" s="29">
        <v>10946.0</v>
      </c>
      <c r="C699" s="59">
        <v>10203.0</v>
      </c>
      <c r="D699" s="27">
        <v>-743.0</v>
      </c>
      <c r="E699" s="34"/>
    </row>
    <row r="700" hidden="1">
      <c r="A700" s="35" t="s">
        <v>3875</v>
      </c>
      <c r="B700" s="29">
        <v>304336.0</v>
      </c>
      <c r="C700" s="59">
        <v>303593.0</v>
      </c>
      <c r="D700" s="27">
        <v>-743.0</v>
      </c>
      <c r="E700" s="34"/>
    </row>
    <row r="701" hidden="1">
      <c r="A701" s="36" t="s">
        <v>3876</v>
      </c>
      <c r="B701" s="37">
        <v>5.0</v>
      </c>
      <c r="C701" s="27">
        <v>2732.0</v>
      </c>
      <c r="D701" s="27">
        <v>2727.0</v>
      </c>
      <c r="E701" s="64"/>
    </row>
    <row r="702" hidden="1"/>
    <row r="703" hidden="1"/>
    <row r="704" hidden="1">
      <c r="A704" s="5" t="s">
        <v>3848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3850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4" t="s">
        <v>3851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5" t="s">
        <v>5098</v>
      </c>
      <c r="B710" s="7"/>
      <c r="C710" s="16"/>
      <c r="D710" s="56" t="s">
        <v>5099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3852</v>
      </c>
      <c r="B712" s="6"/>
      <c r="C712" s="6"/>
      <c r="D712" s="6"/>
      <c r="E712" s="7"/>
    </row>
    <row r="713" hidden="1">
      <c r="A713" s="20" t="s">
        <v>3853</v>
      </c>
      <c r="B713" s="21" t="s">
        <v>3854</v>
      </c>
      <c r="C713" s="22" t="s">
        <v>3855</v>
      </c>
      <c r="D713" s="21" t="s">
        <v>3856</v>
      </c>
      <c r="E713" s="23" t="s">
        <v>13</v>
      </c>
    </row>
    <row r="714" hidden="1">
      <c r="A714" s="57" t="s">
        <v>3857</v>
      </c>
      <c r="B714" s="25">
        <v>42065.0</v>
      </c>
      <c r="C714" s="26">
        <v>42072.0</v>
      </c>
      <c r="D714" s="27">
        <v>7.0</v>
      </c>
      <c r="E714" s="28" t="s">
        <v>5149</v>
      </c>
    </row>
    <row r="715" hidden="1">
      <c r="A715" s="57" t="s">
        <v>3858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7" t="s">
        <v>3859</v>
      </c>
      <c r="B716" s="29">
        <v>875.0</v>
      </c>
      <c r="C716" s="26">
        <v>875.0</v>
      </c>
      <c r="D716" s="27">
        <v>0.0</v>
      </c>
      <c r="E716" s="34"/>
    </row>
    <row r="717" hidden="1">
      <c r="A717" s="57" t="s">
        <v>3860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3862</v>
      </c>
      <c r="B718" s="29">
        <v>0.0</v>
      </c>
      <c r="C718" s="26"/>
      <c r="D718" s="27">
        <v>0.0</v>
      </c>
      <c r="E718" s="28"/>
    </row>
    <row r="719" hidden="1">
      <c r="A719" s="31" t="s">
        <v>3863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3865</v>
      </c>
      <c r="B720" s="29">
        <v>0.0</v>
      </c>
      <c r="C720" s="26"/>
      <c r="D720" s="27">
        <v>0.0</v>
      </c>
      <c r="E720" s="28"/>
    </row>
    <row r="721" hidden="1">
      <c r="A721" s="31" t="s">
        <v>3867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8" t="s">
        <v>3868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8" t="s">
        <v>3869</v>
      </c>
      <c r="B723" s="29">
        <v>30885.0</v>
      </c>
      <c r="C723" s="59">
        <v>30885.0</v>
      </c>
      <c r="D723" s="27">
        <v>0.0</v>
      </c>
      <c r="E723" s="34"/>
    </row>
    <row r="724" hidden="1">
      <c r="A724" s="58" t="s">
        <v>3870</v>
      </c>
      <c r="B724" s="29">
        <v>84756.0</v>
      </c>
      <c r="C724" s="59">
        <v>84098.0</v>
      </c>
      <c r="D724" s="27">
        <v>-658.0</v>
      </c>
      <c r="E724" s="34"/>
    </row>
    <row r="725" hidden="1">
      <c r="A725" s="58" t="s">
        <v>3871</v>
      </c>
      <c r="B725" s="29">
        <v>78199.0</v>
      </c>
      <c r="C725" s="59">
        <v>78199.0</v>
      </c>
      <c r="D725" s="27">
        <v>0.0</v>
      </c>
      <c r="E725" s="34"/>
    </row>
    <row r="726" hidden="1">
      <c r="A726" s="58" t="s">
        <v>3873</v>
      </c>
      <c r="B726" s="29">
        <v>4243.0</v>
      </c>
      <c r="C726" s="59">
        <v>4243.0</v>
      </c>
      <c r="D726" s="27">
        <v>0.0</v>
      </c>
      <c r="E726" s="34"/>
    </row>
    <row r="727" hidden="1">
      <c r="A727" s="58" t="s">
        <v>3874</v>
      </c>
      <c r="B727" s="29">
        <v>15771.0</v>
      </c>
      <c r="C727" s="59">
        <v>15771.0</v>
      </c>
      <c r="D727" s="27">
        <v>0.0</v>
      </c>
      <c r="E727" s="34"/>
    </row>
    <row r="728" hidden="1">
      <c r="A728" s="35" t="s">
        <v>3875</v>
      </c>
      <c r="B728" s="29">
        <v>351057.5</v>
      </c>
      <c r="C728" s="59">
        <v>350399.5</v>
      </c>
      <c r="D728" s="27">
        <v>-658.0</v>
      </c>
      <c r="E728" s="34"/>
    </row>
    <row r="729" hidden="1">
      <c r="A729" s="36" t="s">
        <v>3876</v>
      </c>
      <c r="B729" s="37">
        <v>0.5</v>
      </c>
      <c r="C729" s="27">
        <v>47.5</v>
      </c>
      <c r="D729" s="27">
        <v>47.0</v>
      </c>
      <c r="E729" s="64"/>
    </row>
    <row r="730" hidden="1"/>
    <row r="731" hidden="1"/>
    <row r="732" hidden="1">
      <c r="A732" s="5" t="s">
        <v>3848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3850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4" t="s">
        <v>3851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5" t="s">
        <v>5098</v>
      </c>
      <c r="B738" s="7"/>
      <c r="C738" s="16"/>
      <c r="D738" s="56" t="s">
        <v>5099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3852</v>
      </c>
      <c r="B740" s="6"/>
      <c r="C740" s="6"/>
      <c r="D740" s="6"/>
      <c r="E740" s="7"/>
    </row>
    <row r="741" hidden="1">
      <c r="A741" s="20" t="s">
        <v>3853</v>
      </c>
      <c r="B741" s="21" t="s">
        <v>3854</v>
      </c>
      <c r="C741" s="22" t="s">
        <v>3855</v>
      </c>
      <c r="D741" s="21" t="s">
        <v>3856</v>
      </c>
      <c r="E741" s="23" t="s">
        <v>13</v>
      </c>
    </row>
    <row r="742" hidden="1">
      <c r="A742" s="57" t="s">
        <v>3857</v>
      </c>
      <c r="B742" s="25">
        <v>34615.0</v>
      </c>
      <c r="C742" s="26">
        <v>34654.0</v>
      </c>
      <c r="D742" s="27">
        <v>39.0</v>
      </c>
      <c r="E742" s="28" t="s">
        <v>5150</v>
      </c>
    </row>
    <row r="743" hidden="1">
      <c r="A743" s="57" t="s">
        <v>3858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7" t="s">
        <v>3859</v>
      </c>
      <c r="B744" s="29">
        <v>560.0</v>
      </c>
      <c r="C744" s="26">
        <v>560.0</v>
      </c>
      <c r="D744" s="27">
        <v>0.0</v>
      </c>
      <c r="E744" s="34"/>
    </row>
    <row r="745" hidden="1">
      <c r="A745" s="57" t="s">
        <v>3860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3862</v>
      </c>
      <c r="B746" s="29">
        <v>40.0</v>
      </c>
      <c r="C746" s="26"/>
      <c r="D746" s="27">
        <v>-40.0</v>
      </c>
      <c r="E746" s="28"/>
    </row>
    <row r="747" hidden="1">
      <c r="A747" s="31" t="s">
        <v>3863</v>
      </c>
      <c r="B747" s="29">
        <v>0.0</v>
      </c>
      <c r="C747" s="26"/>
      <c r="D747" s="27">
        <v>0.0</v>
      </c>
      <c r="E747" s="28"/>
    </row>
    <row r="748" hidden="1">
      <c r="A748" s="31" t="s">
        <v>3865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3867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8" t="s">
        <v>3868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8" t="s">
        <v>3869</v>
      </c>
      <c r="B751" s="29">
        <v>25337.0</v>
      </c>
      <c r="C751" s="59">
        <v>25337.0</v>
      </c>
      <c r="D751" s="27">
        <v>0.0</v>
      </c>
      <c r="E751" s="34"/>
    </row>
    <row r="752" hidden="1">
      <c r="A752" s="58" t="s">
        <v>3870</v>
      </c>
      <c r="B752" s="29">
        <v>87188.0</v>
      </c>
      <c r="C752" s="59">
        <v>87188.0</v>
      </c>
      <c r="D752" s="27">
        <v>0.0</v>
      </c>
      <c r="E752" s="34"/>
    </row>
    <row r="753" hidden="1">
      <c r="A753" s="58" t="s">
        <v>3871</v>
      </c>
      <c r="B753" s="29">
        <v>94286.0</v>
      </c>
      <c r="C753" s="59">
        <v>94286.0</v>
      </c>
      <c r="D753" s="27">
        <v>0.0</v>
      </c>
      <c r="E753" s="34"/>
    </row>
    <row r="754" hidden="1">
      <c r="A754" s="58" t="s">
        <v>3873</v>
      </c>
      <c r="B754" s="29">
        <v>2788.0</v>
      </c>
      <c r="C754" s="59">
        <v>2788.0</v>
      </c>
      <c r="D754" s="27">
        <v>0.0</v>
      </c>
      <c r="E754" s="34"/>
    </row>
    <row r="755" hidden="1">
      <c r="A755" s="58" t="s">
        <v>3874</v>
      </c>
      <c r="B755" s="29">
        <v>12630.0</v>
      </c>
      <c r="C755" s="59">
        <v>12630.0</v>
      </c>
      <c r="D755" s="27">
        <v>0.0</v>
      </c>
      <c r="E755" s="34"/>
    </row>
    <row r="756" hidden="1">
      <c r="A756" s="35" t="s">
        <v>3875</v>
      </c>
      <c r="B756" s="29">
        <v>349679.0</v>
      </c>
      <c r="C756" s="59">
        <v>349679.0</v>
      </c>
      <c r="D756" s="27">
        <v>0.0</v>
      </c>
      <c r="E756" s="34"/>
    </row>
    <row r="757" hidden="1">
      <c r="A757" s="36" t="s">
        <v>3876</v>
      </c>
      <c r="B757" s="37">
        <v>-34.0</v>
      </c>
      <c r="C757" s="27">
        <v>65.0</v>
      </c>
      <c r="D757" s="27">
        <v>99.0</v>
      </c>
      <c r="E757" s="64"/>
    </row>
    <row r="758" hidden="1"/>
    <row r="759" hidden="1"/>
    <row r="760" hidden="1">
      <c r="A760" s="5" t="s">
        <v>3848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3850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4" t="s">
        <v>3851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5" t="s">
        <v>5098</v>
      </c>
      <c r="B766" s="7"/>
      <c r="C766" s="16"/>
      <c r="D766" s="56" t="s">
        <v>5099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3852</v>
      </c>
      <c r="B768" s="6"/>
      <c r="C768" s="6"/>
      <c r="D768" s="6"/>
      <c r="E768" s="7"/>
    </row>
    <row r="769" hidden="1">
      <c r="A769" s="20" t="s">
        <v>3853</v>
      </c>
      <c r="B769" s="21" t="s">
        <v>3854</v>
      </c>
      <c r="C769" s="22" t="s">
        <v>3855</v>
      </c>
      <c r="D769" s="21" t="s">
        <v>3856</v>
      </c>
      <c r="E769" s="23" t="s">
        <v>13</v>
      </c>
    </row>
    <row r="770" hidden="1">
      <c r="A770" s="57" t="s">
        <v>3857</v>
      </c>
      <c r="B770" s="25">
        <v>28516.0</v>
      </c>
      <c r="C770" s="26">
        <v>16818.0</v>
      </c>
      <c r="D770" s="27">
        <v>-11698.0</v>
      </c>
      <c r="E770" s="28" t="s">
        <v>5151</v>
      </c>
    </row>
    <row r="771" hidden="1">
      <c r="A771" s="57" t="s">
        <v>3858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7" t="s">
        <v>3859</v>
      </c>
      <c r="B772" s="29">
        <v>690.0</v>
      </c>
      <c r="C772" s="26">
        <v>690.0</v>
      </c>
      <c r="D772" s="27">
        <v>0.0</v>
      </c>
      <c r="E772" s="34"/>
    </row>
    <row r="773" hidden="1">
      <c r="A773" s="57" t="s">
        <v>3860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3862</v>
      </c>
      <c r="B774" s="29">
        <v>0.0</v>
      </c>
      <c r="C774" s="26"/>
      <c r="D774" s="27">
        <v>0.0</v>
      </c>
      <c r="E774" s="28"/>
    </row>
    <row r="775" hidden="1">
      <c r="A775" s="31" t="s">
        <v>3863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3865</v>
      </c>
      <c r="B776" s="29">
        <v>6395.0</v>
      </c>
      <c r="C776" s="26">
        <v>6405.0</v>
      </c>
      <c r="D776" s="27">
        <v>10.0</v>
      </c>
      <c r="E776" s="28" t="s">
        <v>5152</v>
      </c>
    </row>
    <row r="777" hidden="1">
      <c r="A777" s="31" t="s">
        <v>3867</v>
      </c>
      <c r="B777" s="29">
        <v>6440.0</v>
      </c>
      <c r="C777" s="26">
        <v>6440.0</v>
      </c>
      <c r="D777" s="27">
        <v>0.0</v>
      </c>
      <c r="E777" s="34"/>
    </row>
    <row r="778" hidden="1">
      <c r="A778" s="58" t="s">
        <v>3868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8" t="s">
        <v>3869</v>
      </c>
      <c r="B779" s="29">
        <v>35255.0</v>
      </c>
      <c r="C779" s="59">
        <v>35255.0</v>
      </c>
      <c r="D779" s="27">
        <v>0.0</v>
      </c>
      <c r="E779" s="34"/>
    </row>
    <row r="780" hidden="1">
      <c r="A780" s="58" t="s">
        <v>3870</v>
      </c>
      <c r="B780" s="29">
        <v>73803.0</v>
      </c>
      <c r="C780" s="59">
        <v>73803.0</v>
      </c>
      <c r="D780" s="27">
        <v>0.0</v>
      </c>
      <c r="E780" s="34"/>
    </row>
    <row r="781" hidden="1">
      <c r="A781" s="58" t="s">
        <v>3871</v>
      </c>
      <c r="B781" s="29">
        <v>85939.0</v>
      </c>
      <c r="C781" s="59">
        <v>85939.0</v>
      </c>
      <c r="D781" s="27">
        <v>0.0</v>
      </c>
      <c r="E781" s="34"/>
    </row>
    <row r="782" hidden="1">
      <c r="A782" s="58" t="s">
        <v>3873</v>
      </c>
      <c r="B782" s="29">
        <v>3692.0</v>
      </c>
      <c r="C782" s="59">
        <v>3692.0</v>
      </c>
      <c r="D782" s="27">
        <v>0.0</v>
      </c>
      <c r="E782" s="34"/>
    </row>
    <row r="783" hidden="1">
      <c r="A783" s="58" t="s">
        <v>3874</v>
      </c>
      <c r="B783" s="29">
        <v>13646.0</v>
      </c>
      <c r="C783" s="59">
        <v>13646.0</v>
      </c>
      <c r="D783" s="27">
        <v>0.0</v>
      </c>
      <c r="E783" s="34"/>
    </row>
    <row r="784" hidden="1">
      <c r="A784" s="35" t="s">
        <v>3875</v>
      </c>
      <c r="B784" s="29">
        <v>335943.0</v>
      </c>
      <c r="C784" s="59">
        <v>335370.0</v>
      </c>
      <c r="D784" s="27">
        <v>-573.0</v>
      </c>
      <c r="E784" s="34"/>
    </row>
    <row r="785" hidden="1">
      <c r="A785" s="36" t="s">
        <v>3876</v>
      </c>
      <c r="B785" s="37" t="s">
        <v>5153</v>
      </c>
      <c r="C785" s="27">
        <v>-11688.0</v>
      </c>
      <c r="D785" s="27" t="e">
        <v>#VALUE!</v>
      </c>
      <c r="E785" s="64"/>
    </row>
    <row r="786" hidden="1"/>
    <row r="787" hidden="1"/>
    <row r="788" hidden="1">
      <c r="A788" s="5" t="s">
        <v>3848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3850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4" t="s">
        <v>3851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5" t="s">
        <v>5098</v>
      </c>
      <c r="B794" s="7"/>
      <c r="C794" s="16"/>
      <c r="D794" s="56" t="s">
        <v>5099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3852</v>
      </c>
      <c r="B796" s="6"/>
      <c r="C796" s="6"/>
      <c r="D796" s="6"/>
      <c r="E796" s="7"/>
    </row>
    <row r="797" hidden="1">
      <c r="A797" s="20" t="s">
        <v>3853</v>
      </c>
      <c r="B797" s="21" t="s">
        <v>3854</v>
      </c>
      <c r="C797" s="22" t="s">
        <v>3855</v>
      </c>
      <c r="D797" s="21" t="s">
        <v>3856</v>
      </c>
      <c r="E797" s="23" t="s">
        <v>13</v>
      </c>
    </row>
    <row r="798" hidden="1">
      <c r="A798" s="57" t="s">
        <v>3857</v>
      </c>
      <c r="B798" s="25">
        <v>28516.0</v>
      </c>
      <c r="C798" s="26">
        <v>28518.0</v>
      </c>
      <c r="D798" s="27">
        <v>2.0</v>
      </c>
      <c r="E798" s="28" t="s">
        <v>5151</v>
      </c>
    </row>
    <row r="799" hidden="1">
      <c r="A799" s="57" t="s">
        <v>3858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7" t="s">
        <v>3859</v>
      </c>
      <c r="B800" s="29">
        <v>690.0</v>
      </c>
      <c r="C800" s="26">
        <v>690.0</v>
      </c>
      <c r="D800" s="27">
        <v>0.0</v>
      </c>
      <c r="E800" s="34"/>
    </row>
    <row r="801" hidden="1">
      <c r="A801" s="57" t="s">
        <v>3860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3862</v>
      </c>
      <c r="B802" s="29">
        <v>0.0</v>
      </c>
      <c r="C802" s="26"/>
      <c r="D802" s="27">
        <v>0.0</v>
      </c>
      <c r="E802" s="28"/>
    </row>
    <row r="803" hidden="1">
      <c r="A803" s="31" t="s">
        <v>3863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3865</v>
      </c>
      <c r="B804" s="29">
        <v>6395.0</v>
      </c>
      <c r="C804" s="26">
        <v>6405.0</v>
      </c>
      <c r="D804" s="27">
        <v>10.0</v>
      </c>
      <c r="E804" s="28" t="s">
        <v>5152</v>
      </c>
    </row>
    <row r="805" hidden="1">
      <c r="A805" s="31" t="s">
        <v>3867</v>
      </c>
      <c r="B805" s="29">
        <v>6440.0</v>
      </c>
      <c r="C805" s="26">
        <v>6440.0</v>
      </c>
      <c r="D805" s="27">
        <v>0.0</v>
      </c>
      <c r="E805" s="34"/>
    </row>
    <row r="806" hidden="1">
      <c r="A806" s="58" t="s">
        <v>3868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8" t="s">
        <v>3869</v>
      </c>
      <c r="B807" s="29">
        <v>35255.0</v>
      </c>
      <c r="C807" s="59">
        <v>35255.0</v>
      </c>
      <c r="D807" s="27">
        <v>0.0</v>
      </c>
      <c r="E807" s="34"/>
    </row>
    <row r="808" hidden="1">
      <c r="A808" s="58" t="s">
        <v>3870</v>
      </c>
      <c r="B808" s="29">
        <v>73803.0</v>
      </c>
      <c r="C808" s="59">
        <v>73803.0</v>
      </c>
      <c r="D808" s="27">
        <v>0.0</v>
      </c>
      <c r="E808" s="34"/>
    </row>
    <row r="809" hidden="1">
      <c r="A809" s="58" t="s">
        <v>3871</v>
      </c>
      <c r="B809" s="29">
        <v>85939.0</v>
      </c>
      <c r="C809" s="59">
        <v>85939.0</v>
      </c>
      <c r="D809" s="27">
        <v>0.0</v>
      </c>
      <c r="E809" s="34"/>
    </row>
    <row r="810" hidden="1">
      <c r="A810" s="58" t="s">
        <v>3873</v>
      </c>
      <c r="B810" s="29">
        <v>3692.0</v>
      </c>
      <c r="C810" s="59">
        <v>3692.0</v>
      </c>
      <c r="D810" s="27">
        <v>0.0</v>
      </c>
      <c r="E810" s="34"/>
    </row>
    <row r="811" hidden="1">
      <c r="A811" s="58" t="s">
        <v>3874</v>
      </c>
      <c r="B811" s="29">
        <v>13646.0</v>
      </c>
      <c r="C811" s="59">
        <v>13646.0</v>
      </c>
      <c r="D811" s="27">
        <v>0.0</v>
      </c>
      <c r="E811" s="34"/>
    </row>
    <row r="812" hidden="1">
      <c r="A812" s="35" t="s">
        <v>3875</v>
      </c>
      <c r="B812" s="29">
        <v>335943.0</v>
      </c>
      <c r="C812" s="59">
        <v>335370.0</v>
      </c>
      <c r="D812" s="27">
        <v>-573.0</v>
      </c>
      <c r="E812" s="34"/>
    </row>
    <row r="813" hidden="1">
      <c r="A813" s="36" t="s">
        <v>3876</v>
      </c>
      <c r="B813" s="37" t="s">
        <v>5153</v>
      </c>
      <c r="C813" s="27">
        <v>12.0</v>
      </c>
      <c r="D813" s="27" t="e">
        <v>#VALUE!</v>
      </c>
      <c r="E813" s="64"/>
    </row>
    <row r="814" hidden="1"/>
    <row r="815" hidden="1"/>
    <row r="816" hidden="1">
      <c r="A816" s="5" t="s">
        <v>3848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3850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4" t="s">
        <v>3851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5" t="s">
        <v>5098</v>
      </c>
      <c r="B822" s="7"/>
      <c r="C822" s="16"/>
      <c r="D822" s="56" t="s">
        <v>5105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3852</v>
      </c>
      <c r="B824" s="6"/>
      <c r="C824" s="6"/>
      <c r="D824" s="6"/>
      <c r="E824" s="7"/>
    </row>
    <row r="825" hidden="1">
      <c r="A825" s="20" t="s">
        <v>3853</v>
      </c>
      <c r="B825" s="21" t="s">
        <v>3854</v>
      </c>
      <c r="C825" s="22" t="s">
        <v>3855</v>
      </c>
      <c r="D825" s="21" t="s">
        <v>3856</v>
      </c>
      <c r="E825" s="23" t="s">
        <v>13</v>
      </c>
    </row>
    <row r="826" hidden="1">
      <c r="A826" s="57" t="s">
        <v>3857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7" t="s">
        <v>3858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7" t="s">
        <v>3859</v>
      </c>
      <c r="B828" s="29">
        <v>0.0</v>
      </c>
      <c r="C828" s="26"/>
      <c r="D828" s="27">
        <v>0.0</v>
      </c>
      <c r="E828" s="34"/>
    </row>
    <row r="829" hidden="1">
      <c r="A829" s="57" t="s">
        <v>3860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3862</v>
      </c>
      <c r="B830" s="29">
        <v>0.0</v>
      </c>
      <c r="C830" s="26"/>
      <c r="D830" s="27">
        <v>0.0</v>
      </c>
      <c r="E830" s="28"/>
    </row>
    <row r="831" hidden="1">
      <c r="A831" s="31" t="s">
        <v>3863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3865</v>
      </c>
      <c r="B832" s="29">
        <v>6710.0</v>
      </c>
      <c r="C832" s="26">
        <v>6710.0</v>
      </c>
      <c r="D832" s="27">
        <v>0.0</v>
      </c>
      <c r="E832" s="28" t="s">
        <v>5154</v>
      </c>
    </row>
    <row r="833" hidden="1">
      <c r="A833" s="31" t="s">
        <v>3867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8" t="s">
        <v>3868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8" t="s">
        <v>3869</v>
      </c>
      <c r="B835" s="29">
        <v>14767.0</v>
      </c>
      <c r="C835" s="59">
        <v>14767.0</v>
      </c>
      <c r="D835" s="27">
        <v>0.0</v>
      </c>
      <c r="E835" s="34"/>
    </row>
    <row r="836" hidden="1">
      <c r="A836" s="58" t="s">
        <v>3870</v>
      </c>
      <c r="B836" s="29">
        <v>52431.0</v>
      </c>
      <c r="C836" s="59">
        <v>52431.0</v>
      </c>
      <c r="D836" s="27">
        <v>0.0</v>
      </c>
      <c r="E836" s="34"/>
    </row>
    <row r="837" hidden="1">
      <c r="A837" s="58" t="s">
        <v>3871</v>
      </c>
      <c r="B837" s="29">
        <v>53100.0</v>
      </c>
      <c r="C837" s="59">
        <v>53100.0</v>
      </c>
      <c r="D837" s="27">
        <v>0.0</v>
      </c>
      <c r="E837" s="34"/>
    </row>
    <row r="838" hidden="1">
      <c r="A838" s="58" t="s">
        <v>3873</v>
      </c>
      <c r="B838" s="29">
        <v>2740.0</v>
      </c>
      <c r="C838" s="59">
        <v>2740.0</v>
      </c>
      <c r="D838" s="27">
        <v>0.0</v>
      </c>
      <c r="E838" s="34"/>
    </row>
    <row r="839" hidden="1">
      <c r="A839" s="58" t="s">
        <v>3874</v>
      </c>
      <c r="B839" s="29">
        <v>13760.0</v>
      </c>
      <c r="C839" s="59">
        <v>13760.0</v>
      </c>
      <c r="D839" s="27">
        <v>0.0</v>
      </c>
      <c r="E839" s="34"/>
    </row>
    <row r="840" hidden="1">
      <c r="A840" s="35" t="s">
        <v>3875</v>
      </c>
      <c r="B840" s="29">
        <v>225209.0</v>
      </c>
      <c r="C840" s="59">
        <v>225209.0</v>
      </c>
      <c r="D840" s="27">
        <v>0.0</v>
      </c>
      <c r="E840" s="34"/>
    </row>
    <row r="841" hidden="1">
      <c r="A841" s="36" t="s">
        <v>3876</v>
      </c>
      <c r="B841" s="37">
        <v>0.0</v>
      </c>
      <c r="C841" s="27">
        <v>3581.0</v>
      </c>
      <c r="D841" s="27">
        <v>3581.0</v>
      </c>
      <c r="E841" s="64"/>
    </row>
    <row r="842" hidden="1"/>
    <row r="843" hidden="1"/>
    <row r="844" hidden="1">
      <c r="A844" s="5" t="s">
        <v>3848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3850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4" t="s">
        <v>3851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5" t="s">
        <v>5098</v>
      </c>
      <c r="B850" s="7"/>
      <c r="C850" s="16"/>
      <c r="D850" s="56" t="s">
        <v>5105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3852</v>
      </c>
      <c r="B852" s="6"/>
      <c r="C852" s="6"/>
      <c r="D852" s="6"/>
      <c r="E852" s="7"/>
    </row>
    <row r="853" hidden="1">
      <c r="A853" s="20" t="s">
        <v>3853</v>
      </c>
      <c r="B853" s="21" t="s">
        <v>3854</v>
      </c>
      <c r="C853" s="22" t="s">
        <v>3855</v>
      </c>
      <c r="D853" s="21" t="s">
        <v>3856</v>
      </c>
      <c r="E853" s="23" t="s">
        <v>13</v>
      </c>
    </row>
    <row r="854" hidden="1">
      <c r="A854" s="57" t="s">
        <v>3857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7" t="s">
        <v>3858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7" t="s">
        <v>3859</v>
      </c>
      <c r="B856" s="29">
        <v>0.0</v>
      </c>
      <c r="C856" s="26"/>
      <c r="D856" s="27">
        <v>0.0</v>
      </c>
      <c r="E856" s="34"/>
    </row>
    <row r="857" hidden="1">
      <c r="A857" s="57" t="s">
        <v>3860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3862</v>
      </c>
      <c r="B858" s="29">
        <v>0.0</v>
      </c>
      <c r="C858" s="26"/>
      <c r="D858" s="27">
        <v>0.0</v>
      </c>
      <c r="E858" s="28"/>
    </row>
    <row r="859" hidden="1">
      <c r="A859" s="31" t="s">
        <v>3863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3865</v>
      </c>
      <c r="B860" s="29">
        <v>6710.0</v>
      </c>
      <c r="C860" s="26">
        <v>6710.0</v>
      </c>
      <c r="D860" s="27">
        <v>0.0</v>
      </c>
      <c r="E860" s="28" t="s">
        <v>5154</v>
      </c>
    </row>
    <row r="861" hidden="1">
      <c r="A861" s="31" t="s">
        <v>3867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8" t="s">
        <v>3868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8" t="s">
        <v>3869</v>
      </c>
      <c r="B863" s="29">
        <v>14767.0</v>
      </c>
      <c r="C863" s="59">
        <v>14767.0</v>
      </c>
      <c r="D863" s="27">
        <v>0.0</v>
      </c>
      <c r="E863" s="34"/>
    </row>
    <row r="864" hidden="1">
      <c r="A864" s="58" t="s">
        <v>3870</v>
      </c>
      <c r="B864" s="29">
        <v>52431.0</v>
      </c>
      <c r="C864" s="59">
        <v>52431.0</v>
      </c>
      <c r="D864" s="27">
        <v>0.0</v>
      </c>
      <c r="E864" s="34"/>
    </row>
    <row r="865" hidden="1">
      <c r="A865" s="58" t="s">
        <v>3871</v>
      </c>
      <c r="B865" s="29">
        <v>53100.0</v>
      </c>
      <c r="C865" s="59">
        <v>53100.0</v>
      </c>
      <c r="D865" s="27">
        <v>0.0</v>
      </c>
      <c r="E865" s="34"/>
    </row>
    <row r="866" hidden="1">
      <c r="A866" s="58" t="s">
        <v>3873</v>
      </c>
      <c r="B866" s="29">
        <v>2740.0</v>
      </c>
      <c r="C866" s="59">
        <v>2740.0</v>
      </c>
      <c r="D866" s="27">
        <v>0.0</v>
      </c>
      <c r="E866" s="34"/>
    </row>
    <row r="867" hidden="1">
      <c r="A867" s="58" t="s">
        <v>3874</v>
      </c>
      <c r="B867" s="29">
        <v>13760.0</v>
      </c>
      <c r="C867" s="59">
        <v>13760.0</v>
      </c>
      <c r="D867" s="27">
        <v>0.0</v>
      </c>
      <c r="E867" s="34"/>
    </row>
    <row r="868" hidden="1">
      <c r="A868" s="35" t="s">
        <v>3875</v>
      </c>
      <c r="B868" s="29">
        <v>225209.0</v>
      </c>
      <c r="C868" s="59">
        <v>225209.0</v>
      </c>
      <c r="D868" s="27">
        <v>0.0</v>
      </c>
      <c r="E868" s="34"/>
    </row>
    <row r="869" hidden="1">
      <c r="A869" s="36" t="s">
        <v>3876</v>
      </c>
      <c r="B869" s="37">
        <v>0.0</v>
      </c>
      <c r="C869" s="27">
        <v>3581.0</v>
      </c>
      <c r="D869" s="27">
        <v>3581.0</v>
      </c>
      <c r="E869" s="64"/>
    </row>
    <row r="870" hidden="1"/>
    <row r="871" hidden="1"/>
    <row r="872" hidden="1">
      <c r="A872" s="5" t="s">
        <v>3848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3850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4" t="s">
        <v>3851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5" t="s">
        <v>5107</v>
      </c>
      <c r="B878" s="7"/>
      <c r="C878" s="16"/>
      <c r="D878" s="56" t="s">
        <v>5099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3852</v>
      </c>
      <c r="B880" s="6"/>
      <c r="C880" s="6"/>
      <c r="D880" s="6"/>
      <c r="E880" s="7"/>
    </row>
    <row r="881" hidden="1">
      <c r="A881" s="20" t="s">
        <v>3853</v>
      </c>
      <c r="B881" s="21" t="s">
        <v>3854</v>
      </c>
      <c r="C881" s="22" t="s">
        <v>3855</v>
      </c>
      <c r="D881" s="21" t="s">
        <v>3856</v>
      </c>
      <c r="E881" s="23" t="s">
        <v>13</v>
      </c>
    </row>
    <row r="882" hidden="1">
      <c r="A882" s="57" t="s">
        <v>3857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7" t="s">
        <v>3858</v>
      </c>
      <c r="B883" s="29">
        <v>8102.0</v>
      </c>
      <c r="C883" s="26">
        <v>8102.0</v>
      </c>
      <c r="D883" s="27">
        <v>0.0</v>
      </c>
      <c r="E883" s="28"/>
    </row>
    <row r="884" hidden="1">
      <c r="A884" s="57" t="s">
        <v>3859</v>
      </c>
      <c r="B884" s="29">
        <v>0.0</v>
      </c>
      <c r="C884" s="26"/>
      <c r="D884" s="27">
        <v>0.0</v>
      </c>
      <c r="E884" s="34"/>
    </row>
    <row r="885" hidden="1">
      <c r="A885" s="57" t="s">
        <v>3860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3862</v>
      </c>
      <c r="B886" s="29">
        <v>0.0</v>
      </c>
      <c r="C886" s="26"/>
      <c r="D886" s="27">
        <v>0.0</v>
      </c>
      <c r="E886" s="28"/>
    </row>
    <row r="887" hidden="1">
      <c r="A887" s="31" t="s">
        <v>3863</v>
      </c>
      <c r="B887" s="29">
        <v>0.0</v>
      </c>
      <c r="C887" s="26"/>
      <c r="D887" s="27">
        <v>0.0</v>
      </c>
      <c r="E887" s="28"/>
    </row>
    <row r="888" hidden="1">
      <c r="A888" s="31" t="s">
        <v>3865</v>
      </c>
      <c r="B888" s="29">
        <v>0.0</v>
      </c>
      <c r="C888" s="26"/>
      <c r="D888" s="27">
        <v>0.0</v>
      </c>
      <c r="E888" s="28"/>
    </row>
    <row r="889" hidden="1">
      <c r="A889" s="31" t="s">
        <v>3867</v>
      </c>
      <c r="B889" s="29">
        <v>2240.0</v>
      </c>
      <c r="C889" s="26">
        <v>2240.0</v>
      </c>
      <c r="D889" s="27">
        <v>0.0</v>
      </c>
      <c r="E889" s="34"/>
    </row>
    <row r="890" hidden="1">
      <c r="A890" s="58" t="s">
        <v>3868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8" t="s">
        <v>3869</v>
      </c>
      <c r="B891" s="29">
        <v>6346.0</v>
      </c>
      <c r="C891" s="59">
        <v>6346.0</v>
      </c>
      <c r="D891" s="27">
        <v>0.0</v>
      </c>
      <c r="E891" s="34"/>
    </row>
    <row r="892" hidden="1">
      <c r="A892" s="58" t="s">
        <v>3870</v>
      </c>
      <c r="B892" s="29">
        <v>25453.0</v>
      </c>
      <c r="C892" s="59">
        <v>25453.0</v>
      </c>
      <c r="D892" s="27">
        <v>0.0</v>
      </c>
      <c r="E892" s="34"/>
    </row>
    <row r="893" hidden="1">
      <c r="A893" s="58" t="s">
        <v>3871</v>
      </c>
      <c r="B893" s="29">
        <v>24718.0</v>
      </c>
      <c r="C893" s="59">
        <v>24718.0</v>
      </c>
      <c r="D893" s="27">
        <v>0.0</v>
      </c>
      <c r="E893" s="34"/>
    </row>
    <row r="894" hidden="1">
      <c r="A894" s="58" t="s">
        <v>3873</v>
      </c>
      <c r="B894" s="29">
        <v>2035.0</v>
      </c>
      <c r="C894" s="59">
        <v>2035.0</v>
      </c>
      <c r="D894" s="27">
        <v>0.0</v>
      </c>
      <c r="E894" s="34"/>
    </row>
    <row r="895" hidden="1">
      <c r="A895" s="58" t="s">
        <v>3874</v>
      </c>
      <c r="B895" s="29">
        <v>6226.0</v>
      </c>
      <c r="C895" s="59">
        <v>6226.0</v>
      </c>
      <c r="D895" s="27">
        <v>0.0</v>
      </c>
      <c r="E895" s="34"/>
    </row>
    <row r="896" hidden="1">
      <c r="A896" s="35" t="s">
        <v>3875</v>
      </c>
      <c r="B896" s="29">
        <v>104360.0</v>
      </c>
      <c r="C896" s="59">
        <v>104360.0</v>
      </c>
      <c r="D896" s="27">
        <v>0.0</v>
      </c>
      <c r="E896" s="34"/>
    </row>
    <row r="897" hidden="1">
      <c r="A897" s="36" t="s">
        <v>3876</v>
      </c>
      <c r="B897" s="37">
        <v>-3502.0</v>
      </c>
      <c r="C897" s="27">
        <v>-3502.0</v>
      </c>
      <c r="D897" s="27">
        <v>0.0</v>
      </c>
      <c r="E897" s="38" t="s">
        <v>5155</v>
      </c>
    </row>
    <row r="898" hidden="1"/>
    <row r="899" hidden="1"/>
    <row r="900" hidden="1">
      <c r="A900" s="5" t="s">
        <v>3848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3850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4" t="s">
        <v>3851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5" t="s">
        <v>5098</v>
      </c>
      <c r="B906" s="7"/>
      <c r="C906" s="16"/>
      <c r="D906" s="56" t="s">
        <v>5099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3852</v>
      </c>
      <c r="B908" s="6"/>
      <c r="C908" s="6"/>
      <c r="D908" s="6"/>
      <c r="E908" s="7"/>
    </row>
    <row r="909" hidden="1">
      <c r="A909" s="20" t="s">
        <v>3853</v>
      </c>
      <c r="B909" s="21" t="s">
        <v>3854</v>
      </c>
      <c r="C909" s="22" t="s">
        <v>3855</v>
      </c>
      <c r="D909" s="21" t="s">
        <v>3856</v>
      </c>
      <c r="E909" s="23" t="s">
        <v>13</v>
      </c>
    </row>
    <row r="910" hidden="1">
      <c r="A910" s="57" t="s">
        <v>3857</v>
      </c>
      <c r="B910" s="25">
        <v>27847.0</v>
      </c>
      <c r="C910" s="26">
        <v>27846.0</v>
      </c>
      <c r="D910" s="27">
        <v>-1.0</v>
      </c>
      <c r="E910" s="28" t="s">
        <v>5156</v>
      </c>
    </row>
    <row r="911" hidden="1">
      <c r="A911" s="57" t="s">
        <v>3858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7" t="s">
        <v>3859</v>
      </c>
      <c r="B912" s="29">
        <v>0.0</v>
      </c>
      <c r="C912" s="26"/>
      <c r="D912" s="27">
        <v>0.0</v>
      </c>
      <c r="E912" s="34"/>
    </row>
    <row r="913" hidden="1">
      <c r="A913" s="57" t="s">
        <v>3860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3862</v>
      </c>
      <c r="B914" s="29">
        <v>800.0</v>
      </c>
      <c r="C914" s="26"/>
      <c r="D914" s="27">
        <v>-800.0</v>
      </c>
      <c r="E914" s="28" t="s">
        <v>5157</v>
      </c>
    </row>
    <row r="915" hidden="1">
      <c r="A915" s="31" t="s">
        <v>3863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3865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3867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8" t="s">
        <v>3868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8" t="s">
        <v>3869</v>
      </c>
      <c r="B919" s="29">
        <v>41230.09999999999</v>
      </c>
      <c r="C919" s="59">
        <v>41230.100000000064</v>
      </c>
      <c r="D919" s="27">
        <v>7.275957614183426E-11</v>
      </c>
      <c r="E919" s="34"/>
    </row>
    <row r="920" hidden="1">
      <c r="A920" s="58" t="s">
        <v>3870</v>
      </c>
      <c r="B920" s="29">
        <v>58835.0</v>
      </c>
      <c r="C920" s="59">
        <v>58835.0</v>
      </c>
      <c r="D920" s="27">
        <v>0.0</v>
      </c>
      <c r="E920" s="34"/>
    </row>
    <row r="921" hidden="1">
      <c r="A921" s="58" t="s">
        <v>3871</v>
      </c>
      <c r="B921" s="29">
        <v>89731.0</v>
      </c>
      <c r="C921" s="59">
        <v>89731.0</v>
      </c>
      <c r="D921" s="27">
        <v>0.0</v>
      </c>
      <c r="E921" s="34"/>
    </row>
    <row r="922" hidden="1">
      <c r="A922" s="58" t="s">
        <v>3873</v>
      </c>
      <c r="B922" s="29">
        <v>1163.0</v>
      </c>
      <c r="C922" s="59">
        <v>1163.0</v>
      </c>
      <c r="D922" s="27">
        <v>0.0</v>
      </c>
      <c r="E922" s="34"/>
    </row>
    <row r="923" hidden="1">
      <c r="A923" s="58" t="s">
        <v>3874</v>
      </c>
      <c r="B923" s="29">
        <v>7815.0</v>
      </c>
      <c r="C923" s="59">
        <v>7815.0</v>
      </c>
      <c r="D923" s="27">
        <v>0.0</v>
      </c>
      <c r="E923" s="34"/>
    </row>
    <row r="924" hidden="1">
      <c r="A924" s="35" t="s">
        <v>3875</v>
      </c>
      <c r="B924" s="29">
        <v>311008.60000000003</v>
      </c>
      <c r="C924" s="59">
        <v>311008.6</v>
      </c>
      <c r="D924" s="27">
        <v>-5.820766091346741E-11</v>
      </c>
      <c r="E924" s="34"/>
    </row>
    <row r="925" hidden="1">
      <c r="A925" s="36" t="s">
        <v>3876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3848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3850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4" t="s">
        <v>3851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5" t="s">
        <v>5098</v>
      </c>
      <c r="B934" s="7"/>
      <c r="C934" s="16"/>
      <c r="D934" s="56" t="s">
        <v>5099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3852</v>
      </c>
      <c r="B936" s="6"/>
      <c r="C936" s="6"/>
      <c r="D936" s="6"/>
      <c r="E936" s="7"/>
    </row>
    <row r="937" hidden="1">
      <c r="A937" s="20" t="s">
        <v>3853</v>
      </c>
      <c r="B937" s="21" t="s">
        <v>3854</v>
      </c>
      <c r="C937" s="22" t="s">
        <v>3855</v>
      </c>
      <c r="D937" s="21" t="s">
        <v>3856</v>
      </c>
      <c r="E937" s="23" t="s">
        <v>13</v>
      </c>
    </row>
    <row r="938" hidden="1">
      <c r="A938" s="57" t="s">
        <v>3857</v>
      </c>
      <c r="B938" s="25">
        <v>30291.0</v>
      </c>
      <c r="C938" s="26">
        <v>30297.0</v>
      </c>
      <c r="D938" s="27">
        <v>6.0</v>
      </c>
      <c r="E938" s="28" t="s">
        <v>5158</v>
      </c>
    </row>
    <row r="939" hidden="1">
      <c r="A939" s="57" t="s">
        <v>3858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7" t="s">
        <v>3859</v>
      </c>
      <c r="B940" s="29">
        <v>280.0</v>
      </c>
      <c r="C940" s="26">
        <v>280.0</v>
      </c>
      <c r="D940" s="27">
        <v>0.0</v>
      </c>
      <c r="E940" s="34"/>
    </row>
    <row r="941" hidden="1">
      <c r="A941" s="57" t="s">
        <v>3860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3862</v>
      </c>
      <c r="B942" s="29">
        <v>1080.0</v>
      </c>
      <c r="C942" s="26"/>
      <c r="D942" s="27">
        <v>-1080.0</v>
      </c>
      <c r="E942" s="28"/>
    </row>
    <row r="943" hidden="1">
      <c r="A943" s="31" t="s">
        <v>3863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3865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3867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8" t="s">
        <v>3868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8" t="s">
        <v>3869</v>
      </c>
      <c r="B947" s="29">
        <v>26862.0</v>
      </c>
      <c r="C947" s="59">
        <v>26862.0</v>
      </c>
      <c r="D947" s="27">
        <v>0.0</v>
      </c>
      <c r="E947" s="34"/>
    </row>
    <row r="948" hidden="1">
      <c r="A948" s="58" t="s">
        <v>3870</v>
      </c>
      <c r="B948" s="29">
        <v>77468.0</v>
      </c>
      <c r="C948" s="59">
        <v>77468.0</v>
      </c>
      <c r="D948" s="27">
        <v>0.0</v>
      </c>
      <c r="E948" s="34"/>
    </row>
    <row r="949" hidden="1">
      <c r="A949" s="58" t="s">
        <v>3871</v>
      </c>
      <c r="B949" s="29">
        <v>103772.0</v>
      </c>
      <c r="C949" s="59">
        <v>103772.0</v>
      </c>
      <c r="D949" s="27">
        <v>0.0</v>
      </c>
      <c r="E949" s="34"/>
    </row>
    <row r="950" hidden="1">
      <c r="A950" s="58" t="s">
        <v>3873</v>
      </c>
      <c r="B950" s="29">
        <v>3693.0</v>
      </c>
      <c r="C950" s="59">
        <v>3693.0</v>
      </c>
      <c r="D950" s="27">
        <v>0.0</v>
      </c>
      <c r="E950" s="34"/>
    </row>
    <row r="951" hidden="1">
      <c r="A951" s="58" t="s">
        <v>3874</v>
      </c>
      <c r="B951" s="29">
        <v>11112.0</v>
      </c>
      <c r="C951" s="59">
        <v>11112.0</v>
      </c>
      <c r="D951" s="27">
        <v>0.0</v>
      </c>
      <c r="E951" s="34"/>
    </row>
    <row r="952" hidden="1">
      <c r="A952" s="35" t="s">
        <v>3875</v>
      </c>
      <c r="B952" s="29">
        <v>345018.0</v>
      </c>
      <c r="C952" s="59">
        <v>345018.0</v>
      </c>
      <c r="D952" s="27">
        <v>0.0</v>
      </c>
      <c r="E952" s="34"/>
    </row>
    <row r="953" hidden="1">
      <c r="A953" s="36" t="s">
        <v>3876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3848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3850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4" t="s">
        <v>3851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5" t="s">
        <v>5098</v>
      </c>
      <c r="B962" s="7"/>
      <c r="C962" s="16"/>
      <c r="D962" s="56" t="s">
        <v>5099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3852</v>
      </c>
      <c r="B964" s="6"/>
      <c r="C964" s="6"/>
      <c r="D964" s="6"/>
      <c r="E964" s="7"/>
    </row>
    <row r="965" hidden="1">
      <c r="A965" s="20" t="s">
        <v>3853</v>
      </c>
      <c r="B965" s="21" t="s">
        <v>3854</v>
      </c>
      <c r="C965" s="22" t="s">
        <v>3855</v>
      </c>
      <c r="D965" s="21" t="s">
        <v>3856</v>
      </c>
      <c r="E965" s="23" t="s">
        <v>13</v>
      </c>
    </row>
    <row r="966" hidden="1">
      <c r="A966" s="57" t="s">
        <v>3857</v>
      </c>
      <c r="B966" s="25">
        <v>29582.0</v>
      </c>
      <c r="C966" s="26">
        <v>29508.0</v>
      </c>
      <c r="D966" s="27">
        <v>-74.0</v>
      </c>
      <c r="E966" s="28" t="s">
        <v>5159</v>
      </c>
    </row>
    <row r="967" hidden="1">
      <c r="A967" s="57" t="s">
        <v>3858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7" t="s">
        <v>3859</v>
      </c>
      <c r="B968" s="29">
        <v>585.0</v>
      </c>
      <c r="C968" s="26">
        <v>660.0</v>
      </c>
      <c r="D968" s="27">
        <v>75.0</v>
      </c>
      <c r="E968" s="28" t="s">
        <v>5160</v>
      </c>
    </row>
    <row r="969" hidden="1">
      <c r="A969" s="57" t="s">
        <v>3860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3862</v>
      </c>
      <c r="B970" s="29">
        <v>440.0</v>
      </c>
      <c r="C970" s="26"/>
      <c r="D970" s="27">
        <v>-440.0</v>
      </c>
      <c r="E970" s="28"/>
    </row>
    <row r="971" hidden="1">
      <c r="A971" s="31" t="s">
        <v>3863</v>
      </c>
      <c r="B971" s="29">
        <v>0.0</v>
      </c>
      <c r="C971" s="26"/>
      <c r="D971" s="27">
        <v>0.0</v>
      </c>
      <c r="E971" s="28"/>
    </row>
    <row r="972" hidden="1">
      <c r="A972" s="31" t="s">
        <v>3865</v>
      </c>
      <c r="B972" s="29">
        <v>2099.0</v>
      </c>
      <c r="C972" s="26">
        <v>2099.0</v>
      </c>
      <c r="D972" s="27">
        <v>0.0</v>
      </c>
      <c r="E972" s="28" t="s">
        <v>5161</v>
      </c>
    </row>
    <row r="973" hidden="1">
      <c r="A973" s="31" t="s">
        <v>3867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8" t="s">
        <v>3868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8" t="s">
        <v>3869</v>
      </c>
      <c r="B975" s="29">
        <v>29552.0</v>
      </c>
      <c r="C975" s="59">
        <v>29552.0</v>
      </c>
      <c r="D975" s="27">
        <v>0.0</v>
      </c>
      <c r="E975" s="34"/>
    </row>
    <row r="976" hidden="1">
      <c r="A976" s="58" t="s">
        <v>3870</v>
      </c>
      <c r="B976" s="29">
        <v>63189.0</v>
      </c>
      <c r="C976" s="59">
        <v>63189.0</v>
      </c>
      <c r="D976" s="27">
        <v>0.0</v>
      </c>
      <c r="E976" s="34"/>
    </row>
    <row r="977" hidden="1">
      <c r="A977" s="58" t="s">
        <v>3871</v>
      </c>
      <c r="B977" s="29">
        <v>98516.0</v>
      </c>
      <c r="C977" s="59">
        <v>98516.0</v>
      </c>
      <c r="D977" s="27">
        <v>0.0</v>
      </c>
      <c r="E977" s="34"/>
    </row>
    <row r="978" hidden="1">
      <c r="A978" s="58" t="s">
        <v>3873</v>
      </c>
      <c r="B978" s="29">
        <v>3911.0</v>
      </c>
      <c r="C978" s="59">
        <v>3911.0</v>
      </c>
      <c r="D978" s="27">
        <v>0.0</v>
      </c>
      <c r="E978" s="34"/>
    </row>
    <row r="979" hidden="1">
      <c r="A979" s="58" t="s">
        <v>3874</v>
      </c>
      <c r="B979" s="29">
        <v>11650.0</v>
      </c>
      <c r="C979" s="59">
        <v>11650.0</v>
      </c>
      <c r="D979" s="27">
        <v>0.0</v>
      </c>
      <c r="E979" s="34"/>
    </row>
    <row r="980" hidden="1">
      <c r="A980" s="35" t="s">
        <v>3875</v>
      </c>
      <c r="B980" s="29">
        <v>337065.0</v>
      </c>
      <c r="C980" s="59">
        <v>337065.0</v>
      </c>
      <c r="D980" s="27">
        <v>0.0</v>
      </c>
      <c r="E980" s="34"/>
    </row>
    <row r="981" hidden="1">
      <c r="A981" s="36" t="s">
        <v>3876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3848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3850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4" t="s">
        <v>3851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5" t="s">
        <v>5098</v>
      </c>
      <c r="B990" s="7"/>
      <c r="C990" s="16"/>
      <c r="D990" s="56" t="s">
        <v>5105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3852</v>
      </c>
      <c r="B992" s="6"/>
      <c r="C992" s="6"/>
      <c r="D992" s="6"/>
      <c r="E992" s="7"/>
    </row>
    <row r="993" hidden="1">
      <c r="A993" s="20" t="s">
        <v>3853</v>
      </c>
      <c r="B993" s="21" t="s">
        <v>3854</v>
      </c>
      <c r="C993" s="22" t="s">
        <v>3855</v>
      </c>
      <c r="D993" s="21" t="s">
        <v>3856</v>
      </c>
      <c r="E993" s="23" t="s">
        <v>13</v>
      </c>
    </row>
    <row r="994" hidden="1">
      <c r="A994" s="57" t="s">
        <v>3857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7" t="s">
        <v>3858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7" t="s">
        <v>3859</v>
      </c>
      <c r="B996" s="29">
        <v>605.0</v>
      </c>
      <c r="C996" s="26">
        <v>605.0</v>
      </c>
      <c r="D996" s="27">
        <v>0.0</v>
      </c>
      <c r="E996" s="28"/>
    </row>
    <row r="997" hidden="1">
      <c r="A997" s="57" t="s">
        <v>3860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3862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3863</v>
      </c>
      <c r="B999" s="29">
        <v>0.0</v>
      </c>
      <c r="C999" s="26"/>
      <c r="D999" s="27">
        <v>0.0</v>
      </c>
      <c r="E999" s="28"/>
    </row>
    <row r="1000" hidden="1">
      <c r="A1000" s="31" t="s">
        <v>3865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3867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8" t="s">
        <v>3868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8" t="s">
        <v>3869</v>
      </c>
      <c r="B1003" s="29">
        <v>13248.0</v>
      </c>
      <c r="C1003" s="59">
        <v>13248.0</v>
      </c>
      <c r="D1003" s="27">
        <v>0.0</v>
      </c>
      <c r="E1003" s="34"/>
    </row>
    <row r="1004" hidden="1">
      <c r="A1004" s="58" t="s">
        <v>3870</v>
      </c>
      <c r="B1004" s="29">
        <v>42900.0</v>
      </c>
      <c r="C1004" s="59">
        <v>42900.0</v>
      </c>
      <c r="D1004" s="27">
        <v>0.0</v>
      </c>
      <c r="E1004" s="34"/>
    </row>
    <row r="1005" hidden="1">
      <c r="A1005" s="58" t="s">
        <v>3871</v>
      </c>
      <c r="B1005" s="29">
        <v>43140.0</v>
      </c>
      <c r="C1005" s="59">
        <v>43140.0</v>
      </c>
      <c r="D1005" s="27">
        <v>0.0</v>
      </c>
      <c r="E1005" s="34"/>
    </row>
    <row r="1006" hidden="1">
      <c r="A1006" s="58" t="s">
        <v>3873</v>
      </c>
      <c r="B1006" s="29">
        <v>1008.0</v>
      </c>
      <c r="C1006" s="59">
        <v>1008.0</v>
      </c>
      <c r="D1006" s="27">
        <v>0.0</v>
      </c>
      <c r="E1006" s="34"/>
    </row>
    <row r="1007" hidden="1">
      <c r="A1007" s="58" t="s">
        <v>3874</v>
      </c>
      <c r="B1007" s="29">
        <v>8677.0</v>
      </c>
      <c r="C1007" s="59">
        <v>8677.0</v>
      </c>
      <c r="D1007" s="27">
        <v>0.0</v>
      </c>
      <c r="E1007" s="34"/>
    </row>
    <row r="1008" hidden="1">
      <c r="A1008" s="35" t="s">
        <v>3875</v>
      </c>
      <c r="B1008" s="29">
        <v>183649.5</v>
      </c>
      <c r="C1008" s="59">
        <v>183649.5</v>
      </c>
      <c r="D1008" s="27">
        <v>0.0</v>
      </c>
      <c r="E1008" s="34"/>
    </row>
    <row r="1009" hidden="1">
      <c r="A1009" s="36" t="s">
        <v>3876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3848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3850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4" t="s">
        <v>3851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5" t="s">
        <v>5107</v>
      </c>
      <c r="B1018" s="7"/>
      <c r="C1018" s="16"/>
      <c r="D1018" s="56" t="s">
        <v>5099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3852</v>
      </c>
      <c r="B1020" s="6"/>
      <c r="C1020" s="6"/>
      <c r="D1020" s="6"/>
      <c r="E1020" s="7"/>
    </row>
    <row r="1021" hidden="1">
      <c r="A1021" s="20" t="s">
        <v>3853</v>
      </c>
      <c r="B1021" s="21" t="s">
        <v>3854</v>
      </c>
      <c r="C1021" s="22" t="s">
        <v>3855</v>
      </c>
      <c r="D1021" s="21" t="s">
        <v>3856</v>
      </c>
      <c r="E1021" s="23" t="s">
        <v>13</v>
      </c>
    </row>
    <row r="1022" hidden="1">
      <c r="A1022" s="57" t="s">
        <v>3857</v>
      </c>
      <c r="B1022" s="25">
        <v>15787.0</v>
      </c>
      <c r="C1022" s="26">
        <v>15788.0</v>
      </c>
      <c r="D1022" s="27">
        <v>1.0</v>
      </c>
      <c r="E1022" s="28" t="s">
        <v>5162</v>
      </c>
    </row>
    <row r="1023" hidden="1">
      <c r="A1023" s="57" t="s">
        <v>3858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7" t="s">
        <v>3859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7" t="s">
        <v>3860</v>
      </c>
      <c r="B1025" s="29">
        <v>0.0</v>
      </c>
      <c r="C1025" s="26"/>
      <c r="D1025" s="27">
        <v>0.0</v>
      </c>
      <c r="E1025" s="28"/>
    </row>
    <row r="1026" hidden="1">
      <c r="A1026" s="31" t="s">
        <v>3862</v>
      </c>
      <c r="B1026" s="29">
        <v>0.0</v>
      </c>
      <c r="C1026" s="26"/>
      <c r="D1026" s="27">
        <v>0.0</v>
      </c>
      <c r="E1026" s="28"/>
    </row>
    <row r="1027" hidden="1">
      <c r="A1027" s="31" t="s">
        <v>3863</v>
      </c>
      <c r="B1027" s="29">
        <v>0.0</v>
      </c>
      <c r="C1027" s="26"/>
      <c r="D1027" s="27">
        <v>0.0</v>
      </c>
      <c r="E1027" s="28"/>
    </row>
    <row r="1028" hidden="1">
      <c r="A1028" s="31" t="s">
        <v>3865</v>
      </c>
      <c r="B1028" s="29">
        <v>0.0</v>
      </c>
      <c r="C1028" s="26"/>
      <c r="D1028" s="27">
        <v>0.0</v>
      </c>
      <c r="E1028" s="28"/>
    </row>
    <row r="1029" hidden="1">
      <c r="A1029" s="31" t="s">
        <v>3867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8" t="s">
        <v>3868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8" t="s">
        <v>3869</v>
      </c>
      <c r="B1031" s="29">
        <v>9122.0</v>
      </c>
      <c r="C1031" s="59">
        <v>9122.0</v>
      </c>
      <c r="D1031" s="27">
        <v>0.0</v>
      </c>
      <c r="E1031" s="34"/>
    </row>
    <row r="1032" hidden="1">
      <c r="A1032" s="58" t="s">
        <v>3870</v>
      </c>
      <c r="B1032" s="29">
        <v>23636.0</v>
      </c>
      <c r="C1032" s="59">
        <v>23636.0</v>
      </c>
      <c r="D1032" s="27">
        <v>0.0</v>
      </c>
      <c r="E1032" s="34"/>
    </row>
    <row r="1033" hidden="1">
      <c r="A1033" s="58" t="s">
        <v>3871</v>
      </c>
      <c r="B1033" s="29">
        <v>43920.0</v>
      </c>
      <c r="C1033" s="59">
        <v>43920.0</v>
      </c>
      <c r="D1033" s="27">
        <v>0.0</v>
      </c>
      <c r="E1033" s="34"/>
    </row>
    <row r="1034" hidden="1">
      <c r="A1034" s="58" t="s">
        <v>3873</v>
      </c>
      <c r="B1034" s="29">
        <v>0.0</v>
      </c>
      <c r="C1034" s="59">
        <v>0.0</v>
      </c>
      <c r="D1034" s="27">
        <v>0.0</v>
      </c>
      <c r="E1034" s="34"/>
    </row>
    <row r="1035" hidden="1">
      <c r="A1035" s="58" t="s">
        <v>3874</v>
      </c>
      <c r="B1035" s="29">
        <v>4404.0</v>
      </c>
      <c r="C1035" s="59">
        <v>4404.0</v>
      </c>
      <c r="D1035" s="27">
        <v>0.0</v>
      </c>
      <c r="E1035" s="34"/>
    </row>
    <row r="1036" hidden="1">
      <c r="A1036" s="35" t="s">
        <v>3875</v>
      </c>
      <c r="B1036" s="29">
        <v>131237.0</v>
      </c>
      <c r="C1036" s="59">
        <v>131237.0</v>
      </c>
      <c r="D1036" s="27">
        <v>0.0</v>
      </c>
      <c r="E1036" s="34"/>
    </row>
    <row r="1037" hidden="1">
      <c r="A1037" s="36" t="s">
        <v>3876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3848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3850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4" t="s">
        <v>3851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5" t="s">
        <v>5098</v>
      </c>
      <c r="B1046" s="7"/>
      <c r="C1046" s="16"/>
      <c r="D1046" s="56" t="s">
        <v>5099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3852</v>
      </c>
      <c r="B1048" s="6"/>
      <c r="C1048" s="6"/>
      <c r="D1048" s="6"/>
      <c r="E1048" s="7"/>
    </row>
    <row r="1049" hidden="1">
      <c r="A1049" s="20" t="s">
        <v>3853</v>
      </c>
      <c r="B1049" s="21" t="s">
        <v>3854</v>
      </c>
      <c r="C1049" s="22" t="s">
        <v>3855</v>
      </c>
      <c r="D1049" s="21" t="s">
        <v>3856</v>
      </c>
      <c r="E1049" s="23" t="s">
        <v>13</v>
      </c>
    </row>
    <row r="1050" hidden="1">
      <c r="A1050" s="57" t="s">
        <v>3857</v>
      </c>
      <c r="B1050" s="25">
        <v>29584.0</v>
      </c>
      <c r="C1050" s="26">
        <v>29584.0</v>
      </c>
      <c r="D1050" s="27">
        <v>0.0</v>
      </c>
      <c r="E1050" s="28" t="s">
        <v>5163</v>
      </c>
    </row>
    <row r="1051" hidden="1">
      <c r="A1051" s="57" t="s">
        <v>3858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7" t="s">
        <v>3859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7" t="s">
        <v>3860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3862</v>
      </c>
      <c r="B1054" s="29">
        <v>320.0</v>
      </c>
      <c r="C1054" s="26"/>
      <c r="D1054" s="27">
        <v>-320.0</v>
      </c>
      <c r="E1054" s="28"/>
    </row>
    <row r="1055" hidden="1">
      <c r="A1055" s="31" t="s">
        <v>3863</v>
      </c>
      <c r="B1055" s="29">
        <v>0.0</v>
      </c>
      <c r="C1055" s="26"/>
      <c r="D1055" s="27">
        <v>0.0</v>
      </c>
      <c r="E1055" s="28"/>
    </row>
    <row r="1056" hidden="1">
      <c r="A1056" s="31" t="s">
        <v>3865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3867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8" t="s">
        <v>3868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8" t="s">
        <v>3869</v>
      </c>
      <c r="B1059" s="29">
        <v>27359.0</v>
      </c>
      <c r="C1059" s="59">
        <v>27359.0</v>
      </c>
      <c r="D1059" s="27">
        <v>0.0</v>
      </c>
      <c r="E1059" s="34"/>
    </row>
    <row r="1060" hidden="1">
      <c r="A1060" s="58" t="s">
        <v>3870</v>
      </c>
      <c r="B1060" s="29">
        <v>73398.0</v>
      </c>
      <c r="C1060" s="59">
        <v>73398.0</v>
      </c>
      <c r="D1060" s="27">
        <v>0.0</v>
      </c>
      <c r="E1060" s="34"/>
    </row>
    <row r="1061" hidden="1">
      <c r="A1061" s="58" t="s">
        <v>3871</v>
      </c>
      <c r="B1061" s="29">
        <v>88910.0</v>
      </c>
      <c r="C1061" s="59">
        <v>88910.0</v>
      </c>
      <c r="D1061" s="27">
        <v>0.0</v>
      </c>
      <c r="E1061" s="34"/>
    </row>
    <row r="1062" hidden="1">
      <c r="A1062" s="58" t="s">
        <v>3873</v>
      </c>
      <c r="B1062" s="29">
        <v>1490.0</v>
      </c>
      <c r="C1062" s="59">
        <v>1490.0</v>
      </c>
      <c r="D1062" s="27">
        <v>0.0</v>
      </c>
      <c r="E1062" s="34"/>
    </row>
    <row r="1063" hidden="1">
      <c r="A1063" s="58" t="s">
        <v>3874</v>
      </c>
      <c r="B1063" s="29">
        <v>8601.0</v>
      </c>
      <c r="C1063" s="59">
        <v>8601.0</v>
      </c>
      <c r="D1063" s="27">
        <v>0.0</v>
      </c>
      <c r="E1063" s="34"/>
    </row>
    <row r="1064" hidden="1">
      <c r="A1064" s="35" t="s">
        <v>3875</v>
      </c>
      <c r="B1064" s="29">
        <v>320837.5</v>
      </c>
      <c r="C1064" s="59">
        <v>320837.5</v>
      </c>
      <c r="D1064" s="27">
        <v>0.0</v>
      </c>
      <c r="E1064" s="34"/>
    </row>
    <row r="1065" hidden="1">
      <c r="A1065" s="36" t="s">
        <v>3876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3848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3850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4" t="s">
        <v>3851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5" t="s">
        <v>5098</v>
      </c>
      <c r="B1074" s="7"/>
      <c r="C1074" s="16"/>
      <c r="D1074" s="56" t="s">
        <v>5099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3852</v>
      </c>
      <c r="B1076" s="6"/>
      <c r="C1076" s="6"/>
      <c r="D1076" s="6"/>
      <c r="E1076" s="7"/>
    </row>
    <row r="1077" hidden="1">
      <c r="A1077" s="20" t="s">
        <v>3853</v>
      </c>
      <c r="B1077" s="21" t="s">
        <v>3854</v>
      </c>
      <c r="C1077" s="22" t="s">
        <v>3855</v>
      </c>
      <c r="D1077" s="21" t="s">
        <v>3856</v>
      </c>
      <c r="E1077" s="23" t="s">
        <v>13</v>
      </c>
    </row>
    <row r="1078" hidden="1">
      <c r="A1078" s="57" t="s">
        <v>3857</v>
      </c>
      <c r="B1078" s="25">
        <v>35767.0</v>
      </c>
      <c r="C1078" s="26">
        <v>35752.0</v>
      </c>
      <c r="D1078" s="27">
        <v>-15.0</v>
      </c>
      <c r="E1078" s="28" t="s">
        <v>5164</v>
      </c>
    </row>
    <row r="1079" hidden="1">
      <c r="A1079" s="57" t="s">
        <v>3858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7" t="s">
        <v>3859</v>
      </c>
      <c r="B1080" s="29">
        <v>360.0</v>
      </c>
      <c r="C1080" s="26">
        <v>460.0</v>
      </c>
      <c r="D1080" s="27">
        <v>100.0</v>
      </c>
      <c r="E1080" s="28" t="s">
        <v>5165</v>
      </c>
    </row>
    <row r="1081" hidden="1">
      <c r="A1081" s="57" t="s">
        <v>3860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3862</v>
      </c>
      <c r="B1082" s="29">
        <v>0.0</v>
      </c>
      <c r="C1082" s="26"/>
      <c r="D1082" s="27">
        <v>0.0</v>
      </c>
      <c r="E1082" s="28"/>
    </row>
    <row r="1083" hidden="1">
      <c r="A1083" s="31" t="s">
        <v>3863</v>
      </c>
      <c r="B1083" s="29">
        <v>0.0</v>
      </c>
      <c r="C1083" s="26"/>
      <c r="D1083" s="27">
        <v>0.0</v>
      </c>
      <c r="E1083" s="28"/>
    </row>
    <row r="1084" hidden="1">
      <c r="A1084" s="31" t="s">
        <v>3865</v>
      </c>
      <c r="B1084" s="29">
        <v>0.0</v>
      </c>
      <c r="C1084" s="26">
        <v>500.0</v>
      </c>
      <c r="D1084" s="27">
        <v>500.0</v>
      </c>
      <c r="E1084" s="28" t="s">
        <v>5166</v>
      </c>
    </row>
    <row r="1085" hidden="1">
      <c r="A1085" s="31" t="s">
        <v>3867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8" t="s">
        <v>3868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8" t="s">
        <v>3869</v>
      </c>
      <c r="B1087" s="29">
        <v>36200.0</v>
      </c>
      <c r="C1087" s="59">
        <v>36200.0</v>
      </c>
      <c r="D1087" s="27">
        <v>0.0</v>
      </c>
      <c r="E1087" s="34"/>
    </row>
    <row r="1088" hidden="1">
      <c r="A1088" s="58" t="s">
        <v>3870</v>
      </c>
      <c r="B1088" s="29">
        <v>78227.0</v>
      </c>
      <c r="C1088" s="59">
        <v>78227.0</v>
      </c>
      <c r="D1088" s="27">
        <v>0.0</v>
      </c>
      <c r="E1088" s="34"/>
    </row>
    <row r="1089" hidden="1">
      <c r="A1089" s="58" t="s">
        <v>3871</v>
      </c>
      <c r="B1089" s="29">
        <v>69571.0</v>
      </c>
      <c r="C1089" s="59">
        <v>69571.0</v>
      </c>
      <c r="D1089" s="27">
        <v>0.0</v>
      </c>
      <c r="E1089" s="34"/>
    </row>
    <row r="1090" hidden="1">
      <c r="A1090" s="58" t="s">
        <v>3873</v>
      </c>
      <c r="B1090" s="29">
        <v>970.0</v>
      </c>
      <c r="C1090" s="59">
        <v>970.0</v>
      </c>
      <c r="D1090" s="27">
        <v>0.0</v>
      </c>
      <c r="E1090" s="34"/>
    </row>
    <row r="1091" hidden="1">
      <c r="A1091" s="58" t="s">
        <v>3874</v>
      </c>
      <c r="B1091" s="29">
        <v>10872.0</v>
      </c>
      <c r="C1091" s="59">
        <v>10872.0</v>
      </c>
      <c r="D1091" s="27">
        <v>0.0</v>
      </c>
      <c r="E1091" s="34"/>
    </row>
    <row r="1092" hidden="1">
      <c r="A1092" s="35" t="s">
        <v>3875</v>
      </c>
      <c r="B1092" s="29">
        <v>325399.5</v>
      </c>
      <c r="C1092" s="59">
        <v>325399.5</v>
      </c>
      <c r="D1092" s="27">
        <v>0.0</v>
      </c>
      <c r="E1092" s="34"/>
    </row>
    <row r="1093" hidden="1">
      <c r="A1093" s="36" t="s">
        <v>3876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3848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3850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4" t="s">
        <v>3851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5" t="s">
        <v>5098</v>
      </c>
      <c r="B1102" s="7"/>
      <c r="C1102" s="16"/>
      <c r="D1102" s="56" t="s">
        <v>5099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3852</v>
      </c>
      <c r="B1104" s="6"/>
      <c r="C1104" s="6"/>
      <c r="D1104" s="6"/>
      <c r="E1104" s="7"/>
    </row>
    <row r="1105" hidden="1">
      <c r="A1105" s="20" t="s">
        <v>3853</v>
      </c>
      <c r="B1105" s="21" t="s">
        <v>3854</v>
      </c>
      <c r="C1105" s="22" t="s">
        <v>3855</v>
      </c>
      <c r="D1105" s="21" t="s">
        <v>3856</v>
      </c>
      <c r="E1105" s="23" t="s">
        <v>13</v>
      </c>
    </row>
    <row r="1106" hidden="1">
      <c r="A1106" s="57" t="s">
        <v>3857</v>
      </c>
      <c r="B1106" s="25">
        <v>24481.0</v>
      </c>
      <c r="C1106" s="26">
        <v>24483.0</v>
      </c>
      <c r="D1106" s="27">
        <v>2.0</v>
      </c>
      <c r="E1106" s="28" t="s">
        <v>5167</v>
      </c>
    </row>
    <row r="1107" hidden="1">
      <c r="A1107" s="57" t="s">
        <v>3858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7" t="s">
        <v>3859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7" t="s">
        <v>3860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3862</v>
      </c>
      <c r="B1110" s="29">
        <v>40.0</v>
      </c>
      <c r="C1110" s="26"/>
      <c r="D1110" s="27">
        <v>-40.0</v>
      </c>
      <c r="E1110" s="28"/>
    </row>
    <row r="1111" hidden="1">
      <c r="A1111" s="31" t="s">
        <v>3863</v>
      </c>
      <c r="B1111" s="29">
        <v>0.0</v>
      </c>
      <c r="C1111" s="26"/>
      <c r="D1111" s="27">
        <v>0.0</v>
      </c>
      <c r="E1111" s="28"/>
    </row>
    <row r="1112" hidden="1">
      <c r="A1112" s="31" t="s">
        <v>3865</v>
      </c>
      <c r="B1112" s="29">
        <v>2796.04</v>
      </c>
      <c r="C1112" s="26">
        <v>2796.04</v>
      </c>
      <c r="D1112" s="27">
        <v>0.0</v>
      </c>
      <c r="E1112" s="28" t="s">
        <v>5168</v>
      </c>
    </row>
    <row r="1113" hidden="1">
      <c r="A1113" s="31" t="s">
        <v>3867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8" t="s">
        <v>3868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8" t="s">
        <v>3869</v>
      </c>
      <c r="B1115" s="29">
        <v>35992.0</v>
      </c>
      <c r="C1115" s="59">
        <v>35992.0</v>
      </c>
      <c r="D1115" s="27">
        <v>0.0</v>
      </c>
      <c r="E1115" s="34"/>
    </row>
    <row r="1116" hidden="1">
      <c r="A1116" s="58" t="s">
        <v>3870</v>
      </c>
      <c r="B1116" s="29">
        <v>77914.0</v>
      </c>
      <c r="C1116" s="59">
        <v>77914.0</v>
      </c>
      <c r="D1116" s="27">
        <v>0.0</v>
      </c>
      <c r="E1116" s="34"/>
    </row>
    <row r="1117" hidden="1">
      <c r="A1117" s="58" t="s">
        <v>3871</v>
      </c>
      <c r="B1117" s="29">
        <v>78680.0</v>
      </c>
      <c r="C1117" s="59">
        <v>79342.0</v>
      </c>
      <c r="D1117" s="27">
        <v>662.0</v>
      </c>
      <c r="E1117" s="34"/>
    </row>
    <row r="1118" hidden="1">
      <c r="A1118" s="58" t="s">
        <v>3873</v>
      </c>
      <c r="B1118" s="29">
        <v>1383.0</v>
      </c>
      <c r="C1118" s="59">
        <v>1383.0</v>
      </c>
      <c r="D1118" s="27">
        <v>0.0</v>
      </c>
      <c r="E1118" s="34"/>
    </row>
    <row r="1119" hidden="1">
      <c r="A1119" s="58" t="s">
        <v>3874</v>
      </c>
      <c r="B1119" s="29">
        <v>10811.0</v>
      </c>
      <c r="C1119" s="59">
        <v>10811.0</v>
      </c>
      <c r="D1119" s="27">
        <v>0.0</v>
      </c>
      <c r="E1119" s="34"/>
    </row>
    <row r="1120" hidden="1">
      <c r="A1120" s="35" t="s">
        <v>3875</v>
      </c>
      <c r="B1120" s="29">
        <v>335293.0</v>
      </c>
      <c r="C1120" s="59">
        <v>335955.0</v>
      </c>
      <c r="D1120" s="27">
        <v>662.0</v>
      </c>
      <c r="E1120" s="34"/>
    </row>
    <row r="1121" hidden="1">
      <c r="A1121" s="36" t="s">
        <v>3876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3848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3850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4" t="s">
        <v>3851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5" t="s">
        <v>5098</v>
      </c>
      <c r="B1130" s="7"/>
      <c r="C1130" s="16"/>
      <c r="D1130" s="56" t="s">
        <v>5099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3852</v>
      </c>
      <c r="B1132" s="6"/>
      <c r="C1132" s="6"/>
      <c r="D1132" s="6"/>
      <c r="E1132" s="7"/>
    </row>
    <row r="1133" hidden="1">
      <c r="A1133" s="20" t="s">
        <v>3853</v>
      </c>
      <c r="B1133" s="21" t="s">
        <v>3854</v>
      </c>
      <c r="C1133" s="22" t="s">
        <v>3855</v>
      </c>
      <c r="D1133" s="21" t="s">
        <v>3856</v>
      </c>
      <c r="E1133" s="23" t="s">
        <v>13</v>
      </c>
    </row>
    <row r="1134" hidden="1">
      <c r="A1134" s="57" t="s">
        <v>3857</v>
      </c>
      <c r="B1134" s="25">
        <v>34901.0</v>
      </c>
      <c r="C1134" s="26">
        <v>34901.0</v>
      </c>
      <c r="D1134" s="27">
        <v>0.0</v>
      </c>
      <c r="E1134" s="28" t="s">
        <v>5169</v>
      </c>
    </row>
    <row r="1135" hidden="1">
      <c r="A1135" s="57" t="s">
        <v>3858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7" t="s">
        <v>3859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7" t="s">
        <v>3860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3862</v>
      </c>
      <c r="B1138" s="29">
        <v>0.0</v>
      </c>
      <c r="C1138" s="26"/>
      <c r="D1138" s="27">
        <v>0.0</v>
      </c>
      <c r="E1138" s="28"/>
    </row>
    <row r="1139" hidden="1">
      <c r="A1139" s="31" t="s">
        <v>3863</v>
      </c>
      <c r="B1139" s="29">
        <v>0.0</v>
      </c>
      <c r="C1139" s="26"/>
      <c r="D1139" s="27">
        <v>0.0</v>
      </c>
      <c r="E1139" s="28"/>
    </row>
    <row r="1140" hidden="1">
      <c r="A1140" s="31" t="s">
        <v>3865</v>
      </c>
      <c r="B1140" s="29">
        <v>239.0</v>
      </c>
      <c r="C1140" s="26"/>
      <c r="D1140" s="27">
        <v>-239.0</v>
      </c>
      <c r="E1140" s="28"/>
    </row>
    <row r="1141" hidden="1">
      <c r="A1141" s="31" t="s">
        <v>3867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8" t="s">
        <v>3868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8" t="s">
        <v>3869</v>
      </c>
      <c r="B1143" s="29">
        <v>22620.0</v>
      </c>
      <c r="C1143" s="59">
        <v>22620.0</v>
      </c>
      <c r="D1143" s="27">
        <v>0.0</v>
      </c>
      <c r="E1143" s="34"/>
    </row>
    <row r="1144" hidden="1">
      <c r="A1144" s="58" t="s">
        <v>3870</v>
      </c>
      <c r="B1144" s="29">
        <v>60572.0</v>
      </c>
      <c r="C1144" s="59">
        <v>60572.0</v>
      </c>
      <c r="D1144" s="27">
        <v>0.0</v>
      </c>
      <c r="E1144" s="34"/>
    </row>
    <row r="1145" hidden="1">
      <c r="A1145" s="58" t="s">
        <v>3871</v>
      </c>
      <c r="B1145" s="29">
        <v>90528.0</v>
      </c>
      <c r="C1145" s="59">
        <v>90528.0</v>
      </c>
      <c r="D1145" s="27">
        <v>0.0</v>
      </c>
      <c r="E1145" s="34"/>
    </row>
    <row r="1146" hidden="1">
      <c r="A1146" s="58" t="s">
        <v>3873</v>
      </c>
      <c r="B1146" s="29">
        <v>1266.0</v>
      </c>
      <c r="C1146" s="59">
        <v>1266.0</v>
      </c>
      <c r="D1146" s="27">
        <v>0.0</v>
      </c>
      <c r="E1146" s="34"/>
    </row>
    <row r="1147" hidden="1">
      <c r="A1147" s="58" t="s">
        <v>3874</v>
      </c>
      <c r="B1147" s="29">
        <v>10448.0</v>
      </c>
      <c r="C1147" s="59">
        <v>10448.0</v>
      </c>
      <c r="D1147" s="27">
        <v>0.0</v>
      </c>
      <c r="E1147" s="34"/>
    </row>
    <row r="1148" hidden="1">
      <c r="A1148" s="35" t="s">
        <v>3875</v>
      </c>
      <c r="B1148" s="29">
        <v>317686.5</v>
      </c>
      <c r="C1148" s="59">
        <v>317686.5</v>
      </c>
      <c r="D1148" s="27">
        <v>0.0</v>
      </c>
      <c r="E1148" s="34"/>
    </row>
    <row r="1149" hidden="1">
      <c r="A1149" s="36" t="s">
        <v>3876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3848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3850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4" t="s">
        <v>3851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5" t="s">
        <v>5098</v>
      </c>
      <c r="B1158" s="7"/>
      <c r="C1158" s="16"/>
      <c r="D1158" s="56" t="s">
        <v>5098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3852</v>
      </c>
      <c r="B1160" s="6"/>
      <c r="C1160" s="6"/>
      <c r="D1160" s="6"/>
      <c r="E1160" s="7"/>
    </row>
    <row r="1161" hidden="1">
      <c r="A1161" s="20" t="s">
        <v>3853</v>
      </c>
      <c r="B1161" s="21" t="s">
        <v>3854</v>
      </c>
      <c r="C1161" s="22" t="s">
        <v>3855</v>
      </c>
      <c r="D1161" s="21" t="s">
        <v>3856</v>
      </c>
      <c r="E1161" s="23" t="s">
        <v>13</v>
      </c>
    </row>
    <row r="1162" hidden="1">
      <c r="A1162" s="57" t="s">
        <v>3857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7" t="s">
        <v>3858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7" t="s">
        <v>3859</v>
      </c>
      <c r="B1164" s="29">
        <v>0.0</v>
      </c>
      <c r="C1164" s="26"/>
      <c r="D1164" s="27">
        <v>0.0</v>
      </c>
      <c r="E1164" s="28"/>
    </row>
    <row r="1165" hidden="1">
      <c r="A1165" s="57" t="s">
        <v>3860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3862</v>
      </c>
      <c r="B1166" s="29">
        <v>0.0</v>
      </c>
      <c r="C1166" s="26"/>
      <c r="D1166" s="27">
        <v>0.0</v>
      </c>
      <c r="E1166" s="28"/>
    </row>
    <row r="1167" hidden="1">
      <c r="A1167" s="31" t="s">
        <v>3863</v>
      </c>
      <c r="B1167" s="29">
        <v>0.0</v>
      </c>
      <c r="C1167" s="26"/>
      <c r="D1167" s="27">
        <v>0.0</v>
      </c>
      <c r="E1167" s="28"/>
    </row>
    <row r="1168" hidden="1">
      <c r="A1168" s="31" t="s">
        <v>3865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3867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8" t="s">
        <v>3868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8" t="s">
        <v>3869</v>
      </c>
      <c r="B1171" s="29">
        <v>3277.0</v>
      </c>
      <c r="C1171" s="59">
        <v>3277.0</v>
      </c>
      <c r="D1171" s="27">
        <v>0.0</v>
      </c>
      <c r="E1171" s="34"/>
    </row>
    <row r="1172" hidden="1">
      <c r="A1172" s="58" t="s">
        <v>3870</v>
      </c>
      <c r="B1172" s="29">
        <v>7789.0</v>
      </c>
      <c r="C1172" s="59">
        <v>7789.0</v>
      </c>
      <c r="D1172" s="27">
        <v>0.0</v>
      </c>
      <c r="E1172" s="34"/>
    </row>
    <row r="1173" hidden="1">
      <c r="A1173" s="58" t="s">
        <v>3871</v>
      </c>
      <c r="B1173" s="29">
        <v>15372.0</v>
      </c>
      <c r="C1173" s="59">
        <v>15372.0</v>
      </c>
      <c r="D1173" s="27">
        <v>0.0</v>
      </c>
      <c r="E1173" s="34"/>
    </row>
    <row r="1174" hidden="1">
      <c r="A1174" s="58" t="s">
        <v>3873</v>
      </c>
      <c r="B1174" s="29">
        <v>0.0</v>
      </c>
      <c r="C1174" s="59">
        <v>0.0</v>
      </c>
      <c r="D1174" s="27">
        <v>0.0</v>
      </c>
      <c r="E1174" s="34"/>
    </row>
    <row r="1175" hidden="1">
      <c r="A1175" s="58" t="s">
        <v>3874</v>
      </c>
      <c r="B1175" s="29">
        <v>1839.0</v>
      </c>
      <c r="C1175" s="59">
        <v>1839.0</v>
      </c>
      <c r="D1175" s="27">
        <v>0.0</v>
      </c>
      <c r="E1175" s="34"/>
    </row>
    <row r="1176" hidden="1">
      <c r="A1176" s="35" t="s">
        <v>3875</v>
      </c>
      <c r="B1176" s="29">
        <v>43625.0</v>
      </c>
      <c r="C1176" s="59">
        <v>43625.0</v>
      </c>
      <c r="D1176" s="27">
        <v>0.0</v>
      </c>
      <c r="E1176" s="34"/>
    </row>
    <row r="1177" hidden="1">
      <c r="A1177" s="36" t="s">
        <v>3876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3848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3850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4" t="s">
        <v>3851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5" t="s">
        <v>5100</v>
      </c>
      <c r="B1186" s="7"/>
      <c r="C1186" s="16"/>
      <c r="D1186" s="56" t="s">
        <v>5099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3852</v>
      </c>
      <c r="B1188" s="6"/>
      <c r="C1188" s="6"/>
      <c r="D1188" s="6"/>
      <c r="E1188" s="7"/>
    </row>
    <row r="1189" hidden="1">
      <c r="A1189" s="20" t="s">
        <v>3853</v>
      </c>
      <c r="B1189" s="21" t="s">
        <v>3854</v>
      </c>
      <c r="C1189" s="22" t="s">
        <v>3855</v>
      </c>
      <c r="D1189" s="21" t="s">
        <v>3856</v>
      </c>
      <c r="E1189" s="23" t="s">
        <v>13</v>
      </c>
    </row>
    <row r="1190" hidden="1">
      <c r="A1190" s="57" t="s">
        <v>3857</v>
      </c>
      <c r="B1190" s="25">
        <v>33270.0</v>
      </c>
      <c r="C1190" s="26">
        <v>33275.0</v>
      </c>
      <c r="D1190" s="27">
        <v>5.0</v>
      </c>
      <c r="E1190" s="28" t="s">
        <v>5170</v>
      </c>
    </row>
    <row r="1191" hidden="1">
      <c r="A1191" s="57" t="s">
        <v>3858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7" t="s">
        <v>3859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7" t="s">
        <v>3860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3862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3863</v>
      </c>
      <c r="B1195" s="29">
        <v>0.0</v>
      </c>
      <c r="C1195" s="26"/>
      <c r="D1195" s="27">
        <v>0.0</v>
      </c>
      <c r="E1195" s="28"/>
    </row>
    <row r="1196" hidden="1">
      <c r="A1196" s="31" t="s">
        <v>3865</v>
      </c>
      <c r="B1196" s="29">
        <v>805.0</v>
      </c>
      <c r="C1196" s="26">
        <v>805.0</v>
      </c>
      <c r="D1196" s="27">
        <v>0.0</v>
      </c>
      <c r="E1196" s="28" t="s">
        <v>5171</v>
      </c>
    </row>
    <row r="1197" hidden="1">
      <c r="A1197" s="31" t="s">
        <v>3867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8" t="s">
        <v>3868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8" t="s">
        <v>3869</v>
      </c>
      <c r="B1199" s="29">
        <v>23431.0</v>
      </c>
      <c r="C1199" s="59">
        <v>23431.0</v>
      </c>
      <c r="D1199" s="27">
        <v>0.0</v>
      </c>
      <c r="E1199" s="34"/>
    </row>
    <row r="1200" hidden="1">
      <c r="A1200" s="58" t="s">
        <v>3870</v>
      </c>
      <c r="B1200" s="29">
        <v>64982.0</v>
      </c>
      <c r="C1200" s="59">
        <v>64718.0</v>
      </c>
      <c r="D1200" s="27">
        <v>-264.0</v>
      </c>
      <c r="E1200" s="34"/>
    </row>
    <row r="1201" hidden="1">
      <c r="A1201" s="58" t="s">
        <v>3871</v>
      </c>
      <c r="B1201" s="29">
        <v>83402.0</v>
      </c>
      <c r="C1201" s="59">
        <v>83402.0</v>
      </c>
      <c r="D1201" s="27">
        <v>0.0</v>
      </c>
      <c r="E1201" s="34"/>
    </row>
    <row r="1202" hidden="1">
      <c r="A1202" s="58" t="s">
        <v>3873</v>
      </c>
      <c r="B1202" s="29">
        <v>598.0</v>
      </c>
      <c r="C1202" s="59">
        <v>598.0</v>
      </c>
      <c r="D1202" s="27">
        <v>0.0</v>
      </c>
      <c r="E1202" s="34"/>
    </row>
    <row r="1203" hidden="1">
      <c r="A1203" s="58" t="s">
        <v>3874</v>
      </c>
      <c r="B1203" s="29">
        <v>9459.0</v>
      </c>
      <c r="C1203" s="59">
        <v>9459.0</v>
      </c>
      <c r="D1203" s="27">
        <v>0.0</v>
      </c>
      <c r="E1203" s="34"/>
    </row>
    <row r="1204" hidden="1">
      <c r="A1204" s="35" t="s">
        <v>3875</v>
      </c>
      <c r="B1204" s="29">
        <v>290507.0</v>
      </c>
      <c r="C1204" s="59">
        <v>290243.0</v>
      </c>
      <c r="D1204" s="27">
        <v>-264.0</v>
      </c>
      <c r="E1204" s="34"/>
    </row>
    <row r="1205" hidden="1">
      <c r="A1205" s="36" t="s">
        <v>3876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3848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3850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4" t="s">
        <v>3851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5" t="s">
        <v>5098</v>
      </c>
      <c r="B1214" s="7"/>
      <c r="C1214" s="16"/>
      <c r="D1214" s="56" t="s">
        <v>5099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3852</v>
      </c>
      <c r="B1216" s="6"/>
      <c r="C1216" s="6"/>
      <c r="D1216" s="6"/>
      <c r="E1216" s="7"/>
    </row>
    <row r="1217" hidden="1">
      <c r="A1217" s="20" t="s">
        <v>3853</v>
      </c>
      <c r="B1217" s="21" t="s">
        <v>3854</v>
      </c>
      <c r="C1217" s="22" t="s">
        <v>3855</v>
      </c>
      <c r="D1217" s="21" t="s">
        <v>3856</v>
      </c>
      <c r="E1217" s="23" t="s">
        <v>13</v>
      </c>
    </row>
    <row r="1218" hidden="1">
      <c r="A1218" s="57" t="s">
        <v>3857</v>
      </c>
      <c r="B1218" s="25">
        <v>25868.0</v>
      </c>
      <c r="C1218" s="26">
        <v>30601.0</v>
      </c>
      <c r="D1218" s="27">
        <v>4733.0</v>
      </c>
      <c r="E1218" s="28" t="s">
        <v>5159</v>
      </c>
    </row>
    <row r="1219" hidden="1">
      <c r="A1219" s="57" t="s">
        <v>3858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7" t="s">
        <v>3859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7" t="s">
        <v>3860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3862</v>
      </c>
      <c r="B1222" s="29">
        <v>600.0</v>
      </c>
      <c r="C1222" s="26"/>
      <c r="D1222" s="27">
        <v>-600.0</v>
      </c>
      <c r="E1222" s="28"/>
    </row>
    <row r="1223" hidden="1">
      <c r="A1223" s="31" t="s">
        <v>3863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3865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3867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8" t="s">
        <v>3868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8" t="s">
        <v>3869</v>
      </c>
      <c r="B1227" s="29">
        <v>32770.0</v>
      </c>
      <c r="C1227" s="59">
        <v>32770.0</v>
      </c>
      <c r="D1227" s="27">
        <v>0.0</v>
      </c>
      <c r="E1227" s="34"/>
    </row>
    <row r="1228" hidden="1">
      <c r="A1228" s="58" t="s">
        <v>3870</v>
      </c>
      <c r="B1228" s="29">
        <v>69223.0</v>
      </c>
      <c r="C1228" s="59">
        <v>68686.0</v>
      </c>
      <c r="D1228" s="27">
        <v>-537.0</v>
      </c>
      <c r="E1228" s="34"/>
    </row>
    <row r="1229" hidden="1">
      <c r="A1229" s="58" t="s">
        <v>3871</v>
      </c>
      <c r="B1229" s="29">
        <v>103095.0</v>
      </c>
      <c r="C1229" s="59">
        <v>103095.0</v>
      </c>
      <c r="D1229" s="27">
        <v>0.0</v>
      </c>
      <c r="E1229" s="34"/>
    </row>
    <row r="1230" hidden="1">
      <c r="A1230" s="58" t="s">
        <v>3873</v>
      </c>
      <c r="B1230" s="29">
        <v>9088.0</v>
      </c>
      <c r="C1230" s="59">
        <v>9088.0</v>
      </c>
      <c r="D1230" s="27">
        <v>0.0</v>
      </c>
      <c r="E1230" s="34"/>
    </row>
    <row r="1231" hidden="1">
      <c r="A1231" s="58" t="s">
        <v>3874</v>
      </c>
      <c r="B1231" s="29">
        <v>9320.0</v>
      </c>
      <c r="C1231" s="59">
        <v>9320.0</v>
      </c>
      <c r="D1231" s="27">
        <v>0.0</v>
      </c>
      <c r="E1231" s="34"/>
    </row>
    <row r="1232" hidden="1">
      <c r="A1232" s="35" t="s">
        <v>3875</v>
      </c>
      <c r="B1232" s="29">
        <v>357135.5</v>
      </c>
      <c r="C1232" s="59">
        <v>356598.5</v>
      </c>
      <c r="D1232" s="27">
        <v>-537.0</v>
      </c>
      <c r="E1232" s="34"/>
    </row>
    <row r="1233" hidden="1">
      <c r="A1233" s="36" t="s">
        <v>3876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3848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3850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4" t="s">
        <v>3851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5" t="s">
        <v>5098</v>
      </c>
      <c r="B1242" s="7"/>
      <c r="C1242" s="16"/>
      <c r="D1242" s="56" t="s">
        <v>5099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3852</v>
      </c>
      <c r="B1244" s="6"/>
      <c r="C1244" s="6"/>
      <c r="D1244" s="6"/>
      <c r="E1244" s="7"/>
    </row>
    <row r="1245" hidden="1">
      <c r="A1245" s="20" t="s">
        <v>3853</v>
      </c>
      <c r="B1245" s="21" t="s">
        <v>3854</v>
      </c>
      <c r="C1245" s="22" t="s">
        <v>3855</v>
      </c>
      <c r="D1245" s="21" t="s">
        <v>3856</v>
      </c>
      <c r="E1245" s="23" t="s">
        <v>13</v>
      </c>
    </row>
    <row r="1246" hidden="1">
      <c r="A1246" s="57" t="s">
        <v>3857</v>
      </c>
      <c r="B1246" s="25">
        <v>35634.0</v>
      </c>
      <c r="C1246" s="26">
        <v>34834.0</v>
      </c>
      <c r="D1246" s="27">
        <v>-800.0</v>
      </c>
      <c r="E1246" s="28" t="s">
        <v>5172</v>
      </c>
    </row>
    <row r="1247" hidden="1">
      <c r="A1247" s="57" t="s">
        <v>3858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7" t="s">
        <v>3859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7" t="s">
        <v>3860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3862</v>
      </c>
      <c r="B1250" s="29">
        <v>120.0</v>
      </c>
      <c r="C1250" s="26"/>
      <c r="D1250" s="27">
        <v>-120.0</v>
      </c>
      <c r="E1250" s="28"/>
    </row>
    <row r="1251" hidden="1">
      <c r="A1251" s="31" t="s">
        <v>3863</v>
      </c>
      <c r="B1251" s="29">
        <v>0.0</v>
      </c>
      <c r="C1251" s="26"/>
      <c r="D1251" s="27">
        <v>0.0</v>
      </c>
      <c r="E1251" s="28"/>
    </row>
    <row r="1252" hidden="1">
      <c r="A1252" s="31" t="s">
        <v>3865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3867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8" t="s">
        <v>3868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8" t="s">
        <v>3869</v>
      </c>
      <c r="B1255" s="29">
        <v>27155.0</v>
      </c>
      <c r="C1255" s="59">
        <v>27155.0</v>
      </c>
      <c r="D1255" s="27">
        <v>0.0</v>
      </c>
      <c r="E1255" s="34"/>
    </row>
    <row r="1256" hidden="1">
      <c r="A1256" s="58" t="s">
        <v>3870</v>
      </c>
      <c r="B1256" s="29">
        <v>59181.0</v>
      </c>
      <c r="C1256" s="59">
        <v>59181.0</v>
      </c>
      <c r="D1256" s="27">
        <v>0.0</v>
      </c>
      <c r="E1256" s="34"/>
    </row>
    <row r="1257" hidden="1">
      <c r="A1257" s="58" t="s">
        <v>3871</v>
      </c>
      <c r="B1257" s="29">
        <v>85458.0</v>
      </c>
      <c r="C1257" s="59">
        <v>85458.0</v>
      </c>
      <c r="D1257" s="27">
        <v>0.0</v>
      </c>
      <c r="E1257" s="34"/>
    </row>
    <row r="1258" hidden="1">
      <c r="A1258" s="58" t="s">
        <v>3873</v>
      </c>
      <c r="B1258" s="29">
        <v>1577.0</v>
      </c>
      <c r="C1258" s="59">
        <v>1577.0</v>
      </c>
      <c r="D1258" s="27">
        <v>0.0</v>
      </c>
      <c r="E1258" s="34"/>
    </row>
    <row r="1259" hidden="1">
      <c r="A1259" s="58" t="s">
        <v>3874</v>
      </c>
      <c r="B1259" s="29">
        <v>8647.0</v>
      </c>
      <c r="C1259" s="59">
        <v>8373.0</v>
      </c>
      <c r="D1259" s="27">
        <v>-274.0</v>
      </c>
      <c r="E1259" s="34"/>
    </row>
    <row r="1260" hidden="1">
      <c r="A1260" s="35" t="s">
        <v>3875</v>
      </c>
      <c r="B1260" s="29">
        <v>326140.0</v>
      </c>
      <c r="C1260" s="59">
        <v>325866.0</v>
      </c>
      <c r="D1260" s="27">
        <v>-274.0</v>
      </c>
      <c r="E1260" s="34"/>
    </row>
    <row r="1261" hidden="1">
      <c r="A1261" s="36" t="s">
        <v>3876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3848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3850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4" t="s">
        <v>3851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5" t="s">
        <v>5098</v>
      </c>
      <c r="B1270" s="7"/>
      <c r="C1270" s="16"/>
      <c r="D1270" s="56" t="s">
        <v>5099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3852</v>
      </c>
      <c r="B1272" s="6"/>
      <c r="C1272" s="6"/>
      <c r="D1272" s="6"/>
      <c r="E1272" s="7"/>
    </row>
    <row r="1273" hidden="1">
      <c r="A1273" s="20" t="s">
        <v>3853</v>
      </c>
      <c r="B1273" s="21" t="s">
        <v>3854</v>
      </c>
      <c r="C1273" s="22" t="s">
        <v>3855</v>
      </c>
      <c r="D1273" s="21" t="s">
        <v>3856</v>
      </c>
      <c r="E1273" s="23" t="s">
        <v>13</v>
      </c>
    </row>
    <row r="1274" hidden="1">
      <c r="A1274" s="57" t="s">
        <v>3857</v>
      </c>
      <c r="B1274" s="25">
        <v>44383.0</v>
      </c>
      <c r="C1274" s="26">
        <v>44383.0</v>
      </c>
      <c r="D1274" s="27">
        <v>0.0</v>
      </c>
      <c r="E1274" s="28" t="s">
        <v>5173</v>
      </c>
    </row>
    <row r="1275" hidden="1">
      <c r="A1275" s="57" t="s">
        <v>3858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7" t="s">
        <v>3859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7" t="s">
        <v>3860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3862</v>
      </c>
      <c r="B1278" s="29">
        <v>0.0</v>
      </c>
      <c r="C1278" s="26"/>
      <c r="D1278" s="27">
        <v>0.0</v>
      </c>
      <c r="E1278" s="28"/>
    </row>
    <row r="1279" hidden="1">
      <c r="A1279" s="31" t="s">
        <v>3863</v>
      </c>
      <c r="B1279" s="29">
        <v>0.0</v>
      </c>
      <c r="C1279" s="26"/>
      <c r="D1279" s="27">
        <v>0.0</v>
      </c>
      <c r="E1279" s="28"/>
    </row>
    <row r="1280" hidden="1">
      <c r="A1280" s="31" t="s">
        <v>3865</v>
      </c>
      <c r="B1280" s="29">
        <v>0.0</v>
      </c>
      <c r="C1280" s="26"/>
      <c r="D1280" s="27">
        <v>0.0</v>
      </c>
      <c r="E1280" s="28"/>
    </row>
    <row r="1281" hidden="1">
      <c r="A1281" s="31" t="s">
        <v>3867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8" t="s">
        <v>3868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8" t="s">
        <v>3869</v>
      </c>
      <c r="B1283" s="29">
        <v>33950.0</v>
      </c>
      <c r="C1283" s="59">
        <v>33950.0</v>
      </c>
      <c r="D1283" s="27">
        <v>0.0</v>
      </c>
      <c r="E1283" s="34"/>
    </row>
    <row r="1284" hidden="1">
      <c r="A1284" s="58" t="s">
        <v>3870</v>
      </c>
      <c r="B1284" s="29">
        <v>68667.0</v>
      </c>
      <c r="C1284" s="59">
        <v>68403.0</v>
      </c>
      <c r="D1284" s="27">
        <v>-264.0</v>
      </c>
      <c r="E1284" s="34"/>
    </row>
    <row r="1285" hidden="1">
      <c r="A1285" s="58" t="s">
        <v>3871</v>
      </c>
      <c r="B1285" s="29">
        <v>91262.0</v>
      </c>
      <c r="C1285" s="59">
        <v>91262.0</v>
      </c>
      <c r="D1285" s="27">
        <v>0.0</v>
      </c>
      <c r="E1285" s="34"/>
    </row>
    <row r="1286" hidden="1">
      <c r="A1286" s="58" t="s">
        <v>3873</v>
      </c>
      <c r="B1286" s="29">
        <v>2226.0</v>
      </c>
      <c r="C1286" s="59">
        <v>2226.0</v>
      </c>
      <c r="D1286" s="27">
        <v>0.0</v>
      </c>
      <c r="E1286" s="34"/>
    </row>
    <row r="1287" hidden="1">
      <c r="A1287" s="58" t="s">
        <v>3874</v>
      </c>
      <c r="B1287" s="29">
        <v>17925.0</v>
      </c>
      <c r="C1287" s="59">
        <v>17925.0</v>
      </c>
      <c r="D1287" s="27">
        <v>0.0</v>
      </c>
      <c r="E1287" s="34"/>
    </row>
    <row r="1288" hidden="1">
      <c r="A1288" s="35" t="s">
        <v>3875</v>
      </c>
      <c r="B1288" s="29">
        <v>363158.9000000001</v>
      </c>
      <c r="C1288" s="59">
        <v>362894.90000000014</v>
      </c>
      <c r="D1288" s="27">
        <v>-263.9999999999418</v>
      </c>
      <c r="E1288" s="34"/>
    </row>
    <row r="1289" hidden="1">
      <c r="A1289" s="36" t="s">
        <v>3876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3848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3850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4" t="s">
        <v>3851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5" t="s">
        <v>5098</v>
      </c>
      <c r="B1298" s="7"/>
      <c r="C1298" s="16"/>
      <c r="D1298" s="56" t="s">
        <v>5101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3852</v>
      </c>
      <c r="B1300" s="6"/>
      <c r="C1300" s="6"/>
      <c r="D1300" s="6"/>
      <c r="E1300" s="7"/>
    </row>
    <row r="1301" hidden="1">
      <c r="A1301" s="20" t="s">
        <v>3853</v>
      </c>
      <c r="B1301" s="21" t="s">
        <v>3854</v>
      </c>
      <c r="C1301" s="22" t="s">
        <v>3855</v>
      </c>
      <c r="D1301" s="21" t="s">
        <v>3856</v>
      </c>
      <c r="E1301" s="23" t="s">
        <v>13</v>
      </c>
    </row>
    <row r="1302" hidden="1">
      <c r="A1302" s="57" t="s">
        <v>3857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7" t="s">
        <v>3858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7" t="s">
        <v>3859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7" t="s">
        <v>3860</v>
      </c>
      <c r="B1305" s="29">
        <v>0.0</v>
      </c>
      <c r="C1305" s="26"/>
      <c r="D1305" s="27">
        <v>0.0</v>
      </c>
      <c r="E1305" s="28"/>
    </row>
    <row r="1306" hidden="1">
      <c r="A1306" s="31" t="s">
        <v>3862</v>
      </c>
      <c r="B1306" s="29">
        <v>280.0</v>
      </c>
      <c r="C1306" s="26"/>
      <c r="D1306" s="27">
        <v>-280.0</v>
      </c>
      <c r="E1306" s="28"/>
    </row>
    <row r="1307" hidden="1">
      <c r="A1307" s="31" t="s">
        <v>3863</v>
      </c>
      <c r="B1307" s="29">
        <v>0.0</v>
      </c>
      <c r="C1307" s="26"/>
      <c r="D1307" s="27">
        <v>0.0</v>
      </c>
      <c r="E1307" s="28"/>
    </row>
    <row r="1308" hidden="1">
      <c r="A1308" s="31" t="s">
        <v>3865</v>
      </c>
      <c r="B1308" s="29">
        <v>0.0</v>
      </c>
      <c r="C1308" s="26"/>
      <c r="D1308" s="27">
        <v>0.0</v>
      </c>
      <c r="E1308" s="28"/>
    </row>
    <row r="1309" hidden="1">
      <c r="A1309" s="31" t="s">
        <v>3867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8" t="s">
        <v>3868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8" t="s">
        <v>3869</v>
      </c>
      <c r="B1311" s="29">
        <v>9475.0</v>
      </c>
      <c r="C1311" s="59">
        <v>9475.0</v>
      </c>
      <c r="D1311" s="27">
        <v>0.0</v>
      </c>
      <c r="E1311" s="34"/>
    </row>
    <row r="1312" hidden="1">
      <c r="A1312" s="58" t="s">
        <v>3870</v>
      </c>
      <c r="B1312" s="29">
        <v>20977.0</v>
      </c>
      <c r="C1312" s="59">
        <v>20977.0</v>
      </c>
      <c r="D1312" s="27">
        <v>0.0</v>
      </c>
      <c r="E1312" s="34"/>
    </row>
    <row r="1313" hidden="1">
      <c r="A1313" s="58" t="s">
        <v>3871</v>
      </c>
      <c r="B1313" s="29">
        <v>33570.0</v>
      </c>
      <c r="C1313" s="59">
        <v>33570.0</v>
      </c>
      <c r="D1313" s="27">
        <v>0.0</v>
      </c>
      <c r="E1313" s="34"/>
    </row>
    <row r="1314" hidden="1">
      <c r="A1314" s="58" t="s">
        <v>3873</v>
      </c>
      <c r="B1314" s="29">
        <v>503.0</v>
      </c>
      <c r="C1314" s="59">
        <v>503.0</v>
      </c>
      <c r="D1314" s="27">
        <v>0.0</v>
      </c>
      <c r="E1314" s="34"/>
    </row>
    <row r="1315" hidden="1">
      <c r="A1315" s="58" t="s">
        <v>3874</v>
      </c>
      <c r="B1315" s="29">
        <v>3319.0</v>
      </c>
      <c r="C1315" s="59">
        <v>3319.0</v>
      </c>
      <c r="D1315" s="27">
        <v>0.0</v>
      </c>
      <c r="E1315" s="34"/>
    </row>
    <row r="1316" hidden="1">
      <c r="A1316" s="35" t="s">
        <v>3875</v>
      </c>
      <c r="B1316" s="29">
        <v>111005.5</v>
      </c>
      <c r="C1316" s="59">
        <v>111005.5</v>
      </c>
      <c r="D1316" s="27">
        <v>0.0</v>
      </c>
      <c r="E1316" s="34"/>
    </row>
    <row r="1317" hidden="1">
      <c r="A1317" s="36" t="s">
        <v>3876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3848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3850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4" t="s">
        <v>3851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5" t="s">
        <v>5113</v>
      </c>
      <c r="B1326" s="7"/>
      <c r="C1326" s="16"/>
      <c r="D1326" s="56" t="s">
        <v>5099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3852</v>
      </c>
      <c r="B1328" s="6"/>
      <c r="C1328" s="6"/>
      <c r="D1328" s="6"/>
      <c r="E1328" s="7"/>
    </row>
    <row r="1329" hidden="1">
      <c r="A1329" s="20" t="s">
        <v>3853</v>
      </c>
      <c r="B1329" s="21" t="s">
        <v>3854</v>
      </c>
      <c r="C1329" s="22" t="s">
        <v>3855</v>
      </c>
      <c r="D1329" s="21" t="s">
        <v>3856</v>
      </c>
      <c r="E1329" s="23" t="s">
        <v>13</v>
      </c>
    </row>
    <row r="1330" hidden="1">
      <c r="A1330" s="57" t="s">
        <v>3857</v>
      </c>
      <c r="B1330" s="25">
        <v>22819.0</v>
      </c>
      <c r="C1330" s="26">
        <v>22819.0</v>
      </c>
      <c r="D1330" s="27">
        <v>0.0</v>
      </c>
      <c r="E1330" s="28" t="s">
        <v>5170</v>
      </c>
    </row>
    <row r="1331" hidden="1">
      <c r="A1331" s="57" t="s">
        <v>3858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7" t="s">
        <v>3859</v>
      </c>
      <c r="B1332" s="29">
        <v>0.0</v>
      </c>
      <c r="C1332" s="26"/>
      <c r="D1332" s="27">
        <v>0.0</v>
      </c>
      <c r="E1332" s="28"/>
    </row>
    <row r="1333" hidden="1">
      <c r="A1333" s="57" t="s">
        <v>3860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3862</v>
      </c>
      <c r="B1334" s="29">
        <v>0.0</v>
      </c>
      <c r="C1334" s="26"/>
      <c r="D1334" s="27">
        <v>0.0</v>
      </c>
      <c r="E1334" s="28"/>
    </row>
    <row r="1335" hidden="1">
      <c r="A1335" s="31" t="s">
        <v>3863</v>
      </c>
      <c r="B1335" s="29">
        <v>0.0</v>
      </c>
      <c r="C1335" s="26"/>
      <c r="D1335" s="27">
        <v>0.0</v>
      </c>
      <c r="E1335" s="28"/>
    </row>
    <row r="1336" hidden="1">
      <c r="A1336" s="31" t="s">
        <v>3865</v>
      </c>
      <c r="B1336" s="29">
        <v>1120.0</v>
      </c>
      <c r="C1336" s="26">
        <v>1120.0</v>
      </c>
      <c r="D1336" s="27">
        <v>0.0</v>
      </c>
      <c r="E1336" s="28" t="s">
        <v>5174</v>
      </c>
    </row>
    <row r="1337" hidden="1">
      <c r="A1337" s="31" t="s">
        <v>3867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8" t="s">
        <v>3868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8" t="s">
        <v>3869</v>
      </c>
      <c r="B1339" s="29">
        <v>18362.0</v>
      </c>
      <c r="C1339" s="59">
        <v>18362.0</v>
      </c>
      <c r="D1339" s="27">
        <v>0.0</v>
      </c>
      <c r="E1339" s="34"/>
    </row>
    <row r="1340" hidden="1">
      <c r="A1340" s="58" t="s">
        <v>3870</v>
      </c>
      <c r="B1340" s="29">
        <v>29940.0</v>
      </c>
      <c r="C1340" s="59">
        <v>29940.0</v>
      </c>
      <c r="D1340" s="27">
        <v>0.0</v>
      </c>
      <c r="E1340" s="34"/>
    </row>
    <row r="1341" hidden="1">
      <c r="A1341" s="58" t="s">
        <v>3871</v>
      </c>
      <c r="B1341" s="29">
        <v>52867.0</v>
      </c>
      <c r="C1341" s="59">
        <v>52867.0</v>
      </c>
      <c r="D1341" s="27">
        <v>0.0</v>
      </c>
      <c r="E1341" s="34"/>
    </row>
    <row r="1342" hidden="1">
      <c r="A1342" s="58" t="s">
        <v>3873</v>
      </c>
      <c r="B1342" s="29">
        <v>1503.0</v>
      </c>
      <c r="C1342" s="59">
        <v>1503.0</v>
      </c>
      <c r="D1342" s="27">
        <v>0.0</v>
      </c>
      <c r="E1342" s="34"/>
    </row>
    <row r="1343" hidden="1">
      <c r="A1343" s="58" t="s">
        <v>3874</v>
      </c>
      <c r="B1343" s="29">
        <v>7175.0</v>
      </c>
      <c r="C1343" s="59">
        <v>7175.0</v>
      </c>
      <c r="D1343" s="27">
        <v>0.0</v>
      </c>
      <c r="E1343" s="34"/>
    </row>
    <row r="1344" hidden="1">
      <c r="A1344" s="35" t="s">
        <v>3875</v>
      </c>
      <c r="B1344" s="29">
        <v>198654.0</v>
      </c>
      <c r="C1344" s="59">
        <v>198654.0</v>
      </c>
      <c r="D1344" s="27">
        <v>0.0</v>
      </c>
      <c r="E1344" s="34"/>
    </row>
    <row r="1345" hidden="1">
      <c r="A1345" s="36" t="s">
        <v>3876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3848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3850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4" t="s">
        <v>3851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5" t="s">
        <v>5098</v>
      </c>
      <c r="B1354" s="7"/>
      <c r="C1354" s="16"/>
      <c r="D1354" s="56" t="s">
        <v>5099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3852</v>
      </c>
      <c r="B1356" s="6"/>
      <c r="C1356" s="6"/>
      <c r="D1356" s="6"/>
      <c r="E1356" s="7"/>
    </row>
    <row r="1357" hidden="1">
      <c r="A1357" s="20" t="s">
        <v>3853</v>
      </c>
      <c r="B1357" s="21" t="s">
        <v>3854</v>
      </c>
      <c r="C1357" s="22" t="s">
        <v>3855</v>
      </c>
      <c r="D1357" s="21" t="s">
        <v>3856</v>
      </c>
      <c r="E1357" s="23" t="s">
        <v>13</v>
      </c>
    </row>
    <row r="1358" hidden="1">
      <c r="A1358" s="57" t="s">
        <v>3857</v>
      </c>
      <c r="B1358" s="25">
        <v>34368.0</v>
      </c>
      <c r="C1358" s="26">
        <v>33168.0</v>
      </c>
      <c r="D1358" s="27">
        <v>-1200.0</v>
      </c>
      <c r="E1358" s="28" t="s">
        <v>5175</v>
      </c>
    </row>
    <row r="1359" hidden="1">
      <c r="A1359" s="57" t="s">
        <v>3858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7" t="s">
        <v>3859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7" t="s">
        <v>3860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3862</v>
      </c>
      <c r="B1362" s="29">
        <v>416.0</v>
      </c>
      <c r="C1362" s="26">
        <v>416.0</v>
      </c>
      <c r="D1362" s="27">
        <v>0.0</v>
      </c>
      <c r="E1362" s="28" t="s">
        <v>5176</v>
      </c>
    </row>
    <row r="1363" hidden="1">
      <c r="A1363" s="31" t="s">
        <v>3863</v>
      </c>
      <c r="B1363" s="29">
        <v>0.0</v>
      </c>
      <c r="C1363" s="26"/>
      <c r="D1363" s="27">
        <v>0.0</v>
      </c>
      <c r="E1363" s="28"/>
    </row>
    <row r="1364" hidden="1">
      <c r="A1364" s="31" t="s">
        <v>3865</v>
      </c>
      <c r="B1364" s="29">
        <v>1173.0</v>
      </c>
      <c r="C1364" s="26">
        <v>1173.0</v>
      </c>
      <c r="D1364" s="27">
        <v>0.0</v>
      </c>
      <c r="E1364" s="28" t="s">
        <v>5177</v>
      </c>
    </row>
    <row r="1365" hidden="1">
      <c r="A1365" s="31" t="s">
        <v>3867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8" t="s">
        <v>3868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8" t="s">
        <v>3869</v>
      </c>
      <c r="B1367" s="29">
        <v>37004.0</v>
      </c>
      <c r="C1367" s="59">
        <v>37004.0</v>
      </c>
      <c r="D1367" s="27">
        <v>0.0</v>
      </c>
      <c r="E1367" s="34"/>
    </row>
    <row r="1368" hidden="1">
      <c r="A1368" s="58" t="s">
        <v>3870</v>
      </c>
      <c r="B1368" s="29">
        <v>64937.0</v>
      </c>
      <c r="C1368" s="59">
        <v>64937.0</v>
      </c>
      <c r="D1368" s="27">
        <v>0.0</v>
      </c>
      <c r="E1368" s="34"/>
    </row>
    <row r="1369" hidden="1">
      <c r="A1369" s="58" t="s">
        <v>3871</v>
      </c>
      <c r="B1369" s="29">
        <v>97043.0</v>
      </c>
      <c r="C1369" s="59">
        <v>97381.0</v>
      </c>
      <c r="D1369" s="27">
        <v>338.0</v>
      </c>
      <c r="E1369" s="34"/>
    </row>
    <row r="1370" hidden="1">
      <c r="A1370" s="58" t="s">
        <v>3873</v>
      </c>
      <c r="B1370" s="29">
        <v>2280.0</v>
      </c>
      <c r="C1370" s="59">
        <v>2280.0</v>
      </c>
      <c r="D1370" s="27">
        <v>0.0</v>
      </c>
      <c r="E1370" s="34"/>
    </row>
    <row r="1371" hidden="1">
      <c r="A1371" s="58" t="s">
        <v>3874</v>
      </c>
      <c r="B1371" s="29">
        <v>13662.0</v>
      </c>
      <c r="C1371" s="59">
        <v>13662.0</v>
      </c>
      <c r="D1371" s="27">
        <v>0.0</v>
      </c>
      <c r="E1371" s="34"/>
    </row>
    <row r="1372" hidden="1">
      <c r="A1372" s="35" t="s">
        <v>3875</v>
      </c>
      <c r="B1372" s="29">
        <v>342967.5</v>
      </c>
      <c r="C1372" s="59">
        <v>343305.5</v>
      </c>
      <c r="D1372" s="27">
        <v>338.0</v>
      </c>
      <c r="E1372" s="34"/>
    </row>
    <row r="1373" hidden="1">
      <c r="A1373" s="36" t="s">
        <v>3876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3848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3850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4" t="s">
        <v>3851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5" t="s">
        <v>5098</v>
      </c>
      <c r="B1382" s="7"/>
      <c r="C1382" s="16"/>
      <c r="D1382" s="56" t="s">
        <v>5099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3852</v>
      </c>
      <c r="B1384" s="6"/>
      <c r="C1384" s="6"/>
      <c r="D1384" s="6"/>
      <c r="E1384" s="7"/>
    </row>
    <row r="1385" hidden="1">
      <c r="A1385" s="20" t="s">
        <v>3853</v>
      </c>
      <c r="B1385" s="21" t="s">
        <v>3854</v>
      </c>
      <c r="C1385" s="22" t="s">
        <v>3855</v>
      </c>
      <c r="D1385" s="21" t="s">
        <v>3856</v>
      </c>
      <c r="E1385" s="23" t="s">
        <v>13</v>
      </c>
    </row>
    <row r="1386" hidden="1">
      <c r="A1386" s="57" t="s">
        <v>3857</v>
      </c>
      <c r="B1386" s="25">
        <v>36188.0</v>
      </c>
      <c r="C1386" s="26">
        <v>37428.0</v>
      </c>
      <c r="D1386" s="27">
        <v>1240.0</v>
      </c>
      <c r="E1386" s="28" t="s">
        <v>5178</v>
      </c>
    </row>
    <row r="1387" hidden="1">
      <c r="A1387" s="57" t="s">
        <v>3858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7" t="s">
        <v>3859</v>
      </c>
      <c r="B1388" s="29">
        <v>0.0</v>
      </c>
      <c r="C1388" s="26"/>
      <c r="D1388" s="27">
        <v>0.0</v>
      </c>
      <c r="E1388" s="28"/>
    </row>
    <row r="1389" hidden="1">
      <c r="A1389" s="57" t="s">
        <v>3860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3862</v>
      </c>
      <c r="B1390" s="29">
        <v>0.0</v>
      </c>
      <c r="C1390" s="26"/>
      <c r="D1390" s="27">
        <v>0.0</v>
      </c>
      <c r="E1390" s="28"/>
    </row>
    <row r="1391" hidden="1">
      <c r="A1391" s="31" t="s">
        <v>3863</v>
      </c>
      <c r="B1391" s="29">
        <v>90.0</v>
      </c>
      <c r="C1391" s="26">
        <v>90.0</v>
      </c>
      <c r="D1391" s="27">
        <v>0.0</v>
      </c>
      <c r="E1391" s="28" t="s">
        <v>5179</v>
      </c>
    </row>
    <row r="1392" hidden="1">
      <c r="A1392" s="31" t="s">
        <v>3865</v>
      </c>
      <c r="B1392" s="29">
        <v>2074.0</v>
      </c>
      <c r="C1392" s="26">
        <v>2074.0</v>
      </c>
      <c r="D1392" s="27">
        <v>0.0</v>
      </c>
      <c r="E1392" s="28" t="s">
        <v>5180</v>
      </c>
    </row>
    <row r="1393" hidden="1">
      <c r="A1393" s="31" t="s">
        <v>3867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8" t="s">
        <v>3868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8" t="s">
        <v>3869</v>
      </c>
      <c r="B1395" s="29">
        <v>37311.0</v>
      </c>
      <c r="C1395" s="59">
        <v>37311.0</v>
      </c>
      <c r="D1395" s="27">
        <v>0.0</v>
      </c>
      <c r="E1395" s="34"/>
    </row>
    <row r="1396" hidden="1">
      <c r="A1396" s="58" t="s">
        <v>3870</v>
      </c>
      <c r="B1396" s="29">
        <v>61086.0</v>
      </c>
      <c r="C1396" s="59">
        <v>61086.0</v>
      </c>
      <c r="D1396" s="27">
        <v>0.0</v>
      </c>
      <c r="E1396" s="34"/>
    </row>
    <row r="1397" hidden="1">
      <c r="A1397" s="58" t="s">
        <v>3871</v>
      </c>
      <c r="B1397" s="29">
        <v>100575.0</v>
      </c>
      <c r="C1397" s="59">
        <v>100575.0</v>
      </c>
      <c r="D1397" s="27">
        <v>0.0</v>
      </c>
      <c r="E1397" s="34"/>
    </row>
    <row r="1398" hidden="1">
      <c r="A1398" s="58" t="s">
        <v>3873</v>
      </c>
      <c r="B1398" s="29">
        <v>1297.0</v>
      </c>
      <c r="C1398" s="59">
        <v>1297.0</v>
      </c>
      <c r="D1398" s="27">
        <v>0.0</v>
      </c>
      <c r="E1398" s="34"/>
    </row>
    <row r="1399" hidden="1">
      <c r="A1399" s="58" t="s">
        <v>3874</v>
      </c>
      <c r="B1399" s="29">
        <v>14194.0</v>
      </c>
      <c r="C1399" s="59">
        <v>13815.0</v>
      </c>
      <c r="D1399" s="27">
        <v>-379.0</v>
      </c>
      <c r="E1399" s="34"/>
    </row>
    <row r="1400" hidden="1">
      <c r="A1400" s="35" t="s">
        <v>3875</v>
      </c>
      <c r="B1400" s="29">
        <v>347648.0</v>
      </c>
      <c r="C1400" s="59">
        <v>347269.0</v>
      </c>
      <c r="D1400" s="27">
        <v>-379.0</v>
      </c>
      <c r="E1400" s="34"/>
    </row>
    <row r="1401" hidden="1">
      <c r="A1401" s="36" t="s">
        <v>3876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3848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3850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4" t="s">
        <v>3851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5" t="s">
        <v>5098</v>
      </c>
      <c r="B1410" s="7"/>
      <c r="C1410" s="16"/>
      <c r="D1410" s="56" t="s">
        <v>5099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3852</v>
      </c>
      <c r="B1412" s="6"/>
      <c r="C1412" s="6"/>
      <c r="D1412" s="6"/>
      <c r="E1412" s="7"/>
    </row>
    <row r="1413" hidden="1">
      <c r="A1413" s="20" t="s">
        <v>3853</v>
      </c>
      <c r="B1413" s="21" t="s">
        <v>3854</v>
      </c>
      <c r="C1413" s="22" t="s">
        <v>3855</v>
      </c>
      <c r="D1413" s="21" t="s">
        <v>3856</v>
      </c>
      <c r="E1413" s="23" t="s">
        <v>13</v>
      </c>
    </row>
    <row r="1414" hidden="1">
      <c r="A1414" s="57" t="s">
        <v>3857</v>
      </c>
      <c r="B1414" s="25">
        <v>30208.0</v>
      </c>
      <c r="C1414" s="26">
        <v>30206.0</v>
      </c>
      <c r="D1414" s="27">
        <v>-2.0</v>
      </c>
      <c r="E1414" s="28" t="s">
        <v>5181</v>
      </c>
    </row>
    <row r="1415" hidden="1">
      <c r="A1415" s="57" t="s">
        <v>3858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7" t="s">
        <v>3859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7" t="s">
        <v>3860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3862</v>
      </c>
      <c r="B1418" s="29">
        <v>0.0</v>
      </c>
      <c r="C1418" s="26"/>
      <c r="D1418" s="27">
        <v>0.0</v>
      </c>
      <c r="E1418" s="28"/>
    </row>
    <row r="1419" hidden="1">
      <c r="A1419" s="31" t="s">
        <v>3863</v>
      </c>
      <c r="B1419" s="29">
        <v>120.0</v>
      </c>
      <c r="C1419" s="26">
        <v>120.0</v>
      </c>
      <c r="D1419" s="27">
        <v>0.0</v>
      </c>
      <c r="E1419" s="28" t="s">
        <v>5182</v>
      </c>
    </row>
    <row r="1420" hidden="1">
      <c r="A1420" s="31" t="s">
        <v>3865</v>
      </c>
      <c r="B1420" s="29">
        <v>0.0</v>
      </c>
      <c r="C1420" s="26"/>
      <c r="D1420" s="27">
        <v>0.0</v>
      </c>
      <c r="E1420" s="28"/>
    </row>
    <row r="1421" hidden="1">
      <c r="A1421" s="31" t="s">
        <v>3867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8" t="s">
        <v>3868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8" t="s">
        <v>3869</v>
      </c>
      <c r="B1423" s="29">
        <v>31153.0</v>
      </c>
      <c r="C1423" s="59">
        <v>31153.0</v>
      </c>
      <c r="D1423" s="27">
        <v>0.0</v>
      </c>
      <c r="E1423" s="34"/>
    </row>
    <row r="1424" hidden="1">
      <c r="A1424" s="58" t="s">
        <v>3870</v>
      </c>
      <c r="B1424" s="29">
        <v>68423.0</v>
      </c>
      <c r="C1424" s="59">
        <v>68094.0</v>
      </c>
      <c r="D1424" s="27">
        <v>-329.0</v>
      </c>
      <c r="E1424" s="34"/>
    </row>
    <row r="1425" hidden="1">
      <c r="A1425" s="58" t="s">
        <v>3871</v>
      </c>
      <c r="B1425" s="29">
        <v>96734.0</v>
      </c>
      <c r="C1425" s="59">
        <v>96734.0</v>
      </c>
      <c r="D1425" s="27">
        <v>0.0</v>
      </c>
      <c r="E1425" s="34"/>
    </row>
    <row r="1426" hidden="1">
      <c r="A1426" s="58" t="s">
        <v>3873</v>
      </c>
      <c r="B1426" s="29">
        <v>3536.0</v>
      </c>
      <c r="C1426" s="59">
        <v>3536.0</v>
      </c>
      <c r="D1426" s="27">
        <v>0.0</v>
      </c>
      <c r="E1426" s="34"/>
    </row>
    <row r="1427" hidden="1">
      <c r="A1427" s="58" t="s">
        <v>3874</v>
      </c>
      <c r="B1427" s="29">
        <v>9831.0</v>
      </c>
      <c r="C1427" s="59">
        <v>9831.0</v>
      </c>
      <c r="D1427" s="27">
        <v>0.0</v>
      </c>
      <c r="E1427" s="34"/>
    </row>
    <row r="1428" hidden="1">
      <c r="A1428" s="35" t="s">
        <v>3875</v>
      </c>
      <c r="B1428" s="29">
        <v>334155.0</v>
      </c>
      <c r="C1428" s="59">
        <v>333826.0</v>
      </c>
      <c r="D1428" s="27">
        <v>-329.0</v>
      </c>
      <c r="E1428" s="34"/>
    </row>
    <row r="1429" hidden="1">
      <c r="A1429" s="36" t="s">
        <v>3876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3848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3850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4" t="s">
        <v>3851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5" t="s">
        <v>5098</v>
      </c>
      <c r="B1438" s="7"/>
      <c r="C1438" s="16"/>
      <c r="D1438" s="56" t="s">
        <v>5107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3852</v>
      </c>
      <c r="B1440" s="6"/>
      <c r="C1440" s="6"/>
      <c r="D1440" s="6"/>
      <c r="E1440" s="7"/>
    </row>
    <row r="1441" hidden="1">
      <c r="A1441" s="20" t="s">
        <v>3853</v>
      </c>
      <c r="B1441" s="21" t="s">
        <v>3854</v>
      </c>
      <c r="C1441" s="22" t="s">
        <v>3855</v>
      </c>
      <c r="D1441" s="21" t="s">
        <v>3856</v>
      </c>
      <c r="E1441" s="23" t="s">
        <v>13</v>
      </c>
    </row>
    <row r="1442" hidden="1">
      <c r="A1442" s="57" t="s">
        <v>3857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7" t="s">
        <v>3858</v>
      </c>
      <c r="B1443" s="29">
        <v>25678.0</v>
      </c>
      <c r="C1443" s="26">
        <v>24567.0</v>
      </c>
      <c r="D1443" s="27">
        <v>-1111.0</v>
      </c>
      <c r="E1443" s="28" t="s">
        <v>5183</v>
      </c>
    </row>
    <row r="1444" hidden="1">
      <c r="A1444" s="57" t="s">
        <v>3859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7" t="s">
        <v>3860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3862</v>
      </c>
      <c r="B1446" s="29">
        <v>79.0</v>
      </c>
      <c r="C1446" s="26">
        <v>79.0</v>
      </c>
      <c r="D1446" s="27">
        <v>0.0</v>
      </c>
      <c r="E1446" s="28" t="s">
        <v>5184</v>
      </c>
    </row>
    <row r="1447" hidden="1">
      <c r="A1447" s="31" t="s">
        <v>3863</v>
      </c>
      <c r="B1447" s="29">
        <v>110.0</v>
      </c>
      <c r="C1447" s="26">
        <v>110.0</v>
      </c>
      <c r="D1447" s="27">
        <v>0.0</v>
      </c>
      <c r="E1447" s="28" t="s">
        <v>5179</v>
      </c>
    </row>
    <row r="1448" hidden="1">
      <c r="A1448" s="31" t="s">
        <v>3865</v>
      </c>
      <c r="B1448" s="29">
        <v>2299.0</v>
      </c>
      <c r="C1448" s="26">
        <v>2297.0</v>
      </c>
      <c r="D1448" s="27">
        <v>-2.0</v>
      </c>
      <c r="E1448" s="28" t="s">
        <v>5185</v>
      </c>
    </row>
    <row r="1449" hidden="1">
      <c r="A1449" s="31" t="s">
        <v>3867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8" t="s">
        <v>3868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8" t="s">
        <v>3869</v>
      </c>
      <c r="B1451" s="29">
        <v>22770.0</v>
      </c>
      <c r="C1451" s="59">
        <v>22770.0</v>
      </c>
      <c r="D1451" s="27">
        <v>0.0</v>
      </c>
      <c r="E1451" s="34"/>
    </row>
    <row r="1452" hidden="1">
      <c r="A1452" s="58" t="s">
        <v>3870</v>
      </c>
      <c r="B1452" s="29">
        <v>59724.0</v>
      </c>
      <c r="C1452" s="59">
        <v>59724.0</v>
      </c>
      <c r="D1452" s="27">
        <v>0.0</v>
      </c>
      <c r="E1452" s="34"/>
    </row>
    <row r="1453" hidden="1">
      <c r="A1453" s="58" t="s">
        <v>3871</v>
      </c>
      <c r="B1453" s="29">
        <v>85120.0</v>
      </c>
      <c r="C1453" s="59">
        <v>85120.0</v>
      </c>
      <c r="D1453" s="27">
        <v>0.0</v>
      </c>
      <c r="E1453" s="34"/>
    </row>
    <row r="1454" hidden="1">
      <c r="A1454" s="58" t="s">
        <v>3873</v>
      </c>
      <c r="B1454" s="29">
        <v>2163.0</v>
      </c>
      <c r="C1454" s="59">
        <v>2163.0</v>
      </c>
      <c r="D1454" s="27">
        <v>0.0</v>
      </c>
      <c r="E1454" s="34"/>
    </row>
    <row r="1455" hidden="1">
      <c r="A1455" s="58" t="s">
        <v>3874</v>
      </c>
      <c r="B1455" s="29">
        <v>7842.0</v>
      </c>
      <c r="C1455" s="59">
        <v>7478.0</v>
      </c>
      <c r="D1455" s="27">
        <v>-364.0</v>
      </c>
      <c r="E1455" s="34"/>
    </row>
    <row r="1456" hidden="1">
      <c r="A1456" s="35" t="s">
        <v>3875</v>
      </c>
      <c r="B1456" s="29">
        <v>291171.0</v>
      </c>
      <c r="C1456" s="59">
        <v>290807.0</v>
      </c>
      <c r="D1456" s="27">
        <v>-364.0</v>
      </c>
      <c r="E1456" s="34"/>
    </row>
    <row r="1457" hidden="1">
      <c r="A1457" s="36" t="s">
        <v>3876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3848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3850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4" t="s">
        <v>3851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5" t="s">
        <v>5099</v>
      </c>
      <c r="B1466" s="7"/>
      <c r="C1466" s="16"/>
      <c r="D1466" s="56" t="s">
        <v>5099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3852</v>
      </c>
      <c r="B1468" s="6"/>
      <c r="C1468" s="6"/>
      <c r="D1468" s="6"/>
      <c r="E1468" s="7"/>
    </row>
    <row r="1469" hidden="1">
      <c r="A1469" s="20" t="s">
        <v>3853</v>
      </c>
      <c r="B1469" s="21" t="s">
        <v>3854</v>
      </c>
      <c r="C1469" s="22" t="s">
        <v>3855</v>
      </c>
      <c r="D1469" s="21" t="s">
        <v>3856</v>
      </c>
      <c r="E1469" s="23" t="s">
        <v>13</v>
      </c>
    </row>
    <row r="1470" hidden="1">
      <c r="A1470" s="57" t="s">
        <v>3857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7" t="s">
        <v>3858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7" t="s">
        <v>3859</v>
      </c>
      <c r="B1472" s="29">
        <v>0.0</v>
      </c>
      <c r="C1472" s="26"/>
      <c r="D1472" s="27">
        <v>0.0</v>
      </c>
      <c r="E1472" s="28"/>
    </row>
    <row r="1473" hidden="1">
      <c r="A1473" s="57" t="s">
        <v>3860</v>
      </c>
      <c r="B1473" s="29">
        <v>0.0</v>
      </c>
      <c r="C1473" s="26"/>
      <c r="D1473" s="27">
        <v>0.0</v>
      </c>
      <c r="E1473" s="28"/>
    </row>
    <row r="1474" hidden="1">
      <c r="A1474" s="31" t="s">
        <v>3862</v>
      </c>
      <c r="B1474" s="29">
        <v>0.0</v>
      </c>
      <c r="C1474" s="26"/>
      <c r="D1474" s="27">
        <v>0.0</v>
      </c>
      <c r="E1474" s="28"/>
    </row>
    <row r="1475" hidden="1">
      <c r="A1475" s="31" t="s">
        <v>3863</v>
      </c>
      <c r="B1475" s="29">
        <v>0.0</v>
      </c>
      <c r="C1475" s="26"/>
      <c r="D1475" s="27">
        <v>0.0</v>
      </c>
      <c r="E1475" s="28"/>
    </row>
    <row r="1476" hidden="1">
      <c r="A1476" s="31" t="s">
        <v>3865</v>
      </c>
      <c r="B1476" s="29">
        <v>0.0</v>
      </c>
      <c r="C1476" s="26"/>
      <c r="D1476" s="27">
        <v>0.0</v>
      </c>
      <c r="E1476" s="28"/>
    </row>
    <row r="1477" hidden="1">
      <c r="A1477" s="31" t="s">
        <v>3867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8" t="s">
        <v>3868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8" t="s">
        <v>3869</v>
      </c>
      <c r="B1479" s="29">
        <v>5796.0</v>
      </c>
      <c r="C1479" s="59">
        <v>5796.0</v>
      </c>
      <c r="D1479" s="27">
        <v>0.0</v>
      </c>
      <c r="E1479" s="34"/>
    </row>
    <row r="1480" hidden="1">
      <c r="A1480" s="58" t="s">
        <v>3870</v>
      </c>
      <c r="B1480" s="29">
        <v>9172.0</v>
      </c>
      <c r="C1480" s="59">
        <v>9172.0</v>
      </c>
      <c r="D1480" s="27">
        <v>0.0</v>
      </c>
      <c r="E1480" s="34"/>
    </row>
    <row r="1481" hidden="1">
      <c r="A1481" s="58" t="s">
        <v>3871</v>
      </c>
      <c r="B1481" s="29">
        <v>15137.0</v>
      </c>
      <c r="C1481" s="59">
        <v>15137.0</v>
      </c>
      <c r="D1481" s="27">
        <v>0.0</v>
      </c>
      <c r="E1481" s="34"/>
    </row>
    <row r="1482" hidden="1">
      <c r="A1482" s="58" t="s">
        <v>3873</v>
      </c>
      <c r="B1482" s="29">
        <v>0.0</v>
      </c>
      <c r="C1482" s="59">
        <v>0.0</v>
      </c>
      <c r="D1482" s="27">
        <v>0.0</v>
      </c>
      <c r="E1482" s="34"/>
    </row>
    <row r="1483" hidden="1">
      <c r="A1483" s="58" t="s">
        <v>3874</v>
      </c>
      <c r="B1483" s="29">
        <v>1275.0</v>
      </c>
      <c r="C1483" s="59">
        <v>1275.0</v>
      </c>
      <c r="D1483" s="27">
        <v>0.0</v>
      </c>
      <c r="E1483" s="34"/>
    </row>
    <row r="1484" hidden="1">
      <c r="A1484" s="35" t="s">
        <v>3875</v>
      </c>
      <c r="B1484" s="29">
        <v>50124.0</v>
      </c>
      <c r="C1484" s="59">
        <v>50124.0</v>
      </c>
      <c r="D1484" s="27">
        <v>0.0</v>
      </c>
      <c r="E1484" s="34"/>
    </row>
    <row r="1485" hidden="1">
      <c r="A1485" s="36" t="s">
        <v>3876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3848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3850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4" t="s">
        <v>3851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5" t="s">
        <v>5098</v>
      </c>
      <c r="B1494" s="7"/>
      <c r="C1494" s="16"/>
      <c r="D1494" s="56" t="s">
        <v>5099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3852</v>
      </c>
      <c r="B1496" s="6"/>
      <c r="C1496" s="6"/>
      <c r="D1496" s="6"/>
      <c r="E1496" s="7"/>
    </row>
    <row r="1497" hidden="1">
      <c r="A1497" s="20" t="s">
        <v>3853</v>
      </c>
      <c r="B1497" s="21" t="s">
        <v>3854</v>
      </c>
      <c r="C1497" s="22" t="s">
        <v>3855</v>
      </c>
      <c r="D1497" s="21" t="s">
        <v>3856</v>
      </c>
      <c r="E1497" s="23" t="s">
        <v>13</v>
      </c>
    </row>
    <row r="1498" hidden="1">
      <c r="A1498" s="57" t="s">
        <v>3857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7" t="s">
        <v>3858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7" t="s">
        <v>3859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7" t="s">
        <v>3860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3862</v>
      </c>
      <c r="B1502" s="29">
        <v>0.0</v>
      </c>
      <c r="C1502" s="26"/>
      <c r="D1502" s="27">
        <v>0.0</v>
      </c>
      <c r="E1502" s="28"/>
    </row>
    <row r="1503" hidden="1">
      <c r="A1503" s="31" t="s">
        <v>3863</v>
      </c>
      <c r="B1503" s="29">
        <v>0.0</v>
      </c>
      <c r="C1503" s="26"/>
      <c r="D1503" s="27">
        <v>0.0</v>
      </c>
      <c r="E1503" s="28"/>
    </row>
    <row r="1504" hidden="1">
      <c r="A1504" s="31" t="s">
        <v>3865</v>
      </c>
      <c r="B1504" s="29">
        <v>0.0</v>
      </c>
      <c r="C1504" s="26"/>
      <c r="D1504" s="27">
        <v>0.0</v>
      </c>
      <c r="E1504" s="28"/>
    </row>
    <row r="1505" hidden="1">
      <c r="A1505" s="31" t="s">
        <v>3867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8" t="s">
        <v>3868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8" t="s">
        <v>3869</v>
      </c>
      <c r="B1507" s="29">
        <v>36556.0</v>
      </c>
      <c r="C1507" s="59">
        <v>36556.0</v>
      </c>
      <c r="D1507" s="27">
        <v>0.0</v>
      </c>
      <c r="E1507" s="34"/>
    </row>
    <row r="1508" hidden="1">
      <c r="A1508" s="58" t="s">
        <v>3870</v>
      </c>
      <c r="B1508" s="29">
        <v>66101.0</v>
      </c>
      <c r="C1508" s="59">
        <v>65146.0</v>
      </c>
      <c r="D1508" s="27">
        <v>-955.0</v>
      </c>
      <c r="E1508" s="34"/>
    </row>
    <row r="1509" hidden="1">
      <c r="A1509" s="58" t="s">
        <v>3871</v>
      </c>
      <c r="B1509" s="29">
        <v>106084.65</v>
      </c>
      <c r="C1509" s="59">
        <v>106582.65</v>
      </c>
      <c r="D1509" s="27">
        <v>498.0</v>
      </c>
      <c r="E1509" s="34"/>
    </row>
    <row r="1510" hidden="1">
      <c r="A1510" s="58" t="s">
        <v>3873</v>
      </c>
      <c r="B1510" s="29">
        <v>2117.0</v>
      </c>
      <c r="C1510" s="59">
        <v>2117.0</v>
      </c>
      <c r="D1510" s="27">
        <v>0.0</v>
      </c>
      <c r="E1510" s="34"/>
    </row>
    <row r="1511" hidden="1">
      <c r="A1511" s="58" t="s">
        <v>3874</v>
      </c>
      <c r="B1511" s="29">
        <v>9582.0</v>
      </c>
      <c r="C1511" s="59">
        <v>9582.0</v>
      </c>
      <c r="D1511" s="27">
        <v>0.0</v>
      </c>
      <c r="E1511" s="34"/>
    </row>
    <row r="1512" hidden="1">
      <c r="A1512" s="35" t="s">
        <v>3875</v>
      </c>
      <c r="B1512" s="29">
        <v>367179.15</v>
      </c>
      <c r="C1512" s="59">
        <v>366722.15</v>
      </c>
      <c r="D1512" s="27">
        <v>-457.0</v>
      </c>
      <c r="E1512" s="34"/>
    </row>
    <row r="1513" hidden="1">
      <c r="A1513" s="36" t="s">
        <v>3876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3848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3850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4" t="s">
        <v>3851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5" t="s">
        <v>5098</v>
      </c>
      <c r="B1522" s="7"/>
      <c r="C1522" s="16"/>
      <c r="D1522" s="56" t="s">
        <v>5099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3852</v>
      </c>
      <c r="B1524" s="6"/>
      <c r="C1524" s="6"/>
      <c r="D1524" s="6"/>
      <c r="E1524" s="7"/>
    </row>
    <row r="1525" hidden="1">
      <c r="A1525" s="20" t="s">
        <v>3853</v>
      </c>
      <c r="B1525" s="21" t="s">
        <v>3854</v>
      </c>
      <c r="C1525" s="22" t="s">
        <v>3855</v>
      </c>
      <c r="D1525" s="21" t="s">
        <v>3856</v>
      </c>
      <c r="E1525" s="23" t="s">
        <v>13</v>
      </c>
    </row>
    <row r="1526" hidden="1">
      <c r="A1526" s="57" t="s">
        <v>3857</v>
      </c>
      <c r="B1526" s="25">
        <v>37664.0</v>
      </c>
      <c r="C1526" s="26">
        <v>37665.0</v>
      </c>
      <c r="D1526" s="27">
        <v>1.0</v>
      </c>
      <c r="E1526" s="28" t="s">
        <v>5186</v>
      </c>
    </row>
    <row r="1527" hidden="1">
      <c r="A1527" s="57" t="s">
        <v>3858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7" t="s">
        <v>3859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7" t="s">
        <v>3860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3862</v>
      </c>
      <c r="B1530" s="29">
        <v>80.0</v>
      </c>
      <c r="C1530" s="26"/>
      <c r="D1530" s="27">
        <v>-80.0</v>
      </c>
      <c r="E1530" s="28"/>
    </row>
    <row r="1531" hidden="1">
      <c r="A1531" s="31" t="s">
        <v>3863</v>
      </c>
      <c r="B1531" s="29">
        <v>0.0</v>
      </c>
      <c r="C1531" s="26"/>
      <c r="D1531" s="27">
        <v>0.0</v>
      </c>
      <c r="E1531" s="28"/>
    </row>
    <row r="1532" hidden="1">
      <c r="A1532" s="31" t="s">
        <v>3865</v>
      </c>
      <c r="B1532" s="29">
        <v>105.0</v>
      </c>
      <c r="C1532" s="26">
        <v>105.0</v>
      </c>
      <c r="D1532" s="27">
        <v>0.0</v>
      </c>
      <c r="E1532" s="28" t="s">
        <v>5187</v>
      </c>
    </row>
    <row r="1533" hidden="1">
      <c r="A1533" s="31" t="s">
        <v>3867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8" t="s">
        <v>3868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8" t="s">
        <v>3869</v>
      </c>
      <c r="B1535" s="29">
        <v>34406.0</v>
      </c>
      <c r="C1535" s="59">
        <v>34406.0</v>
      </c>
      <c r="D1535" s="27">
        <v>0.0</v>
      </c>
      <c r="E1535" s="34"/>
    </row>
    <row r="1536" hidden="1">
      <c r="A1536" s="58" t="s">
        <v>3870</v>
      </c>
      <c r="B1536" s="29">
        <v>70601.0</v>
      </c>
      <c r="C1536" s="59">
        <v>69366.0</v>
      </c>
      <c r="D1536" s="27">
        <v>-1235.0</v>
      </c>
      <c r="E1536" s="34"/>
    </row>
    <row r="1537" hidden="1">
      <c r="A1537" s="58" t="s">
        <v>3871</v>
      </c>
      <c r="B1537" s="29">
        <v>87552.0</v>
      </c>
      <c r="C1537" s="59">
        <v>87552.0</v>
      </c>
      <c r="D1537" s="27">
        <v>0.0</v>
      </c>
      <c r="E1537" s="34"/>
    </row>
    <row r="1538" hidden="1">
      <c r="A1538" s="58" t="s">
        <v>3873</v>
      </c>
      <c r="B1538" s="29">
        <v>318.0</v>
      </c>
      <c r="C1538" s="59">
        <v>318.0</v>
      </c>
      <c r="D1538" s="27">
        <v>0.0</v>
      </c>
      <c r="E1538" s="34"/>
    </row>
    <row r="1539" hidden="1">
      <c r="A1539" s="58" t="s">
        <v>3874</v>
      </c>
      <c r="B1539" s="29">
        <v>8823.0</v>
      </c>
      <c r="C1539" s="59">
        <v>8823.0</v>
      </c>
      <c r="D1539" s="27">
        <v>0.0</v>
      </c>
      <c r="E1539" s="34"/>
    </row>
    <row r="1540" hidden="1">
      <c r="A1540" s="35" t="s">
        <v>3875</v>
      </c>
      <c r="B1540" s="29">
        <v>338477.5</v>
      </c>
      <c r="C1540" s="59">
        <v>337242.5</v>
      </c>
      <c r="D1540" s="27">
        <v>-1235.0</v>
      </c>
      <c r="E1540" s="34"/>
    </row>
    <row r="1541" hidden="1">
      <c r="A1541" s="36" t="s">
        <v>3876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3848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3850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4" t="s">
        <v>3851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5" t="s">
        <v>5098</v>
      </c>
      <c r="B1550" s="7"/>
      <c r="C1550" s="16"/>
      <c r="D1550" s="56" t="s">
        <v>5099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3852</v>
      </c>
      <c r="B1552" s="6"/>
      <c r="C1552" s="6"/>
      <c r="D1552" s="6"/>
      <c r="E1552" s="7"/>
    </row>
    <row r="1553" hidden="1">
      <c r="A1553" s="20" t="s">
        <v>3853</v>
      </c>
      <c r="B1553" s="21" t="s">
        <v>3854</v>
      </c>
      <c r="C1553" s="22" t="s">
        <v>3855</v>
      </c>
      <c r="D1553" s="21" t="s">
        <v>3856</v>
      </c>
      <c r="E1553" s="23" t="s">
        <v>13</v>
      </c>
    </row>
    <row r="1554" hidden="1">
      <c r="A1554" s="57" t="s">
        <v>3857</v>
      </c>
      <c r="B1554" s="25">
        <v>41336.0</v>
      </c>
      <c r="C1554" s="26">
        <v>41316.0</v>
      </c>
      <c r="D1554" s="27">
        <v>-20.0</v>
      </c>
      <c r="E1554" s="28" t="s">
        <v>5188</v>
      </c>
    </row>
    <row r="1555" hidden="1">
      <c r="A1555" s="57" t="s">
        <v>3858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7" t="s">
        <v>3859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7" t="s">
        <v>3860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3862</v>
      </c>
      <c r="B1558" s="29">
        <v>0.0</v>
      </c>
      <c r="C1558" s="26"/>
      <c r="D1558" s="27">
        <v>0.0</v>
      </c>
      <c r="E1558" s="28"/>
    </row>
    <row r="1559" hidden="1">
      <c r="A1559" s="31" t="s">
        <v>3863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3865</v>
      </c>
      <c r="B1560" s="29">
        <v>3049.0</v>
      </c>
      <c r="C1560" s="26">
        <v>3049.0</v>
      </c>
      <c r="D1560" s="27">
        <v>0.0</v>
      </c>
      <c r="E1560" s="28" t="s">
        <v>5189</v>
      </c>
    </row>
    <row r="1561" hidden="1">
      <c r="A1561" s="31" t="s">
        <v>3867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8" t="s">
        <v>3868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8" t="s">
        <v>3869</v>
      </c>
      <c r="B1563" s="29">
        <v>35800.0</v>
      </c>
      <c r="C1563" s="59">
        <v>35800.0</v>
      </c>
      <c r="D1563" s="27">
        <v>0.0</v>
      </c>
      <c r="E1563" s="34"/>
    </row>
    <row r="1564" hidden="1">
      <c r="A1564" s="58" t="s">
        <v>3870</v>
      </c>
      <c r="B1564" s="29">
        <v>68124.0</v>
      </c>
      <c r="C1564" s="59">
        <v>68124.0</v>
      </c>
      <c r="D1564" s="27">
        <v>0.0</v>
      </c>
      <c r="E1564" s="34"/>
    </row>
    <row r="1565" hidden="1">
      <c r="A1565" s="58" t="s">
        <v>3871</v>
      </c>
      <c r="B1565" s="29">
        <v>88559.65</v>
      </c>
      <c r="C1565" s="59">
        <v>88559.65</v>
      </c>
      <c r="D1565" s="27">
        <v>0.0</v>
      </c>
      <c r="E1565" s="34"/>
    </row>
    <row r="1566" hidden="1">
      <c r="A1566" s="58" t="s">
        <v>3873</v>
      </c>
      <c r="B1566" s="29">
        <v>2960.0</v>
      </c>
      <c r="C1566" s="59">
        <v>2960.0</v>
      </c>
      <c r="D1566" s="27">
        <v>0.0</v>
      </c>
      <c r="E1566" s="34"/>
    </row>
    <row r="1567" hidden="1">
      <c r="A1567" s="58" t="s">
        <v>3874</v>
      </c>
      <c r="B1567" s="29">
        <v>11107.0</v>
      </c>
      <c r="C1567" s="59">
        <v>11107.0</v>
      </c>
      <c r="D1567" s="27">
        <v>0.0</v>
      </c>
      <c r="E1567" s="34"/>
    </row>
    <row r="1568" hidden="1">
      <c r="A1568" s="35" t="s">
        <v>3875</v>
      </c>
      <c r="B1568" s="29">
        <v>359275.65</v>
      </c>
      <c r="C1568" s="59">
        <v>359275.65</v>
      </c>
      <c r="D1568" s="27">
        <v>0.0</v>
      </c>
      <c r="E1568" s="34"/>
    </row>
    <row r="1569" hidden="1">
      <c r="A1569" s="36" t="s">
        <v>3876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3848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3850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4" t="s">
        <v>3851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5" t="s">
        <v>5098</v>
      </c>
      <c r="B1578" s="7"/>
      <c r="C1578" s="16"/>
      <c r="D1578" s="56" t="s">
        <v>5098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3852</v>
      </c>
      <c r="B1580" s="6"/>
      <c r="C1580" s="6"/>
      <c r="D1580" s="6"/>
      <c r="E1580" s="7"/>
    </row>
    <row r="1581" hidden="1">
      <c r="A1581" s="20" t="s">
        <v>3853</v>
      </c>
      <c r="B1581" s="21" t="s">
        <v>3854</v>
      </c>
      <c r="C1581" s="22" t="s">
        <v>3855</v>
      </c>
      <c r="D1581" s="21" t="s">
        <v>3856</v>
      </c>
      <c r="E1581" s="23" t="s">
        <v>13</v>
      </c>
    </row>
    <row r="1582" hidden="1">
      <c r="A1582" s="57" t="s">
        <v>3857</v>
      </c>
      <c r="B1582" s="25">
        <v>44503.0</v>
      </c>
      <c r="C1582" s="26">
        <v>44528.0</v>
      </c>
      <c r="D1582" s="27">
        <v>25.0</v>
      </c>
      <c r="E1582" s="28" t="s">
        <v>5190</v>
      </c>
    </row>
    <row r="1583" hidden="1">
      <c r="A1583" s="57" t="s">
        <v>3858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7" t="s">
        <v>3859</v>
      </c>
      <c r="B1584" s="29">
        <v>0.0</v>
      </c>
      <c r="C1584" s="26"/>
      <c r="D1584" s="27">
        <v>0.0</v>
      </c>
      <c r="E1584" s="28"/>
    </row>
    <row r="1585" hidden="1">
      <c r="A1585" s="57" t="s">
        <v>3860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3862</v>
      </c>
      <c r="B1586" s="29">
        <v>0.0</v>
      </c>
      <c r="C1586" s="26"/>
      <c r="D1586" s="27">
        <v>0.0</v>
      </c>
      <c r="E1586" s="28"/>
    </row>
    <row r="1587" hidden="1">
      <c r="A1587" s="31" t="s">
        <v>3863</v>
      </c>
      <c r="B1587" s="29">
        <v>0.0</v>
      </c>
      <c r="C1587" s="26"/>
      <c r="D1587" s="27">
        <v>0.0</v>
      </c>
      <c r="E1587" s="28"/>
    </row>
    <row r="1588" hidden="1">
      <c r="A1588" s="31" t="s">
        <v>3865</v>
      </c>
      <c r="B1588" s="29">
        <v>0.0</v>
      </c>
      <c r="C1588" s="26"/>
      <c r="D1588" s="27">
        <v>0.0</v>
      </c>
      <c r="E1588" s="28"/>
    </row>
    <row r="1589" hidden="1">
      <c r="A1589" s="31" t="s">
        <v>3867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8" t="s">
        <v>3868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8" t="s">
        <v>3869</v>
      </c>
      <c r="B1591" s="29">
        <v>33031.0</v>
      </c>
      <c r="C1591" s="59">
        <v>33031.0</v>
      </c>
      <c r="D1591" s="27">
        <v>0.0</v>
      </c>
      <c r="E1591" s="34"/>
    </row>
    <row r="1592" hidden="1">
      <c r="A1592" s="58" t="s">
        <v>3870</v>
      </c>
      <c r="B1592" s="29">
        <v>72320.0</v>
      </c>
      <c r="C1592" s="59">
        <v>71527.0</v>
      </c>
      <c r="D1592" s="27">
        <v>-793.0</v>
      </c>
      <c r="E1592" s="34"/>
    </row>
    <row r="1593" hidden="1">
      <c r="A1593" s="58" t="s">
        <v>3871</v>
      </c>
      <c r="B1593" s="29">
        <v>99946.0</v>
      </c>
      <c r="C1593" s="59">
        <v>100340.0</v>
      </c>
      <c r="D1593" s="27">
        <v>394.0</v>
      </c>
      <c r="E1593" s="34"/>
    </row>
    <row r="1594" hidden="1">
      <c r="A1594" s="58" t="s">
        <v>3873</v>
      </c>
      <c r="B1594" s="29">
        <v>4172.0</v>
      </c>
      <c r="C1594" s="59">
        <v>4172.0</v>
      </c>
      <c r="D1594" s="27">
        <v>0.0</v>
      </c>
      <c r="E1594" s="34"/>
    </row>
    <row r="1595" hidden="1">
      <c r="A1595" s="58" t="s">
        <v>3874</v>
      </c>
      <c r="B1595" s="29">
        <v>11881.0</v>
      </c>
      <c r="C1595" s="59">
        <v>11881.0</v>
      </c>
      <c r="D1595" s="27">
        <v>0.0</v>
      </c>
      <c r="E1595" s="34"/>
    </row>
    <row r="1596" hidden="1">
      <c r="A1596" s="35" t="s">
        <v>3875</v>
      </c>
      <c r="B1596" s="29">
        <v>370688.4</v>
      </c>
      <c r="C1596" s="59">
        <v>370289.4</v>
      </c>
      <c r="D1596" s="27">
        <v>-399.0</v>
      </c>
      <c r="E1596" s="34"/>
    </row>
    <row r="1597" hidden="1">
      <c r="A1597" s="36" t="s">
        <v>3876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3848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3850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4" t="s">
        <v>3851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5" t="s">
        <v>5100</v>
      </c>
      <c r="B1606" s="7"/>
      <c r="C1606" s="16"/>
      <c r="D1606" s="56" t="s">
        <v>5099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3852</v>
      </c>
      <c r="B1608" s="6"/>
      <c r="C1608" s="6"/>
      <c r="D1608" s="6"/>
      <c r="E1608" s="7"/>
    </row>
    <row r="1609" hidden="1">
      <c r="A1609" s="20" t="s">
        <v>3853</v>
      </c>
      <c r="B1609" s="21" t="s">
        <v>3854</v>
      </c>
      <c r="C1609" s="22" t="s">
        <v>3855</v>
      </c>
      <c r="D1609" s="21" t="s">
        <v>3856</v>
      </c>
      <c r="E1609" s="23" t="s">
        <v>13</v>
      </c>
    </row>
    <row r="1610" hidden="1">
      <c r="A1610" s="57" t="s">
        <v>3857</v>
      </c>
      <c r="B1610" s="25">
        <v>34007.0</v>
      </c>
      <c r="C1610" s="26">
        <v>34010.0</v>
      </c>
      <c r="D1610" s="27">
        <v>3.0</v>
      </c>
      <c r="E1610" s="28" t="s">
        <v>5191</v>
      </c>
    </row>
    <row r="1611" hidden="1">
      <c r="A1611" s="57" t="s">
        <v>3858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7" t="s">
        <v>3859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7" t="s">
        <v>3860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3862</v>
      </c>
      <c r="B1614" s="29">
        <v>0.0</v>
      </c>
      <c r="C1614" s="26"/>
      <c r="D1614" s="27">
        <v>0.0</v>
      </c>
      <c r="E1614" s="28"/>
    </row>
    <row r="1615" hidden="1">
      <c r="A1615" s="31" t="s">
        <v>3863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3865</v>
      </c>
      <c r="B1616" s="29">
        <v>0.0</v>
      </c>
      <c r="C1616" s="26"/>
      <c r="D1616" s="27">
        <v>0.0</v>
      </c>
      <c r="E1616" s="28"/>
    </row>
    <row r="1617" hidden="1">
      <c r="A1617" s="31" t="s">
        <v>3867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8" t="s">
        <v>3868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8" t="s">
        <v>3869</v>
      </c>
      <c r="B1619" s="29">
        <v>25560.0</v>
      </c>
      <c r="C1619" s="59">
        <v>25560.0</v>
      </c>
      <c r="D1619" s="27">
        <v>0.0</v>
      </c>
      <c r="E1619" s="34"/>
    </row>
    <row r="1620" hidden="1">
      <c r="A1620" s="58" t="s">
        <v>3870</v>
      </c>
      <c r="B1620" s="29">
        <v>42892.0</v>
      </c>
      <c r="C1620" s="59">
        <v>42892.0</v>
      </c>
      <c r="D1620" s="27">
        <v>0.0</v>
      </c>
      <c r="E1620" s="34"/>
    </row>
    <row r="1621" hidden="1">
      <c r="A1621" s="58" t="s">
        <v>3871</v>
      </c>
      <c r="B1621" s="29">
        <v>66062.0</v>
      </c>
      <c r="C1621" s="59">
        <v>66062.0</v>
      </c>
      <c r="D1621" s="27">
        <v>0.0</v>
      </c>
      <c r="E1621" s="34"/>
    </row>
    <row r="1622" hidden="1">
      <c r="A1622" s="58" t="s">
        <v>3873</v>
      </c>
      <c r="B1622" s="29">
        <v>1938.0</v>
      </c>
      <c r="C1622" s="59">
        <v>1938.0</v>
      </c>
      <c r="D1622" s="27">
        <v>0.0</v>
      </c>
      <c r="E1622" s="34"/>
    </row>
    <row r="1623" hidden="1">
      <c r="A1623" s="58" t="s">
        <v>3874</v>
      </c>
      <c r="B1623" s="29">
        <v>8169.0</v>
      </c>
      <c r="C1623" s="59">
        <v>8169.0</v>
      </c>
      <c r="D1623" s="27">
        <v>0.0</v>
      </c>
      <c r="E1623" s="34"/>
    </row>
    <row r="1624" hidden="1">
      <c r="A1624" s="35" t="s">
        <v>3875</v>
      </c>
      <c r="B1624" s="29">
        <v>261546.0</v>
      </c>
      <c r="C1624" s="59">
        <v>261546.0</v>
      </c>
      <c r="D1624" s="27">
        <v>0.0</v>
      </c>
      <c r="E1624" s="34"/>
    </row>
    <row r="1625" hidden="1">
      <c r="A1625" s="36" t="s">
        <v>3876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3848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3850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4" t="s">
        <v>3851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5" t="s">
        <v>5098</v>
      </c>
      <c r="B1634" s="7"/>
      <c r="C1634" s="16"/>
      <c r="D1634" s="56" t="s">
        <v>5099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3852</v>
      </c>
      <c r="B1636" s="6"/>
      <c r="C1636" s="6"/>
      <c r="D1636" s="6"/>
      <c r="E1636" s="7"/>
    </row>
    <row r="1637" hidden="1">
      <c r="A1637" s="20" t="s">
        <v>3853</v>
      </c>
      <c r="B1637" s="21" t="s">
        <v>3854</v>
      </c>
      <c r="C1637" s="22" t="s">
        <v>3855</v>
      </c>
      <c r="D1637" s="21" t="s">
        <v>3856</v>
      </c>
      <c r="E1637" s="23" t="s">
        <v>13</v>
      </c>
    </row>
    <row r="1638" hidden="1">
      <c r="A1638" s="57" t="s">
        <v>3857</v>
      </c>
      <c r="B1638" s="25">
        <v>34036.0</v>
      </c>
      <c r="C1638" s="26">
        <v>34038.0</v>
      </c>
      <c r="D1638" s="27">
        <v>2.0</v>
      </c>
      <c r="E1638" s="28" t="s">
        <v>5192</v>
      </c>
    </row>
    <row r="1639" hidden="1">
      <c r="A1639" s="57" t="s">
        <v>3858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7" t="s">
        <v>3859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7" t="s">
        <v>3860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3862</v>
      </c>
      <c r="B1642" s="29">
        <v>0.0</v>
      </c>
      <c r="C1642" s="26"/>
      <c r="D1642" s="27">
        <v>0.0</v>
      </c>
      <c r="E1642" s="28"/>
    </row>
    <row r="1643" hidden="1">
      <c r="A1643" s="31" t="s">
        <v>3863</v>
      </c>
      <c r="B1643" s="29">
        <v>0.0</v>
      </c>
      <c r="C1643" s="26"/>
      <c r="D1643" s="27">
        <v>0.0</v>
      </c>
      <c r="E1643" s="28"/>
    </row>
    <row r="1644" hidden="1">
      <c r="A1644" s="31" t="s">
        <v>3865</v>
      </c>
      <c r="B1644" s="29">
        <v>0.0</v>
      </c>
      <c r="C1644" s="26"/>
      <c r="D1644" s="27">
        <v>0.0</v>
      </c>
      <c r="E1644" s="28"/>
    </row>
    <row r="1645" hidden="1">
      <c r="A1645" s="31" t="s">
        <v>3867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8" t="s">
        <v>3868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8" t="s">
        <v>3869</v>
      </c>
      <c r="B1647" s="29">
        <v>28496.0</v>
      </c>
      <c r="C1647" s="59">
        <v>28496.0</v>
      </c>
      <c r="D1647" s="27">
        <v>0.0</v>
      </c>
      <c r="E1647" s="34"/>
    </row>
    <row r="1648" hidden="1">
      <c r="A1648" s="58" t="s">
        <v>3870</v>
      </c>
      <c r="B1648" s="29">
        <v>59039.0</v>
      </c>
      <c r="C1648" s="59">
        <v>59039.0</v>
      </c>
      <c r="D1648" s="27">
        <v>0.0</v>
      </c>
      <c r="E1648" s="34"/>
    </row>
    <row r="1649" hidden="1">
      <c r="A1649" s="58" t="s">
        <v>3871</v>
      </c>
      <c r="B1649" s="29">
        <v>87865.0</v>
      </c>
      <c r="C1649" s="59">
        <v>87865.0</v>
      </c>
      <c r="D1649" s="27">
        <v>0.0</v>
      </c>
      <c r="E1649" s="34"/>
    </row>
    <row r="1650" hidden="1">
      <c r="A1650" s="58" t="s">
        <v>3873</v>
      </c>
      <c r="B1650" s="29">
        <v>4159.0</v>
      </c>
      <c r="C1650" s="59">
        <v>4159.0</v>
      </c>
      <c r="D1650" s="27">
        <v>0.0</v>
      </c>
      <c r="E1650" s="34"/>
    </row>
    <row r="1651" hidden="1">
      <c r="A1651" s="58" t="s">
        <v>3874</v>
      </c>
      <c r="B1651" s="29">
        <v>11952.0</v>
      </c>
      <c r="C1651" s="59">
        <v>11424.0</v>
      </c>
      <c r="D1651" s="27">
        <v>-528.0</v>
      </c>
      <c r="E1651" s="34"/>
    </row>
    <row r="1652" hidden="1">
      <c r="A1652" s="35" t="s">
        <v>3875</v>
      </c>
      <c r="B1652" s="29">
        <v>329183.0</v>
      </c>
      <c r="C1652" s="59">
        <v>328655.0</v>
      </c>
      <c r="D1652" s="27">
        <v>-528.0</v>
      </c>
      <c r="E1652" s="34"/>
    </row>
    <row r="1653" hidden="1">
      <c r="A1653" s="36" t="s">
        <v>3876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3848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3850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4" t="s">
        <v>3851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5" t="s">
        <v>5098</v>
      </c>
      <c r="B1662" s="7"/>
      <c r="C1662" s="16"/>
      <c r="D1662" s="56" t="s">
        <v>5099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3852</v>
      </c>
      <c r="B1664" s="6"/>
      <c r="C1664" s="6"/>
      <c r="D1664" s="6"/>
      <c r="E1664" s="7"/>
    </row>
    <row r="1665" hidden="1">
      <c r="A1665" s="20" t="s">
        <v>3853</v>
      </c>
      <c r="B1665" s="21" t="s">
        <v>3854</v>
      </c>
      <c r="C1665" s="22" t="s">
        <v>3855</v>
      </c>
      <c r="D1665" s="21" t="s">
        <v>3856</v>
      </c>
      <c r="E1665" s="23" t="s">
        <v>13</v>
      </c>
    </row>
    <row r="1666" hidden="1">
      <c r="A1666" s="57" t="s">
        <v>3857</v>
      </c>
      <c r="B1666" s="25">
        <v>28878.0</v>
      </c>
      <c r="C1666" s="26">
        <v>28878.0</v>
      </c>
      <c r="D1666" s="27">
        <v>0.0</v>
      </c>
      <c r="E1666" s="28" t="s">
        <v>5193</v>
      </c>
    </row>
    <row r="1667" hidden="1">
      <c r="A1667" s="57" t="s">
        <v>3858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7" t="s">
        <v>3859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7" t="s">
        <v>3860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3862</v>
      </c>
      <c r="B1670" s="29">
        <v>360.0</v>
      </c>
      <c r="C1670" s="26"/>
      <c r="D1670" s="27">
        <v>-360.0</v>
      </c>
      <c r="E1670" s="28"/>
    </row>
    <row r="1671" hidden="1">
      <c r="A1671" s="31" t="s">
        <v>3863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3865</v>
      </c>
      <c r="B1672" s="29">
        <v>0.0</v>
      </c>
      <c r="C1672" s="26"/>
      <c r="D1672" s="27">
        <v>0.0</v>
      </c>
      <c r="E1672" s="28"/>
    </row>
    <row r="1673" hidden="1">
      <c r="A1673" s="31" t="s">
        <v>3867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8" t="s">
        <v>3868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8" t="s">
        <v>3869</v>
      </c>
      <c r="B1675" s="29">
        <v>36745.0</v>
      </c>
      <c r="C1675" s="59">
        <v>36745.0</v>
      </c>
      <c r="D1675" s="27">
        <v>0.0</v>
      </c>
      <c r="E1675" s="34"/>
    </row>
    <row r="1676" hidden="1">
      <c r="A1676" s="58" t="s">
        <v>3870</v>
      </c>
      <c r="B1676" s="29">
        <v>54246.0</v>
      </c>
      <c r="C1676" s="59">
        <v>54246.0</v>
      </c>
      <c r="D1676" s="27">
        <v>0.0</v>
      </c>
      <c r="E1676" s="34"/>
    </row>
    <row r="1677" hidden="1">
      <c r="A1677" s="58" t="s">
        <v>3871</v>
      </c>
      <c r="B1677" s="29">
        <v>94583.0</v>
      </c>
      <c r="C1677" s="59">
        <v>94833.0</v>
      </c>
      <c r="D1677" s="27">
        <v>250.0</v>
      </c>
      <c r="E1677" s="34"/>
    </row>
    <row r="1678" hidden="1">
      <c r="A1678" s="58" t="s">
        <v>3873</v>
      </c>
      <c r="B1678" s="29">
        <v>1094.0</v>
      </c>
      <c r="C1678" s="59">
        <v>1094.0</v>
      </c>
      <c r="D1678" s="27">
        <v>0.0</v>
      </c>
      <c r="E1678" s="34"/>
    </row>
    <row r="1679" hidden="1">
      <c r="A1679" s="58" t="s">
        <v>3874</v>
      </c>
      <c r="B1679" s="29">
        <v>7259.0</v>
      </c>
      <c r="C1679" s="59">
        <v>7259.0</v>
      </c>
      <c r="D1679" s="27">
        <v>0.0</v>
      </c>
      <c r="E1679" s="34"/>
    </row>
    <row r="1680" hidden="1">
      <c r="A1680" s="35" t="s">
        <v>3875</v>
      </c>
      <c r="B1680" s="29">
        <v>336057.7</v>
      </c>
      <c r="C1680" s="59">
        <v>336307.7</v>
      </c>
      <c r="D1680" s="27">
        <v>250.0</v>
      </c>
      <c r="E1680" s="34"/>
    </row>
    <row r="1681" hidden="1">
      <c r="A1681" s="36" t="s">
        <v>3876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3848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3850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4" t="s">
        <v>3851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5" t="s">
        <v>5098</v>
      </c>
      <c r="B1690" s="7"/>
      <c r="C1690" s="16"/>
      <c r="D1690" s="56" t="s">
        <v>5099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3852</v>
      </c>
      <c r="B1692" s="6"/>
      <c r="C1692" s="6"/>
      <c r="D1692" s="6"/>
      <c r="E1692" s="7"/>
    </row>
    <row r="1693" hidden="1">
      <c r="A1693" s="20" t="s">
        <v>3853</v>
      </c>
      <c r="B1693" s="21" t="s">
        <v>3854</v>
      </c>
      <c r="C1693" s="22" t="s">
        <v>3855</v>
      </c>
      <c r="D1693" s="21" t="s">
        <v>3856</v>
      </c>
      <c r="E1693" s="23" t="s">
        <v>13</v>
      </c>
    </row>
    <row r="1694" hidden="1">
      <c r="A1694" s="57" t="s">
        <v>3857</v>
      </c>
      <c r="B1694" s="25">
        <v>32702.0</v>
      </c>
      <c r="C1694" s="26">
        <v>33202.0</v>
      </c>
      <c r="D1694" s="27">
        <v>500.0</v>
      </c>
      <c r="E1694" s="28" t="s">
        <v>5194</v>
      </c>
    </row>
    <row r="1695" hidden="1">
      <c r="A1695" s="57" t="s">
        <v>3858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7" t="s">
        <v>3859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7" t="s">
        <v>3860</v>
      </c>
      <c r="B1697" s="29">
        <v>2500.0</v>
      </c>
      <c r="C1697" s="26">
        <v>2000.0</v>
      </c>
      <c r="D1697" s="27">
        <v>-500.0</v>
      </c>
      <c r="E1697" s="28" t="s">
        <v>5195</v>
      </c>
    </row>
    <row r="1698" hidden="1">
      <c r="A1698" s="31" t="s">
        <v>3862</v>
      </c>
      <c r="B1698" s="29">
        <v>240.0</v>
      </c>
      <c r="C1698" s="26"/>
      <c r="D1698" s="27">
        <v>-240.0</v>
      </c>
      <c r="E1698" s="28"/>
    </row>
    <row r="1699" hidden="1">
      <c r="A1699" s="31" t="s">
        <v>3863</v>
      </c>
      <c r="B1699" s="29">
        <v>110.0</v>
      </c>
      <c r="C1699" s="26">
        <v>110.0</v>
      </c>
      <c r="D1699" s="27">
        <v>0.0</v>
      </c>
      <c r="E1699" s="28" t="s">
        <v>5196</v>
      </c>
    </row>
    <row r="1700" hidden="1">
      <c r="A1700" s="31" t="s">
        <v>3865</v>
      </c>
      <c r="B1700" s="29">
        <v>849.0</v>
      </c>
      <c r="C1700" s="26">
        <v>849.0</v>
      </c>
      <c r="D1700" s="27">
        <v>0.0</v>
      </c>
      <c r="E1700" s="28" t="s">
        <v>5197</v>
      </c>
    </row>
    <row r="1701" hidden="1">
      <c r="A1701" s="31" t="s">
        <v>3867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8" t="s">
        <v>3868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8" t="s">
        <v>3869</v>
      </c>
      <c r="B1703" s="29">
        <v>32470.0</v>
      </c>
      <c r="C1703" s="59">
        <v>32470.0</v>
      </c>
      <c r="D1703" s="27">
        <v>0.0</v>
      </c>
      <c r="E1703" s="34"/>
    </row>
    <row r="1704" hidden="1">
      <c r="A1704" s="58" t="s">
        <v>3870</v>
      </c>
      <c r="B1704" s="29">
        <v>48463.0</v>
      </c>
      <c r="C1704" s="59">
        <v>48463.0</v>
      </c>
      <c r="D1704" s="27">
        <v>0.0</v>
      </c>
      <c r="E1704" s="34"/>
    </row>
    <row r="1705" hidden="1">
      <c r="A1705" s="58" t="s">
        <v>3871</v>
      </c>
      <c r="B1705" s="29">
        <v>92106.0</v>
      </c>
      <c r="C1705" s="59">
        <v>92455.0</v>
      </c>
      <c r="D1705" s="27">
        <v>349.0</v>
      </c>
      <c r="E1705" s="34"/>
    </row>
    <row r="1706" hidden="1">
      <c r="A1706" s="58" t="s">
        <v>3873</v>
      </c>
      <c r="B1706" s="29">
        <v>1734.0</v>
      </c>
      <c r="C1706" s="59">
        <v>1734.0</v>
      </c>
      <c r="D1706" s="27">
        <v>0.0</v>
      </c>
      <c r="E1706" s="34"/>
    </row>
    <row r="1707" hidden="1">
      <c r="A1707" s="58" t="s">
        <v>3874</v>
      </c>
      <c r="B1707" s="29">
        <v>8250.0</v>
      </c>
      <c r="C1707" s="59">
        <v>8250.0</v>
      </c>
      <c r="D1707" s="27">
        <v>0.0</v>
      </c>
      <c r="E1707" s="34"/>
    </row>
    <row r="1708" hidden="1">
      <c r="A1708" s="35" t="s">
        <v>3875</v>
      </c>
      <c r="B1708" s="29">
        <v>320302.75</v>
      </c>
      <c r="C1708" s="59">
        <v>320651.75</v>
      </c>
      <c r="D1708" s="27">
        <v>349.0</v>
      </c>
      <c r="E1708" s="34"/>
    </row>
    <row r="1709" hidden="1">
      <c r="A1709" s="36" t="s">
        <v>3876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3848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3850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4" t="s">
        <v>3851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5" t="s">
        <v>5098</v>
      </c>
      <c r="B1718" s="7"/>
      <c r="C1718" s="16"/>
      <c r="D1718" s="56" t="s">
        <v>5113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3852</v>
      </c>
      <c r="B1720" s="6"/>
      <c r="C1720" s="6"/>
      <c r="D1720" s="6"/>
      <c r="E1720" s="7"/>
    </row>
    <row r="1721" hidden="1">
      <c r="A1721" s="20" t="s">
        <v>3853</v>
      </c>
      <c r="B1721" s="21" t="s">
        <v>3854</v>
      </c>
      <c r="C1721" s="22" t="s">
        <v>3855</v>
      </c>
      <c r="D1721" s="21" t="s">
        <v>3856</v>
      </c>
      <c r="E1721" s="23" t="s">
        <v>13</v>
      </c>
    </row>
    <row r="1722" hidden="1">
      <c r="A1722" s="57" t="s">
        <v>3857</v>
      </c>
      <c r="B1722" s="25">
        <v>14249.0</v>
      </c>
      <c r="C1722" s="26">
        <v>14349.0</v>
      </c>
      <c r="D1722" s="27">
        <v>100.0</v>
      </c>
      <c r="E1722" s="28" t="s">
        <v>5198</v>
      </c>
    </row>
    <row r="1723" hidden="1">
      <c r="A1723" s="57" t="s">
        <v>3858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7" t="s">
        <v>3859</v>
      </c>
      <c r="B1724" s="29">
        <v>0.0</v>
      </c>
      <c r="C1724" s="26"/>
      <c r="D1724" s="27">
        <v>0.0</v>
      </c>
      <c r="E1724" s="28"/>
    </row>
    <row r="1725" hidden="1">
      <c r="A1725" s="57" t="s">
        <v>3860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3862</v>
      </c>
      <c r="B1726" s="29">
        <v>0.0</v>
      </c>
      <c r="C1726" s="26"/>
      <c r="D1726" s="27">
        <v>0.0</v>
      </c>
      <c r="E1726" s="28"/>
    </row>
    <row r="1727" hidden="1">
      <c r="A1727" s="31" t="s">
        <v>3863</v>
      </c>
      <c r="B1727" s="29">
        <v>0.0</v>
      </c>
      <c r="C1727" s="26"/>
      <c r="D1727" s="27">
        <v>0.0</v>
      </c>
      <c r="E1727" s="28"/>
    </row>
    <row r="1728" hidden="1">
      <c r="A1728" s="31" t="s">
        <v>3865</v>
      </c>
      <c r="B1728" s="29">
        <v>0.0</v>
      </c>
      <c r="C1728" s="26"/>
      <c r="D1728" s="27">
        <v>0.0</v>
      </c>
      <c r="E1728" s="28"/>
    </row>
    <row r="1729" hidden="1">
      <c r="A1729" s="31" t="s">
        <v>3867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8" t="s">
        <v>3868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8" t="s">
        <v>3869</v>
      </c>
      <c r="B1731" s="29">
        <v>12249.0</v>
      </c>
      <c r="C1731" s="59">
        <v>12249.0</v>
      </c>
      <c r="D1731" s="27">
        <v>0.0</v>
      </c>
      <c r="E1731" s="34"/>
    </row>
    <row r="1732" hidden="1">
      <c r="A1732" s="58" t="s">
        <v>3870</v>
      </c>
      <c r="B1732" s="29">
        <v>32156.0</v>
      </c>
      <c r="C1732" s="59">
        <v>31892.0</v>
      </c>
      <c r="D1732" s="27">
        <v>-264.0</v>
      </c>
      <c r="E1732" s="34"/>
    </row>
    <row r="1733" hidden="1">
      <c r="A1733" s="58" t="s">
        <v>3871</v>
      </c>
      <c r="B1733" s="29">
        <v>40812.0</v>
      </c>
      <c r="C1733" s="59">
        <v>40812.0</v>
      </c>
      <c r="D1733" s="27">
        <v>0.0</v>
      </c>
      <c r="E1733" s="34"/>
    </row>
    <row r="1734" hidden="1">
      <c r="A1734" s="58" t="s">
        <v>3873</v>
      </c>
      <c r="B1734" s="29">
        <v>2703.0</v>
      </c>
      <c r="C1734" s="59">
        <v>2703.0</v>
      </c>
      <c r="D1734" s="27">
        <v>0.0</v>
      </c>
      <c r="E1734" s="34"/>
    </row>
    <row r="1735" hidden="1">
      <c r="A1735" s="58" t="s">
        <v>3874</v>
      </c>
      <c r="B1735" s="29">
        <v>6462.0</v>
      </c>
      <c r="C1735" s="59">
        <v>6462.0</v>
      </c>
      <c r="D1735" s="27">
        <v>0.0</v>
      </c>
      <c r="E1735" s="34"/>
    </row>
    <row r="1736" hidden="1">
      <c r="A1736" s="35" t="s">
        <v>3875</v>
      </c>
      <c r="B1736" s="29">
        <v>157477.0</v>
      </c>
      <c r="C1736" s="59">
        <v>157213.0</v>
      </c>
      <c r="D1736" s="27">
        <v>-264.0</v>
      </c>
      <c r="E1736" s="34"/>
    </row>
    <row r="1737" hidden="1">
      <c r="A1737" s="36" t="s">
        <v>3876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3848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3850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4" t="s">
        <v>3851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5" t="s">
        <v>5105</v>
      </c>
      <c r="B1746" s="7"/>
      <c r="C1746" s="16"/>
      <c r="D1746" s="56" t="s">
        <v>5099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3852</v>
      </c>
      <c r="B1748" s="6"/>
      <c r="C1748" s="6"/>
      <c r="D1748" s="6"/>
      <c r="E1748" s="7"/>
    </row>
    <row r="1749" hidden="1">
      <c r="A1749" s="20" t="s">
        <v>3853</v>
      </c>
      <c r="B1749" s="21" t="s">
        <v>3854</v>
      </c>
      <c r="C1749" s="22" t="s">
        <v>3855</v>
      </c>
      <c r="D1749" s="21" t="s">
        <v>3856</v>
      </c>
      <c r="E1749" s="23" t="s">
        <v>13</v>
      </c>
    </row>
    <row r="1750" hidden="1">
      <c r="A1750" s="57" t="s">
        <v>3857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7" t="s">
        <v>3858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7" t="s">
        <v>3859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7" t="s">
        <v>3860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3862</v>
      </c>
      <c r="B1754" s="29">
        <v>0.0</v>
      </c>
      <c r="C1754" s="26"/>
      <c r="D1754" s="27">
        <v>0.0</v>
      </c>
      <c r="E1754" s="28"/>
    </row>
    <row r="1755" hidden="1">
      <c r="A1755" s="31" t="s">
        <v>3863</v>
      </c>
      <c r="B1755" s="29">
        <v>0.0</v>
      </c>
      <c r="C1755" s="26"/>
      <c r="D1755" s="27">
        <v>0.0</v>
      </c>
      <c r="E1755" s="28"/>
    </row>
    <row r="1756" hidden="1">
      <c r="A1756" s="31" t="s">
        <v>3865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3867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8" t="s">
        <v>3868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8" t="s">
        <v>3869</v>
      </c>
      <c r="B1759" s="29">
        <v>19803.0</v>
      </c>
      <c r="C1759" s="59">
        <v>19803.0</v>
      </c>
      <c r="D1759" s="27">
        <v>0.0</v>
      </c>
      <c r="E1759" s="34"/>
    </row>
    <row r="1760" hidden="1">
      <c r="A1760" s="58" t="s">
        <v>3870</v>
      </c>
      <c r="B1760" s="29">
        <v>32542.0</v>
      </c>
      <c r="C1760" s="59">
        <v>32542.0</v>
      </c>
      <c r="D1760" s="27">
        <v>0.0</v>
      </c>
      <c r="E1760" s="34"/>
    </row>
    <row r="1761" hidden="1">
      <c r="A1761" s="58" t="s">
        <v>3871</v>
      </c>
      <c r="B1761" s="29">
        <v>46205.0</v>
      </c>
      <c r="C1761" s="59">
        <v>46205.0</v>
      </c>
      <c r="D1761" s="27">
        <v>0.0</v>
      </c>
      <c r="E1761" s="34"/>
    </row>
    <row r="1762" hidden="1">
      <c r="A1762" s="58" t="s">
        <v>3873</v>
      </c>
      <c r="B1762" s="29">
        <v>1723.0</v>
      </c>
      <c r="C1762" s="59">
        <v>1723.0</v>
      </c>
      <c r="D1762" s="27">
        <v>0.0</v>
      </c>
      <c r="E1762" s="34"/>
    </row>
    <row r="1763" hidden="1">
      <c r="A1763" s="58" t="s">
        <v>3874</v>
      </c>
      <c r="B1763" s="29">
        <v>4631.0</v>
      </c>
      <c r="C1763" s="59">
        <v>4631.0</v>
      </c>
      <c r="D1763" s="27">
        <v>0.0</v>
      </c>
      <c r="E1763" s="34"/>
    </row>
    <row r="1764" hidden="1">
      <c r="A1764" s="35" t="s">
        <v>3875</v>
      </c>
      <c r="B1764" s="29">
        <v>173637.5</v>
      </c>
      <c r="C1764" s="59">
        <v>173637.5</v>
      </c>
      <c r="D1764" s="27">
        <v>0.0</v>
      </c>
      <c r="E1764" s="34"/>
    </row>
    <row r="1765" hidden="1">
      <c r="A1765" s="36" t="s">
        <v>3876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3848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3850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4" t="s">
        <v>3851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5" t="s">
        <v>5098</v>
      </c>
      <c r="B1774" s="7"/>
      <c r="C1774" s="16"/>
      <c r="D1774" s="56" t="s">
        <v>5099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3852</v>
      </c>
      <c r="B1776" s="6"/>
      <c r="C1776" s="6"/>
      <c r="D1776" s="6"/>
      <c r="E1776" s="7"/>
    </row>
    <row r="1777" hidden="1">
      <c r="A1777" s="20" t="s">
        <v>3853</v>
      </c>
      <c r="B1777" s="21" t="s">
        <v>3854</v>
      </c>
      <c r="C1777" s="22" t="s">
        <v>3855</v>
      </c>
      <c r="D1777" s="21" t="s">
        <v>3856</v>
      </c>
      <c r="E1777" s="23" t="s">
        <v>13</v>
      </c>
    </row>
    <row r="1778" hidden="1">
      <c r="A1778" s="57" t="s">
        <v>3857</v>
      </c>
      <c r="B1778" s="25">
        <v>37670.0</v>
      </c>
      <c r="C1778" s="26">
        <v>37644.0</v>
      </c>
      <c r="D1778" s="27">
        <v>-26.0</v>
      </c>
      <c r="E1778" s="28" t="s">
        <v>5150</v>
      </c>
    </row>
    <row r="1779" hidden="1">
      <c r="A1779" s="57" t="s">
        <v>3858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7" t="s">
        <v>3859</v>
      </c>
      <c r="B1780" s="29">
        <v>0.0</v>
      </c>
      <c r="C1780" s="26"/>
      <c r="D1780" s="27">
        <v>0.0</v>
      </c>
      <c r="E1780" s="28"/>
    </row>
    <row r="1781" hidden="1">
      <c r="A1781" s="57" t="s">
        <v>3860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3862</v>
      </c>
      <c r="B1782" s="29">
        <v>2000.0</v>
      </c>
      <c r="C1782" s="26"/>
      <c r="D1782" s="27">
        <v>-2000.0</v>
      </c>
      <c r="E1782" s="28"/>
    </row>
    <row r="1783" hidden="1">
      <c r="A1783" s="31" t="s">
        <v>3863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3865</v>
      </c>
      <c r="B1784" s="29">
        <v>0.0</v>
      </c>
      <c r="C1784" s="26"/>
      <c r="D1784" s="27">
        <v>0.0</v>
      </c>
      <c r="E1784" s="28"/>
    </row>
    <row r="1785" hidden="1">
      <c r="A1785" s="31" t="s">
        <v>3867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8" t="s">
        <v>3868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8" t="s">
        <v>3869</v>
      </c>
      <c r="B1787" s="29">
        <v>31165.0</v>
      </c>
      <c r="C1787" s="59">
        <v>31165.0</v>
      </c>
      <c r="D1787" s="27">
        <v>0.0</v>
      </c>
      <c r="E1787" s="34"/>
    </row>
    <row r="1788" hidden="1">
      <c r="A1788" s="58" t="s">
        <v>3870</v>
      </c>
      <c r="B1788" s="29">
        <v>59604.0</v>
      </c>
      <c r="C1788" s="59">
        <v>59340.0</v>
      </c>
      <c r="D1788" s="27">
        <v>-264.0</v>
      </c>
      <c r="E1788" s="34"/>
    </row>
    <row r="1789" hidden="1">
      <c r="A1789" s="58" t="s">
        <v>3871</v>
      </c>
      <c r="B1789" s="29">
        <v>78217.0</v>
      </c>
      <c r="C1789" s="59">
        <v>78217.0</v>
      </c>
      <c r="D1789" s="27">
        <v>0.0</v>
      </c>
      <c r="E1789" s="34"/>
    </row>
    <row r="1790" hidden="1">
      <c r="A1790" s="58" t="s">
        <v>3873</v>
      </c>
      <c r="B1790" s="29">
        <v>1957.0</v>
      </c>
      <c r="C1790" s="59">
        <v>1957.0</v>
      </c>
      <c r="D1790" s="27">
        <v>0.0</v>
      </c>
      <c r="E1790" s="34"/>
    </row>
    <row r="1791" hidden="1">
      <c r="A1791" s="58" t="s">
        <v>3874</v>
      </c>
      <c r="B1791" s="29">
        <v>13445.0</v>
      </c>
      <c r="C1791" s="59">
        <v>12847.0</v>
      </c>
      <c r="D1791" s="27">
        <v>-598.0</v>
      </c>
      <c r="E1791" s="34"/>
    </row>
    <row r="1792" hidden="1">
      <c r="A1792" s="35" t="s">
        <v>3875</v>
      </c>
      <c r="B1792" s="29">
        <v>315089.5</v>
      </c>
      <c r="C1792" s="59">
        <v>314227.5</v>
      </c>
      <c r="D1792" s="27">
        <v>-862.0</v>
      </c>
      <c r="E1792" s="34"/>
    </row>
    <row r="1793" hidden="1">
      <c r="A1793" s="36" t="s">
        <v>3876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3848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3850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4" t="s">
        <v>3851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5" t="s">
        <v>5098</v>
      </c>
      <c r="B1802" s="7"/>
      <c r="C1802" s="16"/>
      <c r="D1802" s="56" t="s">
        <v>5099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3852</v>
      </c>
      <c r="B1804" s="6"/>
      <c r="C1804" s="6"/>
      <c r="D1804" s="6"/>
      <c r="E1804" s="7"/>
    </row>
    <row r="1805" hidden="1">
      <c r="A1805" s="20" t="s">
        <v>3853</v>
      </c>
      <c r="B1805" s="21" t="s">
        <v>3854</v>
      </c>
      <c r="C1805" s="22" t="s">
        <v>3855</v>
      </c>
      <c r="D1805" s="21" t="s">
        <v>3856</v>
      </c>
      <c r="E1805" s="23" t="s">
        <v>13</v>
      </c>
    </row>
    <row r="1806" hidden="1">
      <c r="A1806" s="57" t="s">
        <v>3857</v>
      </c>
      <c r="B1806" s="25">
        <v>22962.0</v>
      </c>
      <c r="C1806" s="26">
        <v>22957.0</v>
      </c>
      <c r="D1806" s="27">
        <v>-5.0</v>
      </c>
      <c r="E1806" s="28" t="s">
        <v>5199</v>
      </c>
    </row>
    <row r="1807" hidden="1">
      <c r="A1807" s="57" t="s">
        <v>3858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7" t="s">
        <v>3859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7" t="s">
        <v>3860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3862</v>
      </c>
      <c r="B1810" s="29">
        <v>0.0</v>
      </c>
      <c r="C1810" s="26"/>
      <c r="D1810" s="27">
        <v>0.0</v>
      </c>
      <c r="E1810" s="28"/>
    </row>
    <row r="1811" hidden="1">
      <c r="A1811" s="31" t="s">
        <v>3863</v>
      </c>
      <c r="B1811" s="29">
        <v>110.0</v>
      </c>
      <c r="C1811" s="26">
        <v>110.0</v>
      </c>
      <c r="D1811" s="27">
        <v>0.0</v>
      </c>
      <c r="E1811" s="28" t="s">
        <v>5200</v>
      </c>
    </row>
    <row r="1812" hidden="1">
      <c r="A1812" s="31" t="s">
        <v>3865</v>
      </c>
      <c r="B1812" s="29">
        <v>6752.0</v>
      </c>
      <c r="C1812" s="26">
        <v>6752.0</v>
      </c>
      <c r="D1812" s="27">
        <v>0.0</v>
      </c>
      <c r="E1812" s="28" t="s">
        <v>5201</v>
      </c>
    </row>
    <row r="1813" hidden="1">
      <c r="A1813" s="31" t="s">
        <v>3867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8" t="s">
        <v>3868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8" t="s">
        <v>3869</v>
      </c>
      <c r="B1815" s="29">
        <v>31854.0</v>
      </c>
      <c r="C1815" s="59">
        <v>31483.0</v>
      </c>
      <c r="D1815" s="27">
        <v>-371.0</v>
      </c>
      <c r="E1815" s="34"/>
    </row>
    <row r="1816" hidden="1">
      <c r="A1816" s="58" t="s">
        <v>3870</v>
      </c>
      <c r="B1816" s="29">
        <v>66872.0</v>
      </c>
      <c r="C1816" s="59">
        <v>66872.0</v>
      </c>
      <c r="D1816" s="27">
        <v>0.0</v>
      </c>
      <c r="E1816" s="34"/>
    </row>
    <row r="1817" hidden="1">
      <c r="A1817" s="58" t="s">
        <v>3871</v>
      </c>
      <c r="B1817" s="29">
        <v>83628.0</v>
      </c>
      <c r="C1817" s="59">
        <v>83628.0</v>
      </c>
      <c r="D1817" s="27">
        <v>0.0</v>
      </c>
      <c r="E1817" s="34"/>
    </row>
    <row r="1818" hidden="1">
      <c r="A1818" s="58" t="s">
        <v>3873</v>
      </c>
      <c r="B1818" s="29">
        <v>302.0</v>
      </c>
      <c r="C1818" s="59">
        <v>302.0</v>
      </c>
      <c r="D1818" s="27">
        <v>0.0</v>
      </c>
      <c r="E1818" s="34"/>
    </row>
    <row r="1819" hidden="1">
      <c r="A1819" s="58" t="s">
        <v>3874</v>
      </c>
      <c r="B1819" s="29">
        <v>7834.0</v>
      </c>
      <c r="C1819" s="59">
        <v>7834.0</v>
      </c>
      <c r="D1819" s="27">
        <v>0.0</v>
      </c>
      <c r="E1819" s="34"/>
    </row>
    <row r="1820" hidden="1">
      <c r="A1820" s="35" t="s">
        <v>3875</v>
      </c>
      <c r="B1820" s="29">
        <v>305888.5</v>
      </c>
      <c r="C1820" s="59">
        <v>305816.5</v>
      </c>
      <c r="D1820" s="27">
        <v>-72.0</v>
      </c>
      <c r="E1820" s="34"/>
    </row>
    <row r="1821" hidden="1">
      <c r="A1821" s="36" t="s">
        <v>3876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3848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3850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4" t="s">
        <v>3851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5" t="s">
        <v>5098</v>
      </c>
      <c r="B1830" s="7"/>
      <c r="C1830" s="16"/>
      <c r="D1830" s="56" t="s">
        <v>5099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3852</v>
      </c>
      <c r="B1832" s="6"/>
      <c r="C1832" s="6"/>
      <c r="D1832" s="6"/>
      <c r="E1832" s="7"/>
    </row>
    <row r="1833" hidden="1">
      <c r="A1833" s="20" t="s">
        <v>3853</v>
      </c>
      <c r="B1833" s="21" t="s">
        <v>3854</v>
      </c>
      <c r="C1833" s="22" t="s">
        <v>3855</v>
      </c>
      <c r="D1833" s="21" t="s">
        <v>3856</v>
      </c>
      <c r="E1833" s="23" t="s">
        <v>13</v>
      </c>
    </row>
    <row r="1834" hidden="1">
      <c r="A1834" s="57" t="s">
        <v>3857</v>
      </c>
      <c r="B1834" s="25">
        <v>22962.0</v>
      </c>
      <c r="C1834" s="26">
        <v>22957.0</v>
      </c>
      <c r="D1834" s="27">
        <v>-5.0</v>
      </c>
      <c r="E1834" s="28" t="s">
        <v>5199</v>
      </c>
    </row>
    <row r="1835" hidden="1">
      <c r="A1835" s="57" t="s">
        <v>3858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7" t="s">
        <v>3859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7" t="s">
        <v>3860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3862</v>
      </c>
      <c r="B1838" s="29">
        <v>0.0</v>
      </c>
      <c r="C1838" s="26"/>
      <c r="D1838" s="27">
        <v>0.0</v>
      </c>
      <c r="E1838" s="28"/>
    </row>
    <row r="1839" hidden="1">
      <c r="A1839" s="31" t="s">
        <v>3863</v>
      </c>
      <c r="B1839" s="29">
        <v>110.0</v>
      </c>
      <c r="C1839" s="26">
        <v>110.0</v>
      </c>
      <c r="D1839" s="27">
        <v>0.0</v>
      </c>
      <c r="E1839" s="28" t="s">
        <v>5200</v>
      </c>
    </row>
    <row r="1840" hidden="1">
      <c r="A1840" s="31" t="s">
        <v>3865</v>
      </c>
      <c r="B1840" s="29">
        <v>6752.0</v>
      </c>
      <c r="C1840" s="26">
        <v>6752.0</v>
      </c>
      <c r="D1840" s="27">
        <v>0.0</v>
      </c>
      <c r="E1840" s="28" t="s">
        <v>5201</v>
      </c>
    </row>
    <row r="1841" hidden="1">
      <c r="A1841" s="31" t="s">
        <v>3867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8" t="s">
        <v>3868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8" t="s">
        <v>3869</v>
      </c>
      <c r="B1843" s="29">
        <v>31854.0</v>
      </c>
      <c r="C1843" s="59">
        <v>31483.0</v>
      </c>
      <c r="D1843" s="27">
        <v>-371.0</v>
      </c>
      <c r="E1843" s="34"/>
    </row>
    <row r="1844" hidden="1">
      <c r="A1844" s="58" t="s">
        <v>3870</v>
      </c>
      <c r="B1844" s="29">
        <v>66872.0</v>
      </c>
      <c r="C1844" s="59">
        <v>66872.0</v>
      </c>
      <c r="D1844" s="27">
        <v>0.0</v>
      </c>
      <c r="E1844" s="34"/>
    </row>
    <row r="1845" hidden="1">
      <c r="A1845" s="58" t="s">
        <v>3871</v>
      </c>
      <c r="B1845" s="29">
        <v>83628.0</v>
      </c>
      <c r="C1845" s="59">
        <v>83628.0</v>
      </c>
      <c r="D1845" s="27">
        <v>0.0</v>
      </c>
      <c r="E1845" s="34"/>
    </row>
    <row r="1846" hidden="1">
      <c r="A1846" s="58" t="s">
        <v>3873</v>
      </c>
      <c r="B1846" s="29">
        <v>302.0</v>
      </c>
      <c r="C1846" s="59">
        <v>302.0</v>
      </c>
      <c r="D1846" s="27">
        <v>0.0</v>
      </c>
      <c r="E1846" s="34"/>
    </row>
    <row r="1847" hidden="1">
      <c r="A1847" s="58" t="s">
        <v>3874</v>
      </c>
      <c r="B1847" s="29">
        <v>7834.0</v>
      </c>
      <c r="C1847" s="59">
        <v>7834.0</v>
      </c>
      <c r="D1847" s="27">
        <v>0.0</v>
      </c>
      <c r="E1847" s="34"/>
    </row>
    <row r="1848" hidden="1">
      <c r="A1848" s="35" t="s">
        <v>3875</v>
      </c>
      <c r="B1848" s="29">
        <v>305888.5</v>
      </c>
      <c r="C1848" s="59">
        <v>305816.5</v>
      </c>
      <c r="D1848" s="27">
        <v>-72.0</v>
      </c>
      <c r="E1848" s="34"/>
    </row>
    <row r="1849" hidden="1">
      <c r="A1849" s="36" t="s">
        <v>3876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3848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3850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4" t="s">
        <v>3851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5" t="s">
        <v>5098</v>
      </c>
      <c r="B1858" s="7"/>
      <c r="C1858" s="16"/>
      <c r="D1858" s="56" t="s">
        <v>5099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3852</v>
      </c>
      <c r="B1860" s="6"/>
      <c r="C1860" s="6"/>
      <c r="D1860" s="6"/>
      <c r="E1860" s="7"/>
    </row>
    <row r="1861" hidden="1">
      <c r="A1861" s="20" t="s">
        <v>3853</v>
      </c>
      <c r="B1861" s="21" t="s">
        <v>3854</v>
      </c>
      <c r="C1861" s="22" t="s">
        <v>3855</v>
      </c>
      <c r="D1861" s="21" t="s">
        <v>3856</v>
      </c>
      <c r="E1861" s="23" t="s">
        <v>13</v>
      </c>
    </row>
    <row r="1862" hidden="1">
      <c r="A1862" s="57" t="s">
        <v>3857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7" t="s">
        <v>3858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7" t="s">
        <v>3859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7" t="s">
        <v>3860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3862</v>
      </c>
      <c r="B1866" s="29">
        <v>300.0</v>
      </c>
      <c r="C1866" s="26"/>
      <c r="D1866" s="27">
        <v>-300.0</v>
      </c>
      <c r="E1866" s="28"/>
    </row>
    <row r="1867" hidden="1">
      <c r="A1867" s="31" t="s">
        <v>3863</v>
      </c>
      <c r="B1867" s="29">
        <v>0.0</v>
      </c>
      <c r="C1867" s="26"/>
      <c r="D1867" s="27">
        <v>0.0</v>
      </c>
      <c r="E1867" s="28"/>
    </row>
    <row r="1868" hidden="1">
      <c r="A1868" s="31" t="s">
        <v>3865</v>
      </c>
      <c r="B1868" s="29">
        <v>1010.0</v>
      </c>
      <c r="C1868" s="26">
        <v>269.0</v>
      </c>
      <c r="D1868" s="27">
        <v>-741.0</v>
      </c>
      <c r="E1868" s="28" t="s">
        <v>5202</v>
      </c>
    </row>
    <row r="1869" hidden="1">
      <c r="A1869" s="31" t="s">
        <v>3867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8" t="s">
        <v>3868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8" t="s">
        <v>3869</v>
      </c>
      <c r="B1871" s="29">
        <v>34558.0</v>
      </c>
      <c r="C1871" s="59">
        <v>34558.0</v>
      </c>
      <c r="D1871" s="27">
        <v>0.0</v>
      </c>
      <c r="E1871" s="34"/>
    </row>
    <row r="1872" hidden="1">
      <c r="A1872" s="58" t="s">
        <v>3870</v>
      </c>
      <c r="B1872" s="29">
        <v>68061.0</v>
      </c>
      <c r="C1872" s="59">
        <v>68061.0</v>
      </c>
      <c r="D1872" s="27">
        <v>0.0</v>
      </c>
      <c r="E1872" s="34"/>
    </row>
    <row r="1873" hidden="1">
      <c r="A1873" s="58" t="s">
        <v>3871</v>
      </c>
      <c r="B1873" s="29">
        <v>90448.0</v>
      </c>
      <c r="C1873" s="59">
        <v>90698.0</v>
      </c>
      <c r="D1873" s="27">
        <v>250.0</v>
      </c>
      <c r="E1873" s="34"/>
    </row>
    <row r="1874" hidden="1">
      <c r="A1874" s="58" t="s">
        <v>3873</v>
      </c>
      <c r="B1874" s="29">
        <v>4033.0</v>
      </c>
      <c r="C1874" s="59">
        <v>4033.0</v>
      </c>
      <c r="D1874" s="27">
        <v>0.0</v>
      </c>
      <c r="E1874" s="34"/>
    </row>
    <row r="1875" hidden="1">
      <c r="A1875" s="58" t="s">
        <v>3874</v>
      </c>
      <c r="B1875" s="29">
        <v>8395.0</v>
      </c>
      <c r="C1875" s="59">
        <v>8395.0</v>
      </c>
      <c r="D1875" s="27">
        <v>0.0</v>
      </c>
      <c r="E1875" s="34"/>
    </row>
    <row r="1876" hidden="1">
      <c r="A1876" s="35" t="s">
        <v>3875</v>
      </c>
      <c r="B1876" s="29">
        <v>316482.1</v>
      </c>
      <c r="C1876" s="59">
        <v>316732.1</v>
      </c>
      <c r="D1876" s="27">
        <v>250.0</v>
      </c>
      <c r="E1876" s="34"/>
    </row>
    <row r="1877" hidden="1">
      <c r="A1877" s="36" t="s">
        <v>3876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3848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3850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4" t="s">
        <v>3851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5" t="s">
        <v>5098</v>
      </c>
      <c r="B1886" s="7"/>
      <c r="C1886" s="16"/>
      <c r="D1886" s="56" t="s">
        <v>5099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3852</v>
      </c>
      <c r="B1888" s="6"/>
      <c r="C1888" s="6"/>
      <c r="D1888" s="6"/>
      <c r="E1888" s="7"/>
    </row>
    <row r="1889" hidden="1">
      <c r="A1889" s="20" t="s">
        <v>3853</v>
      </c>
      <c r="B1889" s="21" t="s">
        <v>3854</v>
      </c>
      <c r="C1889" s="22" t="s">
        <v>3855</v>
      </c>
      <c r="D1889" s="21" t="s">
        <v>3856</v>
      </c>
      <c r="E1889" s="23" t="s">
        <v>13</v>
      </c>
    </row>
    <row r="1890" hidden="1">
      <c r="A1890" s="57" t="s">
        <v>3857</v>
      </c>
      <c r="B1890" s="25">
        <v>29659.0</v>
      </c>
      <c r="C1890" s="26">
        <v>29662.0</v>
      </c>
      <c r="D1890" s="27">
        <v>3.0</v>
      </c>
      <c r="E1890" s="28" t="s">
        <v>5203</v>
      </c>
    </row>
    <row r="1891" hidden="1">
      <c r="A1891" s="57" t="s">
        <v>3858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7" t="s">
        <v>3859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7" t="s">
        <v>3860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3862</v>
      </c>
      <c r="B1894" s="29">
        <v>333.0</v>
      </c>
      <c r="C1894" s="26">
        <v>133.0</v>
      </c>
      <c r="D1894" s="27">
        <v>-200.0</v>
      </c>
      <c r="E1894" s="28" t="s">
        <v>5204</v>
      </c>
    </row>
    <row r="1895" hidden="1">
      <c r="A1895" s="31" t="s">
        <v>3863</v>
      </c>
      <c r="B1895" s="29">
        <v>0.0</v>
      </c>
      <c r="C1895" s="26"/>
      <c r="D1895" s="27">
        <v>0.0</v>
      </c>
      <c r="E1895" s="28"/>
    </row>
    <row r="1896" hidden="1">
      <c r="A1896" s="31" t="s">
        <v>3865</v>
      </c>
      <c r="B1896" s="29">
        <v>4747.0</v>
      </c>
      <c r="C1896" s="26">
        <v>2700.0</v>
      </c>
      <c r="D1896" s="27">
        <v>-2047.0</v>
      </c>
      <c r="E1896" s="28" t="s">
        <v>5205</v>
      </c>
    </row>
    <row r="1897" hidden="1">
      <c r="A1897" s="31" t="s">
        <v>3867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8" t="s">
        <v>3868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8" t="s">
        <v>3869</v>
      </c>
      <c r="B1899" s="29">
        <v>24487.0</v>
      </c>
      <c r="C1899" s="59">
        <v>24223.0</v>
      </c>
      <c r="D1899" s="27">
        <v>-264.0</v>
      </c>
      <c r="E1899" s="34"/>
    </row>
    <row r="1900" hidden="1">
      <c r="A1900" s="58" t="s">
        <v>3870</v>
      </c>
      <c r="B1900" s="29">
        <v>62138.0</v>
      </c>
      <c r="C1900" s="59">
        <v>62138.0</v>
      </c>
      <c r="D1900" s="27">
        <v>0.0</v>
      </c>
      <c r="E1900" s="34"/>
    </row>
    <row r="1901" hidden="1">
      <c r="A1901" s="58" t="s">
        <v>3871</v>
      </c>
      <c r="B1901" s="29">
        <v>83637.0</v>
      </c>
      <c r="C1901" s="59">
        <v>83637.0</v>
      </c>
      <c r="D1901" s="27">
        <v>0.0</v>
      </c>
      <c r="E1901" s="34"/>
    </row>
    <row r="1902" hidden="1">
      <c r="A1902" s="58" t="s">
        <v>3873</v>
      </c>
      <c r="B1902" s="29">
        <v>1025.0</v>
      </c>
      <c r="C1902" s="59">
        <v>1025.0</v>
      </c>
      <c r="D1902" s="27">
        <v>0.0</v>
      </c>
      <c r="E1902" s="34"/>
    </row>
    <row r="1903" hidden="1">
      <c r="A1903" s="58" t="s">
        <v>3874</v>
      </c>
      <c r="B1903" s="29">
        <v>8626.0</v>
      </c>
      <c r="C1903" s="59">
        <v>8626.0</v>
      </c>
      <c r="D1903" s="27">
        <v>0.0</v>
      </c>
      <c r="E1903" s="34"/>
    </row>
    <row r="1904" hidden="1">
      <c r="A1904" s="35" t="s">
        <v>3875</v>
      </c>
      <c r="B1904" s="29">
        <v>308984.0</v>
      </c>
      <c r="C1904" s="59">
        <v>308720.0</v>
      </c>
      <c r="D1904" s="27">
        <v>-264.0</v>
      </c>
      <c r="E1904" s="34"/>
    </row>
    <row r="1905" hidden="1">
      <c r="A1905" s="36" t="s">
        <v>3876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3848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3850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4" t="s">
        <v>3851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5" t="s">
        <v>5098</v>
      </c>
      <c r="B1914" s="7"/>
      <c r="C1914" s="16"/>
      <c r="D1914" s="56" t="s">
        <v>5099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3852</v>
      </c>
      <c r="B1916" s="6"/>
      <c r="C1916" s="6"/>
      <c r="D1916" s="6"/>
      <c r="E1916" s="7"/>
    </row>
    <row r="1917" hidden="1">
      <c r="A1917" s="20" t="s">
        <v>3853</v>
      </c>
      <c r="B1917" s="21" t="s">
        <v>3854</v>
      </c>
      <c r="C1917" s="22" t="s">
        <v>3855</v>
      </c>
      <c r="D1917" s="21" t="s">
        <v>3856</v>
      </c>
      <c r="E1917" s="23" t="s">
        <v>13</v>
      </c>
    </row>
    <row r="1918" hidden="1">
      <c r="A1918" s="57" t="s">
        <v>3857</v>
      </c>
      <c r="B1918" s="25">
        <v>30007.0</v>
      </c>
      <c r="C1918" s="26">
        <v>30007.0</v>
      </c>
      <c r="D1918" s="27">
        <v>0.0</v>
      </c>
      <c r="E1918" s="28" t="s">
        <v>5206</v>
      </c>
    </row>
    <row r="1919" hidden="1">
      <c r="A1919" s="57" t="s">
        <v>3858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7" t="s">
        <v>3859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7" t="s">
        <v>3860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3862</v>
      </c>
      <c r="B1922" s="29">
        <v>0.0</v>
      </c>
      <c r="C1922" s="26"/>
      <c r="D1922" s="27">
        <v>0.0</v>
      </c>
      <c r="E1922" s="28"/>
    </row>
    <row r="1923" hidden="1">
      <c r="A1923" s="31" t="s">
        <v>3863</v>
      </c>
      <c r="B1923" s="29">
        <v>0.0</v>
      </c>
      <c r="C1923" s="26"/>
      <c r="D1923" s="27">
        <v>0.0</v>
      </c>
      <c r="E1923" s="28"/>
    </row>
    <row r="1924" hidden="1">
      <c r="A1924" s="31" t="s">
        <v>3865</v>
      </c>
      <c r="B1924" s="29">
        <v>1413.0</v>
      </c>
      <c r="C1924" s="26">
        <v>1413.0</v>
      </c>
      <c r="D1924" s="27">
        <v>0.0</v>
      </c>
      <c r="E1924" s="28" t="s">
        <v>5207</v>
      </c>
    </row>
    <row r="1925" hidden="1">
      <c r="A1925" s="31" t="s">
        <v>3867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8" t="s">
        <v>3868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8" t="s">
        <v>3869</v>
      </c>
      <c r="B1927" s="29">
        <v>29904.0</v>
      </c>
      <c r="C1927" s="59">
        <v>29904.0</v>
      </c>
      <c r="D1927" s="27">
        <v>0.0</v>
      </c>
      <c r="E1927" s="34"/>
    </row>
    <row r="1928" hidden="1">
      <c r="A1928" s="58" t="s">
        <v>3870</v>
      </c>
      <c r="B1928" s="29">
        <v>71021.0</v>
      </c>
      <c r="C1928" s="59">
        <v>71021.0</v>
      </c>
      <c r="D1928" s="27">
        <v>0.0</v>
      </c>
      <c r="E1928" s="34"/>
    </row>
    <row r="1929" hidden="1">
      <c r="A1929" s="58" t="s">
        <v>3871</v>
      </c>
      <c r="B1929" s="29">
        <v>76752.0</v>
      </c>
      <c r="C1929" s="59">
        <v>76752.0</v>
      </c>
      <c r="D1929" s="27">
        <v>0.0</v>
      </c>
      <c r="E1929" s="34"/>
    </row>
    <row r="1930" hidden="1">
      <c r="A1930" s="58" t="s">
        <v>3873</v>
      </c>
      <c r="B1930" s="29">
        <v>697.0</v>
      </c>
      <c r="C1930" s="59">
        <v>697.0</v>
      </c>
      <c r="D1930" s="27">
        <v>0.0</v>
      </c>
      <c r="E1930" s="34"/>
    </row>
    <row r="1931" hidden="1">
      <c r="A1931" s="58" t="s">
        <v>3874</v>
      </c>
      <c r="B1931" s="29">
        <v>7942.0</v>
      </c>
      <c r="C1931" s="59">
        <v>7942.0</v>
      </c>
      <c r="D1931" s="27">
        <v>0.0</v>
      </c>
      <c r="E1931" s="34"/>
    </row>
    <row r="1932" hidden="1">
      <c r="A1932" s="35" t="s">
        <v>3875</v>
      </c>
      <c r="B1932" s="29">
        <v>310541.4</v>
      </c>
      <c r="C1932" s="59">
        <v>310541.4</v>
      </c>
      <c r="D1932" s="27">
        <v>0.0</v>
      </c>
      <c r="E1932" s="34"/>
    </row>
    <row r="1933" hidden="1">
      <c r="A1933" s="36" t="s">
        <v>3876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3848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3850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4" t="s">
        <v>3851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5" t="s">
        <v>5098</v>
      </c>
      <c r="B1942" s="7"/>
      <c r="C1942" s="16"/>
      <c r="D1942" s="56" t="s">
        <v>5099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3852</v>
      </c>
      <c r="B1944" s="6"/>
      <c r="C1944" s="6"/>
      <c r="D1944" s="6"/>
      <c r="E1944" s="7"/>
    </row>
    <row r="1945" hidden="1">
      <c r="A1945" s="20" t="s">
        <v>3853</v>
      </c>
      <c r="B1945" s="21" t="s">
        <v>3854</v>
      </c>
      <c r="C1945" s="22" t="s">
        <v>3855</v>
      </c>
      <c r="D1945" s="21" t="s">
        <v>3856</v>
      </c>
      <c r="E1945" s="23" t="s">
        <v>13</v>
      </c>
    </row>
    <row r="1946" hidden="1">
      <c r="A1946" s="57" t="s">
        <v>3857</v>
      </c>
      <c r="B1946" s="25">
        <v>33696.0</v>
      </c>
      <c r="C1946" s="26">
        <v>33701.0</v>
      </c>
      <c r="D1946" s="27">
        <v>5.0</v>
      </c>
      <c r="E1946" s="28" t="s">
        <v>5208</v>
      </c>
    </row>
    <row r="1947" hidden="1">
      <c r="A1947" s="57" t="s">
        <v>3858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7" t="s">
        <v>3859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7" t="s">
        <v>3860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3862</v>
      </c>
      <c r="B1950" s="29">
        <v>0.0</v>
      </c>
      <c r="C1950" s="26"/>
      <c r="D1950" s="27">
        <v>0.0</v>
      </c>
      <c r="E1950" s="28"/>
    </row>
    <row r="1951" hidden="1">
      <c r="A1951" s="31" t="s">
        <v>3863</v>
      </c>
      <c r="B1951" s="29">
        <v>0.0</v>
      </c>
      <c r="C1951" s="26"/>
      <c r="D1951" s="27">
        <v>0.0</v>
      </c>
      <c r="E1951" s="28"/>
    </row>
    <row r="1952" hidden="1">
      <c r="A1952" s="31" t="s">
        <v>3865</v>
      </c>
      <c r="B1952" s="29">
        <v>0.0</v>
      </c>
      <c r="C1952" s="26"/>
      <c r="D1952" s="27">
        <v>0.0</v>
      </c>
      <c r="E1952" s="28"/>
    </row>
    <row r="1953" hidden="1">
      <c r="A1953" s="31" t="s">
        <v>3867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8" t="s">
        <v>3868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8" t="s">
        <v>3869</v>
      </c>
      <c r="B1955" s="29">
        <v>35895.0</v>
      </c>
      <c r="C1955" s="59">
        <v>35895.0</v>
      </c>
      <c r="D1955" s="27">
        <v>0.0</v>
      </c>
      <c r="E1955" s="34"/>
    </row>
    <row r="1956" hidden="1">
      <c r="A1956" s="58" t="s">
        <v>3870</v>
      </c>
      <c r="B1956" s="29">
        <v>81921.0</v>
      </c>
      <c r="C1956" s="59">
        <v>81592.0</v>
      </c>
      <c r="D1956" s="27">
        <v>-329.0</v>
      </c>
      <c r="E1956" s="34"/>
    </row>
    <row r="1957" hidden="1">
      <c r="A1957" s="58" t="s">
        <v>3871</v>
      </c>
      <c r="B1957" s="29">
        <v>88213.0</v>
      </c>
      <c r="C1957" s="59">
        <v>88213.0</v>
      </c>
      <c r="D1957" s="27">
        <v>0.0</v>
      </c>
      <c r="E1957" s="34"/>
    </row>
    <row r="1958" hidden="1">
      <c r="A1958" s="58" t="s">
        <v>3873</v>
      </c>
      <c r="B1958" s="29">
        <v>768.0</v>
      </c>
      <c r="C1958" s="59">
        <v>768.0</v>
      </c>
      <c r="D1958" s="27">
        <v>0.0</v>
      </c>
      <c r="E1958" s="34"/>
    </row>
    <row r="1959" hidden="1">
      <c r="A1959" s="58" t="s">
        <v>3874</v>
      </c>
      <c r="B1959" s="29">
        <v>8904.0</v>
      </c>
      <c r="C1959" s="59">
        <v>8904.0</v>
      </c>
      <c r="D1959" s="27">
        <v>0.0</v>
      </c>
      <c r="E1959" s="34"/>
    </row>
    <row r="1960" hidden="1">
      <c r="A1960" s="35" t="s">
        <v>3875</v>
      </c>
      <c r="B1960" s="29">
        <v>374559.5</v>
      </c>
      <c r="C1960" s="59">
        <v>374285.5</v>
      </c>
      <c r="D1960" s="27">
        <v>-274.0</v>
      </c>
      <c r="E1960" s="34"/>
    </row>
    <row r="1961" hidden="1">
      <c r="A1961" s="36" t="s">
        <v>3876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3848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3850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4" t="s">
        <v>3851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5" t="s">
        <v>5098</v>
      </c>
      <c r="B1970" s="7"/>
      <c r="C1970" s="16"/>
      <c r="D1970" s="56" t="s">
        <v>5099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3852</v>
      </c>
      <c r="B1972" s="6"/>
      <c r="C1972" s="6"/>
      <c r="D1972" s="6"/>
      <c r="E1972" s="7"/>
    </row>
    <row r="1973" hidden="1">
      <c r="A1973" s="20" t="s">
        <v>3853</v>
      </c>
      <c r="B1973" s="21" t="s">
        <v>3854</v>
      </c>
      <c r="C1973" s="22" t="s">
        <v>3855</v>
      </c>
      <c r="D1973" s="21" t="s">
        <v>3856</v>
      </c>
      <c r="E1973" s="23" t="s">
        <v>13</v>
      </c>
    </row>
    <row r="1974" hidden="1">
      <c r="A1974" s="57" t="s">
        <v>3857</v>
      </c>
      <c r="B1974" s="25">
        <v>30968.0</v>
      </c>
      <c r="C1974" s="26">
        <v>30869.0</v>
      </c>
      <c r="D1974" s="27">
        <v>-99.0</v>
      </c>
      <c r="E1974" s="28" t="s">
        <v>5209</v>
      </c>
    </row>
    <row r="1975" hidden="1">
      <c r="A1975" s="57" t="s">
        <v>3858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7" t="s">
        <v>3859</v>
      </c>
      <c r="B1976" s="29">
        <v>0.0</v>
      </c>
      <c r="C1976" s="26"/>
      <c r="D1976" s="27">
        <v>0.0</v>
      </c>
      <c r="E1976" s="28"/>
    </row>
    <row r="1977" hidden="1">
      <c r="A1977" s="57" t="s">
        <v>3860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3862</v>
      </c>
      <c r="B1978" s="29">
        <v>0.0</v>
      </c>
      <c r="C1978" s="26"/>
      <c r="D1978" s="27">
        <v>0.0</v>
      </c>
      <c r="E1978" s="28"/>
    </row>
    <row r="1979" hidden="1">
      <c r="A1979" s="31" t="s">
        <v>3863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3865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3867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8" t="s">
        <v>3868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8" t="s">
        <v>3869</v>
      </c>
      <c r="B1983" s="29">
        <v>35827.0</v>
      </c>
      <c r="C1983" s="59">
        <v>35827.0</v>
      </c>
      <c r="D1983" s="27">
        <v>0.0</v>
      </c>
      <c r="E1983" s="34"/>
    </row>
    <row r="1984" hidden="1">
      <c r="A1984" s="58" t="s">
        <v>3870</v>
      </c>
      <c r="B1984" s="29">
        <v>73245.0</v>
      </c>
      <c r="C1984" s="59">
        <v>72592.0</v>
      </c>
      <c r="D1984" s="27">
        <v>-653.0</v>
      </c>
      <c r="E1984" s="34"/>
    </row>
    <row r="1985" hidden="1">
      <c r="A1985" s="58" t="s">
        <v>3871</v>
      </c>
      <c r="B1985" s="29">
        <v>87804.0</v>
      </c>
      <c r="C1985" s="59">
        <v>88481.0</v>
      </c>
      <c r="D1985" s="27">
        <v>677.0</v>
      </c>
      <c r="E1985" s="34"/>
    </row>
    <row r="1986" hidden="1">
      <c r="A1986" s="58" t="s">
        <v>3873</v>
      </c>
      <c r="B1986" s="29">
        <v>250.0</v>
      </c>
      <c r="C1986" s="59">
        <v>250.0</v>
      </c>
      <c r="D1986" s="27">
        <v>0.0</v>
      </c>
      <c r="E1986" s="34"/>
    </row>
    <row r="1987" hidden="1">
      <c r="A1987" s="58" t="s">
        <v>3874</v>
      </c>
      <c r="B1987" s="29">
        <v>9669.0</v>
      </c>
      <c r="C1987" s="59">
        <v>9669.0</v>
      </c>
      <c r="D1987" s="27">
        <v>0.0</v>
      </c>
      <c r="E1987" s="34"/>
    </row>
    <row r="1988" hidden="1">
      <c r="A1988" s="35" t="s">
        <v>3875</v>
      </c>
      <c r="B1988" s="29">
        <v>357691.5</v>
      </c>
      <c r="C1988" s="59">
        <v>357715.5</v>
      </c>
      <c r="D1988" s="27">
        <v>24.0</v>
      </c>
      <c r="E1988" s="34"/>
    </row>
    <row r="1989" hidden="1">
      <c r="A1989" s="36" t="s">
        <v>3876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3848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3850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4" t="s">
        <v>3851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5" t="s">
        <v>5098</v>
      </c>
      <c r="B1998" s="7"/>
      <c r="C1998" s="16"/>
      <c r="D1998" s="56" t="s">
        <v>5099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3852</v>
      </c>
      <c r="B2000" s="6"/>
      <c r="C2000" s="6"/>
      <c r="D2000" s="6"/>
      <c r="E2000" s="7"/>
    </row>
    <row r="2001" hidden="1">
      <c r="A2001" s="20" t="s">
        <v>3853</v>
      </c>
      <c r="B2001" s="21" t="s">
        <v>3854</v>
      </c>
      <c r="C2001" s="22" t="s">
        <v>3855</v>
      </c>
      <c r="D2001" s="21" t="s">
        <v>3856</v>
      </c>
      <c r="E2001" s="23" t="s">
        <v>13</v>
      </c>
    </row>
    <row r="2002" hidden="1">
      <c r="A2002" s="57" t="s">
        <v>3857</v>
      </c>
      <c r="B2002" s="25">
        <v>25749.0</v>
      </c>
      <c r="C2002" s="26">
        <v>26249.0</v>
      </c>
      <c r="D2002" s="27">
        <v>500.0</v>
      </c>
      <c r="E2002" s="28" t="s">
        <v>5210</v>
      </c>
    </row>
    <row r="2003" hidden="1">
      <c r="A2003" s="57" t="s">
        <v>3858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7" t="s">
        <v>3859</v>
      </c>
      <c r="B2004" s="29">
        <v>0.0</v>
      </c>
      <c r="C2004" s="26"/>
      <c r="D2004" s="27">
        <v>0.0</v>
      </c>
      <c r="E2004" s="28"/>
    </row>
    <row r="2005" hidden="1">
      <c r="A2005" s="57" t="s">
        <v>3860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3862</v>
      </c>
      <c r="B2006" s="29">
        <v>0.0</v>
      </c>
      <c r="C2006" s="26"/>
      <c r="D2006" s="27">
        <v>0.0</v>
      </c>
      <c r="E2006" s="28"/>
    </row>
    <row r="2007" hidden="1">
      <c r="A2007" s="31" t="s">
        <v>3863</v>
      </c>
      <c r="B2007" s="29">
        <v>0.0</v>
      </c>
      <c r="C2007" s="26"/>
      <c r="D2007" s="27">
        <v>0.0</v>
      </c>
      <c r="E2007" s="28"/>
    </row>
    <row r="2008" hidden="1">
      <c r="A2008" s="31" t="s">
        <v>3865</v>
      </c>
      <c r="B2008" s="29">
        <v>8271.0</v>
      </c>
      <c r="C2008" s="26">
        <v>7839.0</v>
      </c>
      <c r="D2008" s="27">
        <v>-432.0</v>
      </c>
      <c r="E2008" s="28" t="s">
        <v>5211</v>
      </c>
    </row>
    <row r="2009" hidden="1">
      <c r="A2009" s="31" t="s">
        <v>3867</v>
      </c>
      <c r="B2009" s="29">
        <v>7720.0</v>
      </c>
      <c r="C2009" s="26">
        <v>8152.0</v>
      </c>
      <c r="D2009" s="27">
        <v>432.0</v>
      </c>
      <c r="E2009" s="28" t="s">
        <v>5212</v>
      </c>
    </row>
    <row r="2010" hidden="1">
      <c r="A2010" s="58" t="s">
        <v>3868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8" t="s">
        <v>3869</v>
      </c>
      <c r="B2011" s="29">
        <v>46520.0</v>
      </c>
      <c r="C2011" s="59">
        <v>46520.0</v>
      </c>
      <c r="D2011" s="27">
        <v>0.0</v>
      </c>
      <c r="E2011" s="34"/>
    </row>
    <row r="2012" hidden="1">
      <c r="A2012" s="58" t="s">
        <v>3870</v>
      </c>
      <c r="B2012" s="29">
        <v>83653.0</v>
      </c>
      <c r="C2012" s="59">
        <v>83653.0</v>
      </c>
      <c r="D2012" s="27">
        <v>0.0</v>
      </c>
      <c r="E2012" s="34"/>
    </row>
    <row r="2013" hidden="1">
      <c r="A2013" s="58" t="s">
        <v>3871</v>
      </c>
      <c r="B2013" s="29">
        <v>104803.0</v>
      </c>
      <c r="C2013" s="59">
        <v>104803.0</v>
      </c>
      <c r="D2013" s="27">
        <v>0.0</v>
      </c>
      <c r="E2013" s="34"/>
    </row>
    <row r="2014" hidden="1">
      <c r="A2014" s="58" t="s">
        <v>3873</v>
      </c>
      <c r="B2014" s="29">
        <v>0.0</v>
      </c>
      <c r="C2014" s="59">
        <v>0.0</v>
      </c>
      <c r="D2014" s="27">
        <v>0.0</v>
      </c>
      <c r="E2014" s="34"/>
    </row>
    <row r="2015" hidden="1">
      <c r="A2015" s="58" t="s">
        <v>3874</v>
      </c>
      <c r="B2015" s="29">
        <v>4942.0</v>
      </c>
      <c r="C2015" s="59">
        <v>4942.0</v>
      </c>
      <c r="D2015" s="27">
        <v>0.0</v>
      </c>
      <c r="E2015" s="34"/>
    </row>
    <row r="2016" hidden="1">
      <c r="A2016" s="35" t="s">
        <v>3875</v>
      </c>
      <c r="B2016" s="29">
        <v>409170.0</v>
      </c>
      <c r="C2016" s="59">
        <v>408881.0</v>
      </c>
      <c r="D2016" s="27">
        <v>-289.0</v>
      </c>
      <c r="E2016" s="34"/>
    </row>
    <row r="2017" hidden="1">
      <c r="A2017" s="36" t="s">
        <v>3876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3848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3850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4" t="s">
        <v>3851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5" t="s">
        <v>5098</v>
      </c>
      <c r="B2026" s="7"/>
      <c r="C2026" s="16"/>
      <c r="D2026" s="56" t="s">
        <v>5100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3852</v>
      </c>
      <c r="B2028" s="6"/>
      <c r="C2028" s="6"/>
      <c r="D2028" s="6"/>
      <c r="E2028" s="7"/>
    </row>
    <row r="2029" hidden="1">
      <c r="A2029" s="20" t="s">
        <v>3853</v>
      </c>
      <c r="B2029" s="21" t="s">
        <v>3854</v>
      </c>
      <c r="C2029" s="22" t="s">
        <v>3855</v>
      </c>
      <c r="D2029" s="21" t="s">
        <v>3856</v>
      </c>
      <c r="E2029" s="23" t="s">
        <v>13</v>
      </c>
    </row>
    <row r="2030" hidden="1">
      <c r="A2030" s="57" t="s">
        <v>3857</v>
      </c>
      <c r="B2030" s="25">
        <v>4384.0</v>
      </c>
      <c r="C2030" s="26">
        <v>4385.0</v>
      </c>
      <c r="D2030" s="27">
        <v>1.0</v>
      </c>
      <c r="E2030" s="28" t="s">
        <v>5213</v>
      </c>
    </row>
    <row r="2031" hidden="1">
      <c r="A2031" s="57" t="s">
        <v>3858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7" t="s">
        <v>3859</v>
      </c>
      <c r="B2032" s="29">
        <v>0.0</v>
      </c>
      <c r="C2032" s="26"/>
      <c r="D2032" s="27">
        <v>0.0</v>
      </c>
      <c r="E2032" s="28"/>
    </row>
    <row r="2033" hidden="1">
      <c r="A2033" s="57" t="s">
        <v>3860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3862</v>
      </c>
      <c r="B2034" s="29">
        <v>0.0</v>
      </c>
      <c r="C2034" s="26"/>
      <c r="D2034" s="27">
        <v>0.0</v>
      </c>
      <c r="E2034" s="28"/>
    </row>
    <row r="2035" hidden="1">
      <c r="A2035" s="31" t="s">
        <v>3863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3865</v>
      </c>
      <c r="B2036" s="29">
        <v>0.0</v>
      </c>
      <c r="C2036" s="26"/>
      <c r="D2036" s="27">
        <v>0.0</v>
      </c>
      <c r="E2036" s="28"/>
    </row>
    <row r="2037" hidden="1">
      <c r="A2037" s="31" t="s">
        <v>3867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8" t="s">
        <v>3868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8" t="s">
        <v>3869</v>
      </c>
      <c r="B2039" s="29">
        <v>9918.0</v>
      </c>
      <c r="C2039" s="59">
        <v>9918.0</v>
      </c>
      <c r="D2039" s="27">
        <v>0.0</v>
      </c>
      <c r="E2039" s="34"/>
    </row>
    <row r="2040" hidden="1">
      <c r="A2040" s="58" t="s">
        <v>3870</v>
      </c>
      <c r="B2040" s="29">
        <v>14719.0</v>
      </c>
      <c r="C2040" s="59">
        <v>14719.0</v>
      </c>
      <c r="D2040" s="27">
        <v>0.0</v>
      </c>
      <c r="E2040" s="34"/>
    </row>
    <row r="2041" hidden="1">
      <c r="A2041" s="58" t="s">
        <v>3871</v>
      </c>
      <c r="B2041" s="29">
        <v>15255.0</v>
      </c>
      <c r="C2041" s="59">
        <v>15255.0</v>
      </c>
      <c r="D2041" s="27">
        <v>0.0</v>
      </c>
      <c r="E2041" s="34"/>
    </row>
    <row r="2042" hidden="1">
      <c r="A2042" s="58" t="s">
        <v>3873</v>
      </c>
      <c r="B2042" s="29">
        <v>0.0</v>
      </c>
      <c r="C2042" s="59">
        <v>0.0</v>
      </c>
      <c r="D2042" s="27">
        <v>0.0</v>
      </c>
      <c r="E2042" s="34"/>
    </row>
    <row r="2043" hidden="1">
      <c r="A2043" s="58" t="s">
        <v>3874</v>
      </c>
      <c r="B2043" s="29">
        <v>264.0</v>
      </c>
      <c r="C2043" s="59">
        <v>264.0</v>
      </c>
      <c r="D2043" s="27">
        <v>0.0</v>
      </c>
      <c r="E2043" s="34"/>
    </row>
    <row r="2044" hidden="1">
      <c r="A2044" s="35" t="s">
        <v>3875</v>
      </c>
      <c r="B2044" s="29">
        <v>76830.0</v>
      </c>
      <c r="C2044" s="59">
        <v>76830.0</v>
      </c>
      <c r="D2044" s="27">
        <v>0.0</v>
      </c>
      <c r="E2044" s="34"/>
    </row>
    <row r="2045" hidden="1">
      <c r="A2045" s="36" t="s">
        <v>3876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3848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3850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4" t="s">
        <v>3851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5" t="s">
        <v>5101</v>
      </c>
      <c r="B2054" s="7"/>
      <c r="C2054" s="16"/>
      <c r="D2054" s="56" t="s">
        <v>5099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3852</v>
      </c>
      <c r="B2056" s="6"/>
      <c r="C2056" s="6"/>
      <c r="D2056" s="6"/>
      <c r="E2056" s="7"/>
    </row>
    <row r="2057" hidden="1">
      <c r="A2057" s="20" t="s">
        <v>3853</v>
      </c>
      <c r="B2057" s="21" t="s">
        <v>3854</v>
      </c>
      <c r="C2057" s="22" t="s">
        <v>3855</v>
      </c>
      <c r="D2057" s="21" t="s">
        <v>3856</v>
      </c>
      <c r="E2057" s="23" t="s">
        <v>13</v>
      </c>
    </row>
    <row r="2058" hidden="1">
      <c r="A2058" s="57" t="s">
        <v>3857</v>
      </c>
      <c r="B2058" s="25">
        <v>32697.0</v>
      </c>
      <c r="C2058" s="26">
        <v>32697.0</v>
      </c>
      <c r="D2058" s="27">
        <v>0.0</v>
      </c>
      <c r="E2058" s="28" t="s">
        <v>5214</v>
      </c>
    </row>
    <row r="2059" hidden="1">
      <c r="A2059" s="57" t="s">
        <v>3858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7" t="s">
        <v>3859</v>
      </c>
      <c r="B2060" s="29">
        <v>0.0</v>
      </c>
      <c r="C2060" s="26"/>
      <c r="D2060" s="27">
        <v>0.0</v>
      </c>
      <c r="E2060" s="28"/>
    </row>
    <row r="2061" hidden="1">
      <c r="A2061" s="57" t="s">
        <v>3860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3862</v>
      </c>
      <c r="B2062" s="29">
        <v>0.0</v>
      </c>
      <c r="C2062" s="26"/>
      <c r="D2062" s="27">
        <v>0.0</v>
      </c>
      <c r="E2062" s="28"/>
    </row>
    <row r="2063" hidden="1">
      <c r="A2063" s="31" t="s">
        <v>3863</v>
      </c>
      <c r="B2063" s="29">
        <v>0.0</v>
      </c>
      <c r="C2063" s="26"/>
      <c r="D2063" s="27">
        <v>0.0</v>
      </c>
      <c r="E2063" s="28"/>
    </row>
    <row r="2064" hidden="1">
      <c r="A2064" s="31" t="s">
        <v>3865</v>
      </c>
      <c r="B2064" s="29">
        <v>0.0</v>
      </c>
      <c r="C2064" s="26"/>
      <c r="D2064" s="27">
        <v>0.0</v>
      </c>
      <c r="E2064" s="28"/>
    </row>
    <row r="2065" hidden="1">
      <c r="A2065" s="31" t="s">
        <v>3867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8" t="s">
        <v>3868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8" t="s">
        <v>3869</v>
      </c>
      <c r="B2067" s="29">
        <v>27448.0</v>
      </c>
      <c r="C2067" s="59">
        <v>27448.0</v>
      </c>
      <c r="D2067" s="27">
        <v>0.0</v>
      </c>
      <c r="E2067" s="34"/>
    </row>
    <row r="2068" hidden="1">
      <c r="A2068" s="58" t="s">
        <v>3870</v>
      </c>
      <c r="B2068" s="29">
        <v>65370.0</v>
      </c>
      <c r="C2068" s="59">
        <v>65370.0</v>
      </c>
      <c r="D2068" s="27">
        <v>0.0</v>
      </c>
      <c r="E2068" s="34"/>
    </row>
    <row r="2069" hidden="1">
      <c r="A2069" s="58" t="s">
        <v>3871</v>
      </c>
      <c r="B2069" s="29">
        <v>67050.0</v>
      </c>
      <c r="C2069" s="59">
        <v>67050.0</v>
      </c>
      <c r="D2069" s="27">
        <v>0.0</v>
      </c>
      <c r="E2069" s="34"/>
    </row>
    <row r="2070" hidden="1">
      <c r="A2070" s="58" t="s">
        <v>3873</v>
      </c>
      <c r="B2070" s="29">
        <v>0.0</v>
      </c>
      <c r="C2070" s="59">
        <v>0.0</v>
      </c>
      <c r="D2070" s="27">
        <v>0.0</v>
      </c>
      <c r="E2070" s="34"/>
    </row>
    <row r="2071" hidden="1">
      <c r="A2071" s="58" t="s">
        <v>3874</v>
      </c>
      <c r="B2071" s="29">
        <v>8463.0</v>
      </c>
      <c r="C2071" s="59">
        <v>8463.0</v>
      </c>
      <c r="D2071" s="27">
        <v>0.0</v>
      </c>
      <c r="E2071" s="34"/>
    </row>
    <row r="2072" hidden="1">
      <c r="A2072" s="35" t="s">
        <v>3875</v>
      </c>
      <c r="B2072" s="29">
        <v>290201.0</v>
      </c>
      <c r="C2072" s="59">
        <v>290201.0</v>
      </c>
      <c r="D2072" s="27">
        <v>0.0</v>
      </c>
      <c r="E2072" s="34"/>
    </row>
    <row r="2073" hidden="1">
      <c r="A2073" s="36" t="s">
        <v>3876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3848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3850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4" t="s">
        <v>3851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5" t="s">
        <v>5098</v>
      </c>
      <c r="B2082" s="7"/>
      <c r="C2082" s="16"/>
      <c r="D2082" s="56" t="s">
        <v>5099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3852</v>
      </c>
      <c r="B2084" s="6"/>
      <c r="C2084" s="6"/>
      <c r="D2084" s="6"/>
      <c r="E2084" s="7"/>
    </row>
    <row r="2085" hidden="1">
      <c r="A2085" s="20" t="s">
        <v>3853</v>
      </c>
      <c r="B2085" s="21" t="s">
        <v>3854</v>
      </c>
      <c r="C2085" s="22" t="s">
        <v>3855</v>
      </c>
      <c r="D2085" s="21" t="s">
        <v>3856</v>
      </c>
      <c r="E2085" s="23" t="s">
        <v>13</v>
      </c>
    </row>
    <row r="2086" hidden="1">
      <c r="A2086" s="57" t="s">
        <v>3857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7" t="s">
        <v>3858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7" t="s">
        <v>3859</v>
      </c>
      <c r="B2088" s="29">
        <v>0.0</v>
      </c>
      <c r="C2088" s="26"/>
      <c r="D2088" s="27">
        <v>0.0</v>
      </c>
      <c r="E2088" s="28"/>
    </row>
    <row r="2089" hidden="1">
      <c r="A2089" s="57" t="s">
        <v>3860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3862</v>
      </c>
      <c r="B2090" s="29">
        <v>280.0</v>
      </c>
      <c r="C2090" s="26"/>
      <c r="D2090" s="27">
        <v>-280.0</v>
      </c>
      <c r="E2090" s="28"/>
    </row>
    <row r="2091" hidden="1">
      <c r="A2091" s="31" t="s">
        <v>3863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3865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3867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8" t="s">
        <v>3868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8" t="s">
        <v>3869</v>
      </c>
      <c r="B2095" s="29">
        <v>37846.0</v>
      </c>
      <c r="C2095" s="59">
        <v>37846.0</v>
      </c>
      <c r="D2095" s="27">
        <v>0.0</v>
      </c>
      <c r="E2095" s="34"/>
    </row>
    <row r="2096" hidden="1">
      <c r="A2096" s="58" t="s">
        <v>3870</v>
      </c>
      <c r="B2096" s="29">
        <v>92835.0</v>
      </c>
      <c r="C2096" s="59">
        <v>92546.0</v>
      </c>
      <c r="D2096" s="27">
        <v>-289.0</v>
      </c>
      <c r="E2096" s="34"/>
    </row>
    <row r="2097" hidden="1">
      <c r="A2097" s="58" t="s">
        <v>3871</v>
      </c>
      <c r="B2097" s="29">
        <v>101053.0</v>
      </c>
      <c r="C2097" s="59">
        <v>101362.0</v>
      </c>
      <c r="D2097" s="27">
        <v>309.0</v>
      </c>
      <c r="E2097" s="34"/>
    </row>
    <row r="2098" hidden="1">
      <c r="A2098" s="58" t="s">
        <v>3873</v>
      </c>
      <c r="B2098" s="29">
        <v>1893.0</v>
      </c>
      <c r="C2098" s="59">
        <v>1893.0</v>
      </c>
      <c r="D2098" s="27">
        <v>0.0</v>
      </c>
      <c r="E2098" s="34"/>
    </row>
    <row r="2099" hidden="1">
      <c r="A2099" s="58" t="s">
        <v>3874</v>
      </c>
      <c r="B2099" s="29">
        <v>10356.0</v>
      </c>
      <c r="C2099" s="59">
        <v>10356.0</v>
      </c>
      <c r="D2099" s="27">
        <v>0.0</v>
      </c>
      <c r="E2099" s="34"/>
    </row>
    <row r="2100" hidden="1">
      <c r="A2100" s="35" t="s">
        <v>3875</v>
      </c>
      <c r="B2100" s="29">
        <v>395540.2</v>
      </c>
      <c r="C2100" s="59">
        <v>395560.2</v>
      </c>
      <c r="D2100" s="27">
        <v>20.0</v>
      </c>
      <c r="E2100" s="34"/>
    </row>
    <row r="2101" hidden="1">
      <c r="A2101" s="36" t="s">
        <v>3876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3848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3850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4" t="s">
        <v>3851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5" t="s">
        <v>5098</v>
      </c>
      <c r="B2110" s="7"/>
      <c r="C2110" s="16"/>
      <c r="D2110" s="56" t="s">
        <v>5099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3852</v>
      </c>
      <c r="B2112" s="6"/>
      <c r="C2112" s="6"/>
      <c r="D2112" s="6"/>
      <c r="E2112" s="7"/>
    </row>
    <row r="2113" hidden="1">
      <c r="A2113" s="20" t="s">
        <v>3853</v>
      </c>
      <c r="B2113" s="21" t="s">
        <v>3854</v>
      </c>
      <c r="C2113" s="22" t="s">
        <v>3855</v>
      </c>
      <c r="D2113" s="21" t="s">
        <v>3856</v>
      </c>
      <c r="E2113" s="23" t="s">
        <v>13</v>
      </c>
    </row>
    <row r="2114" hidden="1">
      <c r="A2114" s="57" t="s">
        <v>3857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7" t="s">
        <v>3858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7" t="s">
        <v>3859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7" t="s">
        <v>3860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3862</v>
      </c>
      <c r="B2118" s="29">
        <v>240.0</v>
      </c>
      <c r="C2118" s="26"/>
      <c r="D2118" s="27">
        <v>-240.0</v>
      </c>
      <c r="E2118" s="28"/>
    </row>
    <row r="2119" hidden="1">
      <c r="A2119" s="31" t="s">
        <v>3863</v>
      </c>
      <c r="B2119" s="29">
        <v>0.0</v>
      </c>
      <c r="C2119" s="26"/>
      <c r="D2119" s="27">
        <v>0.0</v>
      </c>
      <c r="E2119" s="28"/>
    </row>
    <row r="2120" hidden="1">
      <c r="A2120" s="31" t="s">
        <v>3865</v>
      </c>
      <c r="B2120" s="29">
        <v>5801.0</v>
      </c>
      <c r="C2120" s="26">
        <v>5801.0</v>
      </c>
      <c r="D2120" s="27">
        <v>0.0</v>
      </c>
      <c r="E2120" s="28" t="s">
        <v>5215</v>
      </c>
    </row>
    <row r="2121" hidden="1">
      <c r="A2121" s="31" t="s">
        <v>3867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8" t="s">
        <v>3868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8" t="s">
        <v>3869</v>
      </c>
      <c r="B2123" s="29">
        <v>40012.0</v>
      </c>
      <c r="C2123" s="59">
        <v>40012.0</v>
      </c>
      <c r="D2123" s="27">
        <v>0.0</v>
      </c>
      <c r="E2123" s="34"/>
    </row>
    <row r="2124" hidden="1">
      <c r="A2124" s="58" t="s">
        <v>3870</v>
      </c>
      <c r="B2124" s="29">
        <v>85561.0</v>
      </c>
      <c r="C2124" s="59">
        <v>85232.0</v>
      </c>
      <c r="D2124" s="27">
        <v>-329.0</v>
      </c>
      <c r="E2124" s="34"/>
    </row>
    <row r="2125" hidden="1">
      <c r="A2125" s="58" t="s">
        <v>3871</v>
      </c>
      <c r="B2125" s="29">
        <v>103847.0</v>
      </c>
      <c r="C2125" s="59">
        <v>103847.0</v>
      </c>
      <c r="D2125" s="27">
        <v>0.0</v>
      </c>
      <c r="E2125" s="34"/>
    </row>
    <row r="2126" hidden="1">
      <c r="A2126" s="58" t="s">
        <v>3873</v>
      </c>
      <c r="B2126" s="29">
        <v>793.0</v>
      </c>
      <c r="C2126" s="59">
        <v>793.0</v>
      </c>
      <c r="D2126" s="27">
        <v>0.0</v>
      </c>
      <c r="E2126" s="34"/>
    </row>
    <row r="2127" hidden="1">
      <c r="A2127" s="58" t="s">
        <v>3874</v>
      </c>
      <c r="B2127" s="29">
        <v>13735.0</v>
      </c>
      <c r="C2127" s="59">
        <v>13735.0</v>
      </c>
      <c r="D2127" s="27">
        <v>0.0</v>
      </c>
      <c r="E2127" s="34"/>
    </row>
    <row r="2128" hidden="1">
      <c r="A2128" s="35" t="s">
        <v>3875</v>
      </c>
      <c r="B2128" s="29">
        <v>394838.5</v>
      </c>
      <c r="C2128" s="59">
        <v>394509.5</v>
      </c>
      <c r="D2128" s="27">
        <v>-329.0</v>
      </c>
      <c r="E2128" s="34"/>
    </row>
    <row r="2129" hidden="1">
      <c r="A2129" s="36" t="s">
        <v>3876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3848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3850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4" t="s">
        <v>3851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5" t="s">
        <v>5098</v>
      </c>
      <c r="B2138" s="7"/>
      <c r="C2138" s="16"/>
      <c r="D2138" s="56" t="s">
        <v>5099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3852</v>
      </c>
      <c r="B2140" s="6"/>
      <c r="C2140" s="6"/>
      <c r="D2140" s="6"/>
      <c r="E2140" s="7"/>
    </row>
    <row r="2141" hidden="1">
      <c r="A2141" s="20" t="s">
        <v>3853</v>
      </c>
      <c r="B2141" s="21" t="s">
        <v>3854</v>
      </c>
      <c r="C2141" s="22" t="s">
        <v>3855</v>
      </c>
      <c r="D2141" s="21" t="s">
        <v>3856</v>
      </c>
      <c r="E2141" s="23" t="s">
        <v>13</v>
      </c>
    </row>
    <row r="2142" hidden="1">
      <c r="A2142" s="57" t="s">
        <v>3857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7" t="s">
        <v>3858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7" t="s">
        <v>3859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7" t="s">
        <v>3860</v>
      </c>
      <c r="B2145" s="29">
        <v>2500.0</v>
      </c>
      <c r="C2145" s="26">
        <v>6500.0</v>
      </c>
      <c r="D2145" s="27">
        <v>4000.0</v>
      </c>
      <c r="E2145" s="28" t="s">
        <v>5216</v>
      </c>
    </row>
    <row r="2146" hidden="1">
      <c r="A2146" s="31" t="s">
        <v>3862</v>
      </c>
      <c r="B2146" s="29">
        <v>0.0</v>
      </c>
      <c r="C2146" s="26"/>
      <c r="D2146" s="27">
        <v>0.0</v>
      </c>
      <c r="E2146" s="28"/>
    </row>
    <row r="2147" hidden="1">
      <c r="A2147" s="31" t="s">
        <v>3863</v>
      </c>
      <c r="B2147" s="29">
        <v>0.0</v>
      </c>
      <c r="C2147" s="26"/>
      <c r="D2147" s="27">
        <v>0.0</v>
      </c>
      <c r="E2147" s="28"/>
    </row>
    <row r="2148" hidden="1">
      <c r="A2148" s="31" t="s">
        <v>3865</v>
      </c>
      <c r="B2148" s="29">
        <v>0.0</v>
      </c>
      <c r="C2148" s="26"/>
      <c r="D2148" s="27">
        <v>0.0</v>
      </c>
      <c r="E2148" s="28"/>
    </row>
    <row r="2149" hidden="1">
      <c r="A2149" s="31" t="s">
        <v>3867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8" t="s">
        <v>3868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8" t="s">
        <v>3869</v>
      </c>
      <c r="B2151" s="29">
        <v>34058.0</v>
      </c>
      <c r="C2151" s="59">
        <v>34058.0</v>
      </c>
      <c r="D2151" s="27">
        <v>0.0</v>
      </c>
      <c r="E2151" s="34"/>
    </row>
    <row r="2152" hidden="1">
      <c r="A2152" s="58" t="s">
        <v>3870</v>
      </c>
      <c r="B2152" s="29">
        <v>74393.0</v>
      </c>
      <c r="C2152" s="59">
        <v>74393.0</v>
      </c>
      <c r="D2152" s="27">
        <v>0.0</v>
      </c>
      <c r="E2152" s="34"/>
    </row>
    <row r="2153" hidden="1">
      <c r="A2153" s="58" t="s">
        <v>3871</v>
      </c>
      <c r="B2153" s="29">
        <v>93512.0</v>
      </c>
      <c r="C2153" s="59">
        <v>93975.0</v>
      </c>
      <c r="D2153" s="27">
        <v>463.0</v>
      </c>
      <c r="E2153" s="34"/>
    </row>
    <row r="2154" hidden="1">
      <c r="A2154" s="58" t="s">
        <v>3873</v>
      </c>
      <c r="B2154" s="29">
        <v>697.0</v>
      </c>
      <c r="C2154" s="59">
        <v>697.0</v>
      </c>
      <c r="D2154" s="27">
        <v>0.0</v>
      </c>
      <c r="E2154" s="34"/>
    </row>
    <row r="2155" hidden="1">
      <c r="A2155" s="58" t="s">
        <v>3874</v>
      </c>
      <c r="B2155" s="29">
        <v>10515.0</v>
      </c>
      <c r="C2155" s="59">
        <v>10515.0</v>
      </c>
      <c r="D2155" s="27">
        <v>0.0</v>
      </c>
      <c r="E2155" s="34"/>
    </row>
    <row r="2156" hidden="1">
      <c r="A2156" s="35" t="s">
        <v>3875</v>
      </c>
      <c r="B2156" s="29">
        <v>384130.5</v>
      </c>
      <c r="C2156" s="59">
        <v>384593.5</v>
      </c>
      <c r="D2156" s="27">
        <v>463.0</v>
      </c>
      <c r="E2156" s="34"/>
    </row>
    <row r="2157" hidden="1">
      <c r="A2157" s="36" t="s">
        <v>3876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3848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3850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4" t="s">
        <v>3851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5" t="s">
        <v>5098</v>
      </c>
      <c r="B2166" s="7"/>
      <c r="C2166" s="16"/>
      <c r="D2166" s="56" t="s">
        <v>5099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3852</v>
      </c>
      <c r="B2168" s="6"/>
      <c r="C2168" s="6"/>
      <c r="D2168" s="6"/>
      <c r="E2168" s="7"/>
    </row>
    <row r="2169" hidden="1">
      <c r="A2169" s="20" t="s">
        <v>3853</v>
      </c>
      <c r="B2169" s="21" t="s">
        <v>3854</v>
      </c>
      <c r="C2169" s="22" t="s">
        <v>3855</v>
      </c>
      <c r="D2169" s="21" t="s">
        <v>3856</v>
      </c>
      <c r="E2169" s="23" t="s">
        <v>13</v>
      </c>
    </row>
    <row r="2170" hidden="1">
      <c r="A2170" s="57" t="s">
        <v>3857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7" t="s">
        <v>3858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7" t="s">
        <v>3859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7" t="s">
        <v>3860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3862</v>
      </c>
      <c r="B2174" s="29">
        <v>0.0</v>
      </c>
      <c r="C2174" s="26"/>
      <c r="D2174" s="27">
        <v>0.0</v>
      </c>
      <c r="E2174" s="28"/>
    </row>
    <row r="2175" hidden="1">
      <c r="A2175" s="31" t="s">
        <v>3863</v>
      </c>
      <c r="B2175" s="29">
        <v>0.0</v>
      </c>
      <c r="C2175" s="26"/>
      <c r="D2175" s="27">
        <v>0.0</v>
      </c>
      <c r="E2175" s="28"/>
    </row>
    <row r="2176" hidden="1">
      <c r="A2176" s="31" t="s">
        <v>3865</v>
      </c>
      <c r="B2176" s="29">
        <v>0.0</v>
      </c>
      <c r="C2176" s="26"/>
      <c r="D2176" s="27">
        <v>0.0</v>
      </c>
      <c r="E2176" s="28"/>
    </row>
    <row r="2177" hidden="1">
      <c r="A2177" s="31" t="s">
        <v>3867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8" t="s">
        <v>3868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8" t="s">
        <v>3869</v>
      </c>
      <c r="B2179" s="29">
        <v>34058.0</v>
      </c>
      <c r="C2179" s="59">
        <v>34058.0</v>
      </c>
      <c r="D2179" s="27">
        <v>0.0</v>
      </c>
      <c r="E2179" s="34"/>
    </row>
    <row r="2180" hidden="1">
      <c r="A2180" s="58" t="s">
        <v>3870</v>
      </c>
      <c r="B2180" s="29">
        <v>74393.0</v>
      </c>
      <c r="C2180" s="59">
        <v>74393.0</v>
      </c>
      <c r="D2180" s="27">
        <v>0.0</v>
      </c>
      <c r="E2180" s="34"/>
    </row>
    <row r="2181" hidden="1">
      <c r="A2181" s="58" t="s">
        <v>3871</v>
      </c>
      <c r="B2181" s="29">
        <v>93512.0</v>
      </c>
      <c r="C2181" s="59">
        <v>93975.0</v>
      </c>
      <c r="D2181" s="27">
        <v>463.0</v>
      </c>
      <c r="E2181" s="34"/>
    </row>
    <row r="2182" hidden="1">
      <c r="A2182" s="58" t="s">
        <v>3873</v>
      </c>
      <c r="B2182" s="29">
        <v>697.0</v>
      </c>
      <c r="C2182" s="59">
        <v>697.0</v>
      </c>
      <c r="D2182" s="27">
        <v>0.0</v>
      </c>
      <c r="E2182" s="34"/>
    </row>
    <row r="2183" hidden="1">
      <c r="A2183" s="58" t="s">
        <v>3874</v>
      </c>
      <c r="B2183" s="29">
        <v>10515.0</v>
      </c>
      <c r="C2183" s="59">
        <v>10515.0</v>
      </c>
      <c r="D2183" s="27">
        <v>0.0</v>
      </c>
      <c r="E2183" s="34"/>
    </row>
    <row r="2184" hidden="1">
      <c r="A2184" s="35" t="s">
        <v>3875</v>
      </c>
      <c r="B2184" s="29">
        <v>384130.5</v>
      </c>
      <c r="C2184" s="59">
        <v>384593.5</v>
      </c>
      <c r="D2184" s="27">
        <v>463.0</v>
      </c>
      <c r="E2184" s="34"/>
    </row>
    <row r="2185" hidden="1">
      <c r="A2185" s="36" t="s">
        <v>3876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3848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3850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4" t="s">
        <v>3851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5" t="s">
        <v>5098</v>
      </c>
      <c r="B2194" s="7"/>
      <c r="C2194" s="16"/>
      <c r="D2194" s="56" t="s">
        <v>5105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3852</v>
      </c>
      <c r="B2196" s="6"/>
      <c r="C2196" s="6"/>
      <c r="D2196" s="6"/>
      <c r="E2196" s="7"/>
    </row>
    <row r="2197" hidden="1">
      <c r="A2197" s="20" t="s">
        <v>3853</v>
      </c>
      <c r="B2197" s="21" t="s">
        <v>3854</v>
      </c>
      <c r="C2197" s="22" t="s">
        <v>3855</v>
      </c>
      <c r="D2197" s="21" t="s">
        <v>3856</v>
      </c>
      <c r="E2197" s="23" t="s">
        <v>13</v>
      </c>
    </row>
    <row r="2198" hidden="1">
      <c r="A2198" s="57" t="s">
        <v>3857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7" t="s">
        <v>3858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7" t="s">
        <v>3859</v>
      </c>
      <c r="B2200" s="29">
        <v>0.0</v>
      </c>
      <c r="C2200" s="26"/>
      <c r="D2200" s="27">
        <v>0.0</v>
      </c>
      <c r="E2200" s="28"/>
    </row>
    <row r="2201" hidden="1">
      <c r="A2201" s="57" t="s">
        <v>3860</v>
      </c>
      <c r="B2201" s="29">
        <v>2000.0</v>
      </c>
      <c r="C2201" s="26">
        <v>4000.0</v>
      </c>
      <c r="D2201" s="27">
        <v>2000.0</v>
      </c>
      <c r="E2201" s="28" t="s">
        <v>5217</v>
      </c>
    </row>
    <row r="2202" hidden="1">
      <c r="A2202" s="31" t="s">
        <v>3862</v>
      </c>
      <c r="B2202" s="29">
        <v>0.0</v>
      </c>
      <c r="C2202" s="26"/>
      <c r="D2202" s="27">
        <v>0.0</v>
      </c>
      <c r="E2202" s="28"/>
    </row>
    <row r="2203" hidden="1">
      <c r="A2203" s="31" t="s">
        <v>3863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3865</v>
      </c>
      <c r="B2204" s="29">
        <v>0.0</v>
      </c>
      <c r="C2204" s="26">
        <v>11194.0</v>
      </c>
      <c r="D2204" s="27">
        <v>11194.0</v>
      </c>
      <c r="E2204" s="28" t="s">
        <v>5218</v>
      </c>
    </row>
    <row r="2205" hidden="1">
      <c r="A2205" s="31" t="s">
        <v>3867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8" t="s">
        <v>3868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8" t="s">
        <v>3869</v>
      </c>
      <c r="B2207" s="29">
        <v>21537.0</v>
      </c>
      <c r="C2207" s="59">
        <v>21537.0</v>
      </c>
      <c r="D2207" s="27">
        <v>0.0</v>
      </c>
      <c r="E2207" s="34"/>
    </row>
    <row r="2208" hidden="1">
      <c r="A2208" s="58" t="s">
        <v>3870</v>
      </c>
      <c r="B2208" s="29">
        <v>49652.0</v>
      </c>
      <c r="C2208" s="59">
        <v>49652.0</v>
      </c>
      <c r="D2208" s="27">
        <v>0.0</v>
      </c>
      <c r="E2208" s="34"/>
    </row>
    <row r="2209" hidden="1">
      <c r="A2209" s="58" t="s">
        <v>3871</v>
      </c>
      <c r="B2209" s="29">
        <v>70461.5</v>
      </c>
      <c r="C2209" s="59">
        <v>70461.5</v>
      </c>
      <c r="D2209" s="27">
        <v>0.0</v>
      </c>
      <c r="E2209" s="34"/>
    </row>
    <row r="2210" hidden="1">
      <c r="A2210" s="58" t="s">
        <v>3873</v>
      </c>
      <c r="B2210" s="29">
        <v>0.0</v>
      </c>
      <c r="C2210" s="59">
        <v>0.0</v>
      </c>
      <c r="D2210" s="27">
        <v>0.0</v>
      </c>
      <c r="E2210" s="34"/>
    </row>
    <row r="2211" hidden="1">
      <c r="A2211" s="58" t="s">
        <v>3874</v>
      </c>
      <c r="B2211" s="29">
        <v>7860.0</v>
      </c>
      <c r="C2211" s="59">
        <v>7860.0</v>
      </c>
      <c r="D2211" s="27">
        <v>0.0</v>
      </c>
      <c r="E2211" s="34"/>
    </row>
    <row r="2212" hidden="1">
      <c r="A2212" s="35" t="s">
        <v>3875</v>
      </c>
      <c r="B2212" s="29">
        <v>257184.0</v>
      </c>
      <c r="C2212" s="59">
        <v>257184.0</v>
      </c>
      <c r="D2212" s="27">
        <v>0.0</v>
      </c>
      <c r="E2212" s="34"/>
    </row>
    <row r="2213" hidden="1">
      <c r="A2213" s="36" t="s">
        <v>3876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3848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3850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4" t="s">
        <v>3851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5" t="s">
        <v>5107</v>
      </c>
      <c r="B2222" s="7"/>
      <c r="C2222" s="16"/>
      <c r="D2222" s="56" t="s">
        <v>5099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3852</v>
      </c>
      <c r="B2224" s="6"/>
      <c r="C2224" s="6"/>
      <c r="D2224" s="6"/>
      <c r="E2224" s="7"/>
    </row>
    <row r="2225" hidden="1">
      <c r="A2225" s="20" t="s">
        <v>3853</v>
      </c>
      <c r="B2225" s="21" t="s">
        <v>3854</v>
      </c>
      <c r="C2225" s="22" t="s">
        <v>3855</v>
      </c>
      <c r="D2225" s="21" t="s">
        <v>3856</v>
      </c>
      <c r="E2225" s="23" t="s">
        <v>13</v>
      </c>
    </row>
    <row r="2226" hidden="1">
      <c r="A2226" s="57" t="s">
        <v>3857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7" t="s">
        <v>3858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7" t="s">
        <v>3859</v>
      </c>
      <c r="B2228" s="29">
        <v>0.0</v>
      </c>
      <c r="C2228" s="26"/>
      <c r="D2228" s="27">
        <v>0.0</v>
      </c>
      <c r="E2228" s="28"/>
    </row>
    <row r="2229" hidden="1">
      <c r="A2229" s="57" t="s">
        <v>3860</v>
      </c>
      <c r="B2229" s="29">
        <v>1000.0</v>
      </c>
      <c r="C2229" s="26">
        <v>3829.0</v>
      </c>
      <c r="D2229" s="27">
        <v>2829.0</v>
      </c>
      <c r="E2229" s="28" t="s">
        <v>5219</v>
      </c>
    </row>
    <row r="2230" hidden="1">
      <c r="A2230" s="31" t="s">
        <v>3862</v>
      </c>
      <c r="B2230" s="29">
        <v>0.0</v>
      </c>
      <c r="C2230" s="26"/>
      <c r="D2230" s="27">
        <v>0.0</v>
      </c>
      <c r="E2230" s="28"/>
    </row>
    <row r="2231" hidden="1">
      <c r="A2231" s="31" t="s">
        <v>3863</v>
      </c>
      <c r="B2231" s="29">
        <v>0.0</v>
      </c>
      <c r="C2231" s="26"/>
      <c r="D2231" s="27">
        <v>0.0</v>
      </c>
      <c r="E2231" s="28"/>
    </row>
    <row r="2232" hidden="1">
      <c r="A2232" s="31" t="s">
        <v>3865</v>
      </c>
      <c r="B2232" s="29">
        <v>0.0</v>
      </c>
      <c r="C2232" s="26"/>
      <c r="D2232" s="27">
        <v>0.0</v>
      </c>
      <c r="E2232" s="28"/>
    </row>
    <row r="2233" hidden="1">
      <c r="A2233" s="31" t="s">
        <v>3867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8" t="s">
        <v>3868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8" t="s">
        <v>3869</v>
      </c>
      <c r="B2235" s="29">
        <v>7514.0</v>
      </c>
      <c r="C2235" s="59">
        <v>7514.0</v>
      </c>
      <c r="D2235" s="27">
        <v>0.0</v>
      </c>
      <c r="E2235" s="34"/>
    </row>
    <row r="2236" hidden="1">
      <c r="A2236" s="58" t="s">
        <v>3870</v>
      </c>
      <c r="B2236" s="29">
        <v>21086.0</v>
      </c>
      <c r="C2236" s="59">
        <v>21086.0</v>
      </c>
      <c r="D2236" s="27">
        <v>0.0</v>
      </c>
      <c r="E2236" s="34"/>
    </row>
    <row r="2237" hidden="1">
      <c r="A2237" s="58" t="s">
        <v>3871</v>
      </c>
      <c r="B2237" s="29">
        <v>31154.0</v>
      </c>
      <c r="C2237" s="59">
        <v>31154.0</v>
      </c>
      <c r="D2237" s="27">
        <v>0.0</v>
      </c>
      <c r="E2237" s="34"/>
    </row>
    <row r="2238" hidden="1">
      <c r="A2238" s="58" t="s">
        <v>3873</v>
      </c>
      <c r="B2238" s="29">
        <v>0.0</v>
      </c>
      <c r="C2238" s="59">
        <v>0.0</v>
      </c>
      <c r="D2238" s="27">
        <v>0.0</v>
      </c>
      <c r="E2238" s="34"/>
    </row>
    <row r="2239" hidden="1">
      <c r="A2239" s="58" t="s">
        <v>3874</v>
      </c>
      <c r="B2239" s="29">
        <v>5366.0</v>
      </c>
      <c r="C2239" s="59">
        <v>5366.0</v>
      </c>
      <c r="D2239" s="27">
        <v>0.0</v>
      </c>
      <c r="E2239" s="34"/>
    </row>
    <row r="2240" hidden="1">
      <c r="A2240" s="35" t="s">
        <v>3875</v>
      </c>
      <c r="B2240" s="29">
        <v>114104.0</v>
      </c>
      <c r="C2240" s="59">
        <v>114104.0</v>
      </c>
      <c r="D2240" s="27">
        <v>0.0</v>
      </c>
      <c r="E2240" s="34"/>
    </row>
    <row r="2241" hidden="1">
      <c r="A2241" s="36" t="s">
        <v>3876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3848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3850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4" t="s">
        <v>3851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5" t="s">
        <v>5098</v>
      </c>
      <c r="B2250" s="7"/>
      <c r="C2250" s="16"/>
      <c r="D2250" s="56" t="s">
        <v>5099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3852</v>
      </c>
      <c r="B2252" s="6"/>
      <c r="C2252" s="6"/>
      <c r="D2252" s="6"/>
      <c r="E2252" s="7"/>
    </row>
    <row r="2253" hidden="1">
      <c r="A2253" s="20" t="s">
        <v>3853</v>
      </c>
      <c r="B2253" s="21" t="s">
        <v>3854</v>
      </c>
      <c r="C2253" s="22" t="s">
        <v>3855</v>
      </c>
      <c r="D2253" s="21" t="s">
        <v>3856</v>
      </c>
      <c r="E2253" s="23" t="s">
        <v>13</v>
      </c>
    </row>
    <row r="2254" hidden="1">
      <c r="A2254" s="57" t="s">
        <v>3857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7" t="s">
        <v>3858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7" t="s">
        <v>3859</v>
      </c>
      <c r="B2256" s="29">
        <v>0.0</v>
      </c>
      <c r="C2256" s="26"/>
      <c r="D2256" s="27">
        <v>0.0</v>
      </c>
      <c r="E2256" s="28" t="s">
        <v>5220</v>
      </c>
    </row>
    <row r="2257" hidden="1">
      <c r="A2257" s="57" t="s">
        <v>3860</v>
      </c>
      <c r="B2257" s="29">
        <v>3000.0</v>
      </c>
      <c r="C2257" s="26">
        <v>4999.0</v>
      </c>
      <c r="D2257" s="27">
        <v>1999.0</v>
      </c>
      <c r="E2257" s="28" t="s">
        <v>5221</v>
      </c>
    </row>
    <row r="2258" hidden="1">
      <c r="A2258" s="31" t="s">
        <v>3862</v>
      </c>
      <c r="B2258" s="29">
        <v>0.0</v>
      </c>
      <c r="C2258" s="26"/>
      <c r="D2258" s="27">
        <v>0.0</v>
      </c>
      <c r="E2258" s="28"/>
    </row>
    <row r="2259" hidden="1">
      <c r="A2259" s="31" t="s">
        <v>3863</v>
      </c>
      <c r="B2259" s="29">
        <v>0.0</v>
      </c>
      <c r="C2259" s="26">
        <v>11194.0</v>
      </c>
      <c r="D2259" s="27">
        <v>11194.0</v>
      </c>
      <c r="E2259" s="28" t="s">
        <v>5222</v>
      </c>
    </row>
    <row r="2260" hidden="1">
      <c r="A2260" s="31" t="s">
        <v>3865</v>
      </c>
      <c r="B2260" s="29">
        <v>1335.0</v>
      </c>
      <c r="C2260" s="26">
        <v>1335.0</v>
      </c>
      <c r="D2260" s="27">
        <v>0.0</v>
      </c>
      <c r="E2260" s="28" t="s">
        <v>5223</v>
      </c>
    </row>
    <row r="2261" hidden="1">
      <c r="A2261" s="31" t="s">
        <v>3867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8" t="s">
        <v>3868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8" t="s">
        <v>3869</v>
      </c>
      <c r="B2263" s="29">
        <v>32116.0</v>
      </c>
      <c r="C2263" s="59">
        <v>32679.0</v>
      </c>
      <c r="D2263" s="27">
        <v>563.0</v>
      </c>
      <c r="E2263" s="34"/>
    </row>
    <row r="2264" hidden="1">
      <c r="A2264" s="58" t="s">
        <v>3870</v>
      </c>
      <c r="B2264" s="29">
        <v>77893.0</v>
      </c>
      <c r="C2264" s="59">
        <v>77893.0</v>
      </c>
      <c r="D2264" s="27">
        <v>0.0</v>
      </c>
      <c r="E2264" s="34"/>
    </row>
    <row r="2265" hidden="1">
      <c r="A2265" s="58" t="s">
        <v>3871</v>
      </c>
      <c r="B2265" s="29">
        <v>96280.5</v>
      </c>
      <c r="C2265" s="59">
        <v>96918.5</v>
      </c>
      <c r="D2265" s="27">
        <v>638.0</v>
      </c>
      <c r="E2265" s="34"/>
    </row>
    <row r="2266" hidden="1">
      <c r="A2266" s="58" t="s">
        <v>3873</v>
      </c>
      <c r="B2266" s="29">
        <v>497.0</v>
      </c>
      <c r="C2266" s="59">
        <v>497.0</v>
      </c>
      <c r="D2266" s="27">
        <v>0.0</v>
      </c>
      <c r="E2266" s="34"/>
    </row>
    <row r="2267" hidden="1">
      <c r="A2267" s="58" t="s">
        <v>3874</v>
      </c>
      <c r="B2267" s="29">
        <v>12292.0</v>
      </c>
      <c r="C2267" s="59">
        <v>12292.0</v>
      </c>
      <c r="D2267" s="27">
        <v>0.0</v>
      </c>
      <c r="E2267" s="34"/>
    </row>
    <row r="2268" hidden="1">
      <c r="A2268" s="35" t="s">
        <v>3875</v>
      </c>
      <c r="B2268" s="29">
        <v>374655.5</v>
      </c>
      <c r="C2268" s="59">
        <v>375856.5</v>
      </c>
      <c r="D2268" s="27">
        <v>1201.0</v>
      </c>
      <c r="E2268" s="34"/>
    </row>
    <row r="2269" hidden="1">
      <c r="A2269" s="36" t="s">
        <v>3876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3848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3850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4" t="s">
        <v>3851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5" t="s">
        <v>5098</v>
      </c>
      <c r="B2278" s="7"/>
      <c r="C2278" s="16"/>
      <c r="D2278" s="56" t="s">
        <v>5099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3852</v>
      </c>
      <c r="B2280" s="6"/>
      <c r="C2280" s="6"/>
      <c r="D2280" s="6"/>
      <c r="E2280" s="7"/>
    </row>
    <row r="2281" hidden="1">
      <c r="A2281" s="20" t="s">
        <v>3853</v>
      </c>
      <c r="B2281" s="21" t="s">
        <v>3854</v>
      </c>
      <c r="C2281" s="22" t="s">
        <v>3855</v>
      </c>
      <c r="D2281" s="21" t="s">
        <v>3856</v>
      </c>
      <c r="E2281" s="23" t="s">
        <v>13</v>
      </c>
    </row>
    <row r="2282" hidden="1">
      <c r="A2282" s="57" t="s">
        <v>3857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7" t="s">
        <v>3858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7" t="s">
        <v>3859</v>
      </c>
      <c r="B2284" s="29">
        <v>0.0</v>
      </c>
      <c r="C2284" s="26"/>
      <c r="D2284" s="27">
        <v>0.0</v>
      </c>
      <c r="E2284" s="28" t="s">
        <v>5220</v>
      </c>
    </row>
    <row r="2285" hidden="1">
      <c r="A2285" s="57" t="s">
        <v>3860</v>
      </c>
      <c r="B2285" s="29">
        <v>3000.0</v>
      </c>
      <c r="C2285" s="26">
        <v>4999.0</v>
      </c>
      <c r="D2285" s="27">
        <v>1999.0</v>
      </c>
      <c r="E2285" s="28" t="s">
        <v>5221</v>
      </c>
    </row>
    <row r="2286" hidden="1">
      <c r="A2286" s="31" t="s">
        <v>3862</v>
      </c>
      <c r="B2286" s="29">
        <v>0.0</v>
      </c>
      <c r="C2286" s="26"/>
      <c r="D2286" s="27">
        <v>0.0</v>
      </c>
      <c r="E2286" s="28"/>
    </row>
    <row r="2287" hidden="1">
      <c r="A2287" s="31" t="s">
        <v>3863</v>
      </c>
      <c r="B2287" s="29">
        <v>0.0</v>
      </c>
      <c r="C2287" s="26">
        <v>11194.0</v>
      </c>
      <c r="D2287" s="27">
        <v>11194.0</v>
      </c>
      <c r="E2287" s="28" t="s">
        <v>5222</v>
      </c>
    </row>
    <row r="2288" hidden="1">
      <c r="A2288" s="31" t="s">
        <v>3865</v>
      </c>
      <c r="B2288" s="29">
        <v>1335.0</v>
      </c>
      <c r="C2288" s="26">
        <v>1335.0</v>
      </c>
      <c r="D2288" s="27">
        <v>0.0</v>
      </c>
      <c r="E2288" s="28" t="s">
        <v>5223</v>
      </c>
    </row>
    <row r="2289" hidden="1">
      <c r="A2289" s="31" t="s">
        <v>3867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8" t="s">
        <v>3868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8" t="s">
        <v>3869</v>
      </c>
      <c r="B2291" s="29">
        <v>32116.0</v>
      </c>
      <c r="C2291" s="59">
        <v>32679.0</v>
      </c>
      <c r="D2291" s="27">
        <v>563.0</v>
      </c>
      <c r="E2291" s="34"/>
    </row>
    <row r="2292" hidden="1">
      <c r="A2292" s="58" t="s">
        <v>3870</v>
      </c>
      <c r="B2292" s="29">
        <v>77893.0</v>
      </c>
      <c r="C2292" s="59">
        <v>77893.0</v>
      </c>
      <c r="D2292" s="27">
        <v>0.0</v>
      </c>
      <c r="E2292" s="34"/>
    </row>
    <row r="2293" hidden="1">
      <c r="A2293" s="58" t="s">
        <v>3871</v>
      </c>
      <c r="B2293" s="29">
        <v>96280.5</v>
      </c>
      <c r="C2293" s="59">
        <v>96918.5</v>
      </c>
      <c r="D2293" s="27">
        <v>638.0</v>
      </c>
      <c r="E2293" s="34"/>
    </row>
    <row r="2294" hidden="1">
      <c r="A2294" s="58" t="s">
        <v>3873</v>
      </c>
      <c r="B2294" s="29">
        <v>497.0</v>
      </c>
      <c r="C2294" s="59">
        <v>497.0</v>
      </c>
      <c r="D2294" s="27">
        <v>0.0</v>
      </c>
      <c r="E2294" s="34"/>
    </row>
    <row r="2295" hidden="1">
      <c r="A2295" s="58" t="s">
        <v>3874</v>
      </c>
      <c r="B2295" s="29">
        <v>12292.0</v>
      </c>
      <c r="C2295" s="59">
        <v>12292.0</v>
      </c>
      <c r="D2295" s="27">
        <v>0.0</v>
      </c>
      <c r="E2295" s="34"/>
    </row>
    <row r="2296" hidden="1">
      <c r="A2296" s="35" t="s">
        <v>3875</v>
      </c>
      <c r="B2296" s="29">
        <v>374655.5</v>
      </c>
      <c r="C2296" s="59">
        <v>375856.5</v>
      </c>
      <c r="D2296" s="27">
        <v>1201.0</v>
      </c>
      <c r="E2296" s="34"/>
    </row>
    <row r="2297" hidden="1">
      <c r="A2297" s="36" t="s">
        <v>3876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3848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3850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4" t="s">
        <v>3851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5" t="s">
        <v>5098</v>
      </c>
      <c r="B2306" s="7"/>
      <c r="C2306" s="16"/>
      <c r="D2306" s="56" t="s">
        <v>5099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3852</v>
      </c>
      <c r="B2308" s="6"/>
      <c r="C2308" s="6"/>
      <c r="D2308" s="6"/>
      <c r="E2308" s="7"/>
    </row>
    <row r="2309" hidden="1">
      <c r="A2309" s="20" t="s">
        <v>3853</v>
      </c>
      <c r="B2309" s="21" t="s">
        <v>3854</v>
      </c>
      <c r="C2309" s="22" t="s">
        <v>3855</v>
      </c>
      <c r="D2309" s="21" t="s">
        <v>3856</v>
      </c>
      <c r="E2309" s="23" t="s">
        <v>13</v>
      </c>
    </row>
    <row r="2310" hidden="1">
      <c r="A2310" s="57" t="s">
        <v>3857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7" t="s">
        <v>3858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7" t="s">
        <v>3859</v>
      </c>
      <c r="B2312" s="29">
        <v>0.0</v>
      </c>
      <c r="C2312" s="26"/>
      <c r="D2312" s="27">
        <v>0.0</v>
      </c>
      <c r="E2312" s="28" t="s">
        <v>5220</v>
      </c>
    </row>
    <row r="2313" hidden="1">
      <c r="A2313" s="57" t="s">
        <v>3860</v>
      </c>
      <c r="B2313" s="29">
        <v>3200.0</v>
      </c>
      <c r="C2313" s="26">
        <v>7200.0</v>
      </c>
      <c r="D2313" s="27">
        <v>4000.0</v>
      </c>
      <c r="E2313" s="28" t="s">
        <v>5221</v>
      </c>
    </row>
    <row r="2314" hidden="1">
      <c r="A2314" s="31" t="s">
        <v>3862</v>
      </c>
      <c r="B2314" s="29">
        <v>0.0</v>
      </c>
      <c r="C2314" s="26"/>
      <c r="D2314" s="27">
        <v>0.0</v>
      </c>
      <c r="E2314" s="28"/>
    </row>
    <row r="2315" hidden="1">
      <c r="A2315" s="31" t="s">
        <v>3863</v>
      </c>
      <c r="B2315" s="29">
        <v>0.0</v>
      </c>
      <c r="C2315" s="26"/>
      <c r="D2315" s="27">
        <v>0.0</v>
      </c>
      <c r="E2315" s="28"/>
    </row>
    <row r="2316" hidden="1">
      <c r="A2316" s="31" t="s">
        <v>3865</v>
      </c>
      <c r="B2316" s="29">
        <v>9900.0</v>
      </c>
      <c r="C2316" s="26">
        <v>25012.0</v>
      </c>
      <c r="D2316" s="27">
        <v>15112.0</v>
      </c>
      <c r="E2316" s="28" t="s">
        <v>5224</v>
      </c>
    </row>
    <row r="2317" hidden="1">
      <c r="A2317" s="31" t="s">
        <v>3867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8" t="s">
        <v>3868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8" t="s">
        <v>3869</v>
      </c>
      <c r="B2319" s="29">
        <v>40467.0</v>
      </c>
      <c r="C2319" s="59">
        <v>40467.0</v>
      </c>
      <c r="D2319" s="27">
        <v>0.0</v>
      </c>
      <c r="E2319" s="34"/>
    </row>
    <row r="2320" hidden="1">
      <c r="A2320" s="58" t="s">
        <v>3870</v>
      </c>
      <c r="B2320" s="29">
        <v>80827.0</v>
      </c>
      <c r="C2320" s="59">
        <v>80403.0</v>
      </c>
      <c r="D2320" s="27">
        <v>-424.0</v>
      </c>
      <c r="E2320" s="34"/>
    </row>
    <row r="2321" hidden="1">
      <c r="A2321" s="58" t="s">
        <v>3871</v>
      </c>
      <c r="B2321" s="29">
        <v>103494.0</v>
      </c>
      <c r="C2321" s="59">
        <v>103494.0</v>
      </c>
      <c r="D2321" s="27">
        <v>0.0</v>
      </c>
      <c r="E2321" s="34"/>
    </row>
    <row r="2322" hidden="1">
      <c r="A2322" s="58" t="s">
        <v>3873</v>
      </c>
      <c r="B2322" s="29">
        <v>250.0</v>
      </c>
      <c r="C2322" s="59">
        <v>250.0</v>
      </c>
      <c r="D2322" s="27">
        <v>0.0</v>
      </c>
      <c r="E2322" s="34"/>
    </row>
    <row r="2323" hidden="1">
      <c r="A2323" s="58" t="s">
        <v>3874</v>
      </c>
      <c r="B2323" s="29">
        <v>16575.0</v>
      </c>
      <c r="C2323" s="59">
        <v>16575.0</v>
      </c>
      <c r="D2323" s="27">
        <v>0.0</v>
      </c>
      <c r="E2323" s="34"/>
    </row>
    <row r="2324" hidden="1">
      <c r="A2324" s="35" t="s">
        <v>3875</v>
      </c>
      <c r="B2324" s="29">
        <v>423284.0</v>
      </c>
      <c r="C2324" s="59">
        <v>422860.0</v>
      </c>
      <c r="D2324" s="27">
        <v>-424.0</v>
      </c>
      <c r="E2324" s="34"/>
    </row>
    <row r="2325" hidden="1">
      <c r="A2325" s="36" t="s">
        <v>3876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3848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3850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4" t="s">
        <v>3851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5" t="s">
        <v>5098</v>
      </c>
      <c r="B2334" s="7"/>
      <c r="C2334" s="16"/>
      <c r="D2334" s="56" t="s">
        <v>5099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3852</v>
      </c>
      <c r="B2336" s="6"/>
      <c r="C2336" s="6"/>
      <c r="D2336" s="6"/>
      <c r="E2336" s="7"/>
    </row>
    <row r="2337" hidden="1">
      <c r="A2337" s="20" t="s">
        <v>3853</v>
      </c>
      <c r="B2337" s="21" t="s">
        <v>3854</v>
      </c>
      <c r="C2337" s="22" t="s">
        <v>3855</v>
      </c>
      <c r="D2337" s="21" t="s">
        <v>3856</v>
      </c>
      <c r="E2337" s="23" t="s">
        <v>13</v>
      </c>
    </row>
    <row r="2338" hidden="1">
      <c r="A2338" s="57" t="s">
        <v>3857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7" t="s">
        <v>3858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7" t="s">
        <v>3859</v>
      </c>
      <c r="B2340" s="29">
        <v>450.0</v>
      </c>
      <c r="C2340" s="26">
        <v>450.0</v>
      </c>
      <c r="D2340" s="27">
        <v>0.0</v>
      </c>
      <c r="E2340" s="28" t="s">
        <v>5220</v>
      </c>
    </row>
    <row r="2341" hidden="1">
      <c r="A2341" s="57" t="s">
        <v>3860</v>
      </c>
      <c r="B2341" s="25">
        <v>4088.0</v>
      </c>
      <c r="C2341" s="26">
        <v>8090.0</v>
      </c>
      <c r="D2341" s="27">
        <v>4002.0</v>
      </c>
      <c r="E2341" s="28" t="s">
        <v>5225</v>
      </c>
    </row>
    <row r="2342" hidden="1">
      <c r="A2342" s="31" t="s">
        <v>3862</v>
      </c>
      <c r="B2342" s="29">
        <v>0.0</v>
      </c>
      <c r="C2342" s="26"/>
      <c r="D2342" s="27">
        <v>0.0</v>
      </c>
      <c r="E2342" s="28"/>
    </row>
    <row r="2343" hidden="1">
      <c r="A2343" s="31" t="s">
        <v>3863</v>
      </c>
      <c r="B2343" s="29">
        <v>0.0</v>
      </c>
      <c r="C2343" s="26">
        <v>14116.0</v>
      </c>
      <c r="D2343" s="27">
        <v>14116.0</v>
      </c>
      <c r="E2343" s="28" t="s">
        <v>5222</v>
      </c>
    </row>
    <row r="2344" hidden="1">
      <c r="A2344" s="31" t="s">
        <v>3865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3867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8" t="s">
        <v>3868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8" t="s">
        <v>3869</v>
      </c>
      <c r="B2347" s="29">
        <v>39437.0</v>
      </c>
      <c r="C2347" s="59">
        <v>39437.0</v>
      </c>
      <c r="D2347" s="27">
        <v>0.0</v>
      </c>
      <c r="E2347" s="34"/>
    </row>
    <row r="2348" hidden="1">
      <c r="A2348" s="58" t="s">
        <v>3870</v>
      </c>
      <c r="B2348" s="29">
        <v>79653.0</v>
      </c>
      <c r="C2348" s="59">
        <v>79653.0</v>
      </c>
      <c r="D2348" s="27">
        <v>0.0</v>
      </c>
      <c r="E2348" s="34"/>
    </row>
    <row r="2349" hidden="1">
      <c r="A2349" s="58" t="s">
        <v>3871</v>
      </c>
      <c r="B2349" s="29">
        <v>95950.0</v>
      </c>
      <c r="C2349" s="59">
        <v>95950.0</v>
      </c>
      <c r="D2349" s="27">
        <v>0.0</v>
      </c>
      <c r="E2349" s="34"/>
    </row>
    <row r="2350" hidden="1">
      <c r="A2350" s="58" t="s">
        <v>3873</v>
      </c>
      <c r="B2350" s="29">
        <v>0.0</v>
      </c>
      <c r="C2350" s="59">
        <v>0.0</v>
      </c>
      <c r="D2350" s="27">
        <v>0.0</v>
      </c>
      <c r="E2350" s="34"/>
    </row>
    <row r="2351" hidden="1">
      <c r="A2351" s="58" t="s">
        <v>3874</v>
      </c>
      <c r="B2351" s="29">
        <v>11067.0</v>
      </c>
      <c r="C2351" s="59">
        <v>11067.0</v>
      </c>
      <c r="D2351" s="27">
        <v>0.0</v>
      </c>
      <c r="E2351" s="34"/>
    </row>
    <row r="2352" hidden="1">
      <c r="A2352" s="35" t="s">
        <v>3875</v>
      </c>
      <c r="B2352" s="29">
        <v>396987.5</v>
      </c>
      <c r="C2352" s="59">
        <v>396987.5</v>
      </c>
      <c r="D2352" s="27">
        <v>0.0</v>
      </c>
      <c r="E2352" s="34"/>
    </row>
    <row r="2353" hidden="1">
      <c r="A2353" s="36" t="s">
        <v>3876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3848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3850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4" t="s">
        <v>3851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5" t="s">
        <v>5098</v>
      </c>
      <c r="B2362" s="7"/>
      <c r="C2362" s="16"/>
      <c r="D2362" s="56" t="s">
        <v>5099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3852</v>
      </c>
      <c r="B2364" s="6"/>
      <c r="C2364" s="6"/>
      <c r="D2364" s="6"/>
      <c r="E2364" s="7"/>
    </row>
    <row r="2365" hidden="1">
      <c r="A2365" s="20" t="s">
        <v>3853</v>
      </c>
      <c r="B2365" s="21" t="s">
        <v>3854</v>
      </c>
      <c r="C2365" s="22" t="s">
        <v>3855</v>
      </c>
      <c r="D2365" s="21" t="s">
        <v>3856</v>
      </c>
      <c r="E2365" s="23" t="s">
        <v>13</v>
      </c>
    </row>
    <row r="2366" hidden="1">
      <c r="A2366" s="57" t="s">
        <v>3857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7" t="s">
        <v>3858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7" t="s">
        <v>3859</v>
      </c>
      <c r="B2368" s="29">
        <v>0.0</v>
      </c>
      <c r="C2368" s="26"/>
      <c r="D2368" s="27">
        <v>0.0</v>
      </c>
      <c r="E2368" s="28" t="s">
        <v>5220</v>
      </c>
    </row>
    <row r="2369" hidden="1">
      <c r="A2369" s="57" t="s">
        <v>3860</v>
      </c>
      <c r="B2369" s="25">
        <v>6200.0</v>
      </c>
      <c r="C2369" s="26">
        <v>8200.0</v>
      </c>
      <c r="D2369" s="27">
        <v>2000.0</v>
      </c>
      <c r="E2369" s="28" t="s">
        <v>5226</v>
      </c>
    </row>
    <row r="2370" hidden="1">
      <c r="A2370" s="31" t="s">
        <v>3862</v>
      </c>
      <c r="B2370" s="29">
        <v>0.0</v>
      </c>
      <c r="C2370" s="26"/>
      <c r="D2370" s="27">
        <v>0.0</v>
      </c>
      <c r="E2370" s="28"/>
    </row>
    <row r="2371" hidden="1">
      <c r="A2371" s="31" t="s">
        <v>3863</v>
      </c>
      <c r="B2371" s="29">
        <v>190.0</v>
      </c>
      <c r="C2371" s="26">
        <v>17782.0</v>
      </c>
      <c r="D2371" s="27">
        <v>17592.0</v>
      </c>
      <c r="E2371" s="28" t="s">
        <v>5227</v>
      </c>
    </row>
    <row r="2372" hidden="1">
      <c r="A2372" s="31" t="s">
        <v>3865</v>
      </c>
      <c r="B2372" s="29">
        <v>770.0</v>
      </c>
      <c r="C2372" s="26">
        <v>770.0</v>
      </c>
      <c r="D2372" s="27">
        <v>0.0</v>
      </c>
      <c r="E2372" s="28" t="s">
        <v>5228</v>
      </c>
    </row>
    <row r="2373" hidden="1">
      <c r="A2373" s="31" t="s">
        <v>3867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8" t="s">
        <v>3868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8" t="s">
        <v>3869</v>
      </c>
      <c r="B2375" s="29">
        <v>31256.0</v>
      </c>
      <c r="C2375" s="59">
        <v>31256.0</v>
      </c>
      <c r="D2375" s="27">
        <v>0.0</v>
      </c>
      <c r="E2375" s="34"/>
    </row>
    <row r="2376" hidden="1">
      <c r="A2376" s="58" t="s">
        <v>3870</v>
      </c>
      <c r="B2376" s="29">
        <v>96323.0</v>
      </c>
      <c r="C2376" s="59">
        <v>96323.0</v>
      </c>
      <c r="D2376" s="27">
        <v>0.0</v>
      </c>
      <c r="E2376" s="34"/>
    </row>
    <row r="2377" hidden="1">
      <c r="A2377" s="58" t="s">
        <v>3871</v>
      </c>
      <c r="B2377" s="29">
        <v>114353.0</v>
      </c>
      <c r="C2377" s="59">
        <v>114353.0</v>
      </c>
      <c r="D2377" s="27">
        <v>0.0</v>
      </c>
      <c r="E2377" s="34"/>
    </row>
    <row r="2378" hidden="1">
      <c r="A2378" s="58" t="s">
        <v>3873</v>
      </c>
      <c r="B2378" s="29">
        <v>0.0</v>
      </c>
      <c r="C2378" s="59">
        <v>0.0</v>
      </c>
      <c r="D2378" s="27">
        <v>0.0</v>
      </c>
      <c r="E2378" s="34"/>
    </row>
    <row r="2379" hidden="1">
      <c r="A2379" s="58" t="s">
        <v>3874</v>
      </c>
      <c r="B2379" s="29">
        <v>12365.0</v>
      </c>
      <c r="C2379" s="59">
        <v>12365.0</v>
      </c>
      <c r="D2379" s="27">
        <v>0.0</v>
      </c>
      <c r="E2379" s="34"/>
    </row>
    <row r="2380" hidden="1">
      <c r="A2380" s="35" t="s">
        <v>3875</v>
      </c>
      <c r="B2380" s="29">
        <v>406939.0</v>
      </c>
      <c r="C2380" s="59">
        <v>406939.0</v>
      </c>
      <c r="D2380" s="27">
        <v>0.0</v>
      </c>
      <c r="E2380" s="34"/>
    </row>
    <row r="2381" hidden="1">
      <c r="A2381" s="36" t="s">
        <v>3876</v>
      </c>
      <c r="B2381" s="37">
        <v>1.0</v>
      </c>
      <c r="C2381" s="27">
        <v>-1098.0</v>
      </c>
      <c r="D2381" s="27">
        <v>-1099.0</v>
      </c>
      <c r="E2381" s="38" t="s">
        <v>5229</v>
      </c>
    </row>
    <row r="2382" hidden="1"/>
    <row r="2383" hidden="1"/>
    <row r="2384" hidden="1">
      <c r="A2384" s="5" t="s">
        <v>3848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3850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4" t="s">
        <v>3851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5" t="s">
        <v>5098</v>
      </c>
      <c r="B2390" s="7"/>
      <c r="C2390" s="16"/>
      <c r="D2390" s="56" t="s">
        <v>5099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3852</v>
      </c>
      <c r="B2392" s="6"/>
      <c r="C2392" s="6"/>
      <c r="D2392" s="6"/>
      <c r="E2392" s="7"/>
    </row>
    <row r="2393" hidden="1">
      <c r="A2393" s="20" t="s">
        <v>3853</v>
      </c>
      <c r="B2393" s="21" t="s">
        <v>3854</v>
      </c>
      <c r="C2393" s="22" t="s">
        <v>3855</v>
      </c>
      <c r="D2393" s="21" t="s">
        <v>3856</v>
      </c>
      <c r="E2393" s="23" t="s">
        <v>13</v>
      </c>
    </row>
    <row r="2394" hidden="1">
      <c r="A2394" s="57" t="s">
        <v>3857</v>
      </c>
      <c r="B2394" s="25">
        <v>34169.0</v>
      </c>
      <c r="C2394" s="26">
        <v>25660.0</v>
      </c>
      <c r="D2394" s="27">
        <v>-8509.0</v>
      </c>
      <c r="E2394" s="28" t="s">
        <v>5230</v>
      </c>
    </row>
    <row r="2395" hidden="1">
      <c r="A2395" s="57" t="s">
        <v>3858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7" t="s">
        <v>3859</v>
      </c>
      <c r="B2396" s="29">
        <v>0.0</v>
      </c>
      <c r="C2396" s="26"/>
      <c r="D2396" s="27">
        <v>0.0</v>
      </c>
      <c r="E2396" s="28" t="s">
        <v>5220</v>
      </c>
    </row>
    <row r="2397" hidden="1">
      <c r="A2397" s="57" t="s">
        <v>3860</v>
      </c>
      <c r="B2397" s="25">
        <v>4500.0</v>
      </c>
      <c r="C2397" s="26">
        <v>8500.0</v>
      </c>
      <c r="D2397" s="27">
        <v>4000.0</v>
      </c>
      <c r="E2397" s="28" t="s">
        <v>5231</v>
      </c>
    </row>
    <row r="2398" hidden="1">
      <c r="A2398" s="31" t="s">
        <v>3862</v>
      </c>
      <c r="B2398" s="29">
        <v>0.0</v>
      </c>
      <c r="C2398" s="26"/>
      <c r="D2398" s="27">
        <v>0.0</v>
      </c>
      <c r="E2398" s="28"/>
    </row>
    <row r="2399" hidden="1">
      <c r="A2399" s="31" t="s">
        <v>3863</v>
      </c>
      <c r="B2399" s="29">
        <v>166.0</v>
      </c>
      <c r="C2399" s="26">
        <v>5676.0</v>
      </c>
      <c r="D2399" s="27">
        <v>5510.0</v>
      </c>
      <c r="E2399" s="28" t="s">
        <v>5232</v>
      </c>
    </row>
    <row r="2400" hidden="1">
      <c r="A2400" s="31" t="s">
        <v>3865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3867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8" t="s">
        <v>3868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8" t="s">
        <v>3869</v>
      </c>
      <c r="B2403" s="29">
        <v>39718.0</v>
      </c>
      <c r="C2403" s="59">
        <v>39295.0</v>
      </c>
      <c r="D2403" s="27">
        <v>-423.0</v>
      </c>
      <c r="E2403" s="34"/>
    </row>
    <row r="2404" hidden="1">
      <c r="A2404" s="58" t="s">
        <v>3870</v>
      </c>
      <c r="B2404" s="29">
        <v>95487.0</v>
      </c>
      <c r="C2404" s="59">
        <v>95118.0</v>
      </c>
      <c r="D2404" s="27">
        <v>-369.0</v>
      </c>
      <c r="E2404" s="34"/>
    </row>
    <row r="2405" hidden="1">
      <c r="A2405" s="58" t="s">
        <v>3871</v>
      </c>
      <c r="B2405" s="29">
        <v>98615.0</v>
      </c>
      <c r="C2405" s="59">
        <v>98615.0</v>
      </c>
      <c r="D2405" s="27">
        <v>0.0</v>
      </c>
      <c r="E2405" s="34"/>
    </row>
    <row r="2406" hidden="1">
      <c r="A2406" s="58" t="s">
        <v>3873</v>
      </c>
      <c r="B2406" s="29">
        <v>393.0</v>
      </c>
      <c r="C2406" s="59">
        <v>393.0</v>
      </c>
      <c r="D2406" s="27">
        <v>0.0</v>
      </c>
      <c r="E2406" s="34"/>
    </row>
    <row r="2407" hidden="1">
      <c r="A2407" s="58" t="s">
        <v>3874</v>
      </c>
      <c r="B2407" s="29">
        <v>10357.0</v>
      </c>
      <c r="C2407" s="59">
        <v>10357.0</v>
      </c>
      <c r="D2407" s="27">
        <v>0.0</v>
      </c>
      <c r="E2407" s="34"/>
    </row>
    <row r="2408" hidden="1">
      <c r="A2408" s="35" t="s">
        <v>3875</v>
      </c>
      <c r="B2408" s="29">
        <v>409543.0</v>
      </c>
      <c r="C2408" s="59">
        <v>408751.0</v>
      </c>
      <c r="D2408" s="27">
        <v>-792.0</v>
      </c>
      <c r="E2408" s="34"/>
    </row>
    <row r="2409" hidden="1">
      <c r="A2409" s="36" t="s">
        <v>3876</v>
      </c>
      <c r="B2409" s="37">
        <v>0.5</v>
      </c>
      <c r="C2409" s="27">
        <v>1001.5</v>
      </c>
      <c r="D2409" s="27">
        <v>1001.0</v>
      </c>
      <c r="E2409" s="38" t="s">
        <v>5229</v>
      </c>
    </row>
    <row r="2410" hidden="1"/>
    <row r="2411" hidden="1"/>
    <row r="2412" hidden="1">
      <c r="A2412" s="5" t="s">
        <v>3848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3850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4" t="s">
        <v>3851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5" t="s">
        <v>5098</v>
      </c>
      <c r="B2418" s="7"/>
      <c r="C2418" s="16"/>
      <c r="D2418" s="56" t="s">
        <v>5099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3852</v>
      </c>
      <c r="B2420" s="6"/>
      <c r="C2420" s="6"/>
      <c r="D2420" s="6"/>
      <c r="E2420" s="7"/>
    </row>
    <row r="2421" hidden="1">
      <c r="A2421" s="20" t="s">
        <v>3853</v>
      </c>
      <c r="B2421" s="21" t="s">
        <v>3854</v>
      </c>
      <c r="C2421" s="22" t="s">
        <v>3855</v>
      </c>
      <c r="D2421" s="21" t="s">
        <v>3856</v>
      </c>
      <c r="E2421" s="23" t="s">
        <v>13</v>
      </c>
    </row>
    <row r="2422" hidden="1">
      <c r="A2422" s="57" t="s">
        <v>3857</v>
      </c>
      <c r="B2422" s="25">
        <v>34169.0</v>
      </c>
      <c r="C2422" s="26">
        <v>25660.0</v>
      </c>
      <c r="D2422" s="27">
        <v>-8509.0</v>
      </c>
      <c r="E2422" s="28" t="s">
        <v>5230</v>
      </c>
    </row>
    <row r="2423" hidden="1">
      <c r="A2423" s="57" t="s">
        <v>3858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7" t="s">
        <v>3859</v>
      </c>
      <c r="B2424" s="29">
        <v>0.0</v>
      </c>
      <c r="C2424" s="26"/>
      <c r="D2424" s="27">
        <v>0.0</v>
      </c>
      <c r="E2424" s="28" t="s">
        <v>5220</v>
      </c>
    </row>
    <row r="2425" hidden="1">
      <c r="A2425" s="57" t="s">
        <v>3860</v>
      </c>
      <c r="B2425" s="25">
        <v>4500.0</v>
      </c>
      <c r="C2425" s="26">
        <v>8500.0</v>
      </c>
      <c r="D2425" s="27">
        <v>4000.0</v>
      </c>
      <c r="E2425" s="28" t="s">
        <v>5231</v>
      </c>
    </row>
    <row r="2426" hidden="1">
      <c r="A2426" s="31" t="s">
        <v>3862</v>
      </c>
      <c r="B2426" s="29">
        <v>0.0</v>
      </c>
      <c r="C2426" s="26"/>
      <c r="D2426" s="27">
        <v>0.0</v>
      </c>
      <c r="E2426" s="28"/>
    </row>
    <row r="2427" hidden="1">
      <c r="A2427" s="31" t="s">
        <v>3863</v>
      </c>
      <c r="B2427" s="29">
        <v>166.0</v>
      </c>
      <c r="C2427" s="26">
        <v>5676.0</v>
      </c>
      <c r="D2427" s="27">
        <v>5510.0</v>
      </c>
      <c r="E2427" s="28" t="s">
        <v>5232</v>
      </c>
    </row>
    <row r="2428" hidden="1">
      <c r="A2428" s="31" t="s">
        <v>3865</v>
      </c>
      <c r="B2428" s="29">
        <v>1010.0</v>
      </c>
      <c r="C2428" s="26">
        <v>1010.0</v>
      </c>
      <c r="D2428" s="27">
        <v>0.0</v>
      </c>
      <c r="E2428" s="28" t="s">
        <v>5233</v>
      </c>
    </row>
    <row r="2429" hidden="1">
      <c r="A2429" s="31" t="s">
        <v>3867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8" t="s">
        <v>3868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8" t="s">
        <v>3869</v>
      </c>
      <c r="B2431" s="29">
        <v>39718.0</v>
      </c>
      <c r="C2431" s="59">
        <v>39295.0</v>
      </c>
      <c r="D2431" s="27">
        <v>-423.0</v>
      </c>
      <c r="E2431" s="34"/>
    </row>
    <row r="2432" hidden="1">
      <c r="A2432" s="58" t="s">
        <v>3870</v>
      </c>
      <c r="B2432" s="29">
        <v>95487.0</v>
      </c>
      <c r="C2432" s="59">
        <v>95118.0</v>
      </c>
      <c r="D2432" s="27">
        <v>-369.0</v>
      </c>
      <c r="E2432" s="34"/>
    </row>
    <row r="2433" hidden="1">
      <c r="A2433" s="58" t="s">
        <v>3871</v>
      </c>
      <c r="B2433" s="29">
        <v>98615.0</v>
      </c>
      <c r="C2433" s="59">
        <v>98615.0</v>
      </c>
      <c r="D2433" s="27">
        <v>0.0</v>
      </c>
      <c r="E2433" s="34"/>
    </row>
    <row r="2434" hidden="1">
      <c r="A2434" s="58" t="s">
        <v>3873</v>
      </c>
      <c r="B2434" s="29">
        <v>393.0</v>
      </c>
      <c r="C2434" s="59">
        <v>393.0</v>
      </c>
      <c r="D2434" s="27">
        <v>0.0</v>
      </c>
      <c r="E2434" s="34"/>
    </row>
    <row r="2435" hidden="1">
      <c r="A2435" s="58" t="s">
        <v>3874</v>
      </c>
      <c r="B2435" s="29">
        <v>10357.0</v>
      </c>
      <c r="C2435" s="59">
        <v>10357.0</v>
      </c>
      <c r="D2435" s="27">
        <v>0.0</v>
      </c>
      <c r="E2435" s="34"/>
    </row>
    <row r="2436" hidden="1">
      <c r="A2436" s="35" t="s">
        <v>3875</v>
      </c>
      <c r="B2436" s="29">
        <v>409543.0</v>
      </c>
      <c r="C2436" s="59">
        <v>408751.0</v>
      </c>
      <c r="D2436" s="27">
        <v>-792.0</v>
      </c>
      <c r="E2436" s="34"/>
    </row>
    <row r="2437" hidden="1">
      <c r="A2437" s="36" t="s">
        <v>3876</v>
      </c>
      <c r="B2437" s="37">
        <v>0.5</v>
      </c>
      <c r="C2437" s="27">
        <v>1001.5</v>
      </c>
      <c r="D2437" s="27">
        <v>1001.0</v>
      </c>
      <c r="E2437" s="38" t="s">
        <v>5229</v>
      </c>
    </row>
    <row r="2438" hidden="1"/>
    <row r="2439" hidden="1"/>
    <row r="2440" hidden="1">
      <c r="A2440" s="5" t="s">
        <v>3848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3850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4" t="s">
        <v>3851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5" t="s">
        <v>5098</v>
      </c>
      <c r="B2446" s="7"/>
      <c r="C2446" s="16"/>
      <c r="D2446" s="56" t="s">
        <v>5099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3852</v>
      </c>
      <c r="B2448" s="6"/>
      <c r="C2448" s="6"/>
      <c r="D2448" s="6"/>
      <c r="E2448" s="7"/>
    </row>
    <row r="2449" hidden="1">
      <c r="A2449" s="20" t="s">
        <v>3853</v>
      </c>
      <c r="B2449" s="21" t="s">
        <v>3854</v>
      </c>
      <c r="C2449" s="22" t="s">
        <v>3855</v>
      </c>
      <c r="D2449" s="21" t="s">
        <v>3856</v>
      </c>
      <c r="E2449" s="23" t="s">
        <v>13</v>
      </c>
    </row>
    <row r="2450" hidden="1">
      <c r="A2450" s="57" t="s">
        <v>3857</v>
      </c>
      <c r="B2450" s="25">
        <v>34169.0</v>
      </c>
      <c r="C2450" s="26">
        <v>25660.0</v>
      </c>
      <c r="D2450" s="27">
        <v>-8509.0</v>
      </c>
      <c r="E2450" s="28" t="s">
        <v>5230</v>
      </c>
    </row>
    <row r="2451" hidden="1">
      <c r="A2451" s="57" t="s">
        <v>3858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7" t="s">
        <v>3859</v>
      </c>
      <c r="B2452" s="29">
        <v>0.0</v>
      </c>
      <c r="C2452" s="26"/>
      <c r="D2452" s="27">
        <v>0.0</v>
      </c>
      <c r="E2452" s="28" t="s">
        <v>5220</v>
      </c>
    </row>
    <row r="2453" hidden="1">
      <c r="A2453" s="57" t="s">
        <v>3860</v>
      </c>
      <c r="B2453" s="25">
        <v>4500.0</v>
      </c>
      <c r="C2453" s="26">
        <v>8500.0</v>
      </c>
      <c r="D2453" s="27">
        <v>4000.0</v>
      </c>
      <c r="E2453" s="28" t="s">
        <v>5231</v>
      </c>
    </row>
    <row r="2454" hidden="1">
      <c r="A2454" s="31" t="s">
        <v>3862</v>
      </c>
      <c r="B2454" s="29">
        <v>0.0</v>
      </c>
      <c r="C2454" s="26"/>
      <c r="D2454" s="27">
        <v>0.0</v>
      </c>
      <c r="E2454" s="28"/>
    </row>
    <row r="2455" hidden="1">
      <c r="A2455" s="31" t="s">
        <v>3863</v>
      </c>
      <c r="B2455" s="29">
        <v>166.0</v>
      </c>
      <c r="C2455" s="26">
        <v>5676.0</v>
      </c>
      <c r="D2455" s="27">
        <v>5510.0</v>
      </c>
      <c r="E2455" s="28" t="s">
        <v>5232</v>
      </c>
    </row>
    <row r="2456" hidden="1">
      <c r="A2456" s="31" t="s">
        <v>3865</v>
      </c>
      <c r="B2456" s="29">
        <v>1010.0</v>
      </c>
      <c r="C2456" s="26">
        <v>1010.0</v>
      </c>
      <c r="D2456" s="27">
        <v>0.0</v>
      </c>
      <c r="E2456" s="28" t="s">
        <v>5233</v>
      </c>
    </row>
    <row r="2457" hidden="1">
      <c r="A2457" s="31" t="s">
        <v>3867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8" t="s">
        <v>3868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8" t="s">
        <v>3869</v>
      </c>
      <c r="B2459" s="29">
        <v>39718.0</v>
      </c>
      <c r="C2459" s="59">
        <v>39295.0</v>
      </c>
      <c r="D2459" s="27">
        <v>-423.0</v>
      </c>
      <c r="E2459" s="34"/>
    </row>
    <row r="2460" hidden="1">
      <c r="A2460" s="58" t="s">
        <v>3870</v>
      </c>
      <c r="B2460" s="29">
        <v>95487.0</v>
      </c>
      <c r="C2460" s="59">
        <v>95118.0</v>
      </c>
      <c r="D2460" s="27">
        <v>-369.0</v>
      </c>
      <c r="E2460" s="34"/>
    </row>
    <row r="2461" hidden="1">
      <c r="A2461" s="58" t="s">
        <v>3871</v>
      </c>
      <c r="B2461" s="29">
        <v>98615.0</v>
      </c>
      <c r="C2461" s="59">
        <v>98615.0</v>
      </c>
      <c r="D2461" s="27">
        <v>0.0</v>
      </c>
      <c r="E2461" s="34"/>
    </row>
    <row r="2462" hidden="1">
      <c r="A2462" s="58" t="s">
        <v>3873</v>
      </c>
      <c r="B2462" s="29">
        <v>393.0</v>
      </c>
      <c r="C2462" s="59">
        <v>393.0</v>
      </c>
      <c r="D2462" s="27">
        <v>0.0</v>
      </c>
      <c r="E2462" s="34"/>
    </row>
    <row r="2463" hidden="1">
      <c r="A2463" s="58" t="s">
        <v>3874</v>
      </c>
      <c r="B2463" s="29">
        <v>10357.0</v>
      </c>
      <c r="C2463" s="59">
        <v>10357.0</v>
      </c>
      <c r="D2463" s="27">
        <v>0.0</v>
      </c>
      <c r="E2463" s="34"/>
    </row>
    <row r="2464" hidden="1">
      <c r="A2464" s="35" t="s">
        <v>3875</v>
      </c>
      <c r="B2464" s="29">
        <v>409543.0</v>
      </c>
      <c r="C2464" s="59">
        <v>408751.0</v>
      </c>
      <c r="D2464" s="27">
        <v>-792.0</v>
      </c>
      <c r="E2464" s="34"/>
    </row>
    <row r="2465" hidden="1">
      <c r="A2465" s="36" t="s">
        <v>3876</v>
      </c>
      <c r="B2465" s="37">
        <v>0.5</v>
      </c>
      <c r="C2465" s="27">
        <v>1001.5</v>
      </c>
      <c r="D2465" s="27">
        <v>1001.0</v>
      </c>
      <c r="E2465" s="38" t="s">
        <v>5229</v>
      </c>
    </row>
    <row r="2466" hidden="1"/>
    <row r="2467" hidden="1"/>
    <row r="2468" hidden="1">
      <c r="A2468" s="5" t="s">
        <v>3848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3850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4" t="s">
        <v>3851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5" t="s">
        <v>5098</v>
      </c>
      <c r="B2474" s="7"/>
      <c r="C2474" s="16"/>
      <c r="D2474" s="56" t="s">
        <v>5099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3852</v>
      </c>
      <c r="B2476" s="6"/>
      <c r="C2476" s="6"/>
      <c r="D2476" s="6"/>
      <c r="E2476" s="7"/>
    </row>
    <row r="2477" hidden="1">
      <c r="A2477" s="20" t="s">
        <v>3853</v>
      </c>
      <c r="B2477" s="21" t="s">
        <v>3854</v>
      </c>
      <c r="C2477" s="22" t="s">
        <v>3855</v>
      </c>
      <c r="D2477" s="21" t="s">
        <v>3856</v>
      </c>
      <c r="E2477" s="23" t="s">
        <v>13</v>
      </c>
    </row>
    <row r="2478" hidden="1">
      <c r="A2478" s="57" t="s">
        <v>3857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7" t="s">
        <v>3858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7" t="s">
        <v>3859</v>
      </c>
      <c r="B2480" s="29">
        <v>655.0</v>
      </c>
      <c r="C2480" s="26">
        <v>655.0</v>
      </c>
      <c r="D2480" s="27">
        <v>0.0</v>
      </c>
      <c r="E2480" s="28" t="s">
        <v>5220</v>
      </c>
    </row>
    <row r="2481" hidden="1">
      <c r="A2481" s="57" t="s">
        <v>3860</v>
      </c>
      <c r="B2481" s="25">
        <v>5500.0</v>
      </c>
      <c r="C2481" s="26">
        <v>7500.0</v>
      </c>
      <c r="D2481" s="27">
        <v>2000.0</v>
      </c>
      <c r="E2481" s="28" t="s">
        <v>5234</v>
      </c>
    </row>
    <row r="2482" hidden="1">
      <c r="A2482" s="31" t="s">
        <v>3862</v>
      </c>
      <c r="B2482" s="29">
        <v>0.0</v>
      </c>
      <c r="C2482" s="26"/>
      <c r="D2482" s="27">
        <v>0.0</v>
      </c>
      <c r="E2482" s="28"/>
    </row>
    <row r="2483" hidden="1">
      <c r="A2483" s="31" t="s">
        <v>3863</v>
      </c>
      <c r="B2483" s="29">
        <v>0.0</v>
      </c>
      <c r="C2483" s="26">
        <v>18188.0</v>
      </c>
      <c r="D2483" s="27">
        <v>18188.0</v>
      </c>
      <c r="E2483" s="28" t="s">
        <v>5222</v>
      </c>
    </row>
    <row r="2484" hidden="1">
      <c r="A2484" s="31" t="s">
        <v>3865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3867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8" t="s">
        <v>3868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8" t="s">
        <v>3869</v>
      </c>
      <c r="B2487" s="29">
        <v>34074.0</v>
      </c>
      <c r="C2487" s="59">
        <v>34074.0</v>
      </c>
      <c r="D2487" s="27">
        <v>0.0</v>
      </c>
      <c r="E2487" s="34"/>
    </row>
    <row r="2488" hidden="1">
      <c r="A2488" s="58" t="s">
        <v>3870</v>
      </c>
      <c r="B2488" s="29">
        <v>92760.0</v>
      </c>
      <c r="C2488" s="59">
        <v>92760.0</v>
      </c>
      <c r="D2488" s="27">
        <v>0.0</v>
      </c>
      <c r="E2488" s="34"/>
    </row>
    <row r="2489" hidden="1">
      <c r="A2489" s="58" t="s">
        <v>3871</v>
      </c>
      <c r="B2489" s="29">
        <v>105442.0</v>
      </c>
      <c r="C2489" s="59">
        <v>105442.0</v>
      </c>
      <c r="D2489" s="27">
        <v>0.0</v>
      </c>
      <c r="E2489" s="34"/>
    </row>
    <row r="2490" hidden="1">
      <c r="A2490" s="58" t="s">
        <v>3873</v>
      </c>
      <c r="B2490" s="29">
        <v>0.0</v>
      </c>
      <c r="C2490" s="59">
        <v>0.0</v>
      </c>
      <c r="D2490" s="27">
        <v>0.0</v>
      </c>
      <c r="E2490" s="34"/>
    </row>
    <row r="2491" hidden="1">
      <c r="A2491" s="58" t="s">
        <v>3874</v>
      </c>
      <c r="B2491" s="29">
        <v>14717.0</v>
      </c>
      <c r="C2491" s="59">
        <v>14717.0</v>
      </c>
      <c r="D2491" s="27">
        <v>0.0</v>
      </c>
      <c r="E2491" s="34"/>
    </row>
    <row r="2492" hidden="1">
      <c r="A2492" s="35" t="s">
        <v>3875</v>
      </c>
      <c r="B2492" s="29">
        <v>426449.0</v>
      </c>
      <c r="C2492" s="59">
        <v>426449.0</v>
      </c>
      <c r="D2492" s="27">
        <v>0.0</v>
      </c>
      <c r="E2492" s="34"/>
    </row>
    <row r="2493" hidden="1">
      <c r="A2493" s="36" t="s">
        <v>3876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3848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3850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4" t="s">
        <v>3851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5" t="s">
        <v>5098</v>
      </c>
      <c r="B2502" s="7"/>
      <c r="C2502" s="16"/>
      <c r="D2502" s="56" t="s">
        <v>5099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3852</v>
      </c>
      <c r="B2504" s="6"/>
      <c r="C2504" s="6"/>
      <c r="D2504" s="6"/>
      <c r="E2504" s="7"/>
    </row>
    <row r="2505" hidden="1">
      <c r="A2505" s="20" t="s">
        <v>3853</v>
      </c>
      <c r="B2505" s="21" t="s">
        <v>3854</v>
      </c>
      <c r="C2505" s="22" t="s">
        <v>3855</v>
      </c>
      <c r="D2505" s="21" t="s">
        <v>3856</v>
      </c>
      <c r="E2505" s="23" t="s">
        <v>13</v>
      </c>
    </row>
    <row r="2506" hidden="1">
      <c r="A2506" s="57" t="s">
        <v>3857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7" t="s">
        <v>3858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7" t="s">
        <v>3859</v>
      </c>
      <c r="B2508" s="29">
        <v>655.0</v>
      </c>
      <c r="C2508" s="26">
        <v>655.0</v>
      </c>
      <c r="D2508" s="27">
        <v>0.0</v>
      </c>
      <c r="E2508" s="28" t="s">
        <v>5220</v>
      </c>
    </row>
    <row r="2509" hidden="1">
      <c r="A2509" s="57" t="s">
        <v>3860</v>
      </c>
      <c r="B2509" s="25">
        <v>5500.0</v>
      </c>
      <c r="C2509" s="26">
        <v>7500.0</v>
      </c>
      <c r="D2509" s="27">
        <v>2000.0</v>
      </c>
      <c r="E2509" s="28" t="s">
        <v>5234</v>
      </c>
    </row>
    <row r="2510" hidden="1">
      <c r="A2510" s="31" t="s">
        <v>3862</v>
      </c>
      <c r="B2510" s="29">
        <v>0.0</v>
      </c>
      <c r="C2510" s="26"/>
      <c r="D2510" s="27">
        <v>0.0</v>
      </c>
      <c r="E2510" s="28"/>
    </row>
    <row r="2511" hidden="1">
      <c r="A2511" s="31" t="s">
        <v>3863</v>
      </c>
      <c r="B2511" s="29">
        <v>0.0</v>
      </c>
      <c r="C2511" s="26">
        <v>18188.0</v>
      </c>
      <c r="D2511" s="27">
        <v>18188.0</v>
      </c>
      <c r="E2511" s="28" t="s">
        <v>5222</v>
      </c>
    </row>
    <row r="2512" hidden="1">
      <c r="A2512" s="31" t="s">
        <v>3865</v>
      </c>
      <c r="B2512" s="29">
        <v>4309.0</v>
      </c>
      <c r="C2512" s="26">
        <v>4309.0</v>
      </c>
      <c r="D2512" s="27">
        <v>0.0</v>
      </c>
      <c r="E2512" s="28" t="s">
        <v>5235</v>
      </c>
    </row>
    <row r="2513" hidden="1">
      <c r="A2513" s="31" t="s">
        <v>3867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8" t="s">
        <v>3868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8" t="s">
        <v>3869</v>
      </c>
      <c r="B2515" s="29">
        <v>34074.0</v>
      </c>
      <c r="C2515" s="59">
        <v>34074.0</v>
      </c>
      <c r="D2515" s="27">
        <v>0.0</v>
      </c>
      <c r="E2515" s="34"/>
    </row>
    <row r="2516" hidden="1">
      <c r="A2516" s="58" t="s">
        <v>3870</v>
      </c>
      <c r="B2516" s="29">
        <v>92760.0</v>
      </c>
      <c r="C2516" s="59">
        <v>92760.0</v>
      </c>
      <c r="D2516" s="27">
        <v>0.0</v>
      </c>
      <c r="E2516" s="34"/>
    </row>
    <row r="2517" hidden="1">
      <c r="A2517" s="58" t="s">
        <v>3871</v>
      </c>
      <c r="B2517" s="29">
        <v>105442.0</v>
      </c>
      <c r="C2517" s="59">
        <v>105442.0</v>
      </c>
      <c r="D2517" s="27">
        <v>0.0</v>
      </c>
      <c r="E2517" s="34"/>
    </row>
    <row r="2518" hidden="1">
      <c r="A2518" s="58" t="s">
        <v>3873</v>
      </c>
      <c r="B2518" s="29">
        <v>0.0</v>
      </c>
      <c r="C2518" s="59">
        <v>0.0</v>
      </c>
      <c r="D2518" s="27">
        <v>0.0</v>
      </c>
      <c r="E2518" s="34"/>
    </row>
    <row r="2519" hidden="1">
      <c r="A2519" s="58" t="s">
        <v>3874</v>
      </c>
      <c r="B2519" s="29">
        <v>14717.0</v>
      </c>
      <c r="C2519" s="59">
        <v>14717.0</v>
      </c>
      <c r="D2519" s="27">
        <v>0.0</v>
      </c>
      <c r="E2519" s="34"/>
    </row>
    <row r="2520" hidden="1">
      <c r="A2520" s="35" t="s">
        <v>3875</v>
      </c>
      <c r="B2520" s="29">
        <v>426449.0</v>
      </c>
      <c r="C2520" s="59">
        <v>426449.0</v>
      </c>
      <c r="D2520" s="27">
        <v>0.0</v>
      </c>
      <c r="E2520" s="34"/>
    </row>
    <row r="2521" hidden="1">
      <c r="A2521" s="36" t="s">
        <v>3876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3848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3850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4" t="s">
        <v>3851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5" t="s">
        <v>5098</v>
      </c>
      <c r="B2530" s="7"/>
      <c r="C2530" s="16"/>
      <c r="D2530" s="56" t="s">
        <v>5099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3852</v>
      </c>
      <c r="B2532" s="6"/>
      <c r="C2532" s="6"/>
      <c r="D2532" s="6"/>
      <c r="E2532" s="7"/>
    </row>
    <row r="2533" hidden="1">
      <c r="A2533" s="20" t="s">
        <v>3853</v>
      </c>
      <c r="B2533" s="21" t="s">
        <v>3854</v>
      </c>
      <c r="C2533" s="22" t="s">
        <v>3855</v>
      </c>
      <c r="D2533" s="21" t="s">
        <v>3856</v>
      </c>
      <c r="E2533" s="23" t="s">
        <v>13</v>
      </c>
    </row>
    <row r="2534" hidden="1">
      <c r="A2534" s="57" t="s">
        <v>3857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7" t="s">
        <v>3858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7" t="s">
        <v>3859</v>
      </c>
      <c r="B2536" s="29">
        <v>1540.0</v>
      </c>
      <c r="C2536" s="26">
        <v>1540.0</v>
      </c>
      <c r="D2536" s="27">
        <v>0.0</v>
      </c>
      <c r="E2536" s="28" t="s">
        <v>5220</v>
      </c>
    </row>
    <row r="2537" hidden="1">
      <c r="A2537" s="57" t="s">
        <v>3860</v>
      </c>
      <c r="B2537" s="25">
        <v>4500.0</v>
      </c>
      <c r="C2537" s="26">
        <v>7945.0</v>
      </c>
      <c r="D2537" s="27">
        <v>3445.0</v>
      </c>
      <c r="E2537" s="28" t="s">
        <v>5236</v>
      </c>
    </row>
    <row r="2538" hidden="1">
      <c r="A2538" s="31" t="s">
        <v>3862</v>
      </c>
      <c r="B2538" s="29">
        <v>2080.0</v>
      </c>
      <c r="C2538" s="26">
        <v>501.0</v>
      </c>
      <c r="D2538" s="27">
        <v>-1579.0</v>
      </c>
      <c r="E2538" s="28" t="s">
        <v>5237</v>
      </c>
    </row>
    <row r="2539" hidden="1">
      <c r="A2539" s="31" t="s">
        <v>3863</v>
      </c>
      <c r="B2539" s="29">
        <v>110.0</v>
      </c>
      <c r="C2539" s="26">
        <v>16792.0</v>
      </c>
      <c r="D2539" s="27">
        <v>16682.0</v>
      </c>
      <c r="E2539" s="28" t="s">
        <v>5238</v>
      </c>
    </row>
    <row r="2540" hidden="1">
      <c r="A2540" s="31" t="s">
        <v>3865</v>
      </c>
      <c r="B2540" s="29">
        <v>3000.0</v>
      </c>
      <c r="C2540" s="26">
        <v>3572.0</v>
      </c>
      <c r="D2540" s="27">
        <v>572.0</v>
      </c>
      <c r="E2540" s="28" t="s">
        <v>5239</v>
      </c>
    </row>
    <row r="2541" hidden="1">
      <c r="A2541" s="31" t="s">
        <v>3867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8" t="s">
        <v>3868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8" t="s">
        <v>3869</v>
      </c>
      <c r="B2543" s="29">
        <v>36742.0</v>
      </c>
      <c r="C2543" s="59">
        <v>36742.0</v>
      </c>
      <c r="D2543" s="27">
        <v>0.0</v>
      </c>
      <c r="E2543" s="34"/>
    </row>
    <row r="2544" hidden="1">
      <c r="A2544" s="58" t="s">
        <v>3870</v>
      </c>
      <c r="B2544" s="29">
        <v>106640.0</v>
      </c>
      <c r="C2544" s="59">
        <v>106640.0</v>
      </c>
      <c r="D2544" s="27">
        <v>0.0</v>
      </c>
      <c r="E2544" s="34"/>
    </row>
    <row r="2545" hidden="1">
      <c r="A2545" s="58" t="s">
        <v>3871</v>
      </c>
      <c r="B2545" s="29">
        <v>107106.0</v>
      </c>
      <c r="C2545" s="59">
        <v>107106.0</v>
      </c>
      <c r="D2545" s="27">
        <v>0.0</v>
      </c>
      <c r="E2545" s="34"/>
    </row>
    <row r="2546" hidden="1">
      <c r="A2546" s="58" t="s">
        <v>3873</v>
      </c>
      <c r="B2546" s="29">
        <v>795.0</v>
      </c>
      <c r="C2546" s="59">
        <v>795.0</v>
      </c>
      <c r="D2546" s="27">
        <v>0.0</v>
      </c>
      <c r="E2546" s="34"/>
    </row>
    <row r="2547" hidden="1">
      <c r="A2547" s="58" t="s">
        <v>3874</v>
      </c>
      <c r="B2547" s="29">
        <v>14122.0</v>
      </c>
      <c r="C2547" s="59">
        <v>14122.0</v>
      </c>
      <c r="D2547" s="27">
        <v>0.0</v>
      </c>
      <c r="E2547" s="34"/>
    </row>
    <row r="2548" hidden="1">
      <c r="A2548" s="35" t="s">
        <v>3875</v>
      </c>
      <c r="B2548" s="29">
        <v>441896.5</v>
      </c>
      <c r="C2548" s="59">
        <v>441896.5</v>
      </c>
      <c r="D2548" s="27">
        <v>0.0</v>
      </c>
      <c r="E2548" s="34"/>
    </row>
    <row r="2549" hidden="1">
      <c r="A2549" s="36" t="s">
        <v>3876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3848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3850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4" t="s">
        <v>3851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5" t="s">
        <v>5098</v>
      </c>
      <c r="B2558" s="7"/>
      <c r="C2558" s="16"/>
      <c r="D2558" s="56" t="s">
        <v>5099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3852</v>
      </c>
      <c r="B2560" s="6"/>
      <c r="C2560" s="6"/>
      <c r="D2560" s="6"/>
      <c r="E2560" s="7"/>
    </row>
    <row r="2561" hidden="1">
      <c r="A2561" s="20" t="s">
        <v>3853</v>
      </c>
      <c r="B2561" s="21" t="s">
        <v>3854</v>
      </c>
      <c r="C2561" s="22" t="s">
        <v>3855</v>
      </c>
      <c r="D2561" s="21" t="s">
        <v>3856</v>
      </c>
      <c r="E2561" s="23" t="s">
        <v>13</v>
      </c>
    </row>
    <row r="2562" hidden="1">
      <c r="A2562" s="57" t="s">
        <v>3857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7" t="s">
        <v>3858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7" t="s">
        <v>3859</v>
      </c>
      <c r="B2564" s="29">
        <v>0.0</v>
      </c>
      <c r="C2564" s="26"/>
      <c r="D2564" s="27">
        <v>0.0</v>
      </c>
      <c r="E2564" s="28" t="s">
        <v>5220</v>
      </c>
    </row>
    <row r="2565" hidden="1">
      <c r="A2565" s="57" t="s">
        <v>3860</v>
      </c>
      <c r="B2565" s="25">
        <v>2500.0</v>
      </c>
      <c r="C2565" s="26">
        <v>6475.0</v>
      </c>
      <c r="D2565" s="27">
        <v>3975.0</v>
      </c>
      <c r="E2565" s="28" t="s">
        <v>5240</v>
      </c>
    </row>
    <row r="2566" hidden="1">
      <c r="A2566" s="31" t="s">
        <v>3862</v>
      </c>
      <c r="B2566" s="29">
        <v>0.0</v>
      </c>
      <c r="C2566" s="26"/>
      <c r="D2566" s="27">
        <v>0.0</v>
      </c>
      <c r="E2566" s="28"/>
    </row>
    <row r="2567" hidden="1">
      <c r="A2567" s="31" t="s">
        <v>3863</v>
      </c>
      <c r="B2567" s="29">
        <v>0.0</v>
      </c>
      <c r="C2567" s="26">
        <v>11194.0</v>
      </c>
      <c r="D2567" s="27">
        <v>11194.0</v>
      </c>
      <c r="E2567" s="28" t="s">
        <v>5222</v>
      </c>
    </row>
    <row r="2568" hidden="1">
      <c r="A2568" s="31" t="s">
        <v>3865</v>
      </c>
      <c r="B2568" s="29">
        <v>1699.0</v>
      </c>
      <c r="C2568" s="26">
        <v>1699.0</v>
      </c>
      <c r="D2568" s="27">
        <v>0.0</v>
      </c>
      <c r="E2568" s="28" t="s">
        <v>5241</v>
      </c>
    </row>
    <row r="2569" hidden="1">
      <c r="A2569" s="31" t="s">
        <v>3867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8" t="s">
        <v>3868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8" t="s">
        <v>3869</v>
      </c>
      <c r="B2571" s="29">
        <v>20401.0</v>
      </c>
      <c r="C2571" s="59">
        <v>20401.0</v>
      </c>
      <c r="D2571" s="27">
        <v>0.0</v>
      </c>
      <c r="E2571" s="34"/>
    </row>
    <row r="2572" hidden="1">
      <c r="A2572" s="58" t="s">
        <v>3870</v>
      </c>
      <c r="B2572" s="29">
        <v>56563.0</v>
      </c>
      <c r="C2572" s="59">
        <v>56563.0</v>
      </c>
      <c r="D2572" s="27">
        <v>0.0</v>
      </c>
      <c r="E2572" s="34"/>
    </row>
    <row r="2573" hidden="1">
      <c r="A2573" s="58" t="s">
        <v>3871</v>
      </c>
      <c r="B2573" s="29">
        <v>62102.5</v>
      </c>
      <c r="C2573" s="59">
        <v>62102.5</v>
      </c>
      <c r="D2573" s="27">
        <v>0.0</v>
      </c>
      <c r="E2573" s="34"/>
    </row>
    <row r="2574" hidden="1">
      <c r="A2574" s="58" t="s">
        <v>3873</v>
      </c>
      <c r="B2574" s="29">
        <v>0.0</v>
      </c>
      <c r="C2574" s="59">
        <v>0.0</v>
      </c>
      <c r="D2574" s="27">
        <v>0.0</v>
      </c>
      <c r="E2574" s="34"/>
    </row>
    <row r="2575" hidden="1">
      <c r="A2575" s="58" t="s">
        <v>3874</v>
      </c>
      <c r="B2575" s="29">
        <v>9657.0</v>
      </c>
      <c r="C2575" s="59">
        <v>9657.0</v>
      </c>
      <c r="D2575" s="27">
        <v>0.0</v>
      </c>
      <c r="E2575" s="34"/>
    </row>
    <row r="2576" hidden="1">
      <c r="A2576" s="35" t="s">
        <v>3875</v>
      </c>
      <c r="B2576" s="29">
        <v>267331.0</v>
      </c>
      <c r="C2576" s="59">
        <v>267331.0</v>
      </c>
      <c r="D2576" s="27">
        <v>0.0</v>
      </c>
      <c r="E2576" s="34"/>
    </row>
    <row r="2577" hidden="1">
      <c r="A2577" s="36" t="s">
        <v>3876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3848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3850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4" t="s">
        <v>3851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5" t="s">
        <v>5098</v>
      </c>
      <c r="B2586" s="7"/>
      <c r="C2586" s="16"/>
      <c r="D2586" s="56" t="s">
        <v>5101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3852</v>
      </c>
      <c r="B2588" s="6"/>
      <c r="C2588" s="6"/>
      <c r="D2588" s="6"/>
      <c r="E2588" s="7"/>
    </row>
    <row r="2589" hidden="1">
      <c r="A2589" s="20" t="s">
        <v>3853</v>
      </c>
      <c r="B2589" s="21" t="s">
        <v>3854</v>
      </c>
      <c r="C2589" s="22" t="s">
        <v>3855</v>
      </c>
      <c r="D2589" s="21" t="s">
        <v>3856</v>
      </c>
      <c r="E2589" s="23" t="s">
        <v>13</v>
      </c>
    </row>
    <row r="2590" hidden="1">
      <c r="A2590" s="57" t="s">
        <v>3857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7" t="s">
        <v>3858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7" t="s">
        <v>3859</v>
      </c>
      <c r="B2592" s="29">
        <v>0.0</v>
      </c>
      <c r="C2592" s="26"/>
      <c r="D2592" s="27">
        <v>0.0</v>
      </c>
      <c r="E2592" s="28" t="s">
        <v>5220</v>
      </c>
    </row>
    <row r="2593" hidden="1">
      <c r="A2593" s="57" t="s">
        <v>3860</v>
      </c>
      <c r="B2593" s="25">
        <v>1500.0</v>
      </c>
      <c r="C2593" s="26">
        <v>3373.0</v>
      </c>
      <c r="D2593" s="27">
        <v>1873.0</v>
      </c>
      <c r="E2593" s="28" t="s">
        <v>5242</v>
      </c>
    </row>
    <row r="2594" hidden="1">
      <c r="A2594" s="31" t="s">
        <v>3862</v>
      </c>
      <c r="B2594" s="29">
        <v>0.0</v>
      </c>
      <c r="C2594" s="26"/>
      <c r="D2594" s="27">
        <v>0.0</v>
      </c>
      <c r="E2594" s="28"/>
    </row>
    <row r="2595" hidden="1">
      <c r="A2595" s="31" t="s">
        <v>3863</v>
      </c>
      <c r="B2595" s="29">
        <v>0.0</v>
      </c>
      <c r="C2595" s="26"/>
      <c r="D2595" s="27">
        <v>0.0</v>
      </c>
      <c r="E2595" s="28"/>
    </row>
    <row r="2596" hidden="1">
      <c r="A2596" s="31" t="s">
        <v>3865</v>
      </c>
      <c r="B2596" s="29">
        <v>120.0</v>
      </c>
      <c r="C2596" s="26"/>
      <c r="D2596" s="27">
        <v>-120.0</v>
      </c>
      <c r="E2596" s="28"/>
    </row>
    <row r="2597" hidden="1">
      <c r="A2597" s="31" t="s">
        <v>3867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8" t="s">
        <v>3868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8" t="s">
        <v>3869</v>
      </c>
      <c r="B2599" s="29">
        <v>16968.0</v>
      </c>
      <c r="C2599" s="59">
        <v>16968.0</v>
      </c>
      <c r="D2599" s="27">
        <v>0.0</v>
      </c>
      <c r="E2599" s="34"/>
    </row>
    <row r="2600" hidden="1">
      <c r="A2600" s="58" t="s">
        <v>3870</v>
      </c>
      <c r="B2600" s="29">
        <v>38934.0</v>
      </c>
      <c r="C2600" s="59">
        <v>38934.0</v>
      </c>
      <c r="D2600" s="27">
        <v>0.0</v>
      </c>
      <c r="E2600" s="34"/>
    </row>
    <row r="2601" hidden="1">
      <c r="A2601" s="58" t="s">
        <v>3871</v>
      </c>
      <c r="B2601" s="29">
        <v>41064.0</v>
      </c>
      <c r="C2601" s="59">
        <v>41064.0</v>
      </c>
      <c r="D2601" s="27">
        <v>0.0</v>
      </c>
      <c r="E2601" s="34"/>
    </row>
    <row r="2602" hidden="1">
      <c r="A2602" s="58" t="s">
        <v>3873</v>
      </c>
      <c r="B2602" s="29">
        <v>454.0</v>
      </c>
      <c r="C2602" s="59">
        <v>454.0</v>
      </c>
      <c r="D2602" s="27">
        <v>0.0</v>
      </c>
      <c r="E2602" s="34"/>
    </row>
    <row r="2603" hidden="1">
      <c r="A2603" s="58" t="s">
        <v>3874</v>
      </c>
      <c r="B2603" s="29">
        <v>10869.0</v>
      </c>
      <c r="C2603" s="59">
        <v>10540.0</v>
      </c>
      <c r="D2603" s="27">
        <v>-329.0</v>
      </c>
      <c r="E2603" s="34"/>
    </row>
    <row r="2604" hidden="1">
      <c r="A2604" s="35" t="s">
        <v>3875</v>
      </c>
      <c r="B2604" s="29">
        <v>193586.0</v>
      </c>
      <c r="C2604" s="59">
        <v>194244.0</v>
      </c>
      <c r="D2604" s="27">
        <v>658.0</v>
      </c>
      <c r="E2604" s="34"/>
    </row>
    <row r="2605" hidden="1">
      <c r="A2605" s="36" t="s">
        <v>3876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3848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3850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4" t="s">
        <v>3851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5" t="s">
        <v>5113</v>
      </c>
      <c r="B2614" s="7"/>
      <c r="C2614" s="16"/>
      <c r="D2614" s="56" t="s">
        <v>5099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3852</v>
      </c>
      <c r="B2616" s="6"/>
      <c r="C2616" s="6"/>
      <c r="D2616" s="6"/>
      <c r="E2616" s="7"/>
    </row>
    <row r="2617" hidden="1">
      <c r="A2617" s="20" t="s">
        <v>3853</v>
      </c>
      <c r="B2617" s="21" t="s">
        <v>3854</v>
      </c>
      <c r="C2617" s="22" t="s">
        <v>3855</v>
      </c>
      <c r="D2617" s="21" t="s">
        <v>3856</v>
      </c>
      <c r="E2617" s="23" t="s">
        <v>13</v>
      </c>
    </row>
    <row r="2618" hidden="1">
      <c r="A2618" s="57" t="s">
        <v>3857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7" t="s">
        <v>3858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7" t="s">
        <v>3859</v>
      </c>
      <c r="B2620" s="29">
        <v>140.0</v>
      </c>
      <c r="C2620" s="26">
        <v>140.0</v>
      </c>
      <c r="D2620" s="27">
        <v>0.0</v>
      </c>
      <c r="E2620" s="28" t="s">
        <v>5220</v>
      </c>
    </row>
    <row r="2621" hidden="1">
      <c r="A2621" s="57" t="s">
        <v>3860</v>
      </c>
      <c r="B2621" s="25">
        <v>0.0</v>
      </c>
      <c r="C2621" s="26">
        <v>1822.0</v>
      </c>
      <c r="D2621" s="27">
        <v>1822.0</v>
      </c>
      <c r="E2621" s="28" t="s">
        <v>5243</v>
      </c>
    </row>
    <row r="2622" hidden="1">
      <c r="A2622" s="31" t="s">
        <v>3862</v>
      </c>
      <c r="B2622" s="29">
        <v>80.0</v>
      </c>
      <c r="C2622" s="26">
        <v>189.0</v>
      </c>
      <c r="D2622" s="27">
        <v>109.0</v>
      </c>
      <c r="E2622" s="28" t="s">
        <v>5244</v>
      </c>
    </row>
    <row r="2623" hidden="1">
      <c r="A2623" s="31" t="s">
        <v>3863</v>
      </c>
      <c r="B2623" s="29">
        <v>0.0</v>
      </c>
      <c r="C2623" s="26"/>
      <c r="D2623" s="27">
        <v>0.0</v>
      </c>
      <c r="E2623" s="28"/>
    </row>
    <row r="2624" hidden="1">
      <c r="A2624" s="31" t="s">
        <v>3865</v>
      </c>
      <c r="B2624" s="29">
        <v>0.0</v>
      </c>
      <c r="C2624" s="26"/>
      <c r="D2624" s="27">
        <v>0.0</v>
      </c>
      <c r="E2624" s="28"/>
    </row>
    <row r="2625" hidden="1">
      <c r="A2625" s="31" t="s">
        <v>3867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8" t="s">
        <v>3868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8" t="s">
        <v>3869</v>
      </c>
      <c r="B2627" s="29">
        <v>29584.0</v>
      </c>
      <c r="C2627" s="59">
        <v>29584.0</v>
      </c>
      <c r="D2627" s="27">
        <v>0.0</v>
      </c>
      <c r="E2627" s="34"/>
    </row>
    <row r="2628" hidden="1">
      <c r="A2628" s="58" t="s">
        <v>3870</v>
      </c>
      <c r="B2628" s="29">
        <v>58084.0</v>
      </c>
      <c r="C2628" s="59">
        <v>58084.0</v>
      </c>
      <c r="D2628" s="27">
        <v>0.0</v>
      </c>
      <c r="E2628" s="34"/>
    </row>
    <row r="2629" hidden="1">
      <c r="A2629" s="58" t="s">
        <v>3871</v>
      </c>
      <c r="B2629" s="29">
        <v>54616.0</v>
      </c>
      <c r="C2629" s="59">
        <v>54616.0</v>
      </c>
      <c r="D2629" s="27">
        <v>0.0</v>
      </c>
      <c r="E2629" s="34"/>
    </row>
    <row r="2630" hidden="1">
      <c r="A2630" s="58" t="s">
        <v>3873</v>
      </c>
      <c r="B2630" s="29">
        <v>0.0</v>
      </c>
      <c r="C2630" s="59">
        <v>0.0</v>
      </c>
      <c r="D2630" s="27">
        <v>0.0</v>
      </c>
      <c r="E2630" s="34"/>
    </row>
    <row r="2631" hidden="1">
      <c r="A2631" s="58" t="s">
        <v>3874</v>
      </c>
      <c r="B2631" s="29">
        <v>20531.0</v>
      </c>
      <c r="C2631" s="59">
        <v>20531.0</v>
      </c>
      <c r="D2631" s="27">
        <v>0.0</v>
      </c>
      <c r="E2631" s="34"/>
    </row>
    <row r="2632" hidden="1">
      <c r="A2632" s="35" t="s">
        <v>3875</v>
      </c>
      <c r="B2632" s="29">
        <v>285691.5</v>
      </c>
      <c r="C2632" s="59">
        <v>285691.5</v>
      </c>
      <c r="D2632" s="27">
        <v>0.0</v>
      </c>
      <c r="E2632" s="34"/>
    </row>
    <row r="2633" hidden="1">
      <c r="A2633" s="36" t="s">
        <v>3876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3848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3850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4" t="s">
        <v>3851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5" t="s">
        <v>5098</v>
      </c>
      <c r="B2642" s="7"/>
      <c r="C2642" s="16"/>
      <c r="D2642" s="56" t="s">
        <v>5099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3852</v>
      </c>
      <c r="B2644" s="6"/>
      <c r="C2644" s="6"/>
      <c r="D2644" s="6"/>
      <c r="E2644" s="7"/>
    </row>
    <row r="2645" hidden="1">
      <c r="A2645" s="20" t="s">
        <v>3853</v>
      </c>
      <c r="B2645" s="21" t="s">
        <v>3854</v>
      </c>
      <c r="C2645" s="22" t="s">
        <v>3855</v>
      </c>
      <c r="D2645" s="21" t="s">
        <v>3856</v>
      </c>
      <c r="E2645" s="23" t="s">
        <v>13</v>
      </c>
    </row>
    <row r="2646" hidden="1">
      <c r="A2646" s="57" t="s">
        <v>3857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7" t="s">
        <v>3858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7" t="s">
        <v>3859</v>
      </c>
      <c r="B2648" s="29">
        <v>0.0</v>
      </c>
      <c r="C2648" s="26"/>
      <c r="D2648" s="27">
        <v>0.0</v>
      </c>
      <c r="E2648" s="28" t="s">
        <v>5220</v>
      </c>
    </row>
    <row r="2649" hidden="1">
      <c r="A2649" s="57" t="s">
        <v>3860</v>
      </c>
      <c r="B2649" s="25">
        <v>2600.0</v>
      </c>
      <c r="C2649" s="26">
        <v>6198.0</v>
      </c>
      <c r="D2649" s="27">
        <v>3598.0</v>
      </c>
      <c r="E2649" s="28" t="s">
        <v>5245</v>
      </c>
    </row>
    <row r="2650" hidden="1">
      <c r="A2650" s="31" t="s">
        <v>3862</v>
      </c>
      <c r="B2650" s="29">
        <v>0.0</v>
      </c>
      <c r="C2650" s="26"/>
      <c r="D2650" s="27">
        <v>0.0</v>
      </c>
      <c r="E2650" s="28"/>
    </row>
    <row r="2651" hidden="1">
      <c r="A2651" s="31" t="s">
        <v>3863</v>
      </c>
      <c r="B2651" s="29">
        <v>0.0</v>
      </c>
      <c r="C2651" s="26">
        <v>11194.0</v>
      </c>
      <c r="D2651" s="27">
        <v>11194.0</v>
      </c>
      <c r="E2651" s="28" t="s">
        <v>5222</v>
      </c>
    </row>
    <row r="2652" hidden="1">
      <c r="A2652" s="31" t="s">
        <v>3865</v>
      </c>
      <c r="B2652" s="29">
        <v>1536.0</v>
      </c>
      <c r="C2652" s="26">
        <v>5867.0</v>
      </c>
      <c r="D2652" s="27">
        <v>4331.0</v>
      </c>
      <c r="E2652" s="28" t="s">
        <v>5246</v>
      </c>
    </row>
    <row r="2653" hidden="1">
      <c r="A2653" s="31" t="s">
        <v>3867</v>
      </c>
      <c r="B2653" s="29">
        <v>7280.0</v>
      </c>
      <c r="C2653" s="26">
        <v>6640.0</v>
      </c>
      <c r="D2653" s="27">
        <v>-640.0</v>
      </c>
      <c r="E2653" s="28" t="s">
        <v>5247</v>
      </c>
    </row>
    <row r="2654" hidden="1">
      <c r="A2654" s="58" t="s">
        <v>3868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8" t="s">
        <v>3869</v>
      </c>
      <c r="B2655" s="29">
        <v>27990.0</v>
      </c>
      <c r="C2655" s="59">
        <v>27990.0</v>
      </c>
      <c r="D2655" s="27">
        <v>0.0</v>
      </c>
      <c r="E2655" s="34"/>
    </row>
    <row r="2656" hidden="1">
      <c r="A2656" s="58" t="s">
        <v>3870</v>
      </c>
      <c r="B2656" s="29">
        <v>90733.0</v>
      </c>
      <c r="C2656" s="59">
        <v>88899.0</v>
      </c>
      <c r="D2656" s="27">
        <v>-1834.0</v>
      </c>
      <c r="E2656" s="34"/>
    </row>
    <row r="2657" hidden="1">
      <c r="A2657" s="58" t="s">
        <v>3871</v>
      </c>
      <c r="B2657" s="29">
        <v>105413.0</v>
      </c>
      <c r="C2657" s="59">
        <v>105413.0</v>
      </c>
      <c r="D2657" s="27">
        <v>0.0</v>
      </c>
      <c r="E2657" s="34"/>
    </row>
    <row r="2658" hidden="1">
      <c r="A2658" s="58" t="s">
        <v>3873</v>
      </c>
      <c r="B2658" s="29">
        <v>0.0</v>
      </c>
      <c r="C2658" s="59">
        <v>0.0</v>
      </c>
      <c r="D2658" s="27">
        <v>0.0</v>
      </c>
      <c r="E2658" s="34"/>
    </row>
    <row r="2659" hidden="1">
      <c r="A2659" s="58" t="s">
        <v>3874</v>
      </c>
      <c r="B2659" s="29">
        <v>8300.0</v>
      </c>
      <c r="C2659" s="59">
        <v>8300.0</v>
      </c>
      <c r="D2659" s="27">
        <v>0.0</v>
      </c>
      <c r="E2659" s="34"/>
    </row>
    <row r="2660" hidden="1">
      <c r="A2660" s="35" t="s">
        <v>3875</v>
      </c>
      <c r="B2660" s="29">
        <v>388062.0</v>
      </c>
      <c r="C2660" s="59">
        <v>386228.0</v>
      </c>
      <c r="D2660" s="27">
        <v>-1834.0</v>
      </c>
      <c r="E2660" s="34"/>
    </row>
    <row r="2661" hidden="1">
      <c r="A2661" s="36" t="s">
        <v>3876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3848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3850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4" t="s">
        <v>3851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5" t="s">
        <v>5098</v>
      </c>
      <c r="B2670" s="7"/>
      <c r="C2670" s="16"/>
      <c r="D2670" s="56" t="s">
        <v>5099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3852</v>
      </c>
      <c r="B2672" s="6"/>
      <c r="C2672" s="6"/>
      <c r="D2672" s="6"/>
      <c r="E2672" s="7"/>
    </row>
    <row r="2673" hidden="1">
      <c r="A2673" s="20" t="s">
        <v>3853</v>
      </c>
      <c r="B2673" s="21" t="s">
        <v>3854</v>
      </c>
      <c r="C2673" s="22" t="s">
        <v>3855</v>
      </c>
      <c r="D2673" s="21" t="s">
        <v>3856</v>
      </c>
      <c r="E2673" s="23" t="s">
        <v>13</v>
      </c>
    </row>
    <row r="2674" hidden="1">
      <c r="A2674" s="57" t="s">
        <v>3857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7" t="s">
        <v>3858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7" t="s">
        <v>3859</v>
      </c>
      <c r="B2676" s="29">
        <v>0.0</v>
      </c>
      <c r="C2676" s="26"/>
      <c r="D2676" s="27">
        <v>0.0</v>
      </c>
      <c r="E2676" s="28" t="s">
        <v>5220</v>
      </c>
    </row>
    <row r="2677" hidden="1">
      <c r="A2677" s="57" t="s">
        <v>3860</v>
      </c>
      <c r="B2677" s="25">
        <v>3500.0</v>
      </c>
      <c r="C2677" s="26">
        <v>7174.0</v>
      </c>
      <c r="D2677" s="27">
        <v>3674.0</v>
      </c>
      <c r="E2677" s="28" t="s">
        <v>5248</v>
      </c>
    </row>
    <row r="2678" hidden="1">
      <c r="A2678" s="31" t="s">
        <v>3862</v>
      </c>
      <c r="B2678" s="29">
        <v>720.0</v>
      </c>
      <c r="C2678" s="26"/>
      <c r="D2678" s="27">
        <v>-720.0</v>
      </c>
      <c r="E2678" s="28"/>
    </row>
    <row r="2679" hidden="1">
      <c r="A2679" s="31" t="s">
        <v>3863</v>
      </c>
      <c r="B2679" s="29">
        <v>0.0</v>
      </c>
      <c r="C2679" s="26">
        <v>10074.0</v>
      </c>
      <c r="D2679" s="27">
        <v>10074.0</v>
      </c>
      <c r="E2679" s="28" t="s">
        <v>5222</v>
      </c>
    </row>
    <row r="2680" hidden="1">
      <c r="A2680" s="31" t="s">
        <v>3865</v>
      </c>
      <c r="B2680" s="29">
        <v>2282.0</v>
      </c>
      <c r="C2680" s="26">
        <v>4116.0</v>
      </c>
      <c r="D2680" s="27">
        <v>1834.0</v>
      </c>
      <c r="E2680" s="28" t="s">
        <v>5249</v>
      </c>
    </row>
    <row r="2681" hidden="1">
      <c r="A2681" s="31" t="s">
        <v>3867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8" t="s">
        <v>3868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8" t="s">
        <v>3869</v>
      </c>
      <c r="B2683" s="29">
        <v>37421.0</v>
      </c>
      <c r="C2683" s="59">
        <v>37421.0</v>
      </c>
      <c r="D2683" s="27">
        <v>0.0</v>
      </c>
      <c r="E2683" s="34"/>
    </row>
    <row r="2684" hidden="1">
      <c r="A2684" s="58" t="s">
        <v>3870</v>
      </c>
      <c r="B2684" s="29">
        <v>79429.0</v>
      </c>
      <c r="C2684" s="59">
        <v>79429.0</v>
      </c>
      <c r="D2684" s="27">
        <v>0.0</v>
      </c>
      <c r="E2684" s="34"/>
    </row>
    <row r="2685" hidden="1">
      <c r="A2685" s="58" t="s">
        <v>3871</v>
      </c>
      <c r="B2685" s="29">
        <v>106984.0</v>
      </c>
      <c r="C2685" s="59">
        <v>106984.0</v>
      </c>
      <c r="D2685" s="27">
        <v>0.0</v>
      </c>
      <c r="E2685" s="34"/>
    </row>
    <row r="2686" hidden="1">
      <c r="A2686" s="58" t="s">
        <v>3873</v>
      </c>
      <c r="B2686" s="29">
        <v>0.0</v>
      </c>
      <c r="C2686" s="59">
        <v>0.0</v>
      </c>
      <c r="D2686" s="27">
        <v>0.0</v>
      </c>
      <c r="E2686" s="34"/>
    </row>
    <row r="2687" hidden="1">
      <c r="A2687" s="58" t="s">
        <v>3874</v>
      </c>
      <c r="B2687" s="29">
        <v>9223.0</v>
      </c>
      <c r="C2687" s="59">
        <v>9223.0</v>
      </c>
      <c r="D2687" s="27">
        <v>0.0</v>
      </c>
      <c r="E2687" s="34"/>
    </row>
    <row r="2688" hidden="1">
      <c r="A2688" s="35" t="s">
        <v>3875</v>
      </c>
      <c r="B2688" s="29">
        <v>395384.7</v>
      </c>
      <c r="C2688" s="59">
        <v>394465.7</v>
      </c>
      <c r="D2688" s="27">
        <v>-919.0</v>
      </c>
      <c r="E2688" s="34"/>
    </row>
    <row r="2689" hidden="1">
      <c r="A2689" s="36" t="s">
        <v>3876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3848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3850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4" t="s">
        <v>3851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5" t="s">
        <v>5098</v>
      </c>
      <c r="B2698" s="7"/>
      <c r="C2698" s="16"/>
      <c r="D2698" s="56" t="s">
        <v>5099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3852</v>
      </c>
      <c r="B2700" s="6"/>
      <c r="C2700" s="6"/>
      <c r="D2700" s="6"/>
      <c r="E2700" s="7"/>
    </row>
    <row r="2701" hidden="1">
      <c r="A2701" s="20" t="s">
        <v>3853</v>
      </c>
      <c r="B2701" s="21" t="s">
        <v>3854</v>
      </c>
      <c r="C2701" s="22" t="s">
        <v>3855</v>
      </c>
      <c r="D2701" s="21" t="s">
        <v>3856</v>
      </c>
      <c r="E2701" s="23" t="s">
        <v>13</v>
      </c>
    </row>
    <row r="2702" hidden="1">
      <c r="A2702" s="57" t="s">
        <v>3857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7" t="s">
        <v>3858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7" t="s">
        <v>3859</v>
      </c>
      <c r="B2704" s="29">
        <v>180.0</v>
      </c>
      <c r="C2704" s="26">
        <v>280.0</v>
      </c>
      <c r="D2704" s="27">
        <v>100.0</v>
      </c>
      <c r="E2704" s="28" t="s">
        <v>5220</v>
      </c>
    </row>
    <row r="2705" hidden="1">
      <c r="A2705" s="57" t="s">
        <v>3860</v>
      </c>
      <c r="B2705" s="25">
        <v>3500.0</v>
      </c>
      <c r="C2705" s="26">
        <v>5500.0</v>
      </c>
      <c r="D2705" s="27">
        <v>2000.0</v>
      </c>
      <c r="E2705" s="28" t="s">
        <v>5234</v>
      </c>
    </row>
    <row r="2706" hidden="1">
      <c r="A2706" s="31" t="s">
        <v>3862</v>
      </c>
      <c r="B2706" s="29">
        <v>170.0</v>
      </c>
      <c r="C2706" s="26">
        <v>270.0</v>
      </c>
      <c r="D2706" s="27">
        <v>100.0</v>
      </c>
      <c r="E2706" s="28" t="s">
        <v>5250</v>
      </c>
    </row>
    <row r="2707" hidden="1">
      <c r="A2707" s="31" t="s">
        <v>3863</v>
      </c>
      <c r="B2707" s="29">
        <v>0.0</v>
      </c>
      <c r="C2707" s="26"/>
      <c r="D2707" s="27">
        <v>0.0</v>
      </c>
      <c r="E2707" s="28"/>
    </row>
    <row r="2708" hidden="1">
      <c r="A2708" s="31" t="s">
        <v>3865</v>
      </c>
      <c r="B2708" s="29">
        <v>504.0</v>
      </c>
      <c r="C2708" s="26">
        <v>2238.0</v>
      </c>
      <c r="D2708" s="27">
        <v>1734.0</v>
      </c>
      <c r="E2708" s="28" t="s">
        <v>5251</v>
      </c>
    </row>
    <row r="2709" hidden="1">
      <c r="A2709" s="31" t="s">
        <v>3867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8" t="s">
        <v>3868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8" t="s">
        <v>3869</v>
      </c>
      <c r="B2711" s="29">
        <v>32348.0</v>
      </c>
      <c r="C2711" s="59">
        <v>32019.0</v>
      </c>
      <c r="D2711" s="27">
        <v>-329.0</v>
      </c>
      <c r="E2711" s="34"/>
    </row>
    <row r="2712" hidden="1">
      <c r="A2712" s="58" t="s">
        <v>3870</v>
      </c>
      <c r="B2712" s="29">
        <v>87274.0</v>
      </c>
      <c r="C2712" s="59">
        <v>87274.0</v>
      </c>
      <c r="D2712" s="27">
        <v>0.0</v>
      </c>
      <c r="E2712" s="34"/>
    </row>
    <row r="2713" hidden="1">
      <c r="A2713" s="58" t="s">
        <v>3871</v>
      </c>
      <c r="B2713" s="29">
        <v>102038.6</v>
      </c>
      <c r="C2713" s="59">
        <v>102038.6</v>
      </c>
      <c r="D2713" s="27">
        <v>0.0</v>
      </c>
      <c r="E2713" s="34"/>
    </row>
    <row r="2714" hidden="1">
      <c r="A2714" s="58" t="s">
        <v>3873</v>
      </c>
      <c r="B2714" s="29">
        <v>463.0</v>
      </c>
      <c r="C2714" s="59">
        <v>463.0</v>
      </c>
      <c r="D2714" s="27">
        <v>0.0</v>
      </c>
      <c r="E2714" s="34"/>
    </row>
    <row r="2715" hidden="1">
      <c r="A2715" s="58" t="s">
        <v>3874</v>
      </c>
      <c r="B2715" s="29">
        <v>9789.0</v>
      </c>
      <c r="C2715" s="59">
        <v>9789.0</v>
      </c>
      <c r="D2715" s="27">
        <v>0.0</v>
      </c>
      <c r="E2715" s="34"/>
    </row>
    <row r="2716" hidden="1">
      <c r="A2716" s="35" t="s">
        <v>3875</v>
      </c>
      <c r="B2716" s="29">
        <v>384544.6</v>
      </c>
      <c r="C2716" s="59">
        <v>384215.6</v>
      </c>
      <c r="D2716" s="27">
        <v>-329.0</v>
      </c>
      <c r="E2716" s="34"/>
    </row>
    <row r="2717" hidden="1">
      <c r="A2717" s="36" t="s">
        <v>3876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3848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3850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4" t="s">
        <v>3851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5" t="s">
        <v>5098</v>
      </c>
      <c r="B2726" s="7"/>
      <c r="C2726" s="16"/>
      <c r="D2726" s="56" t="s">
        <v>5107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3852</v>
      </c>
      <c r="B2728" s="6"/>
      <c r="C2728" s="6"/>
      <c r="D2728" s="6"/>
      <c r="E2728" s="7"/>
    </row>
    <row r="2729" hidden="1">
      <c r="A2729" s="20" t="s">
        <v>3853</v>
      </c>
      <c r="B2729" s="21" t="s">
        <v>3854</v>
      </c>
      <c r="C2729" s="22" t="s">
        <v>3855</v>
      </c>
      <c r="D2729" s="21" t="s">
        <v>3856</v>
      </c>
      <c r="E2729" s="23" t="s">
        <v>13</v>
      </c>
    </row>
    <row r="2730" hidden="1">
      <c r="A2730" s="57" t="s">
        <v>3857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7" t="s">
        <v>3858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7" t="s">
        <v>3859</v>
      </c>
      <c r="B2732" s="29">
        <v>400.0</v>
      </c>
      <c r="C2732" s="26">
        <v>400.0</v>
      </c>
      <c r="D2732" s="27">
        <v>0.0</v>
      </c>
      <c r="E2732" s="28" t="s">
        <v>5220</v>
      </c>
    </row>
    <row r="2733" hidden="1">
      <c r="A2733" s="57" t="s">
        <v>3860</v>
      </c>
      <c r="B2733" s="25">
        <v>1500.0</v>
      </c>
      <c r="C2733" s="26">
        <v>5500.0</v>
      </c>
      <c r="D2733" s="27">
        <v>4000.0</v>
      </c>
      <c r="E2733" s="28" t="s">
        <v>5252</v>
      </c>
    </row>
    <row r="2734" hidden="1">
      <c r="A2734" s="31" t="s">
        <v>3862</v>
      </c>
      <c r="B2734" s="29">
        <v>0.0</v>
      </c>
      <c r="C2734" s="26"/>
      <c r="D2734" s="27">
        <v>0.0</v>
      </c>
      <c r="E2734" s="28"/>
    </row>
    <row r="2735" hidden="1">
      <c r="A2735" s="31" t="s">
        <v>3863</v>
      </c>
      <c r="B2735" s="29">
        <v>0.0</v>
      </c>
      <c r="C2735" s="26">
        <v>15112.0</v>
      </c>
      <c r="D2735" s="27">
        <v>15112.0</v>
      </c>
      <c r="E2735" s="28" t="s">
        <v>5222</v>
      </c>
    </row>
    <row r="2736" hidden="1">
      <c r="A2736" s="31" t="s">
        <v>3865</v>
      </c>
      <c r="B2736" s="29">
        <v>2110.0</v>
      </c>
      <c r="C2736" s="26">
        <v>2110.0</v>
      </c>
      <c r="D2736" s="27">
        <v>0.0</v>
      </c>
      <c r="E2736" s="28" t="s">
        <v>5253</v>
      </c>
    </row>
    <row r="2737" hidden="1">
      <c r="A2737" s="31" t="s">
        <v>3867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8" t="s">
        <v>3868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8" t="s">
        <v>3869</v>
      </c>
      <c r="B2739" s="29">
        <v>32359.0</v>
      </c>
      <c r="C2739" s="59">
        <v>32359.0</v>
      </c>
      <c r="D2739" s="27">
        <v>0.0</v>
      </c>
      <c r="E2739" s="34"/>
    </row>
    <row r="2740" hidden="1">
      <c r="A2740" s="58" t="s">
        <v>3870</v>
      </c>
      <c r="B2740" s="29">
        <v>62843.0</v>
      </c>
      <c r="C2740" s="59">
        <v>62843.0</v>
      </c>
      <c r="D2740" s="27">
        <v>0.0</v>
      </c>
      <c r="E2740" s="34"/>
    </row>
    <row r="2741" hidden="1">
      <c r="A2741" s="58" t="s">
        <v>3871</v>
      </c>
      <c r="B2741" s="29">
        <v>88010.0</v>
      </c>
      <c r="C2741" s="59">
        <v>88010.0</v>
      </c>
      <c r="D2741" s="27">
        <v>0.0</v>
      </c>
      <c r="E2741" s="34"/>
    </row>
    <row r="2742" hidden="1">
      <c r="A2742" s="58" t="s">
        <v>3873</v>
      </c>
      <c r="B2742" s="29">
        <v>627.0</v>
      </c>
      <c r="C2742" s="59">
        <v>627.0</v>
      </c>
      <c r="D2742" s="27">
        <v>0.0</v>
      </c>
      <c r="E2742" s="34"/>
    </row>
    <row r="2743" hidden="1">
      <c r="A2743" s="58" t="s">
        <v>3874</v>
      </c>
      <c r="B2743" s="29">
        <v>7737.0</v>
      </c>
      <c r="C2743" s="59">
        <v>7737.0</v>
      </c>
      <c r="D2743" s="27">
        <v>0.0</v>
      </c>
      <c r="E2743" s="34"/>
    </row>
    <row r="2744" hidden="1">
      <c r="A2744" s="35" t="s">
        <v>3875</v>
      </c>
      <c r="B2744" s="29">
        <v>317447.2</v>
      </c>
      <c r="C2744" s="59">
        <v>317447.2</v>
      </c>
      <c r="D2744" s="27">
        <v>0.0</v>
      </c>
      <c r="E2744" s="34"/>
    </row>
    <row r="2745" hidden="1">
      <c r="A2745" s="36" t="s">
        <v>3876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3848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3850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4" t="s">
        <v>3851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5" t="s">
        <v>5099</v>
      </c>
      <c r="B2754" s="7"/>
      <c r="C2754" s="16"/>
      <c r="D2754" s="56" t="s">
        <v>5099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3852</v>
      </c>
      <c r="B2756" s="6"/>
      <c r="C2756" s="6"/>
      <c r="D2756" s="6"/>
      <c r="E2756" s="7"/>
    </row>
    <row r="2757" hidden="1">
      <c r="A2757" s="20" t="s">
        <v>3853</v>
      </c>
      <c r="B2757" s="21" t="s">
        <v>3854</v>
      </c>
      <c r="C2757" s="22" t="s">
        <v>3855</v>
      </c>
      <c r="D2757" s="21" t="s">
        <v>3856</v>
      </c>
      <c r="E2757" s="23" t="s">
        <v>13</v>
      </c>
    </row>
    <row r="2758" hidden="1">
      <c r="A2758" s="57" t="s">
        <v>3857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7" t="s">
        <v>3858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7" t="s">
        <v>3859</v>
      </c>
      <c r="B2760" s="29">
        <v>0.0</v>
      </c>
      <c r="C2760" s="26"/>
      <c r="D2760" s="27">
        <v>0.0</v>
      </c>
      <c r="E2760" s="28" t="s">
        <v>5220</v>
      </c>
    </row>
    <row r="2761" hidden="1">
      <c r="A2761" s="57" t="s">
        <v>3860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3862</v>
      </c>
      <c r="B2762" s="29">
        <v>0.0</v>
      </c>
      <c r="C2762" s="26"/>
      <c r="D2762" s="27">
        <v>0.0</v>
      </c>
      <c r="E2762" s="28"/>
    </row>
    <row r="2763" hidden="1">
      <c r="A2763" s="31" t="s">
        <v>3863</v>
      </c>
      <c r="B2763" s="29">
        <v>0.0</v>
      </c>
      <c r="C2763" s="26"/>
      <c r="D2763" s="27">
        <v>0.0</v>
      </c>
      <c r="E2763" s="28"/>
    </row>
    <row r="2764" hidden="1">
      <c r="A2764" s="31" t="s">
        <v>3865</v>
      </c>
      <c r="B2764" s="29">
        <v>0.0</v>
      </c>
      <c r="C2764" s="26"/>
      <c r="D2764" s="27">
        <v>0.0</v>
      </c>
      <c r="E2764" s="28"/>
    </row>
    <row r="2765" hidden="1">
      <c r="A2765" s="31" t="s">
        <v>3867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8" t="s">
        <v>3868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8" t="s">
        <v>3869</v>
      </c>
      <c r="B2767" s="29">
        <v>4865.0</v>
      </c>
      <c r="C2767" s="59">
        <v>4865.0</v>
      </c>
      <c r="D2767" s="27">
        <v>0.0</v>
      </c>
      <c r="E2767" s="34"/>
    </row>
    <row r="2768" hidden="1">
      <c r="A2768" s="58" t="s">
        <v>3870</v>
      </c>
      <c r="B2768" s="29">
        <v>13738.0</v>
      </c>
      <c r="C2768" s="59">
        <v>13738.0</v>
      </c>
      <c r="D2768" s="27">
        <v>0.0</v>
      </c>
      <c r="E2768" s="34"/>
    </row>
    <row r="2769" hidden="1">
      <c r="A2769" s="58" t="s">
        <v>3871</v>
      </c>
      <c r="B2769" s="29">
        <v>12301.4</v>
      </c>
      <c r="C2769" s="59">
        <v>12301.4</v>
      </c>
      <c r="D2769" s="27">
        <v>0.0</v>
      </c>
      <c r="E2769" s="34"/>
    </row>
    <row r="2770" hidden="1">
      <c r="A2770" s="58" t="s">
        <v>3873</v>
      </c>
      <c r="B2770" s="29">
        <v>0.0</v>
      </c>
      <c r="C2770" s="59">
        <v>0.0</v>
      </c>
      <c r="D2770" s="27">
        <v>0.0</v>
      </c>
      <c r="E2770" s="34"/>
    </row>
    <row r="2771" hidden="1">
      <c r="A2771" s="58" t="s">
        <v>3874</v>
      </c>
      <c r="B2771" s="29">
        <v>0.0</v>
      </c>
      <c r="C2771" s="59">
        <v>0.0</v>
      </c>
      <c r="D2771" s="27">
        <v>0.0</v>
      </c>
      <c r="E2771" s="34"/>
    </row>
    <row r="2772" hidden="1">
      <c r="A2772" s="35" t="s">
        <v>3875</v>
      </c>
      <c r="B2772" s="29">
        <v>54610.4</v>
      </c>
      <c r="C2772" s="59">
        <v>54610.4</v>
      </c>
      <c r="D2772" s="27">
        <v>0.0</v>
      </c>
      <c r="E2772" s="34"/>
    </row>
    <row r="2773" hidden="1">
      <c r="A2773" s="36" t="s">
        <v>3876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3848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3850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4" t="s">
        <v>3851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5" t="s">
        <v>5098</v>
      </c>
      <c r="B2782" s="7"/>
      <c r="C2782" s="16"/>
      <c r="D2782" s="56" t="s">
        <v>5099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3852</v>
      </c>
      <c r="B2784" s="6"/>
      <c r="C2784" s="6"/>
      <c r="D2784" s="6"/>
      <c r="E2784" s="7"/>
    </row>
    <row r="2785" hidden="1">
      <c r="A2785" s="20" t="s">
        <v>3853</v>
      </c>
      <c r="B2785" s="21" t="s">
        <v>3854</v>
      </c>
      <c r="C2785" s="22" t="s">
        <v>3855</v>
      </c>
      <c r="D2785" s="21" t="s">
        <v>3856</v>
      </c>
      <c r="E2785" s="23" t="s">
        <v>13</v>
      </c>
    </row>
    <row r="2786" hidden="1">
      <c r="A2786" s="57" t="s">
        <v>3857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7" t="s">
        <v>3858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7" t="s">
        <v>3859</v>
      </c>
      <c r="B2788" s="29">
        <v>130.0</v>
      </c>
      <c r="C2788" s="26">
        <v>130.0</v>
      </c>
      <c r="D2788" s="27">
        <v>0.0</v>
      </c>
      <c r="E2788" s="28" t="s">
        <v>5220</v>
      </c>
    </row>
    <row r="2789" hidden="1">
      <c r="A2789" s="57" t="s">
        <v>3860</v>
      </c>
      <c r="B2789" s="25">
        <v>2000.0</v>
      </c>
      <c r="C2789" s="26">
        <v>5955.0</v>
      </c>
      <c r="D2789" s="27">
        <v>3955.0</v>
      </c>
      <c r="E2789" s="28" t="s">
        <v>5254</v>
      </c>
    </row>
    <row r="2790" hidden="1">
      <c r="A2790" s="31" t="s">
        <v>3862</v>
      </c>
      <c r="B2790" s="29">
        <v>0.0</v>
      </c>
      <c r="C2790" s="26"/>
      <c r="D2790" s="27">
        <v>0.0</v>
      </c>
      <c r="E2790" s="28"/>
    </row>
    <row r="2791" hidden="1">
      <c r="A2791" s="31" t="s">
        <v>3863</v>
      </c>
      <c r="B2791" s="29">
        <v>280.0</v>
      </c>
      <c r="C2791" s="26">
        <v>13244.0</v>
      </c>
      <c r="D2791" s="27">
        <v>12964.0</v>
      </c>
      <c r="E2791" s="28" t="s">
        <v>5255</v>
      </c>
    </row>
    <row r="2792" hidden="1">
      <c r="A2792" s="31" t="s">
        <v>3865</v>
      </c>
      <c r="B2792" s="29">
        <v>1000.0</v>
      </c>
      <c r="C2792" s="26">
        <v>1600.0</v>
      </c>
      <c r="D2792" s="27">
        <v>600.0</v>
      </c>
      <c r="E2792" s="28" t="s">
        <v>5256</v>
      </c>
    </row>
    <row r="2793" hidden="1">
      <c r="A2793" s="31" t="s">
        <v>3867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8" t="s">
        <v>3868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8" t="s">
        <v>3869</v>
      </c>
      <c r="B2795" s="29">
        <v>47090.0</v>
      </c>
      <c r="C2795" s="59">
        <v>47090.0</v>
      </c>
      <c r="D2795" s="27">
        <v>0.0</v>
      </c>
      <c r="E2795" s="34"/>
    </row>
    <row r="2796" hidden="1">
      <c r="A2796" s="58" t="s">
        <v>3870</v>
      </c>
      <c r="B2796" s="29">
        <v>80641.0</v>
      </c>
      <c r="C2796" s="59">
        <v>80641.0</v>
      </c>
      <c r="D2796" s="27">
        <v>0.0</v>
      </c>
      <c r="E2796" s="34"/>
    </row>
    <row r="2797" hidden="1">
      <c r="A2797" s="58" t="s">
        <v>3871</v>
      </c>
      <c r="B2797" s="29">
        <v>104768.9</v>
      </c>
      <c r="C2797" s="59">
        <v>105077.9</v>
      </c>
      <c r="D2797" s="27">
        <v>309.0</v>
      </c>
      <c r="E2797" s="34"/>
    </row>
    <row r="2798" hidden="1">
      <c r="A2798" s="58" t="s">
        <v>3873</v>
      </c>
      <c r="B2798" s="29">
        <v>652.0</v>
      </c>
      <c r="C2798" s="59">
        <v>652.0</v>
      </c>
      <c r="D2798" s="27">
        <v>0.0</v>
      </c>
      <c r="E2798" s="34"/>
    </row>
    <row r="2799" hidden="1">
      <c r="A2799" s="58" t="s">
        <v>3874</v>
      </c>
      <c r="B2799" s="29">
        <v>9393.0</v>
      </c>
      <c r="C2799" s="59">
        <v>9393.0</v>
      </c>
      <c r="D2799" s="27">
        <v>0.0</v>
      </c>
      <c r="E2799" s="34"/>
    </row>
    <row r="2800" hidden="1">
      <c r="A2800" s="35" t="s">
        <v>3875</v>
      </c>
      <c r="B2800" s="29">
        <v>395641.4</v>
      </c>
      <c r="C2800" s="59">
        <v>395950.4</v>
      </c>
      <c r="D2800" s="27">
        <v>309.0</v>
      </c>
      <c r="E2800" s="34"/>
    </row>
    <row r="2801" hidden="1">
      <c r="A2801" s="36" t="s">
        <v>3876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3848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3850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4" t="s">
        <v>3851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5" t="s">
        <v>5098</v>
      </c>
      <c r="B2810" s="7"/>
      <c r="C2810" s="16"/>
      <c r="D2810" s="56" t="s">
        <v>5099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3852</v>
      </c>
      <c r="B2812" s="6"/>
      <c r="C2812" s="6"/>
      <c r="D2812" s="6"/>
      <c r="E2812" s="7"/>
    </row>
    <row r="2813" hidden="1">
      <c r="A2813" s="20" t="s">
        <v>3853</v>
      </c>
      <c r="B2813" s="21" t="s">
        <v>3854</v>
      </c>
      <c r="C2813" s="22" t="s">
        <v>3855</v>
      </c>
      <c r="D2813" s="21" t="s">
        <v>3856</v>
      </c>
      <c r="E2813" s="23" t="s">
        <v>13</v>
      </c>
    </row>
    <row r="2814" hidden="1">
      <c r="A2814" s="57" t="s">
        <v>3857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7" t="s">
        <v>3858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7" t="s">
        <v>3859</v>
      </c>
      <c r="B2816" s="29">
        <v>130.0</v>
      </c>
      <c r="C2816" s="26">
        <v>130.0</v>
      </c>
      <c r="D2816" s="27">
        <v>0.0</v>
      </c>
      <c r="E2816" s="28" t="s">
        <v>5220</v>
      </c>
    </row>
    <row r="2817" hidden="1">
      <c r="A2817" s="57" t="s">
        <v>3860</v>
      </c>
      <c r="B2817" s="25">
        <v>2000.0</v>
      </c>
      <c r="C2817" s="26">
        <v>5955.0</v>
      </c>
      <c r="D2817" s="27">
        <v>3955.0</v>
      </c>
      <c r="E2817" s="28" t="s">
        <v>5254</v>
      </c>
    </row>
    <row r="2818" hidden="1">
      <c r="A2818" s="31" t="s">
        <v>3862</v>
      </c>
      <c r="B2818" s="29">
        <v>0.0</v>
      </c>
      <c r="C2818" s="26"/>
      <c r="D2818" s="27">
        <v>0.0</v>
      </c>
      <c r="E2818" s="28"/>
    </row>
    <row r="2819" hidden="1">
      <c r="A2819" s="31" t="s">
        <v>3863</v>
      </c>
      <c r="B2819" s="29">
        <v>280.0</v>
      </c>
      <c r="C2819" s="26">
        <v>13244.0</v>
      </c>
      <c r="D2819" s="27">
        <v>12964.0</v>
      </c>
      <c r="E2819" s="28" t="s">
        <v>5255</v>
      </c>
    </row>
    <row r="2820" hidden="1">
      <c r="A2820" s="31" t="s">
        <v>3865</v>
      </c>
      <c r="B2820" s="29">
        <v>1000.0</v>
      </c>
      <c r="C2820" s="26">
        <v>1600.0</v>
      </c>
      <c r="D2820" s="27">
        <v>600.0</v>
      </c>
      <c r="E2820" s="28" t="s">
        <v>5256</v>
      </c>
    </row>
    <row r="2821" hidden="1">
      <c r="A2821" s="31" t="s">
        <v>3867</v>
      </c>
      <c r="B2821" s="29">
        <v>7000.0</v>
      </c>
      <c r="C2821" s="26">
        <v>6560.0</v>
      </c>
      <c r="D2821" s="27">
        <v>-440.0</v>
      </c>
      <c r="E2821" s="28" t="s">
        <v>5257</v>
      </c>
    </row>
    <row r="2822" hidden="1">
      <c r="A2822" s="58" t="s">
        <v>3868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8" t="s">
        <v>3869</v>
      </c>
      <c r="B2823" s="29">
        <v>47090.0</v>
      </c>
      <c r="C2823" s="59">
        <v>47090.0</v>
      </c>
      <c r="D2823" s="27">
        <v>0.0</v>
      </c>
      <c r="E2823" s="34"/>
    </row>
    <row r="2824" hidden="1">
      <c r="A2824" s="58" t="s">
        <v>3870</v>
      </c>
      <c r="B2824" s="29">
        <v>80641.0</v>
      </c>
      <c r="C2824" s="59">
        <v>80641.0</v>
      </c>
      <c r="D2824" s="27">
        <v>0.0</v>
      </c>
      <c r="E2824" s="34"/>
    </row>
    <row r="2825" hidden="1">
      <c r="A2825" s="58" t="s">
        <v>3871</v>
      </c>
      <c r="B2825" s="29">
        <v>104768.9</v>
      </c>
      <c r="C2825" s="59">
        <v>105077.9</v>
      </c>
      <c r="D2825" s="27">
        <v>309.0</v>
      </c>
      <c r="E2825" s="34"/>
    </row>
    <row r="2826" hidden="1">
      <c r="A2826" s="58" t="s">
        <v>3873</v>
      </c>
      <c r="B2826" s="29">
        <v>652.0</v>
      </c>
      <c r="C2826" s="59">
        <v>652.0</v>
      </c>
      <c r="D2826" s="27">
        <v>0.0</v>
      </c>
      <c r="E2826" s="34"/>
    </row>
    <row r="2827" hidden="1">
      <c r="A2827" s="58" t="s">
        <v>3874</v>
      </c>
      <c r="B2827" s="29">
        <v>9393.0</v>
      </c>
      <c r="C2827" s="59">
        <v>9393.0</v>
      </c>
      <c r="D2827" s="27">
        <v>0.0</v>
      </c>
      <c r="E2827" s="34"/>
    </row>
    <row r="2828" hidden="1">
      <c r="A2828" s="35" t="s">
        <v>3875</v>
      </c>
      <c r="B2828" s="29">
        <v>395641.4</v>
      </c>
      <c r="C2828" s="59">
        <v>395950.4</v>
      </c>
      <c r="D2828" s="27">
        <v>309.0</v>
      </c>
      <c r="E2828" s="34"/>
    </row>
    <row r="2829" hidden="1">
      <c r="A2829" s="36" t="s">
        <v>3876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3848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3850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4" t="s">
        <v>3851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5" t="s">
        <v>5098</v>
      </c>
      <c r="B2838" s="7"/>
      <c r="C2838" s="16"/>
      <c r="D2838" s="56" t="s">
        <v>5099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3852</v>
      </c>
      <c r="B2840" s="6"/>
      <c r="C2840" s="6"/>
      <c r="D2840" s="6"/>
      <c r="E2840" s="7"/>
    </row>
    <row r="2841" hidden="1">
      <c r="A2841" s="20" t="s">
        <v>3853</v>
      </c>
      <c r="B2841" s="21" t="s">
        <v>3854</v>
      </c>
      <c r="C2841" s="22" t="s">
        <v>3855</v>
      </c>
      <c r="D2841" s="21" t="s">
        <v>3856</v>
      </c>
      <c r="E2841" s="23" t="s">
        <v>13</v>
      </c>
    </row>
    <row r="2842" hidden="1">
      <c r="A2842" s="57" t="s">
        <v>3857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7" t="s">
        <v>3858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7" t="s">
        <v>3859</v>
      </c>
      <c r="B2844" s="29">
        <v>130.0</v>
      </c>
      <c r="C2844" s="26">
        <v>130.0</v>
      </c>
      <c r="D2844" s="27">
        <v>0.0</v>
      </c>
      <c r="E2844" s="28" t="s">
        <v>5220</v>
      </c>
    </row>
    <row r="2845" hidden="1">
      <c r="A2845" s="57" t="s">
        <v>3860</v>
      </c>
      <c r="B2845" s="25">
        <v>2900.0</v>
      </c>
      <c r="C2845" s="26">
        <v>6912.0</v>
      </c>
      <c r="D2845" s="27">
        <v>4012.0</v>
      </c>
      <c r="E2845" s="28" t="s">
        <v>5258</v>
      </c>
    </row>
    <row r="2846" hidden="1">
      <c r="A2846" s="31" t="s">
        <v>3862</v>
      </c>
      <c r="B2846" s="29">
        <v>0.0</v>
      </c>
      <c r="C2846" s="26"/>
      <c r="D2846" s="27">
        <v>0.0</v>
      </c>
      <c r="E2846" s="28"/>
    </row>
    <row r="2847" hidden="1">
      <c r="A2847" s="31" t="s">
        <v>3863</v>
      </c>
      <c r="B2847" s="29">
        <v>930.0</v>
      </c>
      <c r="C2847" s="26">
        <v>12414.0</v>
      </c>
      <c r="D2847" s="27">
        <v>11484.0</v>
      </c>
      <c r="E2847" s="28" t="s">
        <v>5259</v>
      </c>
    </row>
    <row r="2848" hidden="1">
      <c r="A2848" s="31" t="s">
        <v>3865</v>
      </c>
      <c r="B2848" s="29">
        <v>3561.0</v>
      </c>
      <c r="C2848" s="26">
        <v>8105.0</v>
      </c>
      <c r="D2848" s="27">
        <v>4544.0</v>
      </c>
      <c r="E2848" s="28" t="s">
        <v>5260</v>
      </c>
    </row>
    <row r="2849" hidden="1">
      <c r="A2849" s="31" t="s">
        <v>3867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8" t="s">
        <v>3868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8" t="s">
        <v>3869</v>
      </c>
      <c r="B2851" s="29">
        <v>42751.0</v>
      </c>
      <c r="C2851" s="59">
        <v>42751.0</v>
      </c>
      <c r="D2851" s="27">
        <v>0.0</v>
      </c>
      <c r="E2851" s="34"/>
    </row>
    <row r="2852" hidden="1">
      <c r="A2852" s="58" t="s">
        <v>3870</v>
      </c>
      <c r="B2852" s="29">
        <v>83860.0</v>
      </c>
      <c r="C2852" s="59">
        <v>83860.0</v>
      </c>
      <c r="D2852" s="27">
        <v>0.0</v>
      </c>
      <c r="E2852" s="34"/>
    </row>
    <row r="2853" hidden="1">
      <c r="A2853" s="58" t="s">
        <v>3871</v>
      </c>
      <c r="B2853" s="29">
        <v>98256.0</v>
      </c>
      <c r="C2853" s="59">
        <v>98256.0</v>
      </c>
      <c r="D2853" s="27">
        <v>0.0</v>
      </c>
      <c r="E2853" s="34"/>
    </row>
    <row r="2854" hidden="1">
      <c r="A2854" s="58" t="s">
        <v>3873</v>
      </c>
      <c r="B2854" s="29">
        <v>0.0</v>
      </c>
      <c r="C2854" s="59">
        <v>0.0</v>
      </c>
      <c r="D2854" s="27">
        <v>0.0</v>
      </c>
      <c r="E2854" s="34"/>
    </row>
    <row r="2855" hidden="1">
      <c r="A2855" s="58" t="s">
        <v>3874</v>
      </c>
      <c r="B2855" s="29">
        <v>9608.0</v>
      </c>
      <c r="C2855" s="59">
        <v>9608.0</v>
      </c>
      <c r="D2855" s="27">
        <v>0.0</v>
      </c>
      <c r="E2855" s="34"/>
    </row>
    <row r="2856" hidden="1">
      <c r="A2856" s="35" t="s">
        <v>3875</v>
      </c>
      <c r="B2856" s="29">
        <v>425079.7</v>
      </c>
      <c r="C2856" s="59">
        <v>425079.7</v>
      </c>
      <c r="D2856" s="27">
        <v>0.0</v>
      </c>
      <c r="E2856" s="34"/>
    </row>
    <row r="2857" hidden="1">
      <c r="A2857" s="36" t="s">
        <v>3876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3848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3850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4" t="s">
        <v>3851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5" t="s">
        <v>5098</v>
      </c>
      <c r="B2866" s="7"/>
      <c r="C2866" s="16"/>
      <c r="D2866" s="56" t="s">
        <v>5099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3852</v>
      </c>
      <c r="B2868" s="6"/>
      <c r="C2868" s="6"/>
      <c r="D2868" s="6"/>
      <c r="E2868" s="7"/>
    </row>
    <row r="2869" hidden="1">
      <c r="A2869" s="20" t="s">
        <v>3853</v>
      </c>
      <c r="B2869" s="21" t="s">
        <v>3854</v>
      </c>
      <c r="C2869" s="22" t="s">
        <v>3855</v>
      </c>
      <c r="D2869" s="21" t="s">
        <v>3856</v>
      </c>
      <c r="E2869" s="23" t="s">
        <v>13</v>
      </c>
    </row>
    <row r="2870" hidden="1">
      <c r="A2870" s="57" t="s">
        <v>3857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7" t="s">
        <v>3858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7" t="s">
        <v>3859</v>
      </c>
      <c r="B2872" s="29">
        <v>0.0</v>
      </c>
      <c r="C2872" s="26"/>
      <c r="D2872" s="27">
        <v>0.0</v>
      </c>
      <c r="E2872" s="28" t="s">
        <v>5220</v>
      </c>
    </row>
    <row r="2873" hidden="1">
      <c r="A2873" s="57" t="s">
        <v>3860</v>
      </c>
      <c r="B2873" s="25">
        <v>3400.0</v>
      </c>
      <c r="C2873" s="26">
        <v>5400.0</v>
      </c>
      <c r="D2873" s="27">
        <v>2000.0</v>
      </c>
      <c r="E2873" s="28" t="s">
        <v>5261</v>
      </c>
    </row>
    <row r="2874" hidden="1">
      <c r="A2874" s="31" t="s">
        <v>3862</v>
      </c>
      <c r="B2874" s="29">
        <v>80.0</v>
      </c>
      <c r="C2874" s="26">
        <v>100.0</v>
      </c>
      <c r="D2874" s="27">
        <v>20.0</v>
      </c>
      <c r="E2874" s="28" t="s">
        <v>5262</v>
      </c>
    </row>
    <row r="2875" hidden="1">
      <c r="A2875" s="31" t="s">
        <v>3863</v>
      </c>
      <c r="B2875" s="29">
        <v>280.0</v>
      </c>
      <c r="C2875" s="26">
        <v>13713.0</v>
      </c>
      <c r="D2875" s="27">
        <v>13433.0</v>
      </c>
      <c r="E2875" s="28" t="s">
        <v>5263</v>
      </c>
    </row>
    <row r="2876" hidden="1">
      <c r="A2876" s="31" t="s">
        <v>3865</v>
      </c>
      <c r="B2876" s="29">
        <v>1800.0</v>
      </c>
      <c r="C2876" s="26">
        <v>1700.0</v>
      </c>
      <c r="D2876" s="27">
        <v>-100.0</v>
      </c>
      <c r="E2876" s="28" t="s">
        <v>5264</v>
      </c>
    </row>
    <row r="2877" hidden="1">
      <c r="A2877" s="31" t="s">
        <v>3867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8" t="s">
        <v>3868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8" t="s">
        <v>3869</v>
      </c>
      <c r="B2879" s="29">
        <v>34978.0</v>
      </c>
      <c r="C2879" s="59">
        <v>34978.0</v>
      </c>
      <c r="D2879" s="27">
        <v>0.0</v>
      </c>
      <c r="E2879" s="34"/>
    </row>
    <row r="2880" hidden="1">
      <c r="A2880" s="58" t="s">
        <v>3870</v>
      </c>
      <c r="B2880" s="29">
        <v>75018.0</v>
      </c>
      <c r="C2880" s="59">
        <v>75018.0</v>
      </c>
      <c r="D2880" s="27">
        <v>0.0</v>
      </c>
      <c r="E2880" s="34"/>
    </row>
    <row r="2881" hidden="1">
      <c r="A2881" s="58" t="s">
        <v>3871</v>
      </c>
      <c r="B2881" s="29">
        <v>93445.0</v>
      </c>
      <c r="C2881" s="59">
        <v>93445.0</v>
      </c>
      <c r="D2881" s="27">
        <v>0.0</v>
      </c>
      <c r="E2881" s="34"/>
    </row>
    <row r="2882" hidden="1">
      <c r="A2882" s="58" t="s">
        <v>3873</v>
      </c>
      <c r="B2882" s="29">
        <v>762.0</v>
      </c>
      <c r="C2882" s="59">
        <v>762.0</v>
      </c>
      <c r="D2882" s="27">
        <v>0.0</v>
      </c>
      <c r="E2882" s="34"/>
    </row>
    <row r="2883" hidden="1">
      <c r="A2883" s="58" t="s">
        <v>3874</v>
      </c>
      <c r="B2883" s="29">
        <v>6952.0</v>
      </c>
      <c r="C2883" s="59">
        <v>6952.0</v>
      </c>
      <c r="D2883" s="27">
        <v>0.0</v>
      </c>
      <c r="E2883" s="34"/>
    </row>
    <row r="2884" hidden="1">
      <c r="A2884" s="35" t="s">
        <v>3875</v>
      </c>
      <c r="B2884" s="29">
        <v>371383.5</v>
      </c>
      <c r="C2884" s="59">
        <v>371383.5</v>
      </c>
      <c r="D2884" s="27">
        <v>0.0</v>
      </c>
      <c r="E2884" s="34"/>
    </row>
    <row r="2885" hidden="1">
      <c r="A2885" s="36" t="s">
        <v>3876</v>
      </c>
      <c r="B2885" s="37">
        <v>7.5</v>
      </c>
      <c r="C2885" s="27">
        <v>2008.5</v>
      </c>
      <c r="D2885" s="27">
        <v>2001.0</v>
      </c>
      <c r="E2885" s="38" t="s">
        <v>5265</v>
      </c>
    </row>
    <row r="2886" hidden="1"/>
    <row r="2887" hidden="1"/>
    <row r="2888" hidden="1">
      <c r="A2888" s="5" t="s">
        <v>3848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3850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4" t="s">
        <v>3851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5" t="s">
        <v>5098</v>
      </c>
      <c r="B2894" s="7"/>
      <c r="C2894" s="16"/>
      <c r="D2894" s="56" t="s">
        <v>5107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3852</v>
      </c>
      <c r="B2896" s="6"/>
      <c r="C2896" s="6"/>
      <c r="D2896" s="6"/>
      <c r="E2896" s="7"/>
    </row>
    <row r="2897" hidden="1">
      <c r="A2897" s="20" t="s">
        <v>3853</v>
      </c>
      <c r="B2897" s="21" t="s">
        <v>3854</v>
      </c>
      <c r="C2897" s="22" t="s">
        <v>3855</v>
      </c>
      <c r="D2897" s="21" t="s">
        <v>3856</v>
      </c>
      <c r="E2897" s="23" t="s">
        <v>13</v>
      </c>
    </row>
    <row r="2898" hidden="1">
      <c r="A2898" s="57" t="s">
        <v>3857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7" t="s">
        <v>3858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7" t="s">
        <v>3859</v>
      </c>
      <c r="B2900" s="29">
        <v>530.0</v>
      </c>
      <c r="C2900" s="26">
        <v>530.0</v>
      </c>
      <c r="D2900" s="27">
        <v>0.0</v>
      </c>
      <c r="E2900" s="28" t="s">
        <v>5220</v>
      </c>
    </row>
    <row r="2901" hidden="1">
      <c r="A2901" s="57" t="s">
        <v>3860</v>
      </c>
      <c r="B2901" s="25">
        <v>1500.0</v>
      </c>
      <c r="C2901" s="26">
        <v>5500.0</v>
      </c>
      <c r="D2901" s="27">
        <v>4000.0</v>
      </c>
      <c r="E2901" s="28" t="s">
        <v>5252</v>
      </c>
    </row>
    <row r="2902" hidden="1">
      <c r="A2902" s="31" t="s">
        <v>3862</v>
      </c>
      <c r="B2902" s="29">
        <v>0.0</v>
      </c>
      <c r="C2902" s="26"/>
      <c r="D2902" s="27">
        <v>0.0</v>
      </c>
      <c r="E2902" s="28"/>
    </row>
    <row r="2903" hidden="1">
      <c r="A2903" s="31" t="s">
        <v>3863</v>
      </c>
      <c r="B2903" s="29">
        <v>0.0</v>
      </c>
      <c r="C2903" s="26"/>
      <c r="D2903" s="27">
        <v>0.0</v>
      </c>
      <c r="E2903" s="28"/>
    </row>
    <row r="2904" hidden="1">
      <c r="A2904" s="31" t="s">
        <v>3865</v>
      </c>
      <c r="B2904" s="29">
        <v>4517.0</v>
      </c>
      <c r="C2904" s="26">
        <v>4517.0</v>
      </c>
      <c r="D2904" s="27">
        <v>0.0</v>
      </c>
      <c r="E2904" s="28" t="s">
        <v>5266</v>
      </c>
    </row>
    <row r="2905" hidden="1">
      <c r="A2905" s="31" t="s">
        <v>3867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8" t="s">
        <v>3868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8" t="s">
        <v>3869</v>
      </c>
      <c r="B2907" s="29">
        <v>21485.0</v>
      </c>
      <c r="C2907" s="59">
        <v>21156.0</v>
      </c>
      <c r="D2907" s="27">
        <v>-329.0</v>
      </c>
      <c r="E2907" s="34"/>
    </row>
    <row r="2908" hidden="1">
      <c r="A2908" s="58" t="s">
        <v>3870</v>
      </c>
      <c r="B2908" s="29">
        <v>66097.0</v>
      </c>
      <c r="C2908" s="59">
        <v>66097.0</v>
      </c>
      <c r="D2908" s="27">
        <v>0.0</v>
      </c>
      <c r="E2908" s="34"/>
    </row>
    <row r="2909" hidden="1">
      <c r="A2909" s="58" t="s">
        <v>3871</v>
      </c>
      <c r="B2909" s="29">
        <v>80364.0</v>
      </c>
      <c r="C2909" s="59">
        <v>80364.0</v>
      </c>
      <c r="D2909" s="27">
        <v>0.0</v>
      </c>
      <c r="E2909" s="34"/>
    </row>
    <row r="2910" hidden="1">
      <c r="A2910" s="58" t="s">
        <v>3873</v>
      </c>
      <c r="B2910" s="29">
        <v>0.0</v>
      </c>
      <c r="C2910" s="59">
        <v>0.0</v>
      </c>
      <c r="D2910" s="27">
        <v>0.0</v>
      </c>
      <c r="E2910" s="34"/>
    </row>
    <row r="2911" hidden="1">
      <c r="A2911" s="58" t="s">
        <v>3874</v>
      </c>
      <c r="B2911" s="29">
        <v>12403.0</v>
      </c>
      <c r="C2911" s="59">
        <v>12403.0</v>
      </c>
      <c r="D2911" s="27">
        <v>0.0</v>
      </c>
      <c r="E2911" s="34"/>
    </row>
    <row r="2912" hidden="1">
      <c r="A2912" s="35" t="s">
        <v>3875</v>
      </c>
      <c r="B2912" s="29">
        <v>314563.5</v>
      </c>
      <c r="C2912" s="59">
        <v>314234.5</v>
      </c>
      <c r="D2912" s="27">
        <v>-329.0</v>
      </c>
      <c r="E2912" s="34"/>
    </row>
    <row r="2913" hidden="1">
      <c r="A2913" s="36" t="s">
        <v>3876</v>
      </c>
      <c r="B2913" s="37">
        <v>0.5</v>
      </c>
      <c r="C2913" s="27">
        <v>-1549.5</v>
      </c>
      <c r="D2913" s="27">
        <v>-1550.0</v>
      </c>
      <c r="E2913" s="38" t="s">
        <v>5267</v>
      </c>
    </row>
    <row r="2914" hidden="1"/>
    <row r="2915" hidden="1"/>
    <row r="2916" hidden="1">
      <c r="A2916" s="5" t="s">
        <v>3848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3850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4" t="s">
        <v>3851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5" t="s">
        <v>5099</v>
      </c>
      <c r="B2922" s="7"/>
      <c r="C2922" s="16"/>
      <c r="D2922" s="56" t="s">
        <v>5099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3852</v>
      </c>
      <c r="B2924" s="6"/>
      <c r="C2924" s="6"/>
      <c r="D2924" s="6"/>
      <c r="E2924" s="7"/>
    </row>
    <row r="2925" hidden="1">
      <c r="A2925" s="20" t="s">
        <v>3853</v>
      </c>
      <c r="B2925" s="21" t="s">
        <v>3854</v>
      </c>
      <c r="C2925" s="22" t="s">
        <v>3855</v>
      </c>
      <c r="D2925" s="21" t="s">
        <v>3856</v>
      </c>
      <c r="E2925" s="23" t="s">
        <v>13</v>
      </c>
    </row>
    <row r="2926" hidden="1">
      <c r="A2926" s="57" t="s">
        <v>3857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7" t="s">
        <v>3858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7" t="s">
        <v>3859</v>
      </c>
      <c r="B2928" s="29">
        <v>0.0</v>
      </c>
      <c r="C2928" s="26"/>
      <c r="D2928" s="27">
        <v>0.0</v>
      </c>
      <c r="E2928" s="28" t="s">
        <v>5220</v>
      </c>
    </row>
    <row r="2929" hidden="1">
      <c r="A2929" s="57" t="s">
        <v>3860</v>
      </c>
      <c r="B2929" s="25">
        <v>0.0</v>
      </c>
      <c r="C2929" s="26"/>
      <c r="D2929" s="27">
        <v>0.0</v>
      </c>
      <c r="E2929" s="28"/>
    </row>
    <row r="2930" hidden="1">
      <c r="A2930" s="31" t="s">
        <v>3862</v>
      </c>
      <c r="B2930" s="29">
        <v>0.0</v>
      </c>
      <c r="C2930" s="26"/>
      <c r="D2930" s="27">
        <v>0.0</v>
      </c>
      <c r="E2930" s="28"/>
    </row>
    <row r="2931" hidden="1">
      <c r="A2931" s="31" t="s">
        <v>3863</v>
      </c>
      <c r="B2931" s="29">
        <v>0.0</v>
      </c>
      <c r="C2931" s="26"/>
      <c r="D2931" s="27">
        <v>0.0</v>
      </c>
      <c r="E2931" s="28"/>
    </row>
    <row r="2932" hidden="1">
      <c r="A2932" s="31" t="s">
        <v>3865</v>
      </c>
      <c r="B2932" s="29">
        <v>0.0</v>
      </c>
      <c r="C2932" s="26"/>
      <c r="D2932" s="27">
        <v>0.0</v>
      </c>
      <c r="E2932" s="28"/>
    </row>
    <row r="2933" hidden="1">
      <c r="A2933" s="31" t="s">
        <v>3867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8" t="s">
        <v>3868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8" t="s">
        <v>3869</v>
      </c>
      <c r="B2935" s="29">
        <v>5145.0</v>
      </c>
      <c r="C2935" s="59">
        <v>5145.0</v>
      </c>
      <c r="D2935" s="27">
        <v>0.0</v>
      </c>
      <c r="E2935" s="34"/>
    </row>
    <row r="2936" hidden="1">
      <c r="A2936" s="58" t="s">
        <v>3870</v>
      </c>
      <c r="B2936" s="29">
        <v>11066.0</v>
      </c>
      <c r="C2936" s="59">
        <v>11066.0</v>
      </c>
      <c r="D2936" s="27">
        <v>0.0</v>
      </c>
      <c r="E2936" s="34"/>
    </row>
    <row r="2937" hidden="1">
      <c r="A2937" s="58" t="s">
        <v>3871</v>
      </c>
      <c r="B2937" s="29">
        <v>20411.5</v>
      </c>
      <c r="C2937" s="59">
        <v>20411.5</v>
      </c>
      <c r="D2937" s="27">
        <v>0.0</v>
      </c>
      <c r="E2937" s="34"/>
    </row>
    <row r="2938" hidden="1">
      <c r="A2938" s="58" t="s">
        <v>3873</v>
      </c>
      <c r="B2938" s="29">
        <v>0.0</v>
      </c>
      <c r="C2938" s="59">
        <v>0.0</v>
      </c>
      <c r="D2938" s="27">
        <v>0.0</v>
      </c>
      <c r="E2938" s="34"/>
    </row>
    <row r="2939" hidden="1">
      <c r="A2939" s="58" t="s">
        <v>3874</v>
      </c>
      <c r="B2939" s="29">
        <v>468.0</v>
      </c>
      <c r="C2939" s="59">
        <v>468.0</v>
      </c>
      <c r="D2939" s="27">
        <v>0.0</v>
      </c>
      <c r="E2939" s="34"/>
    </row>
    <row r="2940" hidden="1">
      <c r="A2940" s="35" t="s">
        <v>3875</v>
      </c>
      <c r="B2940" s="29">
        <v>58404.5</v>
      </c>
      <c r="C2940" s="59">
        <v>58404.5</v>
      </c>
      <c r="D2940" s="27">
        <v>0.0</v>
      </c>
      <c r="E2940" s="34"/>
    </row>
    <row r="2941" hidden="1">
      <c r="A2941" s="36" t="s">
        <v>3876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3848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3850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4" t="s">
        <v>3851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5" t="s">
        <v>5098</v>
      </c>
      <c r="B2950" s="7"/>
      <c r="C2950" s="16"/>
      <c r="D2950" s="56" t="s">
        <v>5099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3852</v>
      </c>
      <c r="B2952" s="6"/>
      <c r="C2952" s="6"/>
      <c r="D2952" s="6"/>
      <c r="E2952" s="7"/>
    </row>
    <row r="2953" hidden="1">
      <c r="A2953" s="20" t="s">
        <v>3853</v>
      </c>
      <c r="B2953" s="21" t="s">
        <v>3854</v>
      </c>
      <c r="C2953" s="22" t="s">
        <v>3855</v>
      </c>
      <c r="D2953" s="21" t="s">
        <v>3856</v>
      </c>
      <c r="E2953" s="23" t="s">
        <v>13</v>
      </c>
    </row>
    <row r="2954" hidden="1">
      <c r="A2954" s="57" t="s">
        <v>3857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7" t="s">
        <v>3858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7" t="s">
        <v>3859</v>
      </c>
      <c r="B2956" s="29">
        <v>0.0</v>
      </c>
      <c r="C2956" s="26"/>
      <c r="D2956" s="27">
        <v>0.0</v>
      </c>
      <c r="E2956" s="28" t="s">
        <v>5220</v>
      </c>
    </row>
    <row r="2957" hidden="1">
      <c r="A2957" s="57" t="s">
        <v>3860</v>
      </c>
      <c r="B2957" s="25">
        <v>2700.0</v>
      </c>
      <c r="C2957" s="26">
        <v>6700.0</v>
      </c>
      <c r="D2957" s="27">
        <v>4000.0</v>
      </c>
      <c r="E2957" s="28" t="s">
        <v>5252</v>
      </c>
    </row>
    <row r="2958" hidden="1">
      <c r="A2958" s="31" t="s">
        <v>3862</v>
      </c>
      <c r="B2958" s="29">
        <v>0.0</v>
      </c>
      <c r="C2958" s="26"/>
      <c r="D2958" s="27">
        <v>0.0</v>
      </c>
      <c r="E2958" s="28"/>
    </row>
    <row r="2959" hidden="1">
      <c r="A2959" s="31" t="s">
        <v>3863</v>
      </c>
      <c r="B2959" s="29">
        <v>223.0</v>
      </c>
      <c r="C2959" s="26">
        <v>15335.0</v>
      </c>
      <c r="D2959" s="27">
        <v>15112.0</v>
      </c>
      <c r="E2959" s="28" t="s">
        <v>5268</v>
      </c>
    </row>
    <row r="2960" hidden="1">
      <c r="A2960" s="31" t="s">
        <v>3865</v>
      </c>
      <c r="B2960" s="29">
        <v>0.0</v>
      </c>
      <c r="C2960" s="26"/>
      <c r="D2960" s="27">
        <v>0.0</v>
      </c>
      <c r="E2960" s="28"/>
    </row>
    <row r="2961" hidden="1">
      <c r="A2961" s="31" t="s">
        <v>3867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8" t="s">
        <v>3868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8" t="s">
        <v>3869</v>
      </c>
      <c r="B2963" s="29">
        <v>34212.0</v>
      </c>
      <c r="C2963" s="59">
        <v>34212.0</v>
      </c>
      <c r="D2963" s="27">
        <v>0.0</v>
      </c>
      <c r="E2963" s="34"/>
    </row>
    <row r="2964" hidden="1">
      <c r="A2964" s="58" t="s">
        <v>3870</v>
      </c>
      <c r="B2964" s="29">
        <v>85418.0</v>
      </c>
      <c r="C2964" s="59">
        <v>85418.0</v>
      </c>
      <c r="D2964" s="27">
        <v>0.0</v>
      </c>
      <c r="E2964" s="34"/>
    </row>
    <row r="2965" hidden="1">
      <c r="A2965" s="58" t="s">
        <v>3871</v>
      </c>
      <c r="B2965" s="29">
        <v>95186.0</v>
      </c>
      <c r="C2965" s="59">
        <v>95186.0</v>
      </c>
      <c r="D2965" s="27">
        <v>0.0</v>
      </c>
      <c r="E2965" s="34"/>
    </row>
    <row r="2966" hidden="1">
      <c r="A2966" s="58" t="s">
        <v>3873</v>
      </c>
      <c r="B2966" s="29">
        <v>2265.0</v>
      </c>
      <c r="C2966" s="59">
        <v>2265.0</v>
      </c>
      <c r="D2966" s="27">
        <v>0.0</v>
      </c>
      <c r="E2966" s="34"/>
    </row>
    <row r="2967" hidden="1">
      <c r="A2967" s="58" t="s">
        <v>3874</v>
      </c>
      <c r="B2967" s="29">
        <v>9425.0</v>
      </c>
      <c r="C2967" s="59">
        <v>9425.0</v>
      </c>
      <c r="D2967" s="27">
        <v>0.0</v>
      </c>
      <c r="E2967" s="34"/>
    </row>
    <row r="2968" hidden="1">
      <c r="A2968" s="35" t="s">
        <v>3875</v>
      </c>
      <c r="B2968" s="29">
        <v>369142.5</v>
      </c>
      <c r="C2968" s="59">
        <v>369142.5</v>
      </c>
      <c r="D2968" s="27">
        <v>0.0</v>
      </c>
      <c r="E2968" s="34"/>
    </row>
    <row r="2969" hidden="1">
      <c r="A2969" s="36" t="s">
        <v>3876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3848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3850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4" t="s">
        <v>3851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5" t="s">
        <v>5098</v>
      </c>
      <c r="B2978" s="7"/>
      <c r="C2978" s="16"/>
      <c r="D2978" s="56" t="s">
        <v>5099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3852</v>
      </c>
      <c r="B2980" s="6"/>
      <c r="C2980" s="6"/>
      <c r="D2980" s="6"/>
      <c r="E2980" s="7"/>
    </row>
    <row r="2981" hidden="1">
      <c r="A2981" s="20" t="s">
        <v>3853</v>
      </c>
      <c r="B2981" s="21" t="s">
        <v>3854</v>
      </c>
      <c r="C2981" s="22" t="s">
        <v>3855</v>
      </c>
      <c r="D2981" s="21" t="s">
        <v>3856</v>
      </c>
      <c r="E2981" s="23" t="s">
        <v>13</v>
      </c>
    </row>
    <row r="2982" hidden="1">
      <c r="A2982" s="57" t="s">
        <v>3857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7" t="s">
        <v>3858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7" t="s">
        <v>3859</v>
      </c>
      <c r="B2984" s="29">
        <v>130.0</v>
      </c>
      <c r="C2984" s="26">
        <v>130.0</v>
      </c>
      <c r="D2984" s="27">
        <v>0.0</v>
      </c>
      <c r="E2984" s="28" t="s">
        <v>5220</v>
      </c>
    </row>
    <row r="2985" hidden="1">
      <c r="A2985" s="57" t="s">
        <v>3860</v>
      </c>
      <c r="B2985" s="25">
        <v>3268.0</v>
      </c>
      <c r="C2985" s="26">
        <v>7268.0</v>
      </c>
      <c r="D2985" s="27">
        <v>4000.0</v>
      </c>
      <c r="E2985" s="28" t="s">
        <v>5269</v>
      </c>
    </row>
    <row r="2986" hidden="1">
      <c r="A2986" s="31" t="s">
        <v>3862</v>
      </c>
      <c r="B2986" s="29">
        <v>0.0</v>
      </c>
      <c r="C2986" s="26"/>
      <c r="D2986" s="27">
        <v>0.0</v>
      </c>
      <c r="E2986" s="28"/>
    </row>
    <row r="2987" hidden="1">
      <c r="A2987" s="31" t="s">
        <v>3863</v>
      </c>
      <c r="B2987" s="29">
        <v>3402.0</v>
      </c>
      <c r="C2987" s="26">
        <v>18514.0</v>
      </c>
      <c r="D2987" s="27">
        <v>15112.0</v>
      </c>
      <c r="E2987" s="28" t="s">
        <v>5270</v>
      </c>
    </row>
    <row r="2988" hidden="1">
      <c r="A2988" s="31" t="s">
        <v>3865</v>
      </c>
      <c r="B2988" s="29">
        <v>2746.0</v>
      </c>
      <c r="C2988" s="26">
        <v>2746.0</v>
      </c>
      <c r="D2988" s="27">
        <v>0.0</v>
      </c>
      <c r="E2988" s="28" t="s">
        <v>5271</v>
      </c>
    </row>
    <row r="2989" hidden="1">
      <c r="A2989" s="31" t="s">
        <v>3867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8" t="s">
        <v>3868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8" t="s">
        <v>3869</v>
      </c>
      <c r="B2991" s="29">
        <v>48505.0</v>
      </c>
      <c r="C2991" s="59">
        <v>48505.0</v>
      </c>
      <c r="D2991" s="27">
        <v>0.0</v>
      </c>
      <c r="E2991" s="34"/>
    </row>
    <row r="2992" hidden="1">
      <c r="A2992" s="58" t="s">
        <v>3870</v>
      </c>
      <c r="B2992" s="29">
        <v>72844.0</v>
      </c>
      <c r="C2992" s="59">
        <v>72844.0</v>
      </c>
      <c r="D2992" s="27">
        <v>0.0</v>
      </c>
      <c r="E2992" s="34"/>
    </row>
    <row r="2993" hidden="1">
      <c r="A2993" s="58" t="s">
        <v>3871</v>
      </c>
      <c r="B2993" s="29">
        <v>99543.0</v>
      </c>
      <c r="C2993" s="59">
        <v>99543.0</v>
      </c>
      <c r="D2993" s="27">
        <v>0.0</v>
      </c>
      <c r="E2993" s="34"/>
    </row>
    <row r="2994" hidden="1">
      <c r="A2994" s="58" t="s">
        <v>3873</v>
      </c>
      <c r="B2994" s="29">
        <v>1156.0</v>
      </c>
      <c r="C2994" s="59">
        <v>1156.0</v>
      </c>
      <c r="D2994" s="27">
        <v>0.0</v>
      </c>
      <c r="E2994" s="34"/>
    </row>
    <row r="2995" hidden="1">
      <c r="A2995" s="58" t="s">
        <v>3874</v>
      </c>
      <c r="B2995" s="29">
        <v>10428.0</v>
      </c>
      <c r="C2995" s="59">
        <v>10428.0</v>
      </c>
      <c r="D2995" s="27">
        <v>0.0</v>
      </c>
      <c r="E2995" s="34"/>
    </row>
    <row r="2996" hidden="1">
      <c r="A2996" s="35" t="s">
        <v>3875</v>
      </c>
      <c r="B2996" s="29">
        <v>396610.5</v>
      </c>
      <c r="C2996" s="59">
        <v>396610.5</v>
      </c>
      <c r="D2996" s="27">
        <v>0.0</v>
      </c>
      <c r="E2996" s="34"/>
    </row>
    <row r="2997" hidden="1">
      <c r="A2997" s="36" t="s">
        <v>3876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3848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3850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4" t="s">
        <v>3851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5" t="s">
        <v>5098</v>
      </c>
      <c r="B3006" s="7"/>
      <c r="C3006" s="16"/>
      <c r="D3006" s="56" t="s">
        <v>5099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3852</v>
      </c>
      <c r="B3008" s="6"/>
      <c r="C3008" s="6"/>
      <c r="D3008" s="6"/>
      <c r="E3008" s="7"/>
    </row>
    <row r="3009" hidden="1">
      <c r="A3009" s="20" t="s">
        <v>3853</v>
      </c>
      <c r="B3009" s="21" t="s">
        <v>3854</v>
      </c>
      <c r="C3009" s="22" t="s">
        <v>3855</v>
      </c>
      <c r="D3009" s="21" t="s">
        <v>3856</v>
      </c>
      <c r="E3009" s="23" t="s">
        <v>13</v>
      </c>
    </row>
    <row r="3010" hidden="1">
      <c r="A3010" s="57" t="s">
        <v>3857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7" t="s">
        <v>3858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7" t="s">
        <v>3859</v>
      </c>
      <c r="B3012" s="29">
        <v>200.0</v>
      </c>
      <c r="C3012" s="26">
        <v>200.0</v>
      </c>
      <c r="D3012" s="27">
        <v>0.0</v>
      </c>
      <c r="E3012" s="28" t="s">
        <v>5220</v>
      </c>
    </row>
    <row r="3013" hidden="1">
      <c r="A3013" s="57" t="s">
        <v>3860</v>
      </c>
      <c r="B3013" s="25">
        <v>3200.0</v>
      </c>
      <c r="C3013" s="26">
        <v>8538.0</v>
      </c>
      <c r="D3013" s="27">
        <v>5338.0</v>
      </c>
      <c r="E3013" s="28" t="s">
        <v>5272</v>
      </c>
    </row>
    <row r="3014" hidden="1">
      <c r="A3014" s="31" t="s">
        <v>3862</v>
      </c>
      <c r="B3014" s="29">
        <v>0.0</v>
      </c>
      <c r="C3014" s="26"/>
      <c r="D3014" s="27">
        <v>0.0</v>
      </c>
      <c r="E3014" s="28"/>
    </row>
    <row r="3015" hidden="1">
      <c r="A3015" s="31" t="s">
        <v>3863</v>
      </c>
      <c r="B3015" s="29">
        <v>110.0</v>
      </c>
      <c r="C3015" s="26"/>
      <c r="D3015" s="27">
        <v>-110.0</v>
      </c>
      <c r="E3015" s="28"/>
    </row>
    <row r="3016" hidden="1">
      <c r="A3016" s="31" t="s">
        <v>3865</v>
      </c>
      <c r="B3016" s="29">
        <v>2065.0</v>
      </c>
      <c r="C3016" s="26">
        <v>2175.0</v>
      </c>
      <c r="D3016" s="27">
        <v>110.0</v>
      </c>
      <c r="E3016" s="28" t="s">
        <v>5273</v>
      </c>
    </row>
    <row r="3017" hidden="1">
      <c r="A3017" s="31" t="s">
        <v>3867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8" t="s">
        <v>3868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8" t="s">
        <v>3869</v>
      </c>
      <c r="B3019" s="29">
        <v>35689.0</v>
      </c>
      <c r="C3019" s="59">
        <v>35689.0</v>
      </c>
      <c r="D3019" s="27">
        <v>0.0</v>
      </c>
      <c r="E3019" s="34"/>
    </row>
    <row r="3020" hidden="1">
      <c r="A3020" s="58" t="s">
        <v>3870</v>
      </c>
      <c r="B3020" s="29">
        <v>60377.0</v>
      </c>
      <c r="C3020" s="59">
        <v>60377.0</v>
      </c>
      <c r="D3020" s="27">
        <v>0.0</v>
      </c>
      <c r="E3020" s="34"/>
    </row>
    <row r="3021" hidden="1">
      <c r="A3021" s="58" t="s">
        <v>3871</v>
      </c>
      <c r="B3021" s="29">
        <v>105667.0</v>
      </c>
      <c r="C3021" s="59">
        <v>105667.0</v>
      </c>
      <c r="D3021" s="27">
        <v>0.0</v>
      </c>
      <c r="E3021" s="34"/>
    </row>
    <row r="3022" hidden="1">
      <c r="A3022" s="58" t="s">
        <v>3873</v>
      </c>
      <c r="B3022" s="29">
        <v>309.0</v>
      </c>
      <c r="C3022" s="59">
        <v>309.0</v>
      </c>
      <c r="D3022" s="27">
        <v>0.0</v>
      </c>
      <c r="E3022" s="34"/>
    </row>
    <row r="3023" hidden="1">
      <c r="A3023" s="58" t="s">
        <v>3874</v>
      </c>
      <c r="B3023" s="29">
        <v>10392.0</v>
      </c>
      <c r="C3023" s="59">
        <v>10392.0</v>
      </c>
      <c r="D3023" s="27">
        <v>0.0</v>
      </c>
      <c r="E3023" s="34"/>
    </row>
    <row r="3024" hidden="1">
      <c r="A3024" s="35" t="s">
        <v>3875</v>
      </c>
      <c r="B3024" s="29">
        <v>357399.0</v>
      </c>
      <c r="C3024" s="59">
        <v>357399.0</v>
      </c>
      <c r="D3024" s="27">
        <v>0.0</v>
      </c>
      <c r="E3024" s="34"/>
    </row>
    <row r="3025" hidden="1">
      <c r="A3025" s="36" t="s">
        <v>3876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3848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3850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4" t="s">
        <v>3851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5" t="s">
        <v>5098</v>
      </c>
      <c r="B3034" s="7"/>
      <c r="C3034" s="16"/>
      <c r="D3034" s="56" t="s">
        <v>5099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3852</v>
      </c>
      <c r="B3036" s="6"/>
      <c r="C3036" s="6"/>
      <c r="D3036" s="6"/>
      <c r="E3036" s="7"/>
    </row>
    <row r="3037" hidden="1">
      <c r="A3037" s="20" t="s">
        <v>3853</v>
      </c>
      <c r="B3037" s="21" t="s">
        <v>3854</v>
      </c>
      <c r="C3037" s="22" t="s">
        <v>3855</v>
      </c>
      <c r="D3037" s="21" t="s">
        <v>3856</v>
      </c>
      <c r="E3037" s="23" t="s">
        <v>13</v>
      </c>
    </row>
    <row r="3038" hidden="1">
      <c r="A3038" s="57" t="s">
        <v>3857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7" t="s">
        <v>3858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7" t="s">
        <v>3859</v>
      </c>
      <c r="B3040" s="29">
        <v>130.0</v>
      </c>
      <c r="C3040" s="26">
        <v>130.0</v>
      </c>
      <c r="D3040" s="27">
        <v>0.0</v>
      </c>
      <c r="E3040" s="28" t="s">
        <v>5220</v>
      </c>
    </row>
    <row r="3041" hidden="1">
      <c r="A3041" s="57" t="s">
        <v>3860</v>
      </c>
      <c r="B3041" s="25">
        <v>2000.0</v>
      </c>
      <c r="C3041" s="26">
        <v>8002.0</v>
      </c>
      <c r="D3041" s="27">
        <v>6002.0</v>
      </c>
      <c r="E3041" s="28" t="s">
        <v>5274</v>
      </c>
    </row>
    <row r="3042" hidden="1">
      <c r="A3042" s="31" t="s">
        <v>3862</v>
      </c>
      <c r="B3042" s="29">
        <v>0.0</v>
      </c>
      <c r="C3042" s="26"/>
      <c r="D3042" s="27">
        <v>0.0</v>
      </c>
      <c r="E3042" s="28"/>
    </row>
    <row r="3043" hidden="1">
      <c r="A3043" s="31" t="s">
        <v>3863</v>
      </c>
      <c r="B3043" s="29">
        <v>0.0</v>
      </c>
      <c r="C3043" s="26">
        <v>11194.0</v>
      </c>
      <c r="D3043" s="27">
        <v>11194.0</v>
      </c>
      <c r="E3043" s="28" t="s">
        <v>5275</v>
      </c>
    </row>
    <row r="3044" hidden="1">
      <c r="A3044" s="31" t="s">
        <v>3865</v>
      </c>
      <c r="B3044" s="29">
        <v>430.0</v>
      </c>
      <c r="C3044" s="26">
        <v>430.0</v>
      </c>
      <c r="D3044" s="27">
        <v>0.0</v>
      </c>
      <c r="E3044" s="28" t="s">
        <v>5276</v>
      </c>
    </row>
    <row r="3045" hidden="1">
      <c r="A3045" s="31" t="s">
        <v>3867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8" t="s">
        <v>3868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8" t="s">
        <v>3869</v>
      </c>
      <c r="B3047" s="29">
        <v>44928.0</v>
      </c>
      <c r="C3047" s="59">
        <v>44928.0</v>
      </c>
      <c r="D3047" s="27">
        <v>0.0</v>
      </c>
      <c r="E3047" s="34"/>
    </row>
    <row r="3048" hidden="1">
      <c r="A3048" s="58" t="s">
        <v>3870</v>
      </c>
      <c r="B3048" s="29">
        <v>79980.0</v>
      </c>
      <c r="C3048" s="59">
        <v>79980.0</v>
      </c>
      <c r="D3048" s="27">
        <v>0.0</v>
      </c>
      <c r="E3048" s="34"/>
    </row>
    <row r="3049" hidden="1">
      <c r="A3049" s="58" t="s">
        <v>3871</v>
      </c>
      <c r="B3049" s="29">
        <v>90425.0</v>
      </c>
      <c r="C3049" s="59">
        <v>90425.0</v>
      </c>
      <c r="D3049" s="27">
        <v>0.0</v>
      </c>
      <c r="E3049" s="34"/>
    </row>
    <row r="3050" hidden="1">
      <c r="A3050" s="58" t="s">
        <v>3873</v>
      </c>
      <c r="B3050" s="29">
        <v>747.0</v>
      </c>
      <c r="C3050" s="59">
        <v>747.0</v>
      </c>
      <c r="D3050" s="27">
        <v>0.0</v>
      </c>
      <c r="E3050" s="34"/>
    </row>
    <row r="3051" hidden="1">
      <c r="A3051" s="58" t="s">
        <v>3874</v>
      </c>
      <c r="B3051" s="29">
        <v>5121.0</v>
      </c>
      <c r="C3051" s="59">
        <v>5121.0</v>
      </c>
      <c r="D3051" s="27">
        <v>0.0</v>
      </c>
      <c r="E3051" s="34"/>
    </row>
    <row r="3052" hidden="1">
      <c r="A3052" s="35" t="s">
        <v>3875</v>
      </c>
      <c r="B3052" s="29">
        <v>389237.7</v>
      </c>
      <c r="C3052" s="59">
        <v>389237.7</v>
      </c>
      <c r="D3052" s="27">
        <v>0.0</v>
      </c>
      <c r="E3052" s="34"/>
    </row>
    <row r="3053" hidden="1">
      <c r="A3053" s="36" t="s">
        <v>3876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3848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3850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4" t="s">
        <v>3851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5" t="s">
        <v>5098</v>
      </c>
      <c r="B3062" s="7"/>
      <c r="C3062" s="16"/>
      <c r="D3062" s="56" t="s">
        <v>5099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3852</v>
      </c>
      <c r="B3064" s="6"/>
      <c r="C3064" s="6"/>
      <c r="D3064" s="6"/>
      <c r="E3064" s="7"/>
    </row>
    <row r="3065" hidden="1">
      <c r="A3065" s="20" t="s">
        <v>3853</v>
      </c>
      <c r="B3065" s="21" t="s">
        <v>3854</v>
      </c>
      <c r="C3065" s="22" t="s">
        <v>3855</v>
      </c>
      <c r="D3065" s="21" t="s">
        <v>3856</v>
      </c>
      <c r="E3065" s="23" t="s">
        <v>13</v>
      </c>
    </row>
    <row r="3066" hidden="1">
      <c r="A3066" s="57" t="s">
        <v>3857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7" t="s">
        <v>3858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7" t="s">
        <v>3859</v>
      </c>
      <c r="B3068" s="29">
        <v>130.0</v>
      </c>
      <c r="C3068" s="26">
        <v>130.0</v>
      </c>
      <c r="D3068" s="27">
        <v>0.0</v>
      </c>
      <c r="E3068" s="28" t="s">
        <v>5220</v>
      </c>
    </row>
    <row r="3069" hidden="1">
      <c r="A3069" s="57" t="s">
        <v>3860</v>
      </c>
      <c r="B3069" s="25">
        <v>2000.0</v>
      </c>
      <c r="C3069" s="26">
        <v>8002.0</v>
      </c>
      <c r="D3069" s="27">
        <v>6002.0</v>
      </c>
      <c r="E3069" s="28" t="s">
        <v>5274</v>
      </c>
    </row>
    <row r="3070" hidden="1">
      <c r="A3070" s="31" t="s">
        <v>3862</v>
      </c>
      <c r="B3070" s="29">
        <v>0.0</v>
      </c>
      <c r="C3070" s="26"/>
      <c r="D3070" s="27">
        <v>0.0</v>
      </c>
      <c r="E3070" s="28"/>
    </row>
    <row r="3071" hidden="1">
      <c r="A3071" s="31" t="s">
        <v>3863</v>
      </c>
      <c r="B3071" s="29">
        <v>0.0</v>
      </c>
      <c r="C3071" s="26">
        <v>11194.0</v>
      </c>
      <c r="D3071" s="27">
        <v>11194.0</v>
      </c>
      <c r="E3071" s="28" t="s">
        <v>5275</v>
      </c>
    </row>
    <row r="3072" hidden="1">
      <c r="A3072" s="31" t="s">
        <v>3865</v>
      </c>
      <c r="B3072" s="29">
        <v>430.0</v>
      </c>
      <c r="C3072" s="26">
        <v>430.0</v>
      </c>
      <c r="D3072" s="27">
        <v>0.0</v>
      </c>
      <c r="E3072" s="28" t="s">
        <v>5276</v>
      </c>
    </row>
    <row r="3073" hidden="1">
      <c r="A3073" s="31" t="s">
        <v>3867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8" t="s">
        <v>3868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8" t="s">
        <v>3869</v>
      </c>
      <c r="B3075" s="29">
        <v>44928.0</v>
      </c>
      <c r="C3075" s="59">
        <v>44928.0</v>
      </c>
      <c r="D3075" s="27">
        <v>0.0</v>
      </c>
      <c r="E3075" s="34"/>
    </row>
    <row r="3076" hidden="1">
      <c r="A3076" s="58" t="s">
        <v>3870</v>
      </c>
      <c r="B3076" s="29">
        <v>79980.0</v>
      </c>
      <c r="C3076" s="59">
        <v>79980.0</v>
      </c>
      <c r="D3076" s="27">
        <v>0.0</v>
      </c>
      <c r="E3076" s="34"/>
    </row>
    <row r="3077" hidden="1">
      <c r="A3077" s="58" t="s">
        <v>3871</v>
      </c>
      <c r="B3077" s="29">
        <v>90425.0</v>
      </c>
      <c r="C3077" s="59">
        <v>90425.0</v>
      </c>
      <c r="D3077" s="27">
        <v>0.0</v>
      </c>
      <c r="E3077" s="34"/>
    </row>
    <row r="3078" hidden="1">
      <c r="A3078" s="58" t="s">
        <v>3873</v>
      </c>
      <c r="B3078" s="29">
        <v>747.0</v>
      </c>
      <c r="C3078" s="59">
        <v>747.0</v>
      </c>
      <c r="D3078" s="27">
        <v>0.0</v>
      </c>
      <c r="E3078" s="34"/>
    </row>
    <row r="3079" hidden="1">
      <c r="A3079" s="58" t="s">
        <v>3874</v>
      </c>
      <c r="B3079" s="29">
        <v>5121.0</v>
      </c>
      <c r="C3079" s="59">
        <v>5121.0</v>
      </c>
      <c r="D3079" s="27">
        <v>0.0</v>
      </c>
      <c r="E3079" s="34"/>
    </row>
    <row r="3080" hidden="1">
      <c r="A3080" s="35" t="s">
        <v>3875</v>
      </c>
      <c r="B3080" s="29">
        <v>389237.7</v>
      </c>
      <c r="C3080" s="59">
        <v>389237.7</v>
      </c>
      <c r="D3080" s="27">
        <v>0.0</v>
      </c>
      <c r="E3080" s="34"/>
    </row>
    <row r="3081" hidden="1">
      <c r="A3081" s="36" t="s">
        <v>3876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3848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3850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4" t="s">
        <v>3851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5" t="s">
        <v>5098</v>
      </c>
      <c r="B3090" s="7"/>
      <c r="C3090" s="16"/>
      <c r="D3090" s="56" t="s">
        <v>5100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3852</v>
      </c>
      <c r="B3092" s="6"/>
      <c r="C3092" s="6"/>
      <c r="D3092" s="6"/>
      <c r="E3092" s="7"/>
    </row>
    <row r="3093" hidden="1">
      <c r="A3093" s="20" t="s">
        <v>3853</v>
      </c>
      <c r="B3093" s="21" t="s">
        <v>3854</v>
      </c>
      <c r="C3093" s="22" t="s">
        <v>3855</v>
      </c>
      <c r="D3093" s="21" t="s">
        <v>3856</v>
      </c>
      <c r="E3093" s="23" t="s">
        <v>13</v>
      </c>
    </row>
    <row r="3094" hidden="1">
      <c r="A3094" s="57" t="s">
        <v>3857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7" t="s">
        <v>3858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7" t="s">
        <v>3859</v>
      </c>
      <c r="B3096" s="29">
        <v>0.0</v>
      </c>
      <c r="C3096" s="26"/>
      <c r="D3096" s="27">
        <v>0.0</v>
      </c>
      <c r="E3096" s="28" t="s">
        <v>5220</v>
      </c>
    </row>
    <row r="3097" hidden="1">
      <c r="A3097" s="57" t="s">
        <v>3860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3862</v>
      </c>
      <c r="B3098" s="29">
        <v>0.0</v>
      </c>
      <c r="C3098" s="26"/>
      <c r="D3098" s="27">
        <v>0.0</v>
      </c>
      <c r="E3098" s="28"/>
    </row>
    <row r="3099" hidden="1">
      <c r="A3099" s="31" t="s">
        <v>3863</v>
      </c>
      <c r="B3099" s="29">
        <v>0.0</v>
      </c>
      <c r="C3099" s="26"/>
      <c r="D3099" s="27">
        <v>0.0</v>
      </c>
      <c r="E3099" s="28"/>
    </row>
    <row r="3100" hidden="1">
      <c r="A3100" s="31" t="s">
        <v>3865</v>
      </c>
      <c r="B3100" s="29">
        <v>0.0</v>
      </c>
      <c r="C3100" s="26"/>
      <c r="D3100" s="27">
        <v>0.0</v>
      </c>
      <c r="E3100" s="28"/>
    </row>
    <row r="3101" hidden="1">
      <c r="A3101" s="31" t="s">
        <v>3867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8" t="s">
        <v>3868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8" t="s">
        <v>3869</v>
      </c>
      <c r="B3103" s="29">
        <v>9923.0</v>
      </c>
      <c r="C3103" s="59">
        <v>9923.0</v>
      </c>
      <c r="D3103" s="27">
        <v>0.0</v>
      </c>
      <c r="E3103" s="34"/>
    </row>
    <row r="3104" hidden="1">
      <c r="A3104" s="58" t="s">
        <v>3870</v>
      </c>
      <c r="B3104" s="29">
        <v>18717.0</v>
      </c>
      <c r="C3104" s="59">
        <v>18717.0</v>
      </c>
      <c r="D3104" s="27">
        <v>0.0</v>
      </c>
      <c r="E3104" s="34"/>
    </row>
    <row r="3105" hidden="1">
      <c r="A3105" s="58" t="s">
        <v>3871</v>
      </c>
      <c r="B3105" s="29">
        <v>24534.0</v>
      </c>
      <c r="C3105" s="59">
        <v>24534.0</v>
      </c>
      <c r="D3105" s="27">
        <v>0.0</v>
      </c>
      <c r="E3105" s="34"/>
    </row>
    <row r="3106" hidden="1">
      <c r="A3106" s="58" t="s">
        <v>3873</v>
      </c>
      <c r="B3106" s="29">
        <v>918.0</v>
      </c>
      <c r="C3106" s="59">
        <v>918.0</v>
      </c>
      <c r="D3106" s="27">
        <v>0.0</v>
      </c>
      <c r="E3106" s="34"/>
    </row>
    <row r="3107" hidden="1">
      <c r="A3107" s="58" t="s">
        <v>3874</v>
      </c>
      <c r="B3107" s="29">
        <v>3434.0</v>
      </c>
      <c r="C3107" s="59">
        <v>3434.0</v>
      </c>
      <c r="D3107" s="27">
        <v>0.0</v>
      </c>
      <c r="E3107" s="34"/>
    </row>
    <row r="3108" hidden="1">
      <c r="A3108" s="35" t="s">
        <v>3875</v>
      </c>
      <c r="B3108" s="29">
        <v>90917.0</v>
      </c>
      <c r="C3108" s="59">
        <v>90917.0</v>
      </c>
      <c r="D3108" s="27">
        <v>0.0</v>
      </c>
      <c r="E3108" s="34"/>
    </row>
    <row r="3109" hidden="1">
      <c r="A3109" s="36" t="s">
        <v>3876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3848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3850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4" t="s">
        <v>3851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5" t="s">
        <v>5101</v>
      </c>
      <c r="B3118" s="7"/>
      <c r="C3118" s="16"/>
      <c r="D3118" s="56" t="s">
        <v>5099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3852</v>
      </c>
      <c r="B3120" s="6"/>
      <c r="C3120" s="6"/>
      <c r="D3120" s="6"/>
      <c r="E3120" s="7"/>
    </row>
    <row r="3121" hidden="1">
      <c r="A3121" s="20" t="s">
        <v>3853</v>
      </c>
      <c r="B3121" s="21" t="s">
        <v>3854</v>
      </c>
      <c r="C3121" s="22" t="s">
        <v>3855</v>
      </c>
      <c r="D3121" s="21" t="s">
        <v>3856</v>
      </c>
      <c r="E3121" s="23" t="s">
        <v>13</v>
      </c>
    </row>
    <row r="3122" hidden="1">
      <c r="A3122" s="57" t="s">
        <v>3857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7" t="s">
        <v>3858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7" t="s">
        <v>3859</v>
      </c>
      <c r="B3124" s="29">
        <v>0.0</v>
      </c>
      <c r="C3124" s="26"/>
      <c r="D3124" s="27">
        <v>0.0</v>
      </c>
      <c r="E3124" s="28" t="s">
        <v>5220</v>
      </c>
    </row>
    <row r="3125" hidden="1">
      <c r="A3125" s="57" t="s">
        <v>3860</v>
      </c>
      <c r="B3125" s="25">
        <v>1600.0</v>
      </c>
      <c r="C3125" s="26">
        <v>4594.0</v>
      </c>
      <c r="D3125" s="27">
        <v>2994.0</v>
      </c>
      <c r="E3125" s="28" t="s">
        <v>5277</v>
      </c>
    </row>
    <row r="3126" hidden="1">
      <c r="A3126" s="31" t="s">
        <v>3862</v>
      </c>
      <c r="B3126" s="29">
        <v>405.0</v>
      </c>
      <c r="C3126" s="26"/>
      <c r="D3126" s="27">
        <v>-405.0</v>
      </c>
      <c r="E3126" s="28"/>
    </row>
    <row r="3127" hidden="1">
      <c r="A3127" s="31" t="s">
        <v>3863</v>
      </c>
      <c r="B3127" s="29">
        <v>0.0</v>
      </c>
      <c r="C3127" s="26">
        <v>11194.0</v>
      </c>
      <c r="D3127" s="27">
        <v>11194.0</v>
      </c>
      <c r="E3127" s="28" t="s">
        <v>5222</v>
      </c>
    </row>
    <row r="3128" hidden="1">
      <c r="A3128" s="31" t="s">
        <v>3865</v>
      </c>
      <c r="B3128" s="29">
        <v>315.0</v>
      </c>
      <c r="C3128" s="26"/>
      <c r="D3128" s="27">
        <v>-315.0</v>
      </c>
      <c r="E3128" s="28"/>
    </row>
    <row r="3129" hidden="1">
      <c r="A3129" s="31" t="s">
        <v>3867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8" t="s">
        <v>3868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8" t="s">
        <v>3869</v>
      </c>
      <c r="B3131" s="29">
        <v>28627.0</v>
      </c>
      <c r="C3131" s="59">
        <v>28627.0</v>
      </c>
      <c r="D3131" s="27">
        <v>0.0</v>
      </c>
      <c r="E3131" s="34"/>
    </row>
    <row r="3132" hidden="1">
      <c r="A3132" s="58" t="s">
        <v>3870</v>
      </c>
      <c r="B3132" s="29">
        <v>62461.0</v>
      </c>
      <c r="C3132" s="59">
        <v>62461.0</v>
      </c>
      <c r="D3132" s="27">
        <v>0.0</v>
      </c>
      <c r="E3132" s="34"/>
    </row>
    <row r="3133" hidden="1">
      <c r="A3133" s="58" t="s">
        <v>3871</v>
      </c>
      <c r="B3133" s="29">
        <v>73797.0</v>
      </c>
      <c r="C3133" s="59">
        <v>73797.0</v>
      </c>
      <c r="D3133" s="27">
        <v>0.0</v>
      </c>
      <c r="E3133" s="34"/>
    </row>
    <row r="3134" hidden="1">
      <c r="A3134" s="58" t="s">
        <v>3873</v>
      </c>
      <c r="B3134" s="29">
        <v>1673.0</v>
      </c>
      <c r="C3134" s="59">
        <v>1673.0</v>
      </c>
      <c r="D3134" s="27">
        <v>0.0</v>
      </c>
      <c r="E3134" s="34"/>
    </row>
    <row r="3135" hidden="1">
      <c r="A3135" s="58" t="s">
        <v>3874</v>
      </c>
      <c r="B3135" s="29">
        <v>5336.0</v>
      </c>
      <c r="C3135" s="59">
        <v>5336.0</v>
      </c>
      <c r="D3135" s="27">
        <v>0.0</v>
      </c>
      <c r="E3135" s="34"/>
    </row>
    <row r="3136" hidden="1">
      <c r="A3136" s="35" t="s">
        <v>3875</v>
      </c>
      <c r="B3136" s="29">
        <v>303401.5</v>
      </c>
      <c r="C3136" s="59">
        <v>303401.5</v>
      </c>
      <c r="D3136" s="27">
        <v>0.0</v>
      </c>
      <c r="E3136" s="34"/>
    </row>
    <row r="3137" hidden="1">
      <c r="A3137" s="36" t="s">
        <v>3876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3848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3850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4" t="s">
        <v>3851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5" t="s">
        <v>5098</v>
      </c>
      <c r="B3146" s="7"/>
      <c r="C3146" s="16"/>
      <c r="D3146" s="56" t="s">
        <v>5099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3852</v>
      </c>
      <c r="B3148" s="6"/>
      <c r="C3148" s="6"/>
      <c r="D3148" s="6"/>
      <c r="E3148" s="7"/>
    </row>
    <row r="3149" hidden="1">
      <c r="A3149" s="20" t="s">
        <v>3853</v>
      </c>
      <c r="B3149" s="21" t="s">
        <v>3854</v>
      </c>
      <c r="C3149" s="22" t="s">
        <v>3855</v>
      </c>
      <c r="D3149" s="21" t="s">
        <v>3856</v>
      </c>
      <c r="E3149" s="23" t="s">
        <v>13</v>
      </c>
    </row>
    <row r="3150" hidden="1">
      <c r="A3150" s="57" t="s">
        <v>3857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7" t="s">
        <v>3858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7" t="s">
        <v>3859</v>
      </c>
      <c r="B3152" s="29">
        <v>0.0</v>
      </c>
      <c r="C3152" s="26"/>
      <c r="D3152" s="27">
        <v>0.0</v>
      </c>
      <c r="E3152" s="28" t="s">
        <v>5220</v>
      </c>
    </row>
    <row r="3153" hidden="1">
      <c r="A3153" s="57" t="s">
        <v>3860</v>
      </c>
      <c r="B3153" s="25">
        <v>2000.0</v>
      </c>
      <c r="C3153" s="26">
        <v>6973.0</v>
      </c>
      <c r="D3153" s="27">
        <v>4973.0</v>
      </c>
      <c r="E3153" s="28" t="s">
        <v>5278</v>
      </c>
    </row>
    <row r="3154" hidden="1">
      <c r="A3154" s="31" t="s">
        <v>3862</v>
      </c>
      <c r="B3154" s="29">
        <v>0.0</v>
      </c>
      <c r="C3154" s="26"/>
      <c r="D3154" s="27">
        <v>0.0</v>
      </c>
      <c r="E3154" s="28"/>
    </row>
    <row r="3155" hidden="1">
      <c r="A3155" s="31" t="s">
        <v>3863</v>
      </c>
      <c r="B3155" s="29">
        <v>110.0</v>
      </c>
      <c r="C3155" s="26">
        <v>10074.0</v>
      </c>
      <c r="D3155" s="27">
        <v>9964.0</v>
      </c>
      <c r="E3155" s="28" t="s">
        <v>5222</v>
      </c>
    </row>
    <row r="3156" hidden="1">
      <c r="A3156" s="31" t="s">
        <v>3865</v>
      </c>
      <c r="B3156" s="29">
        <v>7435.0</v>
      </c>
      <c r="C3156" s="26">
        <v>7545.0</v>
      </c>
      <c r="D3156" s="27">
        <v>110.0</v>
      </c>
      <c r="E3156" s="28" t="s">
        <v>5279</v>
      </c>
    </row>
    <row r="3157" hidden="1">
      <c r="A3157" s="31" t="s">
        <v>3867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8" t="s">
        <v>3868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8" t="s">
        <v>3869</v>
      </c>
      <c r="B3159" s="29">
        <v>41481.0</v>
      </c>
      <c r="C3159" s="59">
        <v>41481.0</v>
      </c>
      <c r="D3159" s="27">
        <v>0.0</v>
      </c>
      <c r="E3159" s="34"/>
    </row>
    <row r="3160" hidden="1">
      <c r="A3160" s="58" t="s">
        <v>3870</v>
      </c>
      <c r="B3160" s="29">
        <v>89793.0</v>
      </c>
      <c r="C3160" s="59">
        <v>89793.0</v>
      </c>
      <c r="D3160" s="27">
        <v>0.0</v>
      </c>
      <c r="E3160" s="34"/>
    </row>
    <row r="3161" hidden="1">
      <c r="A3161" s="58" t="s">
        <v>3871</v>
      </c>
      <c r="B3161" s="29">
        <v>102282.1</v>
      </c>
      <c r="C3161" s="59">
        <v>102282.1</v>
      </c>
      <c r="D3161" s="27">
        <v>0.0</v>
      </c>
      <c r="E3161" s="34"/>
    </row>
    <row r="3162" hidden="1">
      <c r="A3162" s="58" t="s">
        <v>3873</v>
      </c>
      <c r="B3162" s="29">
        <v>0.0</v>
      </c>
      <c r="C3162" s="59">
        <v>0.0</v>
      </c>
      <c r="D3162" s="27">
        <v>0.0</v>
      </c>
      <c r="E3162" s="34"/>
    </row>
    <row r="3163" hidden="1">
      <c r="A3163" s="58" t="s">
        <v>3874</v>
      </c>
      <c r="B3163" s="29">
        <v>7248.0</v>
      </c>
      <c r="C3163" s="59">
        <v>7248.0</v>
      </c>
      <c r="D3163" s="27">
        <v>0.0</v>
      </c>
      <c r="E3163" s="34"/>
    </row>
    <row r="3164" hidden="1">
      <c r="A3164" s="35" t="s">
        <v>3875</v>
      </c>
      <c r="B3164" s="29">
        <v>412578.1</v>
      </c>
      <c r="C3164" s="59">
        <v>412578.1</v>
      </c>
      <c r="D3164" s="27">
        <v>0.0</v>
      </c>
      <c r="E3164" s="34"/>
    </row>
    <row r="3165" hidden="1">
      <c r="A3165" s="36" t="s">
        <v>3876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3848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3850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4" t="s">
        <v>3851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5" t="s">
        <v>5098</v>
      </c>
      <c r="B3174" s="7"/>
      <c r="C3174" s="16"/>
      <c r="D3174" s="56" t="s">
        <v>5099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3852</v>
      </c>
      <c r="B3176" s="6"/>
      <c r="C3176" s="6"/>
      <c r="D3176" s="6"/>
      <c r="E3176" s="7"/>
    </row>
    <row r="3177" hidden="1">
      <c r="A3177" s="20" t="s">
        <v>3853</v>
      </c>
      <c r="B3177" s="21" t="s">
        <v>3854</v>
      </c>
      <c r="C3177" s="22" t="s">
        <v>3855</v>
      </c>
      <c r="D3177" s="21" t="s">
        <v>3856</v>
      </c>
      <c r="E3177" s="23" t="s">
        <v>13</v>
      </c>
    </row>
    <row r="3178" hidden="1">
      <c r="A3178" s="57" t="s">
        <v>3857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7" t="s">
        <v>3858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7" t="s">
        <v>3859</v>
      </c>
      <c r="B3180" s="29">
        <v>0.0</v>
      </c>
      <c r="C3180" s="26"/>
      <c r="D3180" s="27">
        <v>0.0</v>
      </c>
      <c r="E3180" s="28" t="s">
        <v>5220</v>
      </c>
    </row>
    <row r="3181" hidden="1">
      <c r="A3181" s="57" t="s">
        <v>3860</v>
      </c>
      <c r="B3181" s="25">
        <v>2000.0</v>
      </c>
      <c r="C3181" s="26">
        <v>6973.0</v>
      </c>
      <c r="D3181" s="27">
        <v>4973.0</v>
      </c>
      <c r="E3181" s="28" t="s">
        <v>5278</v>
      </c>
    </row>
    <row r="3182" hidden="1">
      <c r="A3182" s="31" t="s">
        <v>3862</v>
      </c>
      <c r="B3182" s="29">
        <v>0.0</v>
      </c>
      <c r="C3182" s="26"/>
      <c r="D3182" s="27">
        <v>0.0</v>
      </c>
      <c r="E3182" s="28"/>
    </row>
    <row r="3183" hidden="1">
      <c r="A3183" s="31" t="s">
        <v>3863</v>
      </c>
      <c r="B3183" s="29">
        <v>110.0</v>
      </c>
      <c r="C3183" s="26">
        <v>10074.0</v>
      </c>
      <c r="D3183" s="27">
        <v>9964.0</v>
      </c>
      <c r="E3183" s="28" t="s">
        <v>5222</v>
      </c>
    </row>
    <row r="3184" hidden="1">
      <c r="A3184" s="31" t="s">
        <v>3865</v>
      </c>
      <c r="B3184" s="29">
        <v>7435.0</v>
      </c>
      <c r="C3184" s="26">
        <v>7545.0</v>
      </c>
      <c r="D3184" s="27">
        <v>110.0</v>
      </c>
      <c r="E3184" s="28" t="s">
        <v>5279</v>
      </c>
    </row>
    <row r="3185" hidden="1">
      <c r="A3185" s="31" t="s">
        <v>3867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8" t="s">
        <v>3868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8" t="s">
        <v>3869</v>
      </c>
      <c r="B3187" s="29">
        <v>41481.0</v>
      </c>
      <c r="C3187" s="59">
        <v>41481.0</v>
      </c>
      <c r="D3187" s="27">
        <v>0.0</v>
      </c>
      <c r="E3187" s="34"/>
    </row>
    <row r="3188" hidden="1">
      <c r="A3188" s="58" t="s">
        <v>3870</v>
      </c>
      <c r="B3188" s="29">
        <v>89793.0</v>
      </c>
      <c r="C3188" s="59">
        <v>89793.0</v>
      </c>
      <c r="D3188" s="27">
        <v>0.0</v>
      </c>
      <c r="E3188" s="34"/>
    </row>
    <row r="3189" hidden="1">
      <c r="A3189" s="58" t="s">
        <v>3871</v>
      </c>
      <c r="B3189" s="29">
        <v>102282.1</v>
      </c>
      <c r="C3189" s="59">
        <v>102282.1</v>
      </c>
      <c r="D3189" s="27">
        <v>0.0</v>
      </c>
      <c r="E3189" s="34"/>
    </row>
    <row r="3190" hidden="1">
      <c r="A3190" s="58" t="s">
        <v>3873</v>
      </c>
      <c r="B3190" s="29">
        <v>0.0</v>
      </c>
      <c r="C3190" s="59">
        <v>0.0</v>
      </c>
      <c r="D3190" s="27">
        <v>0.0</v>
      </c>
      <c r="E3190" s="34"/>
    </row>
    <row r="3191" hidden="1">
      <c r="A3191" s="58" t="s">
        <v>3874</v>
      </c>
      <c r="B3191" s="29">
        <v>7248.0</v>
      </c>
      <c r="C3191" s="59">
        <v>7248.0</v>
      </c>
      <c r="D3191" s="27">
        <v>0.0</v>
      </c>
      <c r="E3191" s="34"/>
    </row>
    <row r="3192" hidden="1">
      <c r="A3192" s="35" t="s">
        <v>3875</v>
      </c>
      <c r="B3192" s="29">
        <v>412578.1</v>
      </c>
      <c r="C3192" s="59">
        <v>412578.1</v>
      </c>
      <c r="D3192" s="27">
        <v>0.0</v>
      </c>
      <c r="E3192" s="34"/>
    </row>
    <row r="3193" hidden="1">
      <c r="A3193" s="36" t="s">
        <v>3876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3848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3850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4" t="s">
        <v>3851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5" t="s">
        <v>5098</v>
      </c>
      <c r="B3202" s="7"/>
      <c r="C3202" s="16"/>
      <c r="D3202" s="56" t="s">
        <v>5099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3852</v>
      </c>
      <c r="B3204" s="6"/>
      <c r="C3204" s="6"/>
      <c r="D3204" s="6"/>
      <c r="E3204" s="7"/>
    </row>
    <row r="3205" hidden="1">
      <c r="A3205" s="20" t="s">
        <v>3853</v>
      </c>
      <c r="B3205" s="21" t="s">
        <v>3854</v>
      </c>
      <c r="C3205" s="22" t="s">
        <v>3855</v>
      </c>
      <c r="D3205" s="21" t="s">
        <v>3856</v>
      </c>
      <c r="E3205" s="23" t="s">
        <v>13</v>
      </c>
    </row>
    <row r="3206" hidden="1">
      <c r="A3206" s="57" t="s">
        <v>3857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7" t="s">
        <v>3858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7" t="s">
        <v>3859</v>
      </c>
      <c r="B3208" s="29">
        <v>1090.0</v>
      </c>
      <c r="C3208" s="26">
        <v>1090.0</v>
      </c>
      <c r="D3208" s="27">
        <v>0.0</v>
      </c>
      <c r="E3208" s="28" t="s">
        <v>5220</v>
      </c>
    </row>
    <row r="3209" hidden="1">
      <c r="A3209" s="57" t="s">
        <v>3860</v>
      </c>
      <c r="B3209" s="25">
        <v>3995.0</v>
      </c>
      <c r="C3209" s="26">
        <v>8187.0</v>
      </c>
      <c r="D3209" s="27">
        <v>4192.0</v>
      </c>
      <c r="E3209" s="28" t="s">
        <v>5280</v>
      </c>
    </row>
    <row r="3210" hidden="1">
      <c r="A3210" s="31" t="s">
        <v>3862</v>
      </c>
      <c r="B3210" s="29">
        <v>0.0</v>
      </c>
      <c r="C3210" s="26"/>
      <c r="D3210" s="27">
        <v>0.0</v>
      </c>
      <c r="E3210" s="28"/>
    </row>
    <row r="3211" hidden="1">
      <c r="A3211" s="31" t="s">
        <v>3863</v>
      </c>
      <c r="B3211" s="29">
        <v>35.0</v>
      </c>
      <c r="C3211" s="26">
        <v>15147.0</v>
      </c>
      <c r="D3211" s="27">
        <v>15112.0</v>
      </c>
      <c r="E3211" s="28" t="s">
        <v>5281</v>
      </c>
    </row>
    <row r="3212" hidden="1">
      <c r="A3212" s="31" t="s">
        <v>3865</v>
      </c>
      <c r="B3212" s="29">
        <v>3921.0</v>
      </c>
      <c r="C3212" s="26">
        <v>3720.0</v>
      </c>
      <c r="D3212" s="27">
        <v>-201.0</v>
      </c>
      <c r="E3212" s="28" t="s">
        <v>5282</v>
      </c>
    </row>
    <row r="3213" hidden="1">
      <c r="A3213" s="31" t="s">
        <v>3867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8" t="s">
        <v>3868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8" t="s">
        <v>3869</v>
      </c>
      <c r="B3215" s="29">
        <v>42219.0</v>
      </c>
      <c r="C3215" s="59">
        <v>42219.0</v>
      </c>
      <c r="D3215" s="27">
        <v>0.0</v>
      </c>
      <c r="E3215" s="34"/>
    </row>
    <row r="3216" hidden="1">
      <c r="A3216" s="58" t="s">
        <v>3870</v>
      </c>
      <c r="B3216" s="29">
        <v>79655.0</v>
      </c>
      <c r="C3216" s="59">
        <v>79655.0</v>
      </c>
      <c r="D3216" s="27">
        <v>0.0</v>
      </c>
      <c r="E3216" s="34"/>
    </row>
    <row r="3217" hidden="1">
      <c r="A3217" s="58" t="s">
        <v>3871</v>
      </c>
      <c r="B3217" s="29">
        <v>109734.0</v>
      </c>
      <c r="C3217" s="59">
        <v>109734.0</v>
      </c>
      <c r="D3217" s="27">
        <v>0.0</v>
      </c>
      <c r="E3217" s="34"/>
    </row>
    <row r="3218" hidden="1">
      <c r="A3218" s="58" t="s">
        <v>3873</v>
      </c>
      <c r="B3218" s="29">
        <v>950.0</v>
      </c>
      <c r="C3218" s="59">
        <v>950.0</v>
      </c>
      <c r="D3218" s="27">
        <v>0.0</v>
      </c>
      <c r="E3218" s="34"/>
    </row>
    <row r="3219" hidden="1">
      <c r="A3219" s="58" t="s">
        <v>3874</v>
      </c>
      <c r="B3219" s="29">
        <v>14216.0</v>
      </c>
      <c r="C3219" s="59">
        <v>14216.0</v>
      </c>
      <c r="D3219" s="27">
        <v>0.0</v>
      </c>
      <c r="E3219" s="34"/>
    </row>
    <row r="3220" hidden="1">
      <c r="A3220" s="35" t="s">
        <v>3875</v>
      </c>
      <c r="B3220" s="29">
        <v>416686.6</v>
      </c>
      <c r="C3220" s="59">
        <v>416686.6</v>
      </c>
      <c r="D3220" s="27">
        <v>0.0</v>
      </c>
      <c r="E3220" s="34"/>
    </row>
    <row r="3221" hidden="1">
      <c r="A3221" s="36" t="s">
        <v>3876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3848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3850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4" t="s">
        <v>3851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5" t="s">
        <v>5098</v>
      </c>
      <c r="B3230" s="7"/>
      <c r="C3230" s="16"/>
      <c r="D3230" s="56" t="s">
        <v>5099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3852</v>
      </c>
      <c r="B3232" s="6"/>
      <c r="C3232" s="6"/>
      <c r="D3232" s="6"/>
      <c r="E3232" s="7"/>
    </row>
    <row r="3233" hidden="1">
      <c r="A3233" s="20" t="s">
        <v>3853</v>
      </c>
      <c r="B3233" s="21" t="s">
        <v>3854</v>
      </c>
      <c r="C3233" s="22" t="s">
        <v>3855</v>
      </c>
      <c r="D3233" s="21" t="s">
        <v>3856</v>
      </c>
      <c r="E3233" s="23" t="s">
        <v>13</v>
      </c>
    </row>
    <row r="3234" hidden="1">
      <c r="A3234" s="57" t="s">
        <v>3857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7" t="s">
        <v>3858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7" t="s">
        <v>3859</v>
      </c>
      <c r="B3236" s="29">
        <v>140.0</v>
      </c>
      <c r="C3236" s="26">
        <v>140.0</v>
      </c>
      <c r="D3236" s="27">
        <v>0.0</v>
      </c>
      <c r="E3236" s="28" t="s">
        <v>5220</v>
      </c>
    </row>
    <row r="3237" hidden="1">
      <c r="A3237" s="57" t="s">
        <v>3860</v>
      </c>
      <c r="B3237" s="25">
        <v>2500.0</v>
      </c>
      <c r="C3237" s="26">
        <v>5000.0</v>
      </c>
      <c r="D3237" s="27">
        <v>2500.0</v>
      </c>
      <c r="E3237" s="28" t="s">
        <v>5283</v>
      </c>
    </row>
    <row r="3238" hidden="1">
      <c r="A3238" s="31" t="s">
        <v>3862</v>
      </c>
      <c r="B3238" s="29">
        <v>0.0</v>
      </c>
      <c r="C3238" s="26"/>
      <c r="D3238" s="27">
        <v>0.0</v>
      </c>
      <c r="E3238" s="28"/>
    </row>
    <row r="3239" hidden="1">
      <c r="A3239" s="31" t="s">
        <v>3863</v>
      </c>
      <c r="B3239" s="29">
        <v>0.0</v>
      </c>
      <c r="C3239" s="26"/>
      <c r="D3239" s="27">
        <v>0.0</v>
      </c>
      <c r="E3239" s="28"/>
    </row>
    <row r="3240" hidden="1">
      <c r="A3240" s="31" t="s">
        <v>3865</v>
      </c>
      <c r="B3240" s="29">
        <v>300.0</v>
      </c>
      <c r="C3240" s="26">
        <v>1800.0</v>
      </c>
      <c r="D3240" s="27">
        <v>1500.0</v>
      </c>
      <c r="E3240" s="28" t="s">
        <v>5284</v>
      </c>
    </row>
    <row r="3241" hidden="1">
      <c r="A3241" s="31" t="s">
        <v>3867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8" t="s">
        <v>3868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8" t="s">
        <v>3869</v>
      </c>
      <c r="B3243" s="29">
        <v>34385.0</v>
      </c>
      <c r="C3243" s="59">
        <v>42219.0</v>
      </c>
      <c r="D3243" s="27">
        <v>7834.0</v>
      </c>
      <c r="E3243" s="34"/>
    </row>
    <row r="3244" hidden="1">
      <c r="A3244" s="58" t="s">
        <v>3870</v>
      </c>
      <c r="B3244" s="29">
        <v>99540.0</v>
      </c>
      <c r="C3244" s="59">
        <v>79655.0</v>
      </c>
      <c r="D3244" s="27">
        <v>-19885.0</v>
      </c>
      <c r="E3244" s="34"/>
    </row>
    <row r="3245" hidden="1">
      <c r="A3245" s="58" t="s">
        <v>3871</v>
      </c>
      <c r="B3245" s="29">
        <v>102435.0</v>
      </c>
      <c r="C3245" s="59">
        <v>109734.0</v>
      </c>
      <c r="D3245" s="27">
        <v>7299.0</v>
      </c>
      <c r="E3245" s="34"/>
    </row>
    <row r="3246" hidden="1">
      <c r="A3246" s="58" t="s">
        <v>3873</v>
      </c>
      <c r="B3246" s="29">
        <v>791.0</v>
      </c>
      <c r="C3246" s="59">
        <v>950.0</v>
      </c>
      <c r="D3246" s="27">
        <v>159.0</v>
      </c>
      <c r="E3246" s="34"/>
    </row>
    <row r="3247" hidden="1">
      <c r="A3247" s="58" t="s">
        <v>3874</v>
      </c>
      <c r="B3247" s="29">
        <v>8603.0</v>
      </c>
      <c r="C3247" s="59">
        <v>14216.0</v>
      </c>
      <c r="D3247" s="27">
        <v>5613.0</v>
      </c>
      <c r="E3247" s="34"/>
    </row>
    <row r="3248" hidden="1">
      <c r="A3248" s="35" t="s">
        <v>3875</v>
      </c>
      <c r="B3248" s="29">
        <v>415306.5</v>
      </c>
      <c r="C3248" s="59">
        <v>416686.6</v>
      </c>
      <c r="D3248" s="27">
        <v>1380.0999999999767</v>
      </c>
      <c r="E3248" s="34"/>
    </row>
    <row r="3249" hidden="1">
      <c r="A3249" s="36" t="s">
        <v>3876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3848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3850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4" t="s">
        <v>3851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5" t="s">
        <v>5098</v>
      </c>
      <c r="B3258" s="7"/>
      <c r="C3258" s="16"/>
      <c r="D3258" s="56" t="s">
        <v>5099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3852</v>
      </c>
      <c r="B3260" s="6"/>
      <c r="C3260" s="6"/>
      <c r="D3260" s="6"/>
      <c r="E3260" s="7"/>
    </row>
    <row r="3261" hidden="1">
      <c r="A3261" s="20" t="s">
        <v>3853</v>
      </c>
      <c r="B3261" s="21" t="s">
        <v>3854</v>
      </c>
      <c r="C3261" s="22" t="s">
        <v>3855</v>
      </c>
      <c r="D3261" s="21" t="s">
        <v>3856</v>
      </c>
      <c r="E3261" s="23" t="s">
        <v>13</v>
      </c>
    </row>
    <row r="3262" hidden="1">
      <c r="A3262" s="57" t="s">
        <v>3857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7" t="s">
        <v>3858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7" t="s">
        <v>3859</v>
      </c>
      <c r="B3264" s="29">
        <v>140.0</v>
      </c>
      <c r="C3264" s="26">
        <v>140.0</v>
      </c>
      <c r="D3264" s="27">
        <v>0.0</v>
      </c>
      <c r="E3264" s="28" t="s">
        <v>5220</v>
      </c>
    </row>
    <row r="3265" hidden="1">
      <c r="A3265" s="57" t="s">
        <v>3860</v>
      </c>
      <c r="B3265" s="25">
        <v>2500.0</v>
      </c>
      <c r="C3265" s="26">
        <v>5000.0</v>
      </c>
      <c r="D3265" s="27">
        <v>2500.0</v>
      </c>
      <c r="E3265" s="28" t="s">
        <v>5283</v>
      </c>
    </row>
    <row r="3266" hidden="1">
      <c r="A3266" s="31" t="s">
        <v>3862</v>
      </c>
      <c r="B3266" s="29">
        <v>0.0</v>
      </c>
      <c r="C3266" s="26"/>
      <c r="D3266" s="27">
        <v>0.0</v>
      </c>
      <c r="E3266" s="28"/>
    </row>
    <row r="3267" hidden="1">
      <c r="A3267" s="31" t="s">
        <v>3863</v>
      </c>
      <c r="B3267" s="29">
        <v>0.0</v>
      </c>
      <c r="C3267" s="26"/>
      <c r="D3267" s="27">
        <v>0.0</v>
      </c>
      <c r="E3267" s="28"/>
    </row>
    <row r="3268" hidden="1">
      <c r="A3268" s="31" t="s">
        <v>3865</v>
      </c>
      <c r="B3268" s="29">
        <v>300.0</v>
      </c>
      <c r="C3268" s="26">
        <v>1800.0</v>
      </c>
      <c r="D3268" s="27">
        <v>1500.0</v>
      </c>
      <c r="E3268" s="28" t="s">
        <v>5284</v>
      </c>
    </row>
    <row r="3269" hidden="1">
      <c r="A3269" s="31" t="s">
        <v>3867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8" t="s">
        <v>3868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8" t="s">
        <v>3869</v>
      </c>
      <c r="B3271" s="29">
        <v>34385.0</v>
      </c>
      <c r="C3271" s="59">
        <v>34385.0</v>
      </c>
      <c r="D3271" s="27">
        <v>0.0</v>
      </c>
      <c r="E3271" s="34"/>
    </row>
    <row r="3272" hidden="1">
      <c r="A3272" s="58" t="s">
        <v>3870</v>
      </c>
      <c r="B3272" s="29">
        <v>99540.0</v>
      </c>
      <c r="C3272" s="59">
        <v>99540.0</v>
      </c>
      <c r="D3272" s="27">
        <v>0.0</v>
      </c>
      <c r="E3272" s="34"/>
    </row>
    <row r="3273" hidden="1">
      <c r="A3273" s="58" t="s">
        <v>3871</v>
      </c>
      <c r="B3273" s="29">
        <v>102435.0</v>
      </c>
      <c r="C3273" s="59">
        <v>102435.0</v>
      </c>
      <c r="D3273" s="27">
        <v>0.0</v>
      </c>
      <c r="E3273" s="34"/>
    </row>
    <row r="3274" hidden="1">
      <c r="A3274" s="58" t="s">
        <v>3873</v>
      </c>
      <c r="B3274" s="29">
        <v>791.0</v>
      </c>
      <c r="C3274" s="59">
        <v>791.0</v>
      </c>
      <c r="D3274" s="27">
        <v>0.0</v>
      </c>
      <c r="E3274" s="34"/>
    </row>
    <row r="3275" hidden="1">
      <c r="A3275" s="58" t="s">
        <v>3874</v>
      </c>
      <c r="B3275" s="29">
        <v>8603.0</v>
      </c>
      <c r="C3275" s="59">
        <v>8603.0</v>
      </c>
      <c r="D3275" s="27">
        <v>0.0</v>
      </c>
      <c r="E3275" s="34"/>
    </row>
    <row r="3276" hidden="1">
      <c r="A3276" s="35" t="s">
        <v>3875</v>
      </c>
      <c r="B3276" s="29">
        <v>415306.5</v>
      </c>
      <c r="C3276" s="59">
        <v>414985.5</v>
      </c>
      <c r="D3276" s="27">
        <v>-321.0</v>
      </c>
      <c r="E3276" s="34"/>
    </row>
    <row r="3277" hidden="1">
      <c r="A3277" s="36" t="s">
        <v>3876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 hidden="1">
      <c r="A3280" s="5" t="s">
        <v>3848</v>
      </c>
      <c r="B3280" s="6"/>
      <c r="C3280" s="6"/>
      <c r="D3280" s="6"/>
      <c r="E3280" s="7"/>
    </row>
    <row r="3281" hidden="1">
      <c r="A3281" s="10"/>
      <c r="B3281" s="11"/>
      <c r="C3281" s="11"/>
      <c r="D3281" s="11"/>
      <c r="E3281" s="12"/>
    </row>
    <row r="3282" hidden="1">
      <c r="A3282" s="5" t="s">
        <v>3850</v>
      </c>
      <c r="B3282" s="6"/>
      <c r="C3282" s="6"/>
      <c r="D3282" s="6"/>
      <c r="E3282" s="7"/>
    </row>
    <row r="3283" hidden="1">
      <c r="A3283" s="10"/>
      <c r="B3283" s="11"/>
      <c r="C3283" s="11"/>
      <c r="D3283" s="11"/>
      <c r="E3283" s="12"/>
    </row>
    <row r="3284" hidden="1">
      <c r="A3284" s="13">
        <v>46139.0</v>
      </c>
      <c r="B3284" s="6"/>
      <c r="C3284" s="54" t="s">
        <v>3851</v>
      </c>
      <c r="D3284" s="15">
        <v>46142.0</v>
      </c>
      <c r="E3284" s="7"/>
    </row>
    <row r="3285" hidden="1">
      <c r="A3285" s="10"/>
      <c r="B3285" s="11"/>
      <c r="C3285" s="16"/>
      <c r="D3285" s="11"/>
      <c r="E3285" s="12"/>
    </row>
    <row r="3286" hidden="1">
      <c r="A3286" s="55" t="s">
        <v>5098</v>
      </c>
      <c r="B3286" s="7"/>
      <c r="C3286" s="16"/>
      <c r="D3286" s="56" t="s">
        <v>5113</v>
      </c>
      <c r="E3286" s="7"/>
    </row>
    <row r="3287" hidden="1">
      <c r="A3287" s="10"/>
      <c r="B3287" s="12"/>
      <c r="C3287" s="16"/>
      <c r="D3287" s="11"/>
      <c r="E3287" s="12"/>
    </row>
    <row r="3288" hidden="1">
      <c r="A3288" s="19" t="s">
        <v>3852</v>
      </c>
      <c r="B3288" s="6"/>
      <c r="C3288" s="6"/>
      <c r="D3288" s="6"/>
      <c r="E3288" s="7"/>
    </row>
    <row r="3289" hidden="1">
      <c r="A3289" s="20" t="s">
        <v>3853</v>
      </c>
      <c r="B3289" s="21" t="s">
        <v>3854</v>
      </c>
      <c r="C3289" s="22" t="s">
        <v>3855</v>
      </c>
      <c r="D3289" s="21" t="s">
        <v>3856</v>
      </c>
      <c r="E3289" s="23" t="s">
        <v>13</v>
      </c>
    </row>
    <row r="3290" hidden="1">
      <c r="A3290" s="57" t="s">
        <v>3857</v>
      </c>
      <c r="B3290" s="25">
        <v>6957.0</v>
      </c>
      <c r="C3290" s="26">
        <v>6957.0</v>
      </c>
      <c r="D3290" s="27">
        <v>0.0</v>
      </c>
      <c r="E3290" s="28"/>
    </row>
    <row r="3291" hidden="1">
      <c r="A3291" s="57" t="s">
        <v>3858</v>
      </c>
      <c r="B3291" s="29">
        <v>17266.0</v>
      </c>
      <c r="C3291" s="26">
        <v>17266.0</v>
      </c>
      <c r="D3291" s="27">
        <v>0.0</v>
      </c>
      <c r="E3291" s="28"/>
    </row>
    <row r="3292" hidden="1">
      <c r="A3292" s="57" t="s">
        <v>3859</v>
      </c>
      <c r="B3292" s="29">
        <v>0.0</v>
      </c>
      <c r="C3292" s="26"/>
      <c r="D3292" s="27">
        <v>0.0</v>
      </c>
      <c r="E3292" s="28" t="s">
        <v>5220</v>
      </c>
    </row>
    <row r="3293" hidden="1">
      <c r="A3293" s="57" t="s">
        <v>3860</v>
      </c>
      <c r="B3293" s="25">
        <v>2200.0</v>
      </c>
      <c r="C3293" s="26">
        <v>2200.0</v>
      </c>
      <c r="D3293" s="27">
        <v>0.0</v>
      </c>
      <c r="E3293" s="28"/>
    </row>
    <row r="3294" hidden="1">
      <c r="A3294" s="31" t="s">
        <v>3862</v>
      </c>
      <c r="B3294" s="29">
        <v>0.0</v>
      </c>
      <c r="C3294" s="26"/>
      <c r="D3294" s="27">
        <v>0.0</v>
      </c>
      <c r="E3294" s="28"/>
    </row>
    <row r="3295" hidden="1">
      <c r="A3295" s="31" t="s">
        <v>3863</v>
      </c>
      <c r="B3295" s="29">
        <v>90.0</v>
      </c>
      <c r="C3295" s="26">
        <v>90.0</v>
      </c>
      <c r="D3295" s="27">
        <v>0.0</v>
      </c>
      <c r="E3295" s="28" t="s">
        <v>5285</v>
      </c>
    </row>
    <row r="3296" hidden="1">
      <c r="A3296" s="31" t="s">
        <v>3865</v>
      </c>
      <c r="B3296" s="29">
        <v>4725.0</v>
      </c>
      <c r="C3296" s="26">
        <v>4570.0</v>
      </c>
      <c r="D3296" s="27">
        <v>-155.0</v>
      </c>
      <c r="E3296" s="28" t="s">
        <v>5286</v>
      </c>
    </row>
    <row r="3297" hidden="1">
      <c r="A3297" s="31" t="s">
        <v>3867</v>
      </c>
      <c r="B3297" s="29">
        <v>3130.0</v>
      </c>
      <c r="C3297" s="26">
        <v>3285.0</v>
      </c>
      <c r="D3297" s="27">
        <v>155.0</v>
      </c>
      <c r="E3297" s="28"/>
    </row>
    <row r="3298" hidden="1">
      <c r="A3298" s="58" t="s">
        <v>3868</v>
      </c>
      <c r="B3298" s="29">
        <v>47919.0</v>
      </c>
      <c r="C3298" s="29">
        <v>47919.0</v>
      </c>
      <c r="D3298" s="27">
        <v>0.0</v>
      </c>
      <c r="E3298" s="34"/>
    </row>
    <row r="3299" hidden="1">
      <c r="A3299" s="58" t="s">
        <v>3869</v>
      </c>
      <c r="B3299" s="29">
        <v>13867.0</v>
      </c>
      <c r="C3299" s="59">
        <v>13867.0</v>
      </c>
      <c r="D3299" s="27">
        <v>0.0</v>
      </c>
      <c r="E3299" s="34"/>
    </row>
    <row r="3300" hidden="1">
      <c r="A3300" s="58" t="s">
        <v>3870</v>
      </c>
      <c r="B3300" s="29">
        <v>37019.0</v>
      </c>
      <c r="C3300" s="59">
        <v>37019.0</v>
      </c>
      <c r="D3300" s="27">
        <v>0.0</v>
      </c>
      <c r="E3300" s="34"/>
    </row>
    <row r="3301" hidden="1">
      <c r="A3301" s="58" t="s">
        <v>3871</v>
      </c>
      <c r="B3301" s="29">
        <v>47959.0</v>
      </c>
      <c r="C3301" s="59">
        <v>47959.0</v>
      </c>
      <c r="D3301" s="27">
        <v>0.0</v>
      </c>
      <c r="E3301" s="34"/>
    </row>
    <row r="3302" hidden="1">
      <c r="A3302" s="58" t="s">
        <v>3873</v>
      </c>
      <c r="B3302" s="29">
        <v>876.0</v>
      </c>
      <c r="C3302" s="59">
        <v>876.0</v>
      </c>
      <c r="D3302" s="27">
        <v>0.0</v>
      </c>
      <c r="E3302" s="34"/>
    </row>
    <row r="3303" hidden="1">
      <c r="A3303" s="58" t="s">
        <v>3874</v>
      </c>
      <c r="B3303" s="29">
        <v>3820.0</v>
      </c>
      <c r="C3303" s="59">
        <v>3820.0</v>
      </c>
      <c r="D3303" s="27">
        <v>0.0</v>
      </c>
      <c r="E3303" s="34"/>
    </row>
    <row r="3304" hidden="1">
      <c r="A3304" s="35" t="s">
        <v>3875</v>
      </c>
      <c r="B3304" s="29">
        <v>182007.5</v>
      </c>
      <c r="C3304" s="59">
        <v>182007.5</v>
      </c>
      <c r="D3304" s="27">
        <v>0.0</v>
      </c>
      <c r="E3304" s="34"/>
    </row>
    <row r="3305" hidden="1">
      <c r="A3305" s="36" t="s">
        <v>3876</v>
      </c>
      <c r="B3305" s="37">
        <v>0.5</v>
      </c>
      <c r="C3305" s="27">
        <v>0.5</v>
      </c>
      <c r="D3305" s="27">
        <v>0.0</v>
      </c>
      <c r="E3305" s="38"/>
    </row>
    <row r="3306" hidden="1"/>
    <row r="3307" hidden="1"/>
    <row r="3308" hidden="1">
      <c r="A3308" s="5" t="s">
        <v>3848</v>
      </c>
      <c r="B3308" s="6"/>
      <c r="C3308" s="6"/>
      <c r="D3308" s="6"/>
      <c r="E3308" s="7"/>
    </row>
    <row r="3309" hidden="1">
      <c r="A3309" s="10"/>
      <c r="B3309" s="11"/>
      <c r="C3309" s="11"/>
      <c r="D3309" s="11"/>
      <c r="E3309" s="12"/>
    </row>
    <row r="3310" hidden="1">
      <c r="A3310" s="5" t="s">
        <v>3850</v>
      </c>
      <c r="B3310" s="6"/>
      <c r="C3310" s="6"/>
      <c r="D3310" s="6"/>
      <c r="E3310" s="7"/>
    </row>
    <row r="3311" hidden="1">
      <c r="A3311" s="10"/>
      <c r="B3311" s="11"/>
      <c r="C3311" s="11"/>
      <c r="D3311" s="11"/>
      <c r="E3311" s="12"/>
    </row>
    <row r="3312" hidden="1">
      <c r="A3312" s="13">
        <v>46143.0</v>
      </c>
      <c r="B3312" s="6"/>
      <c r="C3312" s="54" t="s">
        <v>3851</v>
      </c>
      <c r="D3312" s="15">
        <v>46145.0</v>
      </c>
      <c r="E3312" s="7"/>
    </row>
    <row r="3313" hidden="1">
      <c r="A3313" s="10"/>
      <c r="B3313" s="11"/>
      <c r="C3313" s="16"/>
      <c r="D3313" s="11"/>
      <c r="E3313" s="12"/>
    </row>
    <row r="3314" hidden="1">
      <c r="A3314" s="55" t="s">
        <v>5105</v>
      </c>
      <c r="B3314" s="7"/>
      <c r="C3314" s="16"/>
      <c r="D3314" s="56" t="s">
        <v>5099</v>
      </c>
      <c r="E3314" s="7"/>
    </row>
    <row r="3315" hidden="1">
      <c r="A3315" s="10"/>
      <c r="B3315" s="12"/>
      <c r="C3315" s="16"/>
      <c r="D3315" s="11"/>
      <c r="E3315" s="12"/>
    </row>
    <row r="3316" hidden="1">
      <c r="A3316" s="19" t="s">
        <v>3852</v>
      </c>
      <c r="B3316" s="6"/>
      <c r="C3316" s="6"/>
      <c r="D3316" s="6"/>
      <c r="E3316" s="7"/>
    </row>
    <row r="3317" hidden="1">
      <c r="A3317" s="20" t="s">
        <v>3853</v>
      </c>
      <c r="B3317" s="21" t="s">
        <v>3854</v>
      </c>
      <c r="C3317" s="22" t="s">
        <v>3855</v>
      </c>
      <c r="D3317" s="21" t="s">
        <v>3856</v>
      </c>
      <c r="E3317" s="23" t="s">
        <v>13</v>
      </c>
    </row>
    <row r="3318" hidden="1">
      <c r="A3318" s="57" t="s">
        <v>3857</v>
      </c>
      <c r="B3318" s="25">
        <v>18256.0</v>
      </c>
      <c r="C3318" s="26">
        <v>2184.0</v>
      </c>
      <c r="D3318" s="27">
        <v>-16072.0</v>
      </c>
      <c r="E3318" s="28"/>
    </row>
    <row r="3319" hidden="1">
      <c r="A3319" s="57" t="s">
        <v>3858</v>
      </c>
      <c r="B3319" s="29">
        <v>10769.0</v>
      </c>
      <c r="C3319" s="26">
        <v>10769.0</v>
      </c>
      <c r="D3319" s="27">
        <v>0.0</v>
      </c>
      <c r="E3319" s="28"/>
    </row>
    <row r="3320" hidden="1">
      <c r="A3320" s="57" t="s">
        <v>3859</v>
      </c>
      <c r="B3320" s="29">
        <v>200.0</v>
      </c>
      <c r="C3320" s="26">
        <v>200.0</v>
      </c>
      <c r="D3320" s="27">
        <v>0.0</v>
      </c>
      <c r="E3320" s="28" t="s">
        <v>5220</v>
      </c>
    </row>
    <row r="3321" hidden="1">
      <c r="A3321" s="57" t="s">
        <v>3860</v>
      </c>
      <c r="B3321" s="25">
        <v>500.0</v>
      </c>
      <c r="C3321" s="26">
        <v>6500.0</v>
      </c>
      <c r="D3321" s="27">
        <v>6000.0</v>
      </c>
      <c r="E3321" s="28" t="s">
        <v>5287</v>
      </c>
    </row>
    <row r="3322" hidden="1">
      <c r="A3322" s="31" t="s">
        <v>3862</v>
      </c>
      <c r="B3322" s="29">
        <v>225.0</v>
      </c>
      <c r="C3322" s="26"/>
      <c r="D3322" s="27">
        <v>-225.0</v>
      </c>
      <c r="E3322" s="28"/>
    </row>
    <row r="3323" hidden="1">
      <c r="A3323" s="31" t="s">
        <v>3863</v>
      </c>
      <c r="B3323" s="29">
        <v>70.0</v>
      </c>
      <c r="C3323" s="26">
        <v>70.0</v>
      </c>
      <c r="D3323" s="27">
        <v>0.0</v>
      </c>
      <c r="E3323" s="28" t="s">
        <v>5288</v>
      </c>
    </row>
    <row r="3324" hidden="1">
      <c r="A3324" s="31" t="s">
        <v>3865</v>
      </c>
      <c r="B3324" s="29">
        <v>0.0</v>
      </c>
      <c r="C3324" s="26">
        <v>10074.0</v>
      </c>
      <c r="D3324" s="27">
        <v>10074.0</v>
      </c>
      <c r="E3324" s="28" t="s">
        <v>5222</v>
      </c>
    </row>
    <row r="3325" hidden="1">
      <c r="A3325" s="31" t="s">
        <v>3867</v>
      </c>
      <c r="B3325" s="29">
        <v>3780.0</v>
      </c>
      <c r="C3325" s="26">
        <v>3960.0</v>
      </c>
      <c r="D3325" s="27">
        <v>180.0</v>
      </c>
      <c r="E3325" s="28"/>
    </row>
    <row r="3326" hidden="1">
      <c r="A3326" s="58" t="s">
        <v>3868</v>
      </c>
      <c r="B3326" s="29">
        <v>47344.0</v>
      </c>
      <c r="C3326" s="29">
        <v>47344.0</v>
      </c>
      <c r="D3326" s="27">
        <v>0.0</v>
      </c>
      <c r="E3326" s="34"/>
    </row>
    <row r="3327" hidden="1">
      <c r="A3327" s="58" t="s">
        <v>3869</v>
      </c>
      <c r="B3327" s="29">
        <v>22411.0</v>
      </c>
      <c r="C3327" s="59">
        <v>22411.0</v>
      </c>
      <c r="D3327" s="27">
        <v>0.0</v>
      </c>
      <c r="E3327" s="34"/>
    </row>
    <row r="3328" hidden="1">
      <c r="A3328" s="58" t="s">
        <v>3870</v>
      </c>
      <c r="B3328" s="29">
        <v>35568.0</v>
      </c>
      <c r="C3328" s="59">
        <v>35568.0</v>
      </c>
      <c r="D3328" s="27">
        <v>0.0</v>
      </c>
      <c r="E3328" s="34"/>
    </row>
    <row r="3329" hidden="1">
      <c r="A3329" s="58" t="s">
        <v>3871</v>
      </c>
      <c r="B3329" s="29">
        <v>48854.0</v>
      </c>
      <c r="C3329" s="59">
        <v>48854.0</v>
      </c>
      <c r="D3329" s="27">
        <v>0.0</v>
      </c>
      <c r="E3329" s="34"/>
    </row>
    <row r="3330" hidden="1">
      <c r="A3330" s="58" t="s">
        <v>3873</v>
      </c>
      <c r="B3330" s="29">
        <v>2330.0</v>
      </c>
      <c r="C3330" s="59">
        <v>2330.0</v>
      </c>
      <c r="D3330" s="27">
        <v>0.0</v>
      </c>
      <c r="E3330" s="34"/>
    </row>
    <row r="3331" hidden="1">
      <c r="A3331" s="58" t="s">
        <v>3874</v>
      </c>
      <c r="B3331" s="29">
        <v>4107.0</v>
      </c>
      <c r="C3331" s="59">
        <v>4107.0</v>
      </c>
      <c r="D3331" s="27">
        <v>0.0</v>
      </c>
      <c r="E3331" s="34"/>
    </row>
    <row r="3332" hidden="1">
      <c r="A3332" s="35" t="s">
        <v>3875</v>
      </c>
      <c r="B3332" s="29">
        <v>190307.0</v>
      </c>
      <c r="C3332" s="59">
        <v>190307.0</v>
      </c>
      <c r="D3332" s="27">
        <v>0.0</v>
      </c>
      <c r="E3332" s="34"/>
    </row>
    <row r="3333" hidden="1">
      <c r="A3333" s="36" t="s">
        <v>3876</v>
      </c>
      <c r="B3333" s="37">
        <v>0.0</v>
      </c>
      <c r="C3333" s="27">
        <v>-43.0</v>
      </c>
      <c r="D3333" s="27">
        <v>-43.0</v>
      </c>
      <c r="E3333" s="38"/>
    </row>
    <row r="3334" hidden="1"/>
    <row r="3335" hidden="1"/>
    <row r="3336" hidden="1">
      <c r="A3336" s="5" t="s">
        <v>3848</v>
      </c>
      <c r="B3336" s="6"/>
      <c r="C3336" s="6"/>
      <c r="D3336" s="6"/>
      <c r="E3336" s="7"/>
    </row>
    <row r="3337" hidden="1">
      <c r="A3337" s="10"/>
      <c r="B3337" s="11"/>
      <c r="C3337" s="11"/>
      <c r="D3337" s="11"/>
      <c r="E3337" s="12"/>
    </row>
    <row r="3338" hidden="1">
      <c r="A3338" s="5" t="s">
        <v>3850</v>
      </c>
      <c r="B3338" s="6"/>
      <c r="C3338" s="6"/>
      <c r="D3338" s="6"/>
      <c r="E3338" s="7"/>
    </row>
    <row r="3339" hidden="1">
      <c r="A3339" s="10"/>
      <c r="B3339" s="11"/>
      <c r="C3339" s="11"/>
      <c r="D3339" s="11"/>
      <c r="E3339" s="12"/>
    </row>
    <row r="3340" hidden="1">
      <c r="A3340" s="13">
        <v>46146.0</v>
      </c>
      <c r="B3340" s="6"/>
      <c r="C3340" s="54" t="s">
        <v>3851</v>
      </c>
      <c r="D3340" s="15">
        <v>46152.0</v>
      </c>
      <c r="E3340" s="7"/>
    </row>
    <row r="3341" hidden="1">
      <c r="A3341" s="10"/>
      <c r="B3341" s="11"/>
      <c r="C3341" s="16"/>
      <c r="D3341" s="11"/>
      <c r="E3341" s="12"/>
    </row>
    <row r="3342" hidden="1">
      <c r="A3342" s="55" t="s">
        <v>5098</v>
      </c>
      <c r="B3342" s="7"/>
      <c r="C3342" s="16"/>
      <c r="D3342" s="56" t="s">
        <v>5099</v>
      </c>
      <c r="E3342" s="7"/>
    </row>
    <row r="3343" hidden="1">
      <c r="A3343" s="10"/>
      <c r="B3343" s="12"/>
      <c r="C3343" s="16"/>
      <c r="D3343" s="11"/>
      <c r="E3343" s="12"/>
    </row>
    <row r="3344" hidden="1">
      <c r="A3344" s="19" t="s">
        <v>3852</v>
      </c>
      <c r="B3344" s="6"/>
      <c r="C3344" s="6"/>
      <c r="D3344" s="6"/>
      <c r="E3344" s="7"/>
    </row>
    <row r="3345" hidden="1">
      <c r="A3345" s="20" t="s">
        <v>3853</v>
      </c>
      <c r="B3345" s="21" t="s">
        <v>3854</v>
      </c>
      <c r="C3345" s="22" t="s">
        <v>3855</v>
      </c>
      <c r="D3345" s="21" t="s">
        <v>3856</v>
      </c>
      <c r="E3345" s="23" t="s">
        <v>13</v>
      </c>
    </row>
    <row r="3346" hidden="1">
      <c r="A3346" s="57" t="s">
        <v>3857</v>
      </c>
      <c r="B3346" s="25">
        <v>48115.0</v>
      </c>
      <c r="C3346" s="26">
        <v>33921.0</v>
      </c>
      <c r="D3346" s="27">
        <v>-14194.0</v>
      </c>
      <c r="E3346" s="28"/>
    </row>
    <row r="3347" hidden="1">
      <c r="A3347" s="57" t="s">
        <v>3858</v>
      </c>
      <c r="B3347" s="29">
        <v>45864.0</v>
      </c>
      <c r="C3347" s="26">
        <v>45864.0</v>
      </c>
      <c r="D3347" s="27">
        <v>0.0</v>
      </c>
      <c r="E3347" s="28"/>
    </row>
    <row r="3348" hidden="1">
      <c r="A3348" s="57" t="s">
        <v>3859</v>
      </c>
      <c r="B3348" s="29">
        <v>130.0</v>
      </c>
      <c r="C3348" s="26">
        <v>130.0</v>
      </c>
      <c r="D3348" s="27">
        <v>0.0</v>
      </c>
      <c r="E3348" s="28" t="s">
        <v>5220</v>
      </c>
    </row>
    <row r="3349" hidden="1">
      <c r="A3349" s="57" t="s">
        <v>3860</v>
      </c>
      <c r="B3349" s="25">
        <v>2000.0</v>
      </c>
      <c r="C3349" s="26">
        <v>5000.0</v>
      </c>
      <c r="D3349" s="27">
        <v>3000.0</v>
      </c>
      <c r="E3349" s="28" t="s">
        <v>5289</v>
      </c>
    </row>
    <row r="3350" hidden="1">
      <c r="A3350" s="31" t="s">
        <v>3862</v>
      </c>
      <c r="B3350" s="29">
        <v>0.0</v>
      </c>
      <c r="C3350" s="26">
        <v>110.0</v>
      </c>
      <c r="D3350" s="27">
        <v>110.0</v>
      </c>
      <c r="E3350" s="28" t="s">
        <v>5184</v>
      </c>
    </row>
    <row r="3351" hidden="1">
      <c r="A3351" s="31" t="s">
        <v>3863</v>
      </c>
      <c r="B3351" s="29">
        <v>0.0</v>
      </c>
      <c r="C3351" s="26"/>
      <c r="D3351" s="27">
        <v>0.0</v>
      </c>
      <c r="E3351" s="28"/>
    </row>
    <row r="3352" hidden="1">
      <c r="A3352" s="31" t="s">
        <v>3865</v>
      </c>
      <c r="B3352" s="29">
        <v>273.0</v>
      </c>
      <c r="C3352" s="26">
        <v>11357.0</v>
      </c>
      <c r="D3352" s="27">
        <v>11084.0</v>
      </c>
      <c r="E3352" s="28" t="s">
        <v>5290</v>
      </c>
    </row>
    <row r="3353" hidden="1">
      <c r="A3353" s="31" t="s">
        <v>3867</v>
      </c>
      <c r="B3353" s="29">
        <v>5940.0</v>
      </c>
      <c r="C3353" s="26">
        <v>5940.0</v>
      </c>
      <c r="D3353" s="27">
        <v>0.0</v>
      </c>
      <c r="E3353" s="28"/>
    </row>
    <row r="3354" hidden="1">
      <c r="A3354" s="58" t="s">
        <v>3868</v>
      </c>
      <c r="B3354" s="29">
        <v>91035.0</v>
      </c>
      <c r="C3354" s="29">
        <v>91693.0</v>
      </c>
      <c r="D3354" s="27">
        <v>658.0</v>
      </c>
      <c r="E3354" s="34"/>
    </row>
    <row r="3355" hidden="1">
      <c r="A3355" s="58" t="s">
        <v>3869</v>
      </c>
      <c r="B3355" s="29">
        <v>43275.0</v>
      </c>
      <c r="C3355" s="59">
        <v>43275.0</v>
      </c>
      <c r="D3355" s="27">
        <v>0.0</v>
      </c>
      <c r="E3355" s="34"/>
    </row>
    <row r="3356" hidden="1">
      <c r="A3356" s="58" t="s">
        <v>3870</v>
      </c>
      <c r="B3356" s="29">
        <v>83651.0</v>
      </c>
      <c r="C3356" s="59">
        <v>83651.0</v>
      </c>
      <c r="D3356" s="27">
        <v>0.0</v>
      </c>
      <c r="E3356" s="34"/>
    </row>
    <row r="3357" hidden="1">
      <c r="A3357" s="58" t="s">
        <v>3871</v>
      </c>
      <c r="B3357" s="29">
        <v>98769.8</v>
      </c>
      <c r="C3357" s="59">
        <v>98769.8</v>
      </c>
      <c r="D3357" s="27">
        <v>0.0</v>
      </c>
      <c r="E3357" s="34"/>
    </row>
    <row r="3358" hidden="1">
      <c r="A3358" s="58" t="s">
        <v>3873</v>
      </c>
      <c r="B3358" s="29">
        <v>3079.0</v>
      </c>
      <c r="C3358" s="59">
        <v>3079.0</v>
      </c>
      <c r="D3358" s="27">
        <v>0.0</v>
      </c>
      <c r="E3358" s="34"/>
    </row>
    <row r="3359" hidden="1">
      <c r="A3359" s="58" t="s">
        <v>3874</v>
      </c>
      <c r="B3359" s="29">
        <v>16685.0</v>
      </c>
      <c r="C3359" s="59">
        <v>16685.0</v>
      </c>
      <c r="D3359" s="27">
        <v>0.0</v>
      </c>
      <c r="E3359" s="34"/>
    </row>
    <row r="3360" hidden="1">
      <c r="A3360" s="35" t="s">
        <v>3875</v>
      </c>
      <c r="B3360" s="29">
        <v>422130.8</v>
      </c>
      <c r="C3360" s="59">
        <v>422788.8</v>
      </c>
      <c r="D3360" s="27">
        <v>658.0</v>
      </c>
      <c r="E3360" s="34"/>
    </row>
    <row r="3361" hidden="1">
      <c r="A3361" s="36" t="s">
        <v>3876</v>
      </c>
      <c r="B3361" s="37">
        <v>1.0</v>
      </c>
      <c r="C3361" s="27">
        <v>1.0</v>
      </c>
      <c r="D3361" s="27">
        <v>0.0</v>
      </c>
      <c r="E3361" s="38"/>
    </row>
    <row r="3362" hidden="1"/>
    <row r="3363" hidden="1"/>
    <row r="3364" hidden="1">
      <c r="A3364" s="5" t="s">
        <v>3848</v>
      </c>
      <c r="B3364" s="6"/>
      <c r="C3364" s="6"/>
      <c r="D3364" s="6"/>
      <c r="E3364" s="7"/>
    </row>
    <row r="3365" hidden="1">
      <c r="A3365" s="10"/>
      <c r="B3365" s="11"/>
      <c r="C3365" s="11"/>
      <c r="D3365" s="11"/>
      <c r="E3365" s="12"/>
    </row>
    <row r="3366" hidden="1">
      <c r="A3366" s="5" t="s">
        <v>3850</v>
      </c>
      <c r="B3366" s="6"/>
      <c r="C3366" s="6"/>
      <c r="D3366" s="6"/>
      <c r="E3366" s="7"/>
    </row>
    <row r="3367" hidden="1">
      <c r="A3367" s="10"/>
      <c r="B3367" s="11"/>
      <c r="C3367" s="11"/>
      <c r="D3367" s="11"/>
      <c r="E3367" s="12"/>
    </row>
    <row r="3368" hidden="1">
      <c r="A3368" s="13">
        <v>46153.0</v>
      </c>
      <c r="B3368" s="6"/>
      <c r="C3368" s="54" t="s">
        <v>3851</v>
      </c>
      <c r="D3368" s="15">
        <v>46159.0</v>
      </c>
      <c r="E3368" s="7"/>
    </row>
    <row r="3369" hidden="1">
      <c r="A3369" s="10"/>
      <c r="B3369" s="11"/>
      <c r="C3369" s="16"/>
      <c r="D3369" s="11"/>
      <c r="E3369" s="12"/>
    </row>
    <row r="3370" hidden="1">
      <c r="A3370" s="55" t="s">
        <v>5098</v>
      </c>
      <c r="B3370" s="7"/>
      <c r="C3370" s="16"/>
      <c r="D3370" s="56" t="s">
        <v>5099</v>
      </c>
      <c r="E3370" s="7"/>
    </row>
    <row r="3371" hidden="1">
      <c r="A3371" s="10"/>
      <c r="B3371" s="12"/>
      <c r="C3371" s="16"/>
      <c r="D3371" s="11"/>
      <c r="E3371" s="12"/>
    </row>
    <row r="3372" hidden="1">
      <c r="A3372" s="19" t="s">
        <v>3852</v>
      </c>
      <c r="B3372" s="6"/>
      <c r="C3372" s="6"/>
      <c r="D3372" s="6"/>
      <c r="E3372" s="7"/>
    </row>
    <row r="3373" hidden="1">
      <c r="A3373" s="20" t="s">
        <v>3853</v>
      </c>
      <c r="B3373" s="21" t="s">
        <v>3854</v>
      </c>
      <c r="C3373" s="22" t="s">
        <v>3855</v>
      </c>
      <c r="D3373" s="21" t="s">
        <v>3856</v>
      </c>
      <c r="E3373" s="23" t="s">
        <v>13</v>
      </c>
    </row>
    <row r="3374" hidden="1">
      <c r="A3374" s="57" t="s">
        <v>3857</v>
      </c>
      <c r="B3374" s="25">
        <v>21362.0</v>
      </c>
      <c r="C3374" s="26">
        <v>4229.0</v>
      </c>
      <c r="D3374" s="27">
        <v>-17133.0</v>
      </c>
      <c r="E3374" s="28"/>
    </row>
    <row r="3375" hidden="1">
      <c r="A3375" s="57" t="s">
        <v>3858</v>
      </c>
      <c r="B3375" s="29">
        <v>39725.0</v>
      </c>
      <c r="C3375" s="26">
        <v>39725.0</v>
      </c>
      <c r="D3375" s="27">
        <v>0.0</v>
      </c>
      <c r="E3375" s="28"/>
    </row>
    <row r="3376" hidden="1">
      <c r="A3376" s="57" t="s">
        <v>3859</v>
      </c>
      <c r="B3376" s="29">
        <v>0.0</v>
      </c>
      <c r="C3376" s="26"/>
      <c r="D3376" s="27">
        <v>0.0</v>
      </c>
      <c r="E3376" s="28"/>
    </row>
    <row r="3377" hidden="1">
      <c r="A3377" s="57" t="s">
        <v>3860</v>
      </c>
      <c r="B3377" s="25">
        <v>3194.0</v>
      </c>
      <c r="C3377" s="26">
        <v>9196.0</v>
      </c>
      <c r="D3377" s="27">
        <v>6002.0</v>
      </c>
      <c r="E3377" s="28" t="s">
        <v>5291</v>
      </c>
    </row>
    <row r="3378" hidden="1">
      <c r="A3378" s="31" t="s">
        <v>3862</v>
      </c>
      <c r="B3378" s="29">
        <v>0.0</v>
      </c>
      <c r="C3378" s="26"/>
      <c r="D3378" s="27">
        <v>0.0</v>
      </c>
      <c r="E3378" s="28"/>
    </row>
    <row r="3379" hidden="1">
      <c r="A3379" s="31" t="s">
        <v>3863</v>
      </c>
      <c r="B3379" s="29">
        <v>0.0</v>
      </c>
      <c r="C3379" s="26">
        <v>11194.0</v>
      </c>
      <c r="D3379" s="27">
        <v>11194.0</v>
      </c>
      <c r="E3379" s="28" t="s">
        <v>5222</v>
      </c>
    </row>
    <row r="3380" hidden="1">
      <c r="A3380" s="31" t="s">
        <v>3865</v>
      </c>
      <c r="B3380" s="29">
        <v>610.0</v>
      </c>
      <c r="C3380" s="26"/>
      <c r="D3380" s="27">
        <v>-610.0</v>
      </c>
      <c r="E3380" s="28"/>
    </row>
    <row r="3381" hidden="1">
      <c r="A3381" s="31" t="s">
        <v>3867</v>
      </c>
      <c r="B3381" s="29">
        <v>7355.0</v>
      </c>
      <c r="C3381" s="26">
        <v>7965.0</v>
      </c>
      <c r="D3381" s="27">
        <v>610.0</v>
      </c>
      <c r="E3381" s="28"/>
    </row>
    <row r="3382" hidden="1">
      <c r="A3382" s="58" t="s">
        <v>3868</v>
      </c>
      <c r="B3382" s="29">
        <v>111055.70000000001</v>
      </c>
      <c r="C3382" s="29">
        <v>111713.7</v>
      </c>
      <c r="D3382" s="27">
        <v>657.9999999999854</v>
      </c>
      <c r="E3382" s="34"/>
    </row>
    <row r="3383" hidden="1">
      <c r="A3383" s="58" t="s">
        <v>3869</v>
      </c>
      <c r="B3383" s="29">
        <v>48959.0</v>
      </c>
      <c r="C3383" s="59">
        <v>48959.0</v>
      </c>
      <c r="D3383" s="27">
        <v>0.0</v>
      </c>
      <c r="E3383" s="34"/>
    </row>
    <row r="3384" hidden="1">
      <c r="A3384" s="58" t="s">
        <v>3870</v>
      </c>
      <c r="B3384" s="29">
        <v>87405.0</v>
      </c>
      <c r="C3384" s="59">
        <v>87405.0</v>
      </c>
      <c r="D3384" s="27">
        <v>0.0</v>
      </c>
      <c r="E3384" s="34"/>
    </row>
    <row r="3385" hidden="1">
      <c r="A3385" s="58" t="s">
        <v>3871</v>
      </c>
      <c r="B3385" s="29">
        <v>126509.0</v>
      </c>
      <c r="C3385" s="59">
        <v>126509.0</v>
      </c>
      <c r="D3385" s="27">
        <v>0.0</v>
      </c>
      <c r="E3385" s="34"/>
    </row>
    <row r="3386" hidden="1">
      <c r="A3386" s="58" t="s">
        <v>3873</v>
      </c>
      <c r="B3386" s="29">
        <v>3068.0</v>
      </c>
      <c r="C3386" s="59">
        <v>3068.0</v>
      </c>
      <c r="D3386" s="27">
        <v>0.0</v>
      </c>
      <c r="E3386" s="34"/>
    </row>
    <row r="3387" hidden="1">
      <c r="A3387" s="58" t="s">
        <v>3874</v>
      </c>
      <c r="B3387" s="29">
        <v>11223.0</v>
      </c>
      <c r="C3387" s="59">
        <v>11223.0</v>
      </c>
      <c r="D3387" s="27">
        <v>0.0</v>
      </c>
      <c r="E3387" s="34"/>
    </row>
    <row r="3388" hidden="1">
      <c r="A3388" s="35" t="s">
        <v>3875</v>
      </c>
      <c r="B3388" s="29">
        <v>449242.69999999995</v>
      </c>
      <c r="C3388" s="59">
        <v>449242.7</v>
      </c>
      <c r="D3388" s="27">
        <v>5.820766091346741E-11</v>
      </c>
      <c r="E3388" s="34"/>
    </row>
    <row r="3389" hidden="1">
      <c r="A3389" s="36" t="s">
        <v>3876</v>
      </c>
      <c r="B3389" s="37">
        <v>0.0</v>
      </c>
      <c r="C3389" s="27">
        <v>721.0</v>
      </c>
      <c r="D3389" s="27">
        <v>721.0</v>
      </c>
      <c r="E3389" s="38"/>
    </row>
    <row r="3390" hidden="1"/>
    <row r="3391" hidden="1"/>
    <row r="3392" hidden="1">
      <c r="A3392" s="5" t="s">
        <v>3848</v>
      </c>
      <c r="B3392" s="6"/>
      <c r="C3392" s="6"/>
      <c r="D3392" s="6"/>
      <c r="E3392" s="7"/>
    </row>
    <row r="3393" hidden="1">
      <c r="A3393" s="10"/>
      <c r="B3393" s="11"/>
      <c r="C3393" s="11"/>
      <c r="D3393" s="11"/>
      <c r="E3393" s="12"/>
    </row>
    <row r="3394" hidden="1">
      <c r="A3394" s="5" t="s">
        <v>3850</v>
      </c>
      <c r="B3394" s="6"/>
      <c r="C3394" s="6"/>
      <c r="D3394" s="6"/>
      <c r="E3394" s="7"/>
    </row>
    <row r="3395" hidden="1">
      <c r="A3395" s="10"/>
      <c r="B3395" s="11"/>
      <c r="C3395" s="11"/>
      <c r="D3395" s="11"/>
      <c r="E3395" s="12"/>
    </row>
    <row r="3396" hidden="1">
      <c r="A3396" s="13">
        <v>46153.0</v>
      </c>
      <c r="B3396" s="6"/>
      <c r="C3396" s="54" t="s">
        <v>3851</v>
      </c>
      <c r="D3396" s="15">
        <v>46159.0</v>
      </c>
      <c r="E3396" s="7"/>
    </row>
    <row r="3397" hidden="1">
      <c r="A3397" s="10"/>
      <c r="B3397" s="11"/>
      <c r="C3397" s="16"/>
      <c r="D3397" s="11"/>
      <c r="E3397" s="12"/>
    </row>
    <row r="3398" hidden="1">
      <c r="A3398" s="55" t="s">
        <v>5098</v>
      </c>
      <c r="B3398" s="7"/>
      <c r="C3398" s="16"/>
      <c r="D3398" s="56" t="s">
        <v>5099</v>
      </c>
      <c r="E3398" s="7"/>
    </row>
    <row r="3399" hidden="1">
      <c r="A3399" s="10"/>
      <c r="B3399" s="12"/>
      <c r="C3399" s="16"/>
      <c r="D3399" s="11"/>
      <c r="E3399" s="12"/>
    </row>
    <row r="3400" hidden="1">
      <c r="A3400" s="19" t="s">
        <v>3852</v>
      </c>
      <c r="B3400" s="6"/>
      <c r="C3400" s="6"/>
      <c r="D3400" s="6"/>
      <c r="E3400" s="7"/>
    </row>
    <row r="3401" hidden="1">
      <c r="A3401" s="20" t="s">
        <v>3853</v>
      </c>
      <c r="B3401" s="21" t="s">
        <v>3854</v>
      </c>
      <c r="C3401" s="22" t="s">
        <v>3855</v>
      </c>
      <c r="D3401" s="21" t="s">
        <v>3856</v>
      </c>
      <c r="E3401" s="23" t="s">
        <v>13</v>
      </c>
    </row>
    <row r="3402" hidden="1">
      <c r="A3402" s="57" t="s">
        <v>3857</v>
      </c>
      <c r="B3402" s="25">
        <v>21362.0</v>
      </c>
      <c r="C3402" s="26">
        <v>4229.0</v>
      </c>
      <c r="D3402" s="27">
        <v>-17133.0</v>
      </c>
      <c r="E3402" s="28"/>
    </row>
    <row r="3403" hidden="1">
      <c r="A3403" s="57" t="s">
        <v>3858</v>
      </c>
      <c r="B3403" s="29">
        <v>39725.0</v>
      </c>
      <c r="C3403" s="26">
        <v>39725.0</v>
      </c>
      <c r="D3403" s="27">
        <v>0.0</v>
      </c>
      <c r="E3403" s="28"/>
    </row>
    <row r="3404" hidden="1">
      <c r="A3404" s="57" t="s">
        <v>3859</v>
      </c>
      <c r="B3404" s="29">
        <v>0.0</v>
      </c>
      <c r="C3404" s="26"/>
      <c r="D3404" s="27">
        <v>0.0</v>
      </c>
      <c r="E3404" s="28"/>
    </row>
    <row r="3405" hidden="1">
      <c r="A3405" s="57" t="s">
        <v>3860</v>
      </c>
      <c r="B3405" s="25">
        <v>3194.0</v>
      </c>
      <c r="C3405" s="26">
        <v>8002.0</v>
      </c>
      <c r="D3405" s="27">
        <v>4808.0</v>
      </c>
      <c r="E3405" s="28" t="s">
        <v>5292</v>
      </c>
    </row>
    <row r="3406" hidden="1">
      <c r="A3406" s="31" t="s">
        <v>3862</v>
      </c>
      <c r="B3406" s="29">
        <v>0.0</v>
      </c>
      <c r="C3406" s="26"/>
      <c r="D3406" s="27">
        <v>0.0</v>
      </c>
      <c r="E3406" s="28"/>
    </row>
    <row r="3407" hidden="1">
      <c r="A3407" s="31" t="s">
        <v>3863</v>
      </c>
      <c r="B3407" s="29">
        <v>0.0</v>
      </c>
      <c r="C3407" s="26">
        <v>11194.0</v>
      </c>
      <c r="D3407" s="27">
        <v>11194.0</v>
      </c>
      <c r="E3407" s="28" t="s">
        <v>5222</v>
      </c>
    </row>
    <row r="3408" hidden="1">
      <c r="A3408" s="31" t="s">
        <v>3865</v>
      </c>
      <c r="B3408" s="29">
        <v>610.0</v>
      </c>
      <c r="C3408" s="26">
        <v>1194.0</v>
      </c>
      <c r="D3408" s="27">
        <v>584.0</v>
      </c>
      <c r="E3408" s="28" t="s">
        <v>5293</v>
      </c>
    </row>
    <row r="3409" hidden="1">
      <c r="A3409" s="31" t="s">
        <v>3867</v>
      </c>
      <c r="B3409" s="29">
        <v>7355.0</v>
      </c>
      <c r="C3409" s="26">
        <v>7965.0</v>
      </c>
      <c r="D3409" s="27">
        <v>610.0</v>
      </c>
      <c r="E3409" s="28"/>
    </row>
    <row r="3410" hidden="1">
      <c r="A3410" s="58" t="s">
        <v>3868</v>
      </c>
      <c r="B3410" s="29">
        <v>111055.70000000001</v>
      </c>
      <c r="C3410" s="29">
        <v>111713.7</v>
      </c>
      <c r="D3410" s="27">
        <v>657.9999999999854</v>
      </c>
      <c r="E3410" s="34"/>
    </row>
    <row r="3411" hidden="1">
      <c r="A3411" s="58" t="s">
        <v>3869</v>
      </c>
      <c r="B3411" s="29">
        <v>48959.0</v>
      </c>
      <c r="C3411" s="59">
        <v>48959.0</v>
      </c>
      <c r="D3411" s="27">
        <v>0.0</v>
      </c>
      <c r="E3411" s="34"/>
    </row>
    <row r="3412" hidden="1">
      <c r="A3412" s="58" t="s">
        <v>3870</v>
      </c>
      <c r="B3412" s="29">
        <v>87405.0</v>
      </c>
      <c r="C3412" s="59">
        <v>87405.0</v>
      </c>
      <c r="D3412" s="27">
        <v>0.0</v>
      </c>
      <c r="E3412" s="34"/>
    </row>
    <row r="3413" hidden="1">
      <c r="A3413" s="58" t="s">
        <v>3871</v>
      </c>
      <c r="B3413" s="29">
        <v>126509.0</v>
      </c>
      <c r="C3413" s="59">
        <v>126509.0</v>
      </c>
      <c r="D3413" s="27">
        <v>0.0</v>
      </c>
      <c r="E3413" s="34"/>
    </row>
    <row r="3414" hidden="1">
      <c r="A3414" s="58" t="s">
        <v>3873</v>
      </c>
      <c r="B3414" s="29">
        <v>3068.0</v>
      </c>
      <c r="C3414" s="59">
        <v>3068.0</v>
      </c>
      <c r="D3414" s="27">
        <v>0.0</v>
      </c>
      <c r="E3414" s="34"/>
    </row>
    <row r="3415" hidden="1">
      <c r="A3415" s="58" t="s">
        <v>3874</v>
      </c>
      <c r="B3415" s="29">
        <v>11223.0</v>
      </c>
      <c r="C3415" s="59">
        <v>11223.0</v>
      </c>
      <c r="D3415" s="27">
        <v>0.0</v>
      </c>
      <c r="E3415" s="34"/>
    </row>
    <row r="3416" hidden="1">
      <c r="A3416" s="35" t="s">
        <v>3875</v>
      </c>
      <c r="B3416" s="29">
        <v>449242.69999999995</v>
      </c>
      <c r="C3416" s="59">
        <v>449242.7</v>
      </c>
      <c r="D3416" s="27">
        <v>5.820766091346741E-11</v>
      </c>
      <c r="E3416" s="34"/>
    </row>
    <row r="3417" hidden="1">
      <c r="A3417" s="36" t="s">
        <v>3876</v>
      </c>
      <c r="B3417" s="37">
        <v>0.0</v>
      </c>
      <c r="C3417" s="27">
        <v>721.0</v>
      </c>
      <c r="D3417" s="27">
        <v>721.0</v>
      </c>
      <c r="E3417" s="38"/>
    </row>
    <row r="3418" hidden="1"/>
    <row r="3419" hidden="1"/>
    <row r="3420" hidden="1">
      <c r="A3420" s="5" t="s">
        <v>3848</v>
      </c>
      <c r="B3420" s="6"/>
      <c r="C3420" s="6"/>
      <c r="D3420" s="6"/>
      <c r="E3420" s="7"/>
    </row>
    <row r="3421" hidden="1">
      <c r="A3421" s="10"/>
      <c r="B3421" s="11"/>
      <c r="C3421" s="11"/>
      <c r="D3421" s="11"/>
      <c r="E3421" s="12"/>
    </row>
    <row r="3422" hidden="1">
      <c r="A3422" s="5" t="s">
        <v>3850</v>
      </c>
      <c r="B3422" s="6"/>
      <c r="C3422" s="6"/>
      <c r="D3422" s="6"/>
      <c r="E3422" s="7"/>
    </row>
    <row r="3423" hidden="1">
      <c r="A3423" s="10"/>
      <c r="B3423" s="11"/>
      <c r="C3423" s="11"/>
      <c r="D3423" s="11"/>
      <c r="E3423" s="12"/>
    </row>
    <row r="3424" hidden="1">
      <c r="A3424" s="13">
        <v>46160.0</v>
      </c>
      <c r="B3424" s="6"/>
      <c r="C3424" s="54" t="s">
        <v>3851</v>
      </c>
      <c r="D3424" s="15">
        <v>46166.0</v>
      </c>
      <c r="E3424" s="7"/>
    </row>
    <row r="3425" hidden="1">
      <c r="A3425" s="10"/>
      <c r="B3425" s="11"/>
      <c r="C3425" s="16"/>
      <c r="D3425" s="11"/>
      <c r="E3425" s="12"/>
    </row>
    <row r="3426" hidden="1">
      <c r="A3426" s="55" t="s">
        <v>5098</v>
      </c>
      <c r="B3426" s="7"/>
      <c r="C3426" s="16"/>
      <c r="D3426" s="56" t="s">
        <v>5099</v>
      </c>
      <c r="E3426" s="7"/>
    </row>
    <row r="3427" hidden="1">
      <c r="A3427" s="10"/>
      <c r="B3427" s="12"/>
      <c r="C3427" s="16"/>
      <c r="D3427" s="11"/>
      <c r="E3427" s="12"/>
    </row>
    <row r="3428" hidden="1">
      <c r="A3428" s="19" t="s">
        <v>3852</v>
      </c>
      <c r="B3428" s="6"/>
      <c r="C3428" s="6"/>
      <c r="D3428" s="6"/>
      <c r="E3428" s="7"/>
    </row>
    <row r="3429" hidden="1">
      <c r="A3429" s="20" t="s">
        <v>3853</v>
      </c>
      <c r="B3429" s="21" t="s">
        <v>3854</v>
      </c>
      <c r="C3429" s="22" t="s">
        <v>3855</v>
      </c>
      <c r="D3429" s="21" t="s">
        <v>3856</v>
      </c>
      <c r="E3429" s="23" t="s">
        <v>13</v>
      </c>
    </row>
    <row r="3430" hidden="1">
      <c r="A3430" s="57" t="s">
        <v>3857</v>
      </c>
      <c r="B3430" s="25">
        <v>27114.0</v>
      </c>
      <c r="C3430" s="26">
        <v>10968.0</v>
      </c>
      <c r="D3430" s="27">
        <v>-16146.0</v>
      </c>
      <c r="E3430" s="28"/>
    </row>
    <row r="3431" hidden="1">
      <c r="A3431" s="57" t="s">
        <v>3858</v>
      </c>
      <c r="B3431" s="29">
        <v>34738.0</v>
      </c>
      <c r="C3431" s="26">
        <v>34738.0</v>
      </c>
      <c r="D3431" s="27">
        <v>0.0</v>
      </c>
      <c r="E3431" s="28"/>
    </row>
    <row r="3432" hidden="1">
      <c r="A3432" s="57" t="s">
        <v>3859</v>
      </c>
      <c r="B3432" s="29">
        <v>1255.0</v>
      </c>
      <c r="C3432" s="26">
        <v>1255.0</v>
      </c>
      <c r="D3432" s="27">
        <v>0.0</v>
      </c>
      <c r="E3432" s="28"/>
    </row>
    <row r="3433" hidden="1">
      <c r="A3433" s="57" t="s">
        <v>3860</v>
      </c>
      <c r="B3433" s="25">
        <v>3098.0</v>
      </c>
      <c r="C3433" s="26">
        <v>6349.0</v>
      </c>
      <c r="D3433" s="27">
        <v>3251.0</v>
      </c>
      <c r="E3433" s="28" t="s">
        <v>5294</v>
      </c>
    </row>
    <row r="3434" hidden="1">
      <c r="A3434" s="31" t="s">
        <v>3862</v>
      </c>
      <c r="B3434" s="29">
        <v>0.0</v>
      </c>
      <c r="C3434" s="26"/>
      <c r="D3434" s="27">
        <v>0.0</v>
      </c>
      <c r="E3434" s="28"/>
    </row>
    <row r="3435" hidden="1">
      <c r="A3435" s="31" t="s">
        <v>3863</v>
      </c>
      <c r="B3435" s="29">
        <v>231.0</v>
      </c>
      <c r="C3435" s="26">
        <v>11345.0</v>
      </c>
      <c r="D3435" s="27">
        <v>11114.0</v>
      </c>
      <c r="E3435" s="28" t="s">
        <v>5295</v>
      </c>
    </row>
    <row r="3436" hidden="1">
      <c r="A3436" s="31" t="s">
        <v>3865</v>
      </c>
      <c r="B3436" s="29">
        <v>8367.0</v>
      </c>
      <c r="C3436" s="26">
        <v>9876.0</v>
      </c>
      <c r="D3436" s="27">
        <v>1509.0</v>
      </c>
      <c r="E3436" s="28" t="s">
        <v>5296</v>
      </c>
    </row>
    <row r="3437" hidden="1">
      <c r="A3437" s="31" t="s">
        <v>3867</v>
      </c>
      <c r="B3437" s="29">
        <v>5580.0</v>
      </c>
      <c r="C3437" s="26">
        <v>5850.0</v>
      </c>
      <c r="D3437" s="27">
        <v>270.0</v>
      </c>
      <c r="E3437" s="28"/>
    </row>
    <row r="3438" hidden="1">
      <c r="A3438" s="58" t="s">
        <v>3868</v>
      </c>
      <c r="B3438" s="29">
        <v>101810.90000000001</v>
      </c>
      <c r="C3438" s="29">
        <v>101810.90000000001</v>
      </c>
      <c r="D3438" s="27">
        <v>0.0</v>
      </c>
      <c r="E3438" s="34"/>
    </row>
    <row r="3439" hidden="1">
      <c r="A3439" s="58" t="s">
        <v>3869</v>
      </c>
      <c r="B3439" s="29">
        <v>42223.0</v>
      </c>
      <c r="C3439" s="59">
        <v>42223.0</v>
      </c>
      <c r="D3439" s="27">
        <v>0.0</v>
      </c>
      <c r="E3439" s="34"/>
    </row>
    <row r="3440" hidden="1">
      <c r="A3440" s="58" t="s">
        <v>3870</v>
      </c>
      <c r="B3440" s="29">
        <v>78990.0</v>
      </c>
      <c r="C3440" s="59">
        <v>78726.0</v>
      </c>
      <c r="D3440" s="27">
        <v>-264.0</v>
      </c>
      <c r="E3440" s="34"/>
    </row>
    <row r="3441" hidden="1">
      <c r="A3441" s="58" t="s">
        <v>3871</v>
      </c>
      <c r="B3441" s="29">
        <v>94303.79999999999</v>
      </c>
      <c r="C3441" s="59">
        <v>94303.79999999999</v>
      </c>
      <c r="D3441" s="27">
        <v>0.0</v>
      </c>
      <c r="E3441" s="34"/>
    </row>
    <row r="3442" hidden="1">
      <c r="A3442" s="58" t="s">
        <v>3873</v>
      </c>
      <c r="B3442" s="29">
        <v>1414.0</v>
      </c>
      <c r="C3442" s="59">
        <v>1414.0</v>
      </c>
      <c r="D3442" s="27">
        <v>0.0</v>
      </c>
      <c r="E3442" s="34"/>
    </row>
    <row r="3443" hidden="1">
      <c r="A3443" s="58" t="s">
        <v>3874</v>
      </c>
      <c r="B3443" s="29">
        <v>11335.0</v>
      </c>
      <c r="C3443" s="59">
        <v>11335.0</v>
      </c>
      <c r="D3443" s="27">
        <v>0.0</v>
      </c>
      <c r="E3443" s="34"/>
    </row>
    <row r="3444" hidden="1">
      <c r="A3444" s="35" t="s">
        <v>3875</v>
      </c>
      <c r="B3444" s="29">
        <v>399123.79999999993</v>
      </c>
      <c r="C3444" s="59">
        <v>398859.8</v>
      </c>
      <c r="D3444" s="27">
        <v>-263.9999999999418</v>
      </c>
      <c r="E3444" s="34"/>
    </row>
    <row r="3445" hidden="1">
      <c r="A3445" s="36" t="s">
        <v>3876</v>
      </c>
      <c r="B3445" s="37">
        <v>0.9000000000087311</v>
      </c>
      <c r="C3445" s="27">
        <v>-1.099999999976717</v>
      </c>
      <c r="D3445" s="27">
        <v>-1.999999999985448</v>
      </c>
      <c r="E3445" s="38"/>
    </row>
    <row r="3446" hidden="1"/>
    <row r="3447" hidden="1"/>
    <row r="3448">
      <c r="A3448" s="5" t="s">
        <v>3848</v>
      </c>
      <c r="B3448" s="6"/>
      <c r="C3448" s="6"/>
      <c r="D3448" s="6"/>
      <c r="E3448" s="7"/>
    </row>
    <row r="3449">
      <c r="A3449" s="10"/>
      <c r="B3449" s="11"/>
      <c r="C3449" s="11"/>
      <c r="D3449" s="11"/>
      <c r="E3449" s="12"/>
    </row>
    <row r="3450">
      <c r="A3450" s="5" t="s">
        <v>3850</v>
      </c>
      <c r="B3450" s="6"/>
      <c r="C3450" s="6"/>
      <c r="D3450" s="6"/>
      <c r="E3450" s="7"/>
    </row>
    <row r="3451">
      <c r="A3451" s="10"/>
      <c r="B3451" s="11"/>
      <c r="C3451" s="11"/>
      <c r="D3451" s="11"/>
      <c r="E3451" s="12"/>
    </row>
    <row r="3452">
      <c r="A3452" s="13">
        <v>46167.0</v>
      </c>
      <c r="B3452" s="6"/>
      <c r="C3452" s="54" t="s">
        <v>3851</v>
      </c>
      <c r="D3452" s="15">
        <v>46173.0</v>
      </c>
      <c r="E3452" s="7"/>
    </row>
    <row r="3453">
      <c r="A3453" s="10"/>
      <c r="B3453" s="11"/>
      <c r="C3453" s="16"/>
      <c r="D3453" s="11"/>
      <c r="E3453" s="12"/>
    </row>
    <row r="3454">
      <c r="A3454" s="55" t="s">
        <v>5098</v>
      </c>
      <c r="B3454" s="7"/>
      <c r="C3454" s="16"/>
      <c r="D3454" s="56" t="s">
        <v>5099</v>
      </c>
      <c r="E3454" s="7"/>
    </row>
    <row r="3455">
      <c r="A3455" s="10"/>
      <c r="B3455" s="12"/>
      <c r="C3455" s="16"/>
      <c r="D3455" s="11"/>
      <c r="E3455" s="12"/>
    </row>
    <row r="3456">
      <c r="A3456" s="19" t="s">
        <v>3852</v>
      </c>
      <c r="B3456" s="6"/>
      <c r="C3456" s="6"/>
      <c r="D3456" s="6"/>
      <c r="E3456" s="7"/>
    </row>
    <row r="3457">
      <c r="A3457" s="20" t="s">
        <v>3853</v>
      </c>
      <c r="B3457" s="21" t="s">
        <v>3854</v>
      </c>
      <c r="C3457" s="22" t="s">
        <v>3855</v>
      </c>
      <c r="D3457" s="21" t="s">
        <v>3856</v>
      </c>
      <c r="E3457" s="23" t="s">
        <v>13</v>
      </c>
    </row>
    <row r="3458">
      <c r="A3458" s="57" t="s">
        <v>3857</v>
      </c>
      <c r="B3458" s="25">
        <v>35624.0</v>
      </c>
      <c r="C3458" s="26">
        <v>15504.0</v>
      </c>
      <c r="D3458" s="27">
        <v>-20120.0</v>
      </c>
      <c r="E3458" s="28"/>
    </row>
    <row r="3459">
      <c r="A3459" s="57" t="s">
        <v>3858</v>
      </c>
      <c r="B3459" s="29">
        <v>36317.0</v>
      </c>
      <c r="C3459" s="26">
        <v>36317.0</v>
      </c>
      <c r="D3459" s="27">
        <v>0.0</v>
      </c>
      <c r="E3459" s="28"/>
    </row>
    <row r="3460">
      <c r="A3460" s="57" t="s">
        <v>3859</v>
      </c>
      <c r="B3460" s="29">
        <v>200.0</v>
      </c>
      <c r="C3460" s="26">
        <v>200.0</v>
      </c>
      <c r="D3460" s="27">
        <v>0.0</v>
      </c>
      <c r="E3460" s="28"/>
    </row>
    <row r="3461">
      <c r="A3461" s="57" t="s">
        <v>3860</v>
      </c>
      <c r="B3461" s="25">
        <v>3000.0</v>
      </c>
      <c r="C3461" s="26">
        <v>8000.0</v>
      </c>
      <c r="D3461" s="27">
        <v>5000.0</v>
      </c>
      <c r="E3461" s="28" t="s">
        <v>5297</v>
      </c>
    </row>
    <row r="3462">
      <c r="A3462" s="31" t="s">
        <v>3862</v>
      </c>
      <c r="B3462" s="29">
        <v>180.0</v>
      </c>
      <c r="C3462" s="26"/>
      <c r="D3462" s="27">
        <v>-180.0</v>
      </c>
      <c r="E3462" s="28"/>
    </row>
    <row r="3463">
      <c r="A3463" s="31" t="s">
        <v>3863</v>
      </c>
      <c r="B3463" s="29">
        <v>0.0</v>
      </c>
      <c r="C3463" s="26">
        <v>14272.0</v>
      </c>
      <c r="D3463" s="27">
        <v>14272.0</v>
      </c>
      <c r="E3463" s="28" t="s">
        <v>5222</v>
      </c>
    </row>
    <row r="3464">
      <c r="A3464" s="31" t="s">
        <v>3865</v>
      </c>
      <c r="B3464" s="29">
        <v>160.0</v>
      </c>
      <c r="C3464" s="26">
        <v>960.0</v>
      </c>
      <c r="D3464" s="27">
        <v>800.0</v>
      </c>
      <c r="E3464" s="28" t="s">
        <v>5298</v>
      </c>
    </row>
    <row r="3465">
      <c r="A3465" s="31" t="s">
        <v>3867</v>
      </c>
      <c r="B3465" s="29">
        <v>5940.0</v>
      </c>
      <c r="C3465" s="26">
        <v>6165.0</v>
      </c>
      <c r="D3465" s="27">
        <v>225.0</v>
      </c>
      <c r="E3465" s="28"/>
    </row>
    <row r="3466">
      <c r="A3466" s="58" t="s">
        <v>3868</v>
      </c>
      <c r="B3466" s="29">
        <v>90811.5</v>
      </c>
      <c r="C3466" s="29">
        <v>90811.50000000001</v>
      </c>
      <c r="D3466" s="27">
        <v>1.4551915228366852E-11</v>
      </c>
      <c r="E3466" s="34"/>
    </row>
    <row r="3467">
      <c r="A3467" s="58" t="s">
        <v>3869</v>
      </c>
      <c r="B3467" s="29">
        <v>37736.0</v>
      </c>
      <c r="C3467" s="59">
        <v>37736.0</v>
      </c>
      <c r="D3467" s="27">
        <v>0.0</v>
      </c>
      <c r="E3467" s="34"/>
    </row>
    <row r="3468">
      <c r="A3468" s="58" t="s">
        <v>3870</v>
      </c>
      <c r="B3468" s="29">
        <v>71486.0</v>
      </c>
      <c r="C3468" s="59">
        <v>71486.0</v>
      </c>
      <c r="D3468" s="27">
        <v>0.0</v>
      </c>
      <c r="E3468" s="34"/>
    </row>
    <row r="3469">
      <c r="A3469" s="58" t="s">
        <v>3871</v>
      </c>
      <c r="B3469" s="29">
        <v>92306.0</v>
      </c>
      <c r="C3469" s="59">
        <v>92963.99999999999</v>
      </c>
      <c r="D3469" s="27">
        <v>657.9999999999854</v>
      </c>
      <c r="E3469" s="34"/>
    </row>
    <row r="3470">
      <c r="A3470" s="58" t="s">
        <v>3873</v>
      </c>
      <c r="B3470" s="29">
        <v>0.0</v>
      </c>
      <c r="C3470" s="59">
        <v>0.0</v>
      </c>
      <c r="D3470" s="27">
        <v>0.0</v>
      </c>
      <c r="E3470" s="34"/>
    </row>
    <row r="3471">
      <c r="A3471" s="58" t="s">
        <v>3874</v>
      </c>
      <c r="B3471" s="29">
        <v>15273.0</v>
      </c>
      <c r="C3471" s="59">
        <v>15273.0</v>
      </c>
      <c r="D3471" s="27">
        <v>0.0</v>
      </c>
      <c r="E3471" s="34"/>
    </row>
    <row r="3472">
      <c r="A3472" s="35" t="s">
        <v>3875</v>
      </c>
      <c r="B3472" s="29">
        <v>373758.9</v>
      </c>
      <c r="C3472" s="59">
        <v>374621.9</v>
      </c>
      <c r="D3472" s="27">
        <v>863.0</v>
      </c>
      <c r="E3472" s="34"/>
    </row>
    <row r="3473">
      <c r="A3473" s="36" t="s">
        <v>3876</v>
      </c>
      <c r="B3473" s="37">
        <v>1.5999999999912689</v>
      </c>
      <c r="C3473" s="27">
        <v>-206.40000000002328</v>
      </c>
      <c r="D3473" s="27">
        <v>-208.00000000001455</v>
      </c>
      <c r="E3473" s="38"/>
    </row>
    <row r="3476">
      <c r="A3476" s="5" t="s">
        <v>3848</v>
      </c>
      <c r="B3476" s="6"/>
      <c r="C3476" s="6"/>
      <c r="D3476" s="6"/>
      <c r="E3476" s="7"/>
    </row>
    <row r="3477">
      <c r="A3477" s="10"/>
      <c r="B3477" s="11"/>
      <c r="C3477" s="11"/>
      <c r="D3477" s="11"/>
      <c r="E3477" s="12"/>
    </row>
    <row r="3478">
      <c r="A3478" s="5" t="s">
        <v>3850</v>
      </c>
      <c r="B3478" s="6"/>
      <c r="C3478" s="6"/>
      <c r="D3478" s="6"/>
      <c r="E3478" s="7"/>
    </row>
    <row r="3479">
      <c r="A3479" s="10"/>
      <c r="B3479" s="11"/>
      <c r="C3479" s="11"/>
      <c r="D3479" s="11"/>
      <c r="E3479" s="12"/>
    </row>
    <row r="3480">
      <c r="A3480" s="13">
        <v>46174.0</v>
      </c>
      <c r="B3480" s="6"/>
      <c r="C3480" s="54" t="s">
        <v>3851</v>
      </c>
      <c r="D3480" s="15">
        <v>46180.0</v>
      </c>
      <c r="E3480" s="7"/>
    </row>
    <row r="3481">
      <c r="A3481" s="10"/>
      <c r="B3481" s="11"/>
      <c r="C3481" s="16"/>
      <c r="D3481" s="11"/>
      <c r="E3481" s="12"/>
    </row>
    <row r="3482">
      <c r="A3482" s="55" t="s">
        <v>5098</v>
      </c>
      <c r="B3482" s="7"/>
      <c r="C3482" s="16"/>
      <c r="D3482" s="56" t="s">
        <v>5099</v>
      </c>
      <c r="E3482" s="7"/>
    </row>
    <row r="3483">
      <c r="A3483" s="10"/>
      <c r="B3483" s="12"/>
      <c r="C3483" s="16"/>
      <c r="D3483" s="11"/>
      <c r="E3483" s="12"/>
    </row>
    <row r="3484">
      <c r="A3484" s="19" t="s">
        <v>3852</v>
      </c>
      <c r="B3484" s="6"/>
      <c r="C3484" s="6"/>
      <c r="D3484" s="6"/>
      <c r="E3484" s="7"/>
    </row>
    <row r="3485">
      <c r="A3485" s="20" t="s">
        <v>3853</v>
      </c>
      <c r="B3485" s="21" t="s">
        <v>3854</v>
      </c>
      <c r="C3485" s="22" t="s">
        <v>3855</v>
      </c>
      <c r="D3485" s="21" t="s">
        <v>3856</v>
      </c>
      <c r="E3485" s="23" t="s">
        <v>13</v>
      </c>
    </row>
    <row r="3486">
      <c r="A3486" s="57" t="s">
        <v>3857</v>
      </c>
      <c r="B3486" s="25">
        <v>38177.0</v>
      </c>
      <c r="C3486" s="26">
        <v>22237.0</v>
      </c>
      <c r="D3486" s="27">
        <v>-15940.0</v>
      </c>
      <c r="E3486" s="28"/>
    </row>
    <row r="3487">
      <c r="A3487" s="57" t="s">
        <v>3858</v>
      </c>
      <c r="B3487" s="29">
        <v>33860.0</v>
      </c>
      <c r="C3487" s="26">
        <v>33860.0</v>
      </c>
      <c r="D3487" s="27">
        <v>0.0</v>
      </c>
      <c r="E3487" s="28"/>
    </row>
    <row r="3488">
      <c r="A3488" s="57" t="s">
        <v>3859</v>
      </c>
      <c r="B3488" s="29">
        <v>0.0</v>
      </c>
      <c r="C3488" s="26"/>
      <c r="D3488" s="27">
        <v>0.0</v>
      </c>
      <c r="E3488" s="28"/>
    </row>
    <row r="3489">
      <c r="A3489" s="57" t="s">
        <v>3860</v>
      </c>
      <c r="B3489" s="25">
        <v>2600.0</v>
      </c>
      <c r="C3489" s="26">
        <v>6576.0</v>
      </c>
      <c r="D3489" s="27">
        <v>3976.0</v>
      </c>
      <c r="E3489" s="28" t="s">
        <v>5299</v>
      </c>
    </row>
    <row r="3490">
      <c r="A3490" s="31" t="s">
        <v>3862</v>
      </c>
      <c r="B3490" s="29">
        <v>0.0</v>
      </c>
      <c r="C3490" s="26"/>
      <c r="D3490" s="27">
        <v>0.0</v>
      </c>
      <c r="E3490" s="28"/>
    </row>
    <row r="3491">
      <c r="A3491" s="31" t="s">
        <v>3863</v>
      </c>
      <c r="B3491" s="29">
        <v>144.0</v>
      </c>
      <c r="C3491" s="26">
        <v>9658.0</v>
      </c>
      <c r="D3491" s="27">
        <v>9514.0</v>
      </c>
      <c r="E3491" s="28" t="s">
        <v>5300</v>
      </c>
    </row>
    <row r="3492">
      <c r="A3492" s="31" t="s">
        <v>3865</v>
      </c>
      <c r="B3492" s="29">
        <v>70.0</v>
      </c>
      <c r="C3492" s="26">
        <v>2520.0</v>
      </c>
      <c r="D3492" s="27">
        <v>2450.0</v>
      </c>
      <c r="E3492" s="28" t="s">
        <v>5301</v>
      </c>
    </row>
    <row r="3493">
      <c r="A3493" s="31" t="s">
        <v>3867</v>
      </c>
      <c r="B3493" s="29">
        <v>5580.0</v>
      </c>
      <c r="C3493" s="26">
        <v>6570.0</v>
      </c>
      <c r="D3493" s="27">
        <v>990.0</v>
      </c>
      <c r="E3493" s="28"/>
    </row>
    <row r="3494">
      <c r="A3494" s="58" t="s">
        <v>3868</v>
      </c>
      <c r="B3494" s="29">
        <v>92643.0</v>
      </c>
      <c r="C3494" s="29">
        <v>92643.0</v>
      </c>
      <c r="D3494" s="27">
        <v>0.0</v>
      </c>
      <c r="E3494" s="34"/>
    </row>
    <row r="3495">
      <c r="A3495" s="58" t="s">
        <v>3869</v>
      </c>
      <c r="B3495" s="29">
        <v>38110.0</v>
      </c>
      <c r="C3495" s="59">
        <v>38110.0</v>
      </c>
      <c r="D3495" s="27">
        <v>0.0</v>
      </c>
      <c r="E3495" s="34"/>
    </row>
    <row r="3496">
      <c r="A3496" s="58" t="s">
        <v>3870</v>
      </c>
      <c r="B3496" s="29">
        <v>88932.64000000001</v>
      </c>
      <c r="C3496" s="59">
        <v>88932.64</v>
      </c>
      <c r="D3496" s="27">
        <v>-1.4551915228366852E-11</v>
      </c>
      <c r="E3496" s="34"/>
    </row>
    <row r="3497">
      <c r="A3497" s="58" t="s">
        <v>3871</v>
      </c>
      <c r="B3497" s="29">
        <v>91376.0</v>
      </c>
      <c r="C3497" s="59">
        <v>91376.0</v>
      </c>
      <c r="D3497" s="27">
        <v>0.0</v>
      </c>
      <c r="E3497" s="34"/>
    </row>
    <row r="3498">
      <c r="A3498" s="58" t="s">
        <v>3873</v>
      </c>
      <c r="B3498" s="29">
        <v>2266.0</v>
      </c>
      <c r="C3498" s="59">
        <v>2266.0</v>
      </c>
      <c r="D3498" s="27">
        <v>0.0</v>
      </c>
      <c r="E3498" s="34"/>
    </row>
    <row r="3499">
      <c r="A3499" s="58" t="s">
        <v>3874</v>
      </c>
      <c r="B3499" s="29">
        <v>14181.359999999999</v>
      </c>
      <c r="C3499" s="59">
        <v>14181.360000000002</v>
      </c>
      <c r="D3499" s="27">
        <v>3.637978807091713E-12</v>
      </c>
      <c r="E3499" s="34"/>
    </row>
    <row r="3500" hidden="1">
      <c r="A3500" s="35" t="s">
        <v>3875</v>
      </c>
      <c r="B3500" s="29">
        <v>393759.39999999997</v>
      </c>
      <c r="C3500" s="59">
        <v>393759.40000000026</v>
      </c>
      <c r="D3500" s="27">
        <v>2.9103830456733704E-10</v>
      </c>
      <c r="E3500" s="34"/>
    </row>
    <row r="3501" hidden="1">
      <c r="A3501" s="36" t="s">
        <v>3876</v>
      </c>
      <c r="B3501" s="37">
        <v>-0.7599999999656575</v>
      </c>
      <c r="C3501" s="27">
        <v>989.2399999997579</v>
      </c>
      <c r="D3501" s="27">
        <v>989.9999999997235</v>
      </c>
      <c r="E3501" s="38" t="s">
        <v>5302</v>
      </c>
    </row>
    <row r="3502" hidden="1"/>
    <row r="3503" hidden="1"/>
    <row r="3504" hidden="1">
      <c r="A3504" s="5" t="s">
        <v>3848</v>
      </c>
      <c r="B3504" s="6"/>
      <c r="C3504" s="6"/>
      <c r="D3504" s="6"/>
      <c r="E3504" s="7"/>
    </row>
    <row r="3505" hidden="1">
      <c r="A3505" s="10"/>
      <c r="B3505" s="11"/>
      <c r="C3505" s="11"/>
      <c r="D3505" s="11"/>
      <c r="E3505" s="12"/>
    </row>
    <row r="3506" hidden="1">
      <c r="A3506" s="5" t="s">
        <v>3850</v>
      </c>
      <c r="B3506" s="6"/>
      <c r="C3506" s="6"/>
      <c r="D3506" s="6"/>
      <c r="E3506" s="7"/>
    </row>
    <row r="3507" hidden="1">
      <c r="A3507" s="10"/>
      <c r="B3507" s="11"/>
      <c r="C3507" s="11"/>
      <c r="D3507" s="11"/>
      <c r="E3507" s="12"/>
    </row>
    <row r="3508" hidden="1">
      <c r="A3508" s="13">
        <v>46181.0</v>
      </c>
      <c r="B3508" s="6"/>
      <c r="C3508" s="54" t="s">
        <v>3851</v>
      </c>
      <c r="D3508" s="15">
        <v>46187.0</v>
      </c>
      <c r="E3508" s="7"/>
    </row>
    <row r="3509" hidden="1">
      <c r="A3509" s="10"/>
      <c r="B3509" s="11"/>
      <c r="C3509" s="16"/>
      <c r="D3509" s="11"/>
      <c r="E3509" s="12"/>
    </row>
    <row r="3510" hidden="1">
      <c r="A3510" s="55" t="s">
        <v>5098</v>
      </c>
      <c r="B3510" s="7"/>
      <c r="C3510" s="16"/>
      <c r="D3510" s="56" t="s">
        <v>5099</v>
      </c>
      <c r="E3510" s="7"/>
    </row>
    <row r="3511" hidden="1">
      <c r="A3511" s="10"/>
      <c r="B3511" s="12"/>
      <c r="C3511" s="16"/>
      <c r="D3511" s="11"/>
      <c r="E3511" s="12"/>
    </row>
    <row r="3512" hidden="1">
      <c r="A3512" s="19" t="s">
        <v>3852</v>
      </c>
      <c r="B3512" s="6"/>
      <c r="C3512" s="6"/>
      <c r="D3512" s="6"/>
      <c r="E3512" s="7"/>
    </row>
    <row r="3513" hidden="1">
      <c r="A3513" s="20" t="s">
        <v>3853</v>
      </c>
      <c r="B3513" s="21" t="s">
        <v>3854</v>
      </c>
      <c r="C3513" s="22" t="s">
        <v>3855</v>
      </c>
      <c r="D3513" s="21" t="s">
        <v>3856</v>
      </c>
      <c r="E3513" s="23" t="s">
        <v>13</v>
      </c>
    </row>
    <row r="3514" hidden="1">
      <c r="A3514" s="57" t="s">
        <v>3857</v>
      </c>
      <c r="B3514" s="25">
        <v>34495.0</v>
      </c>
      <c r="C3514" s="26">
        <v>18530.0</v>
      </c>
      <c r="D3514" s="27">
        <v>-15965.0</v>
      </c>
      <c r="E3514" s="28"/>
    </row>
    <row r="3515" hidden="1">
      <c r="A3515" s="57" t="s">
        <v>3858</v>
      </c>
      <c r="B3515" s="29">
        <v>35983.0</v>
      </c>
      <c r="C3515" s="26">
        <v>35983.0</v>
      </c>
      <c r="D3515" s="27">
        <v>0.0</v>
      </c>
      <c r="E3515" s="28"/>
    </row>
    <row r="3516" hidden="1">
      <c r="A3516" s="57" t="s">
        <v>3859</v>
      </c>
      <c r="B3516" s="29">
        <v>0.0</v>
      </c>
      <c r="C3516" s="26"/>
      <c r="D3516" s="27">
        <v>0.0</v>
      </c>
      <c r="E3516" s="28"/>
    </row>
    <row r="3517" hidden="1">
      <c r="A3517" s="57" t="s">
        <v>3860</v>
      </c>
      <c r="B3517" s="25">
        <v>1900.0</v>
      </c>
      <c r="C3517" s="26">
        <v>6672.0</v>
      </c>
      <c r="D3517" s="27">
        <v>4772.0</v>
      </c>
      <c r="E3517" s="28" t="s">
        <v>3861</v>
      </c>
    </row>
    <row r="3518" hidden="1">
      <c r="A3518" s="31" t="s">
        <v>3862</v>
      </c>
      <c r="B3518" s="29">
        <v>0.0</v>
      </c>
      <c r="C3518" s="26"/>
      <c r="D3518" s="27">
        <v>0.0</v>
      </c>
      <c r="E3518" s="28"/>
    </row>
    <row r="3519" hidden="1">
      <c r="A3519" s="31" t="s">
        <v>3863</v>
      </c>
      <c r="B3519" s="29">
        <v>105.0</v>
      </c>
      <c r="C3519" s="26">
        <v>11299.0</v>
      </c>
      <c r="D3519" s="27">
        <v>11194.0</v>
      </c>
      <c r="E3519" s="28" t="s">
        <v>3864</v>
      </c>
    </row>
    <row r="3520" hidden="1">
      <c r="A3520" s="31" t="s">
        <v>3865</v>
      </c>
      <c r="B3520" s="29">
        <v>2700.0</v>
      </c>
      <c r="C3520" s="26">
        <v>2700.0</v>
      </c>
      <c r="D3520" s="27">
        <v>0.0</v>
      </c>
      <c r="E3520" s="28" t="s">
        <v>3866</v>
      </c>
    </row>
    <row r="3521" hidden="1">
      <c r="A3521" s="31" t="s">
        <v>3867</v>
      </c>
      <c r="B3521" s="29">
        <v>7830.0</v>
      </c>
      <c r="C3521" s="26">
        <v>7830.0</v>
      </c>
      <c r="D3521" s="27">
        <v>0.0</v>
      </c>
      <c r="E3521" s="28"/>
    </row>
    <row r="3522" hidden="1">
      <c r="A3522" s="58" t="s">
        <v>3868</v>
      </c>
      <c r="B3522" s="29">
        <v>147326.0700000001</v>
      </c>
      <c r="C3522" s="29">
        <v>152512.66999999978</v>
      </c>
      <c r="D3522" s="27">
        <v>5186.599999999686</v>
      </c>
      <c r="E3522" s="34"/>
    </row>
    <row r="3523" hidden="1">
      <c r="A3523" s="58" t="s">
        <v>3869</v>
      </c>
      <c r="B3523" s="29">
        <v>35871.0</v>
      </c>
      <c r="C3523" s="59">
        <v>35871.0</v>
      </c>
      <c r="D3523" s="27">
        <v>0.0</v>
      </c>
      <c r="E3523" s="34"/>
    </row>
    <row r="3524" hidden="1">
      <c r="A3524" s="58" t="s">
        <v>3870</v>
      </c>
      <c r="B3524" s="29">
        <v>87024.0</v>
      </c>
      <c r="C3524" s="59">
        <v>87024.0</v>
      </c>
      <c r="D3524" s="27">
        <v>0.0</v>
      </c>
      <c r="E3524" s="34"/>
    </row>
    <row r="3525" hidden="1">
      <c r="A3525" s="58" t="s">
        <v>3871</v>
      </c>
      <c r="B3525" s="29">
        <v>107347.0</v>
      </c>
      <c r="C3525" s="59">
        <v>107347.0</v>
      </c>
      <c r="D3525" s="27">
        <v>0.0</v>
      </c>
      <c r="E3525" s="34"/>
    </row>
    <row r="3526" hidden="1">
      <c r="A3526" s="58" t="s">
        <v>3873</v>
      </c>
      <c r="B3526" s="29">
        <v>1224.0</v>
      </c>
      <c r="C3526" s="59">
        <v>1224.0</v>
      </c>
      <c r="D3526" s="27">
        <v>0.0</v>
      </c>
      <c r="E3526" s="34"/>
    </row>
    <row r="3527" hidden="1">
      <c r="A3527" s="58" t="s">
        <v>3874</v>
      </c>
      <c r="B3527" s="29">
        <v>12020.0</v>
      </c>
      <c r="C3527" s="59">
        <v>12020.0</v>
      </c>
      <c r="D3527" s="27">
        <v>0.0</v>
      </c>
      <c r="E3527" s="34"/>
    </row>
    <row r="3528" hidden="1">
      <c r="A3528" s="35" t="s">
        <v>3875</v>
      </c>
      <c r="B3528" s="29">
        <v>461805.06999999983</v>
      </c>
      <c r="C3528" s="59">
        <v>461805.0700000024</v>
      </c>
      <c r="D3528" s="27">
        <v>2.561137080192566E-9</v>
      </c>
      <c r="E3528" s="34"/>
    </row>
    <row r="3529" hidden="1">
      <c r="A3529" s="36" t="s">
        <v>3876</v>
      </c>
      <c r="B3529" s="37">
        <v>2.1827872842550278E-10</v>
      </c>
      <c r="C3529" s="27">
        <v>5187.599999997416</v>
      </c>
      <c r="D3529" s="27">
        <v>5187.599999997197</v>
      </c>
      <c r="E3529" s="38"/>
    </row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1008"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  <mergeCell ref="A3428:E3428"/>
    <mergeCell ref="A3448:E3449"/>
    <mergeCell ref="A3450:E3451"/>
    <mergeCell ref="A3452:B3453"/>
    <mergeCell ref="C3452:C3455"/>
    <mergeCell ref="D3452:E3453"/>
    <mergeCell ref="A3454:B3455"/>
    <mergeCell ref="D3454:E3455"/>
    <mergeCell ref="A3456:E3456"/>
    <mergeCell ref="A3476:E3477"/>
    <mergeCell ref="A3478:E3479"/>
    <mergeCell ref="A3480:B3481"/>
    <mergeCell ref="C3480:C3483"/>
    <mergeCell ref="A3482:B3483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A3372:E3372"/>
    <mergeCell ref="A3392:E3393"/>
    <mergeCell ref="A3394:E3395"/>
    <mergeCell ref="A3396:B3397"/>
    <mergeCell ref="C3396:C3399"/>
    <mergeCell ref="D3396:E3397"/>
    <mergeCell ref="A3398:B3399"/>
    <mergeCell ref="D3424:E3425"/>
    <mergeCell ref="D3426:E3427"/>
    <mergeCell ref="D3398:E3399"/>
    <mergeCell ref="A3400:E3400"/>
    <mergeCell ref="A3420:E3421"/>
    <mergeCell ref="A3422:E3423"/>
    <mergeCell ref="A3424:B3425"/>
    <mergeCell ref="C3424:C3427"/>
    <mergeCell ref="A3426:B3427"/>
    <mergeCell ref="A3508:B3509"/>
    <mergeCell ref="A3510:B3511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510:E3511"/>
    <mergeCell ref="A3512:E3512"/>
    <mergeCell ref="D3480:E3481"/>
    <mergeCell ref="D3482:E3483"/>
    <mergeCell ref="A3484:E3484"/>
    <mergeCell ref="A3504:E3505"/>
    <mergeCell ref="A3506:E3507"/>
    <mergeCell ref="C3508:C3511"/>
    <mergeCell ref="D3508:E3509"/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 D3430:D3445 B3445:C3445 D3458:D3473 B3473:C3473 D3486:D3501 B3501:C3501 D3514:D3529 B3529:C3529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 A3426:B3427 A3454:B3455 A3482:B3483 A3510:B3511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 D3426:E3427 D3454:E3455 D3482:E3483 D3510:E3511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5089</v>
      </c>
      <c r="B1" s="6"/>
      <c r="C1" s="6"/>
      <c r="D1" s="6"/>
      <c r="E1" s="7"/>
    </row>
    <row r="2">
      <c r="A2" s="10"/>
      <c r="B2" s="11"/>
      <c r="C2" s="11"/>
      <c r="D2" s="11"/>
      <c r="E2" s="12"/>
    </row>
    <row r="3">
      <c r="A3" s="5" t="s">
        <v>3850</v>
      </c>
      <c r="B3" s="6"/>
      <c r="C3" s="6"/>
      <c r="D3" s="6"/>
      <c r="E3" s="7"/>
    </row>
    <row r="4">
      <c r="A4" s="10"/>
      <c r="B4" s="11"/>
      <c r="C4" s="11"/>
      <c r="D4" s="11"/>
      <c r="E4" s="12"/>
    </row>
    <row r="5">
      <c r="A5" s="13">
        <v>45536.0</v>
      </c>
      <c r="B5" s="6"/>
      <c r="C5" s="14" t="s">
        <v>3851</v>
      </c>
      <c r="D5" s="15">
        <v>45536.0</v>
      </c>
      <c r="E5" s="7"/>
    </row>
    <row r="6">
      <c r="A6" s="10"/>
      <c r="B6" s="11"/>
      <c r="C6" s="16"/>
      <c r="D6" s="11"/>
      <c r="E6" s="12"/>
    </row>
    <row r="7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>
      <c r="A8" s="10"/>
      <c r="B8" s="12"/>
      <c r="C8" s="16"/>
      <c r="D8" s="11"/>
      <c r="E8" s="12"/>
    </row>
    <row r="9">
      <c r="A9" s="19" t="s">
        <v>3852</v>
      </c>
      <c r="B9" s="6"/>
      <c r="C9" s="6"/>
      <c r="D9" s="6"/>
      <c r="E9" s="7"/>
    </row>
    <row r="10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</row>
    <row r="11">
      <c r="A11" s="24" t="s">
        <v>3857</v>
      </c>
      <c r="B11" s="25">
        <v>4961.0</v>
      </c>
      <c r="C11" s="26">
        <v>4961.0</v>
      </c>
      <c r="D11" s="27">
        <f t="shared" ref="D11:D26" si="1">C11-B11</f>
        <v>0</v>
      </c>
      <c r="E11" s="42"/>
    </row>
    <row r="12">
      <c r="A12" s="24" t="s">
        <v>3858</v>
      </c>
      <c r="B12" s="29">
        <v>3710.0</v>
      </c>
      <c r="C12" s="26">
        <v>3710.0</v>
      </c>
      <c r="D12" s="27">
        <f t="shared" si="1"/>
        <v>0</v>
      </c>
      <c r="E12" s="42"/>
    </row>
    <row r="13">
      <c r="A13" s="24" t="s">
        <v>3859</v>
      </c>
      <c r="B13" s="29">
        <v>200.0</v>
      </c>
      <c r="C13" s="26">
        <v>200.0</v>
      </c>
      <c r="D13" s="27">
        <f t="shared" si="1"/>
        <v>0</v>
      </c>
      <c r="E13" s="42"/>
    </row>
    <row r="14">
      <c r="A14" s="24" t="s">
        <v>3860</v>
      </c>
      <c r="B14" s="29">
        <v>0.0</v>
      </c>
      <c r="C14" s="26"/>
      <c r="D14" s="27">
        <f t="shared" si="1"/>
        <v>0</v>
      </c>
      <c r="E14" s="42"/>
    </row>
    <row r="15">
      <c r="A15" s="30" t="s">
        <v>3862</v>
      </c>
      <c r="B15" s="29">
        <v>0.0</v>
      </c>
      <c r="C15" s="26"/>
      <c r="D15" s="27">
        <f t="shared" si="1"/>
        <v>0</v>
      </c>
      <c r="E15" s="42"/>
    </row>
    <row r="16">
      <c r="A16" s="30" t="s">
        <v>3863</v>
      </c>
      <c r="B16" s="29">
        <v>0.0</v>
      </c>
      <c r="C16" s="26"/>
      <c r="D16" s="27">
        <f t="shared" si="1"/>
        <v>0</v>
      </c>
      <c r="E16" s="42"/>
    </row>
    <row r="17">
      <c r="A17" s="30" t="s">
        <v>3865</v>
      </c>
      <c r="B17" s="29">
        <v>155.0</v>
      </c>
      <c r="C17" s="26">
        <v>155.0</v>
      </c>
      <c r="D17" s="27">
        <f t="shared" si="1"/>
        <v>0</v>
      </c>
      <c r="E17" s="41" t="s">
        <v>5303</v>
      </c>
    </row>
    <row r="18">
      <c r="A18" s="31" t="s">
        <v>3867</v>
      </c>
      <c r="B18" s="29">
        <v>720.0</v>
      </c>
      <c r="C18" s="26">
        <f>360+360</f>
        <v>720</v>
      </c>
      <c r="D18" s="27">
        <f t="shared" si="1"/>
        <v>0</v>
      </c>
      <c r="E18" s="42"/>
    </row>
    <row r="19">
      <c r="A19" s="32" t="s">
        <v>3868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117850.77</v>
      </c>
      <c r="D19" s="27">
        <f t="shared" si="1"/>
        <v>106439.77</v>
      </c>
      <c r="E19" s="42"/>
    </row>
    <row r="20">
      <c r="A20" s="32" t="s">
        <v>3869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31461</v>
      </c>
      <c r="D20" s="27">
        <f t="shared" si="1"/>
        <v>28141</v>
      </c>
      <c r="E20" s="42"/>
    </row>
    <row r="21">
      <c r="A21" s="32" t="s">
        <v>3870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139872</v>
      </c>
      <c r="D21" s="27">
        <f t="shared" si="1"/>
        <v>122690</v>
      </c>
      <c r="E21" s="42"/>
    </row>
    <row r="22">
      <c r="A22" s="32" t="s">
        <v>3871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110658</v>
      </c>
      <c r="D22" s="27">
        <f t="shared" si="1"/>
        <v>97540</v>
      </c>
      <c r="E22" s="42"/>
    </row>
    <row r="23">
      <c r="A23" s="32" t="s">
        <v>3873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1102</v>
      </c>
      <c r="D23" s="27">
        <f t="shared" si="1"/>
        <v>554</v>
      </c>
      <c r="E23" s="42"/>
    </row>
    <row r="24">
      <c r="A24" s="32" t="s">
        <v>3874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16910</v>
      </c>
      <c r="D24" s="27">
        <f t="shared" si="1"/>
        <v>14850</v>
      </c>
      <c r="E24" s="42"/>
    </row>
    <row r="25">
      <c r="A25" s="35" t="s">
        <v>3875</v>
      </c>
      <c r="B25" s="29">
        <v>55325.0</v>
      </c>
      <c r="C25" s="9">
        <f t="array" ref="C25">SUM(INDIRECT(A1 &amp; " Restia!C:C")) - SUMIFS(INDIRECT(A1 &amp; " Restia!C:C"), INDIRECT(A1 &amp; " Restia!B:B"), "canceled")</f>
        <v>466786.27</v>
      </c>
      <c r="D25" s="27">
        <f t="shared" si="1"/>
        <v>411461.27</v>
      </c>
      <c r="E25" s="42"/>
    </row>
    <row r="26">
      <c r="A26" s="36" t="s">
        <v>3876</v>
      </c>
      <c r="B26" s="43">
        <v>0.0</v>
      </c>
      <c r="C26" s="44">
        <f>sum(C11:C23)-C25</f>
        <v>-56096.5</v>
      </c>
      <c r="D26" s="45">
        <f t="shared" si="1"/>
        <v>-56096.5</v>
      </c>
      <c r="E26" s="46"/>
    </row>
    <row r="29">
      <c r="A29" s="5" t="s">
        <v>5089</v>
      </c>
      <c r="B29" s="6"/>
      <c r="C29" s="6"/>
      <c r="D29" s="6"/>
      <c r="E29" s="7"/>
    </row>
    <row r="30">
      <c r="A30" s="10"/>
      <c r="B30" s="11"/>
      <c r="C30" s="11"/>
      <c r="D30" s="11"/>
      <c r="E30" s="12"/>
    </row>
    <row r="31">
      <c r="A31" s="5" t="s">
        <v>3850</v>
      </c>
      <c r="B31" s="6"/>
      <c r="C31" s="6"/>
      <c r="D31" s="6"/>
      <c r="E31" s="7"/>
    </row>
    <row r="32">
      <c r="A32" s="10"/>
      <c r="B32" s="11"/>
      <c r="C32" s="11"/>
      <c r="D32" s="11"/>
      <c r="E32" s="12"/>
    </row>
    <row r="33">
      <c r="A33" s="13">
        <v>45537.0</v>
      </c>
      <c r="B33" s="6"/>
      <c r="C33" s="14" t="s">
        <v>3851</v>
      </c>
      <c r="D33" s="15">
        <v>45543.0</v>
      </c>
      <c r="E33" s="7"/>
    </row>
    <row r="34">
      <c r="A34" s="10"/>
      <c r="B34" s="11"/>
      <c r="C34" s="16"/>
      <c r="D34" s="11"/>
      <c r="E34" s="12"/>
    </row>
    <row r="35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>
      <c r="A36" s="10"/>
      <c r="B36" s="12"/>
      <c r="C36" s="16"/>
      <c r="D36" s="11"/>
      <c r="E36" s="12"/>
    </row>
    <row r="37">
      <c r="A37" s="19" t="s">
        <v>3852</v>
      </c>
      <c r="B37" s="6"/>
      <c r="C37" s="6"/>
      <c r="D37" s="6"/>
      <c r="E37" s="7"/>
    </row>
    <row r="38">
      <c r="A38" s="20" t="s">
        <v>3853</v>
      </c>
      <c r="B38" s="21" t="s">
        <v>3854</v>
      </c>
      <c r="C38" s="22" t="s">
        <v>3855</v>
      </c>
      <c r="D38" s="21" t="s">
        <v>3856</v>
      </c>
      <c r="E38" s="23" t="s">
        <v>13</v>
      </c>
    </row>
    <row r="39">
      <c r="A39" s="24" t="s">
        <v>3857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2"/>
    </row>
    <row r="40">
      <c r="A40" s="24" t="s">
        <v>3858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2"/>
    </row>
    <row r="41">
      <c r="A41" s="24" t="s">
        <v>3859</v>
      </c>
      <c r="B41" s="29">
        <v>0.0</v>
      </c>
      <c r="C41" s="26"/>
      <c r="D41" s="27">
        <f t="shared" si="2"/>
        <v>0</v>
      </c>
      <c r="E41" s="42"/>
    </row>
    <row r="42">
      <c r="A42" s="24" t="s">
        <v>3860</v>
      </c>
      <c r="B42" s="29">
        <v>0.0</v>
      </c>
      <c r="C42" s="26"/>
      <c r="D42" s="27">
        <f t="shared" si="2"/>
        <v>0</v>
      </c>
      <c r="E42" s="42"/>
    </row>
    <row r="43">
      <c r="A43" s="30" t="s">
        <v>3862</v>
      </c>
      <c r="B43" s="29">
        <v>0.0</v>
      </c>
      <c r="C43" s="26"/>
      <c r="D43" s="27">
        <f t="shared" si="2"/>
        <v>0</v>
      </c>
      <c r="E43" s="42"/>
    </row>
    <row r="44">
      <c r="A44" s="30" t="s">
        <v>3863</v>
      </c>
      <c r="B44" s="29">
        <v>698.0</v>
      </c>
      <c r="C44" s="26">
        <v>696.0</v>
      </c>
      <c r="D44" s="27">
        <f t="shared" si="2"/>
        <v>-2</v>
      </c>
      <c r="E44" s="41"/>
    </row>
    <row r="45">
      <c r="A45" s="30" t="s">
        <v>3865</v>
      </c>
      <c r="B45" s="29">
        <v>1050.0</v>
      </c>
      <c r="C45" s="26">
        <v>1000.0</v>
      </c>
      <c r="D45" s="27">
        <f t="shared" si="2"/>
        <v>-50</v>
      </c>
      <c r="E45" s="41" t="s">
        <v>5304</v>
      </c>
    </row>
    <row r="46">
      <c r="A46" s="31" t="s">
        <v>3867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2"/>
    </row>
    <row r="47">
      <c r="A47" s="32" t="s">
        <v>3868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117850.77</v>
      </c>
      <c r="D47" s="27">
        <f t="shared" si="2"/>
        <v>30202.77</v>
      </c>
      <c r="E47" s="42"/>
    </row>
    <row r="48">
      <c r="A48" s="32" t="s">
        <v>3869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31461</v>
      </c>
      <c r="D48" s="27">
        <f t="shared" si="2"/>
        <v>-10286</v>
      </c>
      <c r="E48" s="42"/>
    </row>
    <row r="49">
      <c r="A49" s="32" t="s">
        <v>3870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139872</v>
      </c>
      <c r="D49" s="27">
        <f t="shared" si="2"/>
        <v>11590</v>
      </c>
      <c r="E49" s="42"/>
    </row>
    <row r="50">
      <c r="A50" s="32" t="s">
        <v>3871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110658</v>
      </c>
      <c r="D50" s="27">
        <f t="shared" si="2"/>
        <v>37691</v>
      </c>
      <c r="E50" s="42"/>
    </row>
    <row r="51">
      <c r="A51" s="32" t="s">
        <v>3873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1102</v>
      </c>
      <c r="D51" s="27">
        <f t="shared" si="2"/>
        <v>-1188</v>
      </c>
      <c r="E51" s="42"/>
    </row>
    <row r="52">
      <c r="A52" s="32" t="s">
        <v>3874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16910</v>
      </c>
      <c r="D52" s="27">
        <f t="shared" si="2"/>
        <v>753</v>
      </c>
      <c r="E52" s="42"/>
    </row>
    <row r="53">
      <c r="A53" s="35" t="s">
        <v>3875</v>
      </c>
      <c r="B53" s="29">
        <v>397401.0</v>
      </c>
      <c r="C53" s="9">
        <f t="array" ref="C53">SUM(INDIRECT(A29 &amp; " Restia!C:C")) - SUMIFS(INDIRECT(A29 &amp; " Restia!C:C"), INDIRECT(A29 &amp; " Restia!B:B"), "canceled")</f>
        <v>466786.27</v>
      </c>
      <c r="D53" s="27">
        <f t="shared" si="2"/>
        <v>69385.27</v>
      </c>
      <c r="E53" s="42"/>
    </row>
    <row r="54">
      <c r="A54" s="36" t="s">
        <v>3876</v>
      </c>
      <c r="B54" s="43">
        <v>34.0</v>
      </c>
      <c r="C54" s="44">
        <f>sum(C39:C51)-C53</f>
        <v>-2193.5</v>
      </c>
      <c r="D54" s="45">
        <f t="shared" si="2"/>
        <v>-2227.5</v>
      </c>
      <c r="E54" s="46"/>
    </row>
    <row r="57">
      <c r="A57" s="5" t="s">
        <v>5089</v>
      </c>
      <c r="B57" s="6"/>
      <c r="C57" s="6"/>
      <c r="D57" s="6"/>
      <c r="E57" s="7"/>
    </row>
    <row r="58">
      <c r="A58" s="10"/>
      <c r="B58" s="11"/>
      <c r="C58" s="11"/>
      <c r="D58" s="11"/>
      <c r="E58" s="12"/>
    </row>
    <row r="59">
      <c r="A59" s="5" t="s">
        <v>3850</v>
      </c>
      <c r="B59" s="6"/>
      <c r="C59" s="6"/>
      <c r="D59" s="6"/>
      <c r="E59" s="7"/>
    </row>
    <row r="60">
      <c r="A60" s="10"/>
      <c r="B60" s="11"/>
      <c r="C60" s="11"/>
      <c r="D60" s="11"/>
      <c r="E60" s="12"/>
    </row>
    <row r="61">
      <c r="A61" s="13">
        <v>45544.0</v>
      </c>
      <c r="B61" s="6"/>
      <c r="C61" s="14" t="s">
        <v>3851</v>
      </c>
      <c r="D61" s="15">
        <v>45550.0</v>
      </c>
      <c r="E61" s="7"/>
    </row>
    <row r="62">
      <c r="A62" s="10"/>
      <c r="B62" s="11"/>
      <c r="C62" s="16"/>
      <c r="D62" s="11"/>
      <c r="E62" s="12"/>
    </row>
    <row r="63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>
      <c r="A64" s="10"/>
      <c r="B64" s="12"/>
      <c r="C64" s="16"/>
      <c r="D64" s="11"/>
      <c r="E64" s="12"/>
    </row>
    <row r="65">
      <c r="A65" s="19" t="s">
        <v>3852</v>
      </c>
      <c r="B65" s="6"/>
      <c r="C65" s="6"/>
      <c r="D65" s="6"/>
      <c r="E65" s="7"/>
    </row>
    <row r="66">
      <c r="A66" s="20" t="s">
        <v>3853</v>
      </c>
      <c r="B66" s="21" t="s">
        <v>3854</v>
      </c>
      <c r="C66" s="22" t="s">
        <v>3855</v>
      </c>
      <c r="D66" s="21" t="s">
        <v>3856</v>
      </c>
      <c r="E66" s="23" t="s">
        <v>13</v>
      </c>
    </row>
    <row r="67">
      <c r="A67" s="24" t="s">
        <v>3857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2"/>
    </row>
    <row r="68">
      <c r="A68" s="24" t="s">
        <v>3858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2"/>
    </row>
    <row r="69">
      <c r="A69" s="24" t="s">
        <v>3859</v>
      </c>
      <c r="B69" s="29">
        <v>650.0</v>
      </c>
      <c r="C69" s="26">
        <f>130+130+200+190</f>
        <v>650</v>
      </c>
      <c r="D69" s="27">
        <f t="shared" si="3"/>
        <v>0</v>
      </c>
      <c r="E69" s="42"/>
    </row>
    <row r="70">
      <c r="A70" s="24" t="s">
        <v>3860</v>
      </c>
      <c r="B70" s="29">
        <v>0.0</v>
      </c>
      <c r="C70" s="26"/>
      <c r="D70" s="27">
        <f t="shared" si="3"/>
        <v>0</v>
      </c>
      <c r="E70" s="42"/>
    </row>
    <row r="71">
      <c r="A71" s="30" t="s">
        <v>3862</v>
      </c>
      <c r="B71" s="29">
        <v>0.0</v>
      </c>
      <c r="C71" s="26"/>
      <c r="D71" s="27">
        <f t="shared" si="3"/>
        <v>0</v>
      </c>
      <c r="E71" s="42"/>
    </row>
    <row r="72">
      <c r="A72" s="30" t="s">
        <v>3863</v>
      </c>
      <c r="B72" s="29">
        <v>0.0</v>
      </c>
      <c r="C72" s="26"/>
      <c r="D72" s="27">
        <f t="shared" si="3"/>
        <v>0</v>
      </c>
      <c r="E72" s="41"/>
    </row>
    <row r="73">
      <c r="A73" s="30" t="s">
        <v>3865</v>
      </c>
      <c r="B73" s="29">
        <v>195.0</v>
      </c>
      <c r="C73" s="26">
        <v>155.0</v>
      </c>
      <c r="D73" s="27">
        <f t="shared" si="3"/>
        <v>-40</v>
      </c>
      <c r="E73" s="41"/>
    </row>
    <row r="74">
      <c r="A74" s="31" t="s">
        <v>3867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2"/>
    </row>
    <row r="75">
      <c r="A75" s="32" t="s">
        <v>3868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117850.77</v>
      </c>
      <c r="D75" s="27">
        <f t="shared" si="3"/>
        <v>14638.77</v>
      </c>
      <c r="E75" s="42"/>
    </row>
    <row r="76">
      <c r="A76" s="32" t="s">
        <v>3869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31461</v>
      </c>
      <c r="D76" s="27">
        <f t="shared" si="3"/>
        <v>-7195</v>
      </c>
      <c r="E76" s="42"/>
    </row>
    <row r="77">
      <c r="A77" s="32" t="s">
        <v>3870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139872</v>
      </c>
      <c r="D77" s="27">
        <f t="shared" si="3"/>
        <v>-343</v>
      </c>
      <c r="E77" s="42"/>
    </row>
    <row r="78">
      <c r="A78" s="32" t="s">
        <v>3871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110658</v>
      </c>
      <c r="D78" s="27">
        <f t="shared" si="3"/>
        <v>12217</v>
      </c>
      <c r="E78" s="42"/>
    </row>
    <row r="79">
      <c r="A79" s="32" t="s">
        <v>3873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1102</v>
      </c>
      <c r="D79" s="27">
        <f t="shared" si="3"/>
        <v>-5803</v>
      </c>
      <c r="E79" s="42"/>
    </row>
    <row r="80">
      <c r="A80" s="32" t="s">
        <v>3874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16910</v>
      </c>
      <c r="D80" s="27">
        <f t="shared" si="3"/>
        <v>-3790</v>
      </c>
      <c r="E80" s="42"/>
    </row>
    <row r="81">
      <c r="A81" s="35" t="s">
        <v>3875</v>
      </c>
      <c r="B81" s="29">
        <v>452330.0</v>
      </c>
      <c r="C81" s="9">
        <f t="array" ref="C81">SUM(INDIRECT(A57 &amp; " Restia!C:C")) - SUMIFS(INDIRECT(A57 &amp; " Restia!C:C"), INDIRECT(A57 &amp; " Restia!B:B"), "canceled")</f>
        <v>466786.27</v>
      </c>
      <c r="D81" s="27">
        <f t="shared" si="3"/>
        <v>14456.27</v>
      </c>
      <c r="E81" s="42"/>
    </row>
    <row r="82">
      <c r="A82" s="36" t="s">
        <v>3876</v>
      </c>
      <c r="B82" s="43">
        <v>-495.0</v>
      </c>
      <c r="C82" s="44">
        <f>sum(C67:C79)-C81</f>
        <v>-1436.5</v>
      </c>
      <c r="D82" s="45">
        <f t="shared" si="3"/>
        <v>-941.5</v>
      </c>
      <c r="E82" s="46"/>
    </row>
    <row r="85">
      <c r="A85" s="5" t="s">
        <v>5089</v>
      </c>
      <c r="B85" s="6"/>
      <c r="C85" s="6"/>
      <c r="D85" s="6"/>
      <c r="E85" s="7"/>
    </row>
    <row r="86">
      <c r="A86" s="10"/>
      <c r="B86" s="11"/>
      <c r="C86" s="11"/>
      <c r="D86" s="11"/>
      <c r="E86" s="12"/>
    </row>
    <row r="87">
      <c r="A87" s="5" t="s">
        <v>3850</v>
      </c>
      <c r="B87" s="6"/>
      <c r="C87" s="6"/>
      <c r="D87" s="6"/>
      <c r="E87" s="7"/>
    </row>
    <row r="88">
      <c r="A88" s="10"/>
      <c r="B88" s="11"/>
      <c r="C88" s="11"/>
      <c r="D88" s="11"/>
      <c r="E88" s="12"/>
    </row>
    <row r="89">
      <c r="A89" s="13">
        <v>45551.0</v>
      </c>
      <c r="B89" s="6"/>
      <c r="C89" s="14" t="s">
        <v>3851</v>
      </c>
      <c r="D89" s="15">
        <v>45557.0</v>
      </c>
      <c r="E89" s="7"/>
    </row>
    <row r="90">
      <c r="A90" s="10"/>
      <c r="B90" s="11"/>
      <c r="C90" s="16"/>
      <c r="D90" s="11"/>
      <c r="E90" s="12"/>
    </row>
    <row r="9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>
      <c r="A92" s="10"/>
      <c r="B92" s="12"/>
      <c r="C92" s="16"/>
      <c r="D92" s="11"/>
      <c r="E92" s="12"/>
    </row>
    <row r="93">
      <c r="A93" s="19" t="s">
        <v>3852</v>
      </c>
      <c r="B93" s="6"/>
      <c r="C93" s="6"/>
      <c r="D93" s="6"/>
      <c r="E93" s="7"/>
    </row>
    <row r="94">
      <c r="A94" s="20" t="s">
        <v>3853</v>
      </c>
      <c r="B94" s="21" t="s">
        <v>3854</v>
      </c>
      <c r="C94" s="22" t="s">
        <v>3855</v>
      </c>
      <c r="D94" s="21" t="s">
        <v>3856</v>
      </c>
      <c r="E94" s="23" t="s">
        <v>13</v>
      </c>
    </row>
    <row r="95">
      <c r="A95" s="24" t="s">
        <v>3857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2"/>
    </row>
    <row r="96">
      <c r="A96" s="24" t="s">
        <v>3858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2"/>
    </row>
    <row r="97">
      <c r="A97" s="24" t="s">
        <v>3859</v>
      </c>
      <c r="B97" s="29">
        <v>440.0</v>
      </c>
      <c r="C97" s="26">
        <f>110+110+110+110+190</f>
        <v>630</v>
      </c>
      <c r="D97" s="27">
        <f t="shared" si="4"/>
        <v>190</v>
      </c>
      <c r="E97" s="42"/>
    </row>
    <row r="98">
      <c r="A98" s="24" t="s">
        <v>3860</v>
      </c>
      <c r="B98" s="29">
        <v>1500.0</v>
      </c>
      <c r="C98" s="26">
        <f>500+500+500</f>
        <v>1500</v>
      </c>
      <c r="D98" s="27">
        <f t="shared" si="4"/>
        <v>0</v>
      </c>
      <c r="E98" s="42"/>
    </row>
    <row r="99">
      <c r="A99" s="30" t="s">
        <v>3862</v>
      </c>
      <c r="B99" s="29">
        <v>0.0</v>
      </c>
      <c r="C99" s="26"/>
      <c r="D99" s="27">
        <f t="shared" si="4"/>
        <v>0</v>
      </c>
      <c r="E99" s="42"/>
    </row>
    <row r="100">
      <c r="A100" s="30" t="s">
        <v>3863</v>
      </c>
      <c r="B100" s="29">
        <v>0.0</v>
      </c>
      <c r="C100" s="26"/>
      <c r="D100" s="27">
        <f t="shared" si="4"/>
        <v>0</v>
      </c>
      <c r="E100" s="41"/>
    </row>
    <row r="101">
      <c r="A101" s="30" t="s">
        <v>3865</v>
      </c>
      <c r="B101" s="29">
        <v>3585.0</v>
      </c>
      <c r="C101" s="26">
        <f>155+1890+1500</f>
        <v>3545</v>
      </c>
      <c r="D101" s="27">
        <f t="shared" si="4"/>
        <v>-40</v>
      </c>
      <c r="E101" s="41" t="s">
        <v>5305</v>
      </c>
    </row>
    <row r="102">
      <c r="A102" s="31" t="s">
        <v>3867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2"/>
    </row>
    <row r="103">
      <c r="A103" s="32" t="s">
        <v>3868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117850.77</v>
      </c>
      <c r="D103" s="27">
        <f t="shared" si="4"/>
        <v>32118.77</v>
      </c>
      <c r="E103" s="42"/>
    </row>
    <row r="104">
      <c r="A104" s="32" t="s">
        <v>3869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31461</v>
      </c>
      <c r="D104" s="27">
        <f t="shared" si="4"/>
        <v>-3499</v>
      </c>
      <c r="E104" s="42"/>
    </row>
    <row r="105">
      <c r="A105" s="32" t="s">
        <v>3870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139872</v>
      </c>
      <c r="D105" s="27">
        <f t="shared" si="4"/>
        <v>25159</v>
      </c>
      <c r="E105" s="42"/>
    </row>
    <row r="106">
      <c r="A106" s="32" t="s">
        <v>3871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110658</v>
      </c>
      <c r="D106" s="27">
        <f t="shared" si="4"/>
        <v>26810</v>
      </c>
      <c r="E106" s="42"/>
    </row>
    <row r="107">
      <c r="A107" s="32" t="s">
        <v>3873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1102</v>
      </c>
      <c r="D107" s="27">
        <f t="shared" si="4"/>
        <v>-1281</v>
      </c>
      <c r="E107" s="42"/>
    </row>
    <row r="108">
      <c r="A108" s="32" t="s">
        <v>3874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16910</v>
      </c>
      <c r="D108" s="27">
        <f t="shared" si="4"/>
        <v>2848</v>
      </c>
      <c r="E108" s="42"/>
    </row>
    <row r="109">
      <c r="A109" s="35" t="s">
        <v>3875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466786.27</v>
      </c>
      <c r="D109" s="27">
        <f t="shared" si="4"/>
        <v>83141.07</v>
      </c>
      <c r="E109" s="42"/>
    </row>
    <row r="110">
      <c r="A110" s="36" t="s">
        <v>3876</v>
      </c>
      <c r="B110" s="43">
        <v>6.80000000000291</v>
      </c>
      <c r="C110" s="44">
        <f>sum(C95:C107)-C109</f>
        <v>-4081.5</v>
      </c>
      <c r="D110" s="45">
        <f t="shared" si="4"/>
        <v>-4088.3</v>
      </c>
      <c r="E110" s="46"/>
    </row>
    <row r="113">
      <c r="A113" s="5" t="s">
        <v>5089</v>
      </c>
      <c r="B113" s="6"/>
      <c r="C113" s="6"/>
      <c r="D113" s="6"/>
      <c r="E113" s="7"/>
    </row>
    <row r="114">
      <c r="A114" s="10"/>
      <c r="B114" s="11"/>
      <c r="C114" s="11"/>
      <c r="D114" s="11"/>
      <c r="E114" s="12"/>
    </row>
    <row r="115">
      <c r="A115" s="5" t="s">
        <v>3850</v>
      </c>
      <c r="B115" s="6"/>
      <c r="C115" s="6"/>
      <c r="D115" s="6"/>
      <c r="E115" s="7"/>
    </row>
    <row r="116">
      <c r="A116" s="10"/>
      <c r="B116" s="11"/>
      <c r="C116" s="11"/>
      <c r="D116" s="11"/>
      <c r="E116" s="12"/>
    </row>
    <row r="117">
      <c r="A117" s="13">
        <v>45558.0</v>
      </c>
      <c r="B117" s="6"/>
      <c r="C117" s="14" t="s">
        <v>3851</v>
      </c>
      <c r="D117" s="15">
        <v>45564.0</v>
      </c>
      <c r="E117" s="7"/>
    </row>
    <row r="118">
      <c r="A118" s="10"/>
      <c r="B118" s="11"/>
      <c r="C118" s="16"/>
      <c r="D118" s="11"/>
      <c r="E118" s="12"/>
    </row>
    <row r="119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>
      <c r="A120" s="10"/>
      <c r="B120" s="12"/>
      <c r="C120" s="16"/>
      <c r="D120" s="11"/>
      <c r="E120" s="12"/>
    </row>
    <row r="121">
      <c r="A121" s="19" t="s">
        <v>3852</v>
      </c>
      <c r="B121" s="6"/>
      <c r="C121" s="6"/>
      <c r="D121" s="6"/>
      <c r="E121" s="7"/>
    </row>
    <row r="122">
      <c r="A122" s="20" t="s">
        <v>3853</v>
      </c>
      <c r="B122" s="21" t="s">
        <v>3854</v>
      </c>
      <c r="C122" s="22" t="s">
        <v>3855</v>
      </c>
      <c r="D122" s="21" t="s">
        <v>3856</v>
      </c>
      <c r="E122" s="23" t="s">
        <v>13</v>
      </c>
    </row>
    <row r="123">
      <c r="A123" s="24" t="s">
        <v>3857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2"/>
    </row>
    <row r="124">
      <c r="A124" s="24" t="s">
        <v>3858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2"/>
    </row>
    <row r="125">
      <c r="A125" s="24" t="s">
        <v>3859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2"/>
    </row>
    <row r="126">
      <c r="A126" s="24" t="s">
        <v>3860</v>
      </c>
      <c r="B126" s="29">
        <v>1000.0</v>
      </c>
      <c r="C126" s="26">
        <f>500+500</f>
        <v>1000</v>
      </c>
      <c r="D126" s="27">
        <f t="shared" si="5"/>
        <v>0</v>
      </c>
      <c r="E126" s="42"/>
    </row>
    <row r="127">
      <c r="A127" s="30" t="s">
        <v>3862</v>
      </c>
      <c r="B127" s="29">
        <v>0.0</v>
      </c>
      <c r="C127" s="26"/>
      <c r="D127" s="27">
        <f t="shared" si="5"/>
        <v>0</v>
      </c>
      <c r="E127" s="42"/>
    </row>
    <row r="128">
      <c r="A128" s="30" t="s">
        <v>3863</v>
      </c>
      <c r="B128" s="29">
        <v>0.0</v>
      </c>
      <c r="C128" s="26"/>
      <c r="D128" s="27">
        <f t="shared" si="5"/>
        <v>0</v>
      </c>
      <c r="E128" s="41"/>
    </row>
    <row r="129">
      <c r="A129" s="30" t="s">
        <v>3865</v>
      </c>
      <c r="B129" s="29">
        <v>5200.0</v>
      </c>
      <c r="C129" s="26">
        <f>2000+3000</f>
        <v>5000</v>
      </c>
      <c r="D129" s="27">
        <f t="shared" si="5"/>
        <v>-200</v>
      </c>
      <c r="E129" s="41" t="s">
        <v>5306</v>
      </c>
    </row>
    <row r="130">
      <c r="A130" s="31" t="s">
        <v>3867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2"/>
    </row>
    <row r="131">
      <c r="A131" s="32" t="s">
        <v>3868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117850.77</v>
      </c>
      <c r="D131" s="27">
        <f t="shared" si="5"/>
        <v>27332.77</v>
      </c>
      <c r="E131" s="42"/>
    </row>
    <row r="132">
      <c r="A132" s="32" t="s">
        <v>3869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31461</v>
      </c>
      <c r="D132" s="27">
        <f t="shared" si="5"/>
        <v>-1903</v>
      </c>
      <c r="E132" s="42"/>
    </row>
    <row r="133">
      <c r="A133" s="32" t="s">
        <v>3870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139872</v>
      </c>
      <c r="D133" s="27">
        <f t="shared" si="5"/>
        <v>12503</v>
      </c>
      <c r="E133" s="42"/>
    </row>
    <row r="134">
      <c r="A134" s="32" t="s">
        <v>3871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110658</v>
      </c>
      <c r="D134" s="27">
        <f t="shared" si="5"/>
        <v>39330</v>
      </c>
      <c r="E134" s="42"/>
    </row>
    <row r="135">
      <c r="A135" s="32" t="s">
        <v>3873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1102</v>
      </c>
      <c r="D135" s="27">
        <f t="shared" si="5"/>
        <v>305</v>
      </c>
      <c r="E135" s="42"/>
    </row>
    <row r="136">
      <c r="A136" s="32" t="s">
        <v>3874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16910</v>
      </c>
      <c r="D136" s="27">
        <f t="shared" si="5"/>
        <v>988</v>
      </c>
      <c r="E136" s="42"/>
    </row>
    <row r="137">
      <c r="A137" s="35" t="s">
        <v>3875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466786.27</v>
      </c>
      <c r="D137" s="27">
        <f t="shared" si="5"/>
        <v>80461.52</v>
      </c>
      <c r="E137" s="42"/>
    </row>
    <row r="138">
      <c r="A138" s="36" t="s">
        <v>3876</v>
      </c>
      <c r="B138" s="43">
        <v>3.25</v>
      </c>
      <c r="C138" s="44">
        <f>sum(C123:C135)-C137</f>
        <v>-2730.5</v>
      </c>
      <c r="D138" s="45">
        <f t="shared" si="5"/>
        <v>-2733.75</v>
      </c>
      <c r="E138" s="46"/>
    </row>
    <row r="141">
      <c r="A141" s="5" t="s">
        <v>5089</v>
      </c>
      <c r="B141" s="6"/>
      <c r="C141" s="6"/>
      <c r="D141" s="6"/>
      <c r="E141" s="7"/>
    </row>
    <row r="142">
      <c r="A142" s="10"/>
      <c r="B142" s="11"/>
      <c r="C142" s="11"/>
      <c r="D142" s="11"/>
      <c r="E142" s="12"/>
    </row>
    <row r="143">
      <c r="A143" s="5" t="s">
        <v>3850</v>
      </c>
      <c r="B143" s="6"/>
      <c r="C143" s="6"/>
      <c r="D143" s="6"/>
      <c r="E143" s="7"/>
    </row>
    <row r="144">
      <c r="A144" s="10"/>
      <c r="B144" s="11"/>
      <c r="C144" s="11"/>
      <c r="D144" s="11"/>
      <c r="E144" s="12"/>
    </row>
    <row r="145">
      <c r="A145" s="13">
        <v>45565.0</v>
      </c>
      <c r="B145" s="6"/>
      <c r="C145" s="14" t="s">
        <v>3851</v>
      </c>
      <c r="D145" s="15">
        <v>45565.0</v>
      </c>
      <c r="E145" s="7"/>
    </row>
    <row r="146">
      <c r="A146" s="10"/>
      <c r="B146" s="11"/>
      <c r="C146" s="16"/>
      <c r="D146" s="11"/>
      <c r="E146" s="12"/>
    </row>
    <row r="147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>
      <c r="A148" s="10"/>
      <c r="B148" s="12"/>
      <c r="C148" s="16"/>
      <c r="D148" s="11"/>
      <c r="E148" s="12"/>
    </row>
    <row r="149">
      <c r="A149" s="19" t="s">
        <v>3852</v>
      </c>
      <c r="B149" s="6"/>
      <c r="C149" s="6"/>
      <c r="D149" s="6"/>
      <c r="E149" s="7"/>
    </row>
    <row r="150">
      <c r="A150" s="20" t="s">
        <v>3853</v>
      </c>
      <c r="B150" s="21" t="s">
        <v>3854</v>
      </c>
      <c r="C150" s="22" t="s">
        <v>3855</v>
      </c>
      <c r="D150" s="21" t="s">
        <v>3856</v>
      </c>
      <c r="E150" s="23" t="s">
        <v>13</v>
      </c>
    </row>
    <row r="151">
      <c r="A151" s="24" t="s">
        <v>3857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2"/>
    </row>
    <row r="152">
      <c r="A152" s="24" t="s">
        <v>3858</v>
      </c>
      <c r="B152" s="29">
        <v>2272.0</v>
      </c>
      <c r="C152" s="26">
        <v>2272.0</v>
      </c>
      <c r="D152" s="27">
        <f t="shared" si="6"/>
        <v>0</v>
      </c>
      <c r="E152" s="42"/>
    </row>
    <row r="153">
      <c r="A153" s="24" t="s">
        <v>3859</v>
      </c>
      <c r="B153" s="29">
        <v>0.0</v>
      </c>
      <c r="C153" s="26"/>
      <c r="D153" s="27">
        <f t="shared" si="6"/>
        <v>0</v>
      </c>
      <c r="E153" s="42"/>
    </row>
    <row r="154">
      <c r="A154" s="24" t="s">
        <v>3860</v>
      </c>
      <c r="B154" s="29">
        <v>0.0</v>
      </c>
      <c r="C154" s="26"/>
      <c r="D154" s="27">
        <f t="shared" si="6"/>
        <v>0</v>
      </c>
      <c r="E154" s="42"/>
    </row>
    <row r="155">
      <c r="A155" s="30" t="s">
        <v>3862</v>
      </c>
      <c r="B155" s="29">
        <v>0.0</v>
      </c>
      <c r="C155" s="26"/>
      <c r="D155" s="27">
        <f t="shared" si="6"/>
        <v>0</v>
      </c>
      <c r="E155" s="42"/>
    </row>
    <row r="156">
      <c r="A156" s="30" t="s">
        <v>3863</v>
      </c>
      <c r="B156" s="29">
        <v>0.0</v>
      </c>
      <c r="C156" s="26"/>
      <c r="D156" s="27">
        <f t="shared" si="6"/>
        <v>0</v>
      </c>
      <c r="E156" s="41"/>
    </row>
    <row r="157">
      <c r="A157" s="30" t="s">
        <v>3865</v>
      </c>
      <c r="B157" s="29">
        <v>0.0</v>
      </c>
      <c r="C157" s="26"/>
      <c r="D157" s="27">
        <f t="shared" si="6"/>
        <v>0</v>
      </c>
      <c r="E157" s="41"/>
    </row>
    <row r="158">
      <c r="A158" s="31" t="s">
        <v>3867</v>
      </c>
      <c r="B158" s="29">
        <v>560.0</v>
      </c>
      <c r="C158" s="26">
        <f>360+200</f>
        <v>560</v>
      </c>
      <c r="D158" s="27">
        <f t="shared" si="6"/>
        <v>0</v>
      </c>
      <c r="E158" s="42"/>
    </row>
    <row r="159">
      <c r="A159" s="32" t="s">
        <v>3868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117850.77</v>
      </c>
      <c r="D159" s="27">
        <f t="shared" si="6"/>
        <v>106441.77</v>
      </c>
      <c r="E159" s="42"/>
    </row>
    <row r="160">
      <c r="A160" s="32" t="s">
        <v>3869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31461</v>
      </c>
      <c r="D160" s="27">
        <f t="shared" si="6"/>
        <v>28128</v>
      </c>
      <c r="E160" s="42"/>
    </row>
    <row r="161">
      <c r="A161" s="32" t="s">
        <v>3870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139872</v>
      </c>
      <c r="D161" s="27">
        <f t="shared" si="6"/>
        <v>122796</v>
      </c>
      <c r="E161" s="42"/>
    </row>
    <row r="162">
      <c r="A162" s="32" t="s">
        <v>3871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110658</v>
      </c>
      <c r="D162" s="27">
        <f t="shared" si="6"/>
        <v>103738</v>
      </c>
      <c r="E162" s="42"/>
    </row>
    <row r="163">
      <c r="A163" s="32" t="s">
        <v>3873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1102</v>
      </c>
      <c r="D163" s="27">
        <f t="shared" si="6"/>
        <v>681</v>
      </c>
      <c r="E163" s="42"/>
    </row>
    <row r="164">
      <c r="A164" s="32" t="s">
        <v>3874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16910</v>
      </c>
      <c r="D164" s="27">
        <f t="shared" si="6"/>
        <v>16581</v>
      </c>
      <c r="E164" s="42"/>
    </row>
    <row r="165">
      <c r="A165" s="35" t="s">
        <v>3875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466786.27</v>
      </c>
      <c r="D165" s="27">
        <f t="shared" si="6"/>
        <v>422412.27</v>
      </c>
      <c r="E165" s="42"/>
    </row>
    <row r="166">
      <c r="A166" s="36" t="s">
        <v>3876</v>
      </c>
      <c r="B166" s="43">
        <v>0.0</v>
      </c>
      <c r="C166" s="44">
        <f>sum(C151:C163)-C165</f>
        <v>-60627.5</v>
      </c>
      <c r="D166" s="45">
        <f t="shared" si="6"/>
        <v>-60627.5</v>
      </c>
      <c r="E166" s="46"/>
    </row>
    <row r="169">
      <c r="A169" s="5" t="s">
        <v>5089</v>
      </c>
      <c r="B169" s="6"/>
      <c r="C169" s="6"/>
      <c r="D169" s="6"/>
      <c r="E169" s="7"/>
    </row>
    <row r="170">
      <c r="A170" s="10"/>
      <c r="B170" s="11"/>
      <c r="C170" s="11"/>
      <c r="D170" s="11"/>
      <c r="E170" s="12"/>
    </row>
    <row r="171">
      <c r="A171" s="5" t="s">
        <v>3850</v>
      </c>
      <c r="B171" s="6"/>
      <c r="C171" s="6"/>
      <c r="D171" s="6"/>
      <c r="E171" s="7"/>
    </row>
    <row r="172">
      <c r="A172" s="10"/>
      <c r="B172" s="11"/>
      <c r="C172" s="11"/>
      <c r="D172" s="11"/>
      <c r="E172" s="12"/>
    </row>
    <row r="173">
      <c r="A173" s="13">
        <v>45566.0</v>
      </c>
      <c r="B173" s="6"/>
      <c r="C173" s="14" t="s">
        <v>3851</v>
      </c>
      <c r="D173" s="15">
        <v>45571.0</v>
      </c>
      <c r="E173" s="7"/>
    </row>
    <row r="174">
      <c r="A174" s="10"/>
      <c r="B174" s="11"/>
      <c r="C174" s="16"/>
      <c r="D174" s="11"/>
      <c r="E174" s="12"/>
    </row>
    <row r="175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>
      <c r="A176" s="10"/>
      <c r="B176" s="12"/>
      <c r="C176" s="16"/>
      <c r="D176" s="11"/>
      <c r="E176" s="12"/>
    </row>
    <row r="177">
      <c r="A177" s="19" t="s">
        <v>3852</v>
      </c>
      <c r="B177" s="6"/>
      <c r="C177" s="6"/>
      <c r="D177" s="6"/>
      <c r="E177" s="7"/>
    </row>
    <row r="178">
      <c r="A178" s="20" t="s">
        <v>3853</v>
      </c>
      <c r="B178" s="21" t="s">
        <v>3854</v>
      </c>
      <c r="C178" s="22" t="s">
        <v>3855</v>
      </c>
      <c r="D178" s="21" t="s">
        <v>3856</v>
      </c>
      <c r="E178" s="23" t="s">
        <v>13</v>
      </c>
    </row>
    <row r="179">
      <c r="A179" s="24" t="s">
        <v>3857</v>
      </c>
      <c r="B179" s="25">
        <v>33153.0</v>
      </c>
      <c r="C179" s="26">
        <v>33153.0</v>
      </c>
      <c r="D179" s="27">
        <f t="shared" ref="D179:D194" si="7">C179-B179</f>
        <v>0</v>
      </c>
      <c r="E179" s="42"/>
    </row>
    <row r="180">
      <c r="A180" s="24" t="s">
        <v>3858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2"/>
    </row>
    <row r="181">
      <c r="A181" s="24" t="s">
        <v>3859</v>
      </c>
      <c r="B181" s="29">
        <v>675.0</v>
      </c>
      <c r="C181" s="26">
        <f>140+140+140+85+85+85</f>
        <v>675</v>
      </c>
      <c r="D181" s="27">
        <f t="shared" si="7"/>
        <v>0</v>
      </c>
      <c r="E181" s="42"/>
    </row>
    <row r="182">
      <c r="A182" s="24" t="s">
        <v>3860</v>
      </c>
      <c r="B182" s="29">
        <v>0.0</v>
      </c>
      <c r="C182" s="26"/>
      <c r="D182" s="27">
        <f t="shared" si="7"/>
        <v>0</v>
      </c>
      <c r="E182" s="42"/>
    </row>
    <row r="183">
      <c r="A183" s="30" t="s">
        <v>3862</v>
      </c>
      <c r="B183" s="29">
        <v>0.0</v>
      </c>
      <c r="C183" s="26"/>
      <c r="D183" s="27">
        <f t="shared" si="7"/>
        <v>0</v>
      </c>
      <c r="E183" s="42"/>
    </row>
    <row r="184">
      <c r="A184" s="30" t="s">
        <v>3863</v>
      </c>
      <c r="B184" s="29">
        <v>2603.0</v>
      </c>
      <c r="C184" s="26">
        <f>335+2268</f>
        <v>2603</v>
      </c>
      <c r="D184" s="27">
        <f t="shared" si="7"/>
        <v>0</v>
      </c>
      <c r="E184" s="41"/>
    </row>
    <row r="185">
      <c r="A185" s="30" t="s">
        <v>3865</v>
      </c>
      <c r="B185" s="29">
        <v>160.0</v>
      </c>
      <c r="C185" s="26"/>
      <c r="D185" s="27">
        <f t="shared" si="7"/>
        <v>-160</v>
      </c>
      <c r="E185" s="41"/>
    </row>
    <row r="186">
      <c r="A186" s="31" t="s">
        <v>3867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2"/>
    </row>
    <row r="187">
      <c r="A187" s="32" t="s">
        <v>3868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117850.77</v>
      </c>
      <c r="D187" s="27">
        <f t="shared" si="7"/>
        <v>43719.77</v>
      </c>
      <c r="E187" s="42"/>
    </row>
    <row r="188">
      <c r="A188" s="32" t="s">
        <v>3869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31461</v>
      </c>
      <c r="D188" s="27">
        <f t="shared" si="7"/>
        <v>-2030</v>
      </c>
      <c r="E188" s="42"/>
    </row>
    <row r="189">
      <c r="A189" s="32" t="s">
        <v>3870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139872</v>
      </c>
      <c r="D189" s="27">
        <f t="shared" si="7"/>
        <v>39548</v>
      </c>
      <c r="E189" s="42"/>
    </row>
    <row r="190">
      <c r="A190" s="32" t="s">
        <v>3871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110658</v>
      </c>
      <c r="D190" s="27">
        <f t="shared" si="7"/>
        <v>28330</v>
      </c>
      <c r="E190" s="42"/>
    </row>
    <row r="191">
      <c r="A191" s="32" t="s">
        <v>3873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1102</v>
      </c>
      <c r="D191" s="27">
        <f t="shared" si="7"/>
        <v>-1250</v>
      </c>
      <c r="E191" s="42"/>
    </row>
    <row r="192">
      <c r="A192" s="32" t="s">
        <v>3874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16910</v>
      </c>
      <c r="D192" s="27">
        <f t="shared" si="7"/>
        <v>2004</v>
      </c>
      <c r="E192" s="42"/>
    </row>
    <row r="193">
      <c r="A193" s="35" t="s">
        <v>3875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466786.27</v>
      </c>
      <c r="D193" s="27">
        <f t="shared" si="7"/>
        <v>108231.27</v>
      </c>
      <c r="E193" s="42"/>
    </row>
    <row r="194">
      <c r="A194" s="36" t="s">
        <v>3876</v>
      </c>
      <c r="B194" s="43">
        <v>17.0</v>
      </c>
      <c r="C194" s="44">
        <f>sum(C179:C191)-C193</f>
        <v>143.5</v>
      </c>
      <c r="D194" s="45">
        <f t="shared" si="7"/>
        <v>126.5</v>
      </c>
      <c r="E194" s="46"/>
    </row>
    <row r="197">
      <c r="A197" s="5" t="s">
        <v>5089</v>
      </c>
      <c r="B197" s="6"/>
      <c r="C197" s="6"/>
      <c r="D197" s="6"/>
      <c r="E197" s="7"/>
    </row>
    <row r="198">
      <c r="A198" s="10"/>
      <c r="B198" s="11"/>
      <c r="C198" s="11"/>
      <c r="D198" s="11"/>
      <c r="E198" s="12"/>
    </row>
    <row r="199">
      <c r="A199" s="5" t="s">
        <v>3850</v>
      </c>
      <c r="B199" s="6"/>
      <c r="C199" s="6"/>
      <c r="D199" s="6"/>
      <c r="E199" s="7"/>
    </row>
    <row r="200">
      <c r="A200" s="10"/>
      <c r="B200" s="11"/>
      <c r="C200" s="11"/>
      <c r="D200" s="11"/>
      <c r="E200" s="12"/>
    </row>
    <row r="201">
      <c r="A201" s="13">
        <v>45572.0</v>
      </c>
      <c r="B201" s="6"/>
      <c r="C201" s="14" t="s">
        <v>3851</v>
      </c>
      <c r="D201" s="15">
        <v>45578.0</v>
      </c>
      <c r="E201" s="7"/>
    </row>
    <row r="202">
      <c r="A202" s="10"/>
      <c r="B202" s="11"/>
      <c r="C202" s="16"/>
      <c r="D202" s="11"/>
      <c r="E202" s="12"/>
    </row>
    <row r="203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>
      <c r="A204" s="10"/>
      <c r="B204" s="12"/>
      <c r="C204" s="16"/>
      <c r="D204" s="11"/>
      <c r="E204" s="12"/>
    </row>
    <row r="205">
      <c r="A205" s="19" t="s">
        <v>3852</v>
      </c>
      <c r="B205" s="6"/>
      <c r="C205" s="6"/>
      <c r="D205" s="6"/>
      <c r="E205" s="7"/>
    </row>
    <row r="206">
      <c r="A206" s="20" t="s">
        <v>3853</v>
      </c>
      <c r="B206" s="21" t="s">
        <v>3854</v>
      </c>
      <c r="C206" s="22" t="s">
        <v>3855</v>
      </c>
      <c r="D206" s="21" t="s">
        <v>3856</v>
      </c>
      <c r="E206" s="23" t="s">
        <v>13</v>
      </c>
    </row>
    <row r="207">
      <c r="A207" s="24" t="s">
        <v>3857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2"/>
    </row>
    <row r="208">
      <c r="A208" s="24" t="s">
        <v>3858</v>
      </c>
      <c r="B208" s="29">
        <v>22965.0</v>
      </c>
      <c r="C208" s="26">
        <v>22965.0</v>
      </c>
      <c r="D208" s="27">
        <f t="shared" si="8"/>
        <v>0</v>
      </c>
      <c r="E208" s="42"/>
    </row>
    <row r="209">
      <c r="A209" s="24" t="s">
        <v>3859</v>
      </c>
      <c r="B209" s="29">
        <v>795.0</v>
      </c>
      <c r="C209" s="26">
        <f>7*85+200</f>
        <v>795</v>
      </c>
      <c r="D209" s="27">
        <f t="shared" si="8"/>
        <v>0</v>
      </c>
      <c r="E209" s="42"/>
    </row>
    <row r="210">
      <c r="A210" s="24" t="s">
        <v>3860</v>
      </c>
      <c r="B210" s="29">
        <v>0.0</v>
      </c>
      <c r="C210" s="26"/>
      <c r="D210" s="27">
        <f t="shared" si="8"/>
        <v>0</v>
      </c>
      <c r="E210" s="42"/>
    </row>
    <row r="211">
      <c r="A211" s="30" t="s">
        <v>3862</v>
      </c>
      <c r="B211" s="29">
        <v>0.0</v>
      </c>
      <c r="C211" s="26"/>
      <c r="D211" s="27">
        <f t="shared" si="8"/>
        <v>0</v>
      </c>
      <c r="E211" s="42"/>
    </row>
    <row r="212">
      <c r="A212" s="30" t="s">
        <v>3863</v>
      </c>
      <c r="B212" s="29">
        <v>0.0</v>
      </c>
      <c r="C212" s="26"/>
      <c r="D212" s="27">
        <f t="shared" si="8"/>
        <v>0</v>
      </c>
      <c r="E212" s="41"/>
    </row>
    <row r="213">
      <c r="A213" s="30" t="s">
        <v>3865</v>
      </c>
      <c r="B213" s="29">
        <v>200.0</v>
      </c>
      <c r="C213" s="26"/>
      <c r="D213" s="27">
        <f t="shared" si="8"/>
        <v>-200</v>
      </c>
      <c r="E213" s="41"/>
    </row>
    <row r="214">
      <c r="A214" s="31" t="s">
        <v>3867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2"/>
    </row>
    <row r="215">
      <c r="A215" s="32" t="s">
        <v>3868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117850.77</v>
      </c>
      <c r="D215" s="27">
        <f t="shared" si="8"/>
        <v>18645.77</v>
      </c>
      <c r="E215" s="42"/>
    </row>
    <row r="216">
      <c r="A216" s="32" t="s">
        <v>3869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31461</v>
      </c>
      <c r="D216" s="27">
        <f t="shared" si="8"/>
        <v>-1323</v>
      </c>
      <c r="E216" s="42"/>
    </row>
    <row r="217">
      <c r="A217" s="32" t="s">
        <v>3870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139872</v>
      </c>
      <c r="D217" s="27">
        <f t="shared" si="8"/>
        <v>6176</v>
      </c>
      <c r="E217" s="42"/>
    </row>
    <row r="218">
      <c r="A218" s="32" t="s">
        <v>3871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110658</v>
      </c>
      <c r="D218" s="27">
        <f t="shared" si="8"/>
        <v>10369</v>
      </c>
      <c r="E218" s="42"/>
    </row>
    <row r="219">
      <c r="A219" s="32" t="s">
        <v>3873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1102</v>
      </c>
      <c r="D219" s="27">
        <f t="shared" si="8"/>
        <v>-956</v>
      </c>
      <c r="E219" s="42"/>
    </row>
    <row r="220">
      <c r="A220" s="32" t="s">
        <v>3874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16910</v>
      </c>
      <c r="D220" s="27">
        <f t="shared" si="8"/>
        <v>-3071</v>
      </c>
      <c r="E220" s="42"/>
    </row>
    <row r="221">
      <c r="A221" s="35" t="s">
        <v>3875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466786.27</v>
      </c>
      <c r="D221" s="27">
        <f t="shared" si="8"/>
        <v>41200.57</v>
      </c>
      <c r="E221" s="42"/>
    </row>
    <row r="222">
      <c r="A222" s="36" t="s">
        <v>3876</v>
      </c>
      <c r="B222" s="43">
        <v>1.3000000000029104</v>
      </c>
      <c r="C222" s="44">
        <f>sum(C207:C219)-C221</f>
        <v>-8282.5</v>
      </c>
      <c r="D222" s="45">
        <f t="shared" si="8"/>
        <v>-8283.8</v>
      </c>
      <c r="E222" s="46"/>
    </row>
    <row r="225">
      <c r="A225" s="5" t="s">
        <v>5089</v>
      </c>
      <c r="B225" s="6"/>
      <c r="C225" s="6"/>
      <c r="D225" s="6"/>
      <c r="E225" s="7"/>
    </row>
    <row r="226">
      <c r="A226" s="10"/>
      <c r="B226" s="11"/>
      <c r="C226" s="11"/>
      <c r="D226" s="11"/>
      <c r="E226" s="12"/>
    </row>
    <row r="227">
      <c r="A227" s="5" t="s">
        <v>3850</v>
      </c>
      <c r="B227" s="6"/>
      <c r="C227" s="6"/>
      <c r="D227" s="6"/>
      <c r="E227" s="7"/>
    </row>
    <row r="228">
      <c r="A228" s="10"/>
      <c r="B228" s="11"/>
      <c r="C228" s="11"/>
      <c r="D228" s="11"/>
      <c r="E228" s="12"/>
    </row>
    <row r="229">
      <c r="A229" s="13">
        <v>45579.0</v>
      </c>
      <c r="B229" s="6"/>
      <c r="C229" s="14" t="s">
        <v>3851</v>
      </c>
      <c r="D229" s="15">
        <v>45585.0</v>
      </c>
      <c r="E229" s="7"/>
    </row>
    <row r="230">
      <c r="A230" s="10"/>
      <c r="B230" s="11"/>
      <c r="C230" s="16"/>
      <c r="D230" s="11"/>
      <c r="E230" s="12"/>
    </row>
    <row r="23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>
      <c r="A232" s="10"/>
      <c r="B232" s="12"/>
      <c r="C232" s="16"/>
      <c r="D232" s="11"/>
      <c r="E232" s="12"/>
    </row>
    <row r="233">
      <c r="A233" s="19" t="s">
        <v>3852</v>
      </c>
      <c r="B233" s="6"/>
      <c r="C233" s="6"/>
      <c r="D233" s="6"/>
      <c r="E233" s="7"/>
    </row>
    <row r="234">
      <c r="A234" s="20" t="s">
        <v>3853</v>
      </c>
      <c r="B234" s="21" t="s">
        <v>3854</v>
      </c>
      <c r="C234" s="22" t="s">
        <v>3855</v>
      </c>
      <c r="D234" s="21" t="s">
        <v>3856</v>
      </c>
      <c r="E234" s="23" t="s">
        <v>13</v>
      </c>
    </row>
    <row r="235">
      <c r="A235" s="24" t="s">
        <v>3857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2"/>
    </row>
    <row r="236">
      <c r="A236" s="24" t="s">
        <v>3858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2"/>
    </row>
    <row r="237">
      <c r="A237" s="24" t="s">
        <v>3859</v>
      </c>
      <c r="B237" s="29">
        <v>1030.0</v>
      </c>
      <c r="C237" s="26">
        <f>140*6+190</f>
        <v>1030</v>
      </c>
      <c r="D237" s="27">
        <f t="shared" si="9"/>
        <v>0</v>
      </c>
      <c r="E237" s="42"/>
    </row>
    <row r="238">
      <c r="A238" s="24" t="s">
        <v>3860</v>
      </c>
      <c r="B238" s="29">
        <v>0.0</v>
      </c>
      <c r="C238" s="26"/>
      <c r="D238" s="27">
        <f t="shared" si="9"/>
        <v>0</v>
      </c>
      <c r="E238" s="42"/>
    </row>
    <row r="239">
      <c r="A239" s="30" t="s">
        <v>3862</v>
      </c>
      <c r="B239" s="29">
        <v>0.0</v>
      </c>
      <c r="C239" s="26"/>
      <c r="D239" s="27">
        <f t="shared" si="9"/>
        <v>0</v>
      </c>
      <c r="E239" s="42"/>
    </row>
    <row r="240">
      <c r="A240" s="30" t="s">
        <v>3863</v>
      </c>
      <c r="B240" s="29">
        <v>0.0</v>
      </c>
      <c r="C240" s="26"/>
      <c r="D240" s="27">
        <f t="shared" si="9"/>
        <v>0</v>
      </c>
      <c r="E240" s="41"/>
    </row>
    <row r="241">
      <c r="A241" s="30" t="s">
        <v>3865</v>
      </c>
      <c r="B241" s="29">
        <v>389.0</v>
      </c>
      <c r="C241" s="26">
        <f>180+129</f>
        <v>309</v>
      </c>
      <c r="D241" s="27">
        <f t="shared" si="9"/>
        <v>-80</v>
      </c>
      <c r="E241" s="41"/>
    </row>
    <row r="242">
      <c r="A242" s="31" t="s">
        <v>3867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2"/>
    </row>
    <row r="243">
      <c r="A243" s="32" t="s">
        <v>3868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117850.77</v>
      </c>
      <c r="D243" s="27">
        <f t="shared" si="9"/>
        <v>22206.77</v>
      </c>
      <c r="E243" s="42"/>
    </row>
    <row r="244">
      <c r="A244" s="32" t="s">
        <v>3869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31461</v>
      </c>
      <c r="D244" s="27">
        <f t="shared" si="9"/>
        <v>-4417</v>
      </c>
      <c r="E244" s="42"/>
    </row>
    <row r="245">
      <c r="A245" s="32" t="s">
        <v>3870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139872</v>
      </c>
      <c r="D245" s="27">
        <f t="shared" si="9"/>
        <v>22092</v>
      </c>
      <c r="E245" s="42"/>
    </row>
    <row r="246">
      <c r="A246" s="32" t="s">
        <v>3871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110658</v>
      </c>
      <c r="D246" s="27">
        <f t="shared" si="9"/>
        <v>38268</v>
      </c>
      <c r="E246" s="42"/>
    </row>
    <row r="247">
      <c r="A247" s="32" t="s">
        <v>3873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1102</v>
      </c>
      <c r="D247" s="27">
        <f t="shared" si="9"/>
        <v>-89</v>
      </c>
      <c r="E247" s="42"/>
    </row>
    <row r="248">
      <c r="A248" s="32" t="s">
        <v>3874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16910</v>
      </c>
      <c r="D248" s="27">
        <f t="shared" si="9"/>
        <v>-2356</v>
      </c>
      <c r="E248" s="42"/>
    </row>
    <row r="249">
      <c r="A249" s="35" t="s">
        <v>3875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466786.27</v>
      </c>
      <c r="D249" s="27">
        <f t="shared" si="9"/>
        <v>76399.97</v>
      </c>
      <c r="E249" s="42"/>
    </row>
    <row r="250">
      <c r="A250" s="36" t="s">
        <v>3876</v>
      </c>
      <c r="B250" s="43">
        <v>7.69999999999709</v>
      </c>
      <c r="C250" s="44">
        <f>sum(C235:C247)-C249</f>
        <v>1907.5</v>
      </c>
      <c r="D250" s="45">
        <f t="shared" si="9"/>
        <v>1899.8</v>
      </c>
      <c r="E250" s="46"/>
    </row>
    <row r="253">
      <c r="A253" s="5" t="s">
        <v>5089</v>
      </c>
      <c r="B253" s="6"/>
      <c r="C253" s="6"/>
      <c r="D253" s="6"/>
      <c r="E253" s="7"/>
    </row>
    <row r="254">
      <c r="A254" s="10"/>
      <c r="B254" s="11"/>
      <c r="C254" s="11"/>
      <c r="D254" s="11"/>
      <c r="E254" s="12"/>
    </row>
    <row r="255">
      <c r="A255" s="5" t="s">
        <v>3850</v>
      </c>
      <c r="B255" s="6"/>
      <c r="C255" s="6"/>
      <c r="D255" s="6"/>
      <c r="E255" s="7"/>
    </row>
    <row r="256">
      <c r="A256" s="10"/>
      <c r="B256" s="11"/>
      <c r="C256" s="11"/>
      <c r="D256" s="11"/>
      <c r="E256" s="12"/>
    </row>
    <row r="257">
      <c r="A257" s="13">
        <v>45586.0</v>
      </c>
      <c r="B257" s="6"/>
      <c r="C257" s="14" t="s">
        <v>3851</v>
      </c>
      <c r="D257" s="15">
        <v>45592.0</v>
      </c>
      <c r="E257" s="7"/>
    </row>
    <row r="258">
      <c r="A258" s="10"/>
      <c r="B258" s="11"/>
      <c r="C258" s="16"/>
      <c r="D258" s="11"/>
      <c r="E258" s="12"/>
    </row>
    <row r="259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>
      <c r="A260" s="10"/>
      <c r="B260" s="12"/>
      <c r="C260" s="16"/>
      <c r="D260" s="11"/>
      <c r="E260" s="12"/>
    </row>
    <row r="261">
      <c r="A261" s="19" t="s">
        <v>3852</v>
      </c>
      <c r="B261" s="6"/>
      <c r="C261" s="6"/>
      <c r="D261" s="6"/>
      <c r="E261" s="7"/>
    </row>
    <row r="262">
      <c r="A262" s="20" t="s">
        <v>3853</v>
      </c>
      <c r="B262" s="21" t="s">
        <v>3854</v>
      </c>
      <c r="C262" s="22" t="s">
        <v>3855</v>
      </c>
      <c r="D262" s="21" t="s">
        <v>3856</v>
      </c>
      <c r="E262" s="23" t="s">
        <v>13</v>
      </c>
    </row>
    <row r="263">
      <c r="A263" s="24" t="s">
        <v>3857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2"/>
    </row>
    <row r="264">
      <c r="A264" s="24" t="s">
        <v>3858</v>
      </c>
      <c r="B264" s="29">
        <v>30501.0</v>
      </c>
      <c r="C264" s="26">
        <v>30501.0</v>
      </c>
      <c r="D264" s="27">
        <f t="shared" si="10"/>
        <v>0</v>
      </c>
      <c r="E264" s="42"/>
    </row>
    <row r="265">
      <c r="A265" s="24" t="s">
        <v>3859</v>
      </c>
      <c r="B265" s="29">
        <v>350.0</v>
      </c>
      <c r="C265" s="26">
        <v>350.0</v>
      </c>
      <c r="D265" s="27">
        <f t="shared" si="10"/>
        <v>0</v>
      </c>
      <c r="E265" s="42"/>
    </row>
    <row r="266">
      <c r="A266" s="24" t="s">
        <v>3860</v>
      </c>
      <c r="B266" s="29">
        <v>0.0</v>
      </c>
      <c r="C266" s="26"/>
      <c r="D266" s="27">
        <f t="shared" si="10"/>
        <v>0</v>
      </c>
      <c r="E266" s="42"/>
    </row>
    <row r="267">
      <c r="A267" s="30" t="s">
        <v>3862</v>
      </c>
      <c r="B267" s="29">
        <v>0.0</v>
      </c>
      <c r="C267" s="26"/>
      <c r="D267" s="27">
        <f t="shared" si="10"/>
        <v>0</v>
      </c>
      <c r="E267" s="42"/>
    </row>
    <row r="268">
      <c r="A268" s="30" t="s">
        <v>3863</v>
      </c>
      <c r="B268" s="29">
        <v>0.0</v>
      </c>
      <c r="C268" s="26"/>
      <c r="D268" s="27">
        <f t="shared" si="10"/>
        <v>0</v>
      </c>
      <c r="E268" s="41"/>
    </row>
    <row r="269">
      <c r="A269" s="30" t="s">
        <v>3865</v>
      </c>
      <c r="B269" s="29">
        <v>3040.0</v>
      </c>
      <c r="C269" s="26">
        <v>3000.0</v>
      </c>
      <c r="D269" s="27">
        <f t="shared" si="10"/>
        <v>-40</v>
      </c>
      <c r="E269" s="41"/>
    </row>
    <row r="270">
      <c r="A270" s="31" t="s">
        <v>3867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2"/>
    </row>
    <row r="271">
      <c r="A271" s="32" t="s">
        <v>3868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117850.77</v>
      </c>
      <c r="D271" s="27">
        <f t="shared" si="10"/>
        <v>29884.77</v>
      </c>
      <c r="E271" s="42"/>
    </row>
    <row r="272">
      <c r="A272" s="32" t="s">
        <v>3869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31461</v>
      </c>
      <c r="D272" s="27">
        <f t="shared" si="10"/>
        <v>-4196</v>
      </c>
      <c r="E272" s="42"/>
    </row>
    <row r="273">
      <c r="A273" s="32" t="s">
        <v>3870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139872</v>
      </c>
      <c r="D273" s="27">
        <f t="shared" si="10"/>
        <v>25717</v>
      </c>
      <c r="E273" s="42"/>
    </row>
    <row r="274">
      <c r="A274" s="32" t="s">
        <v>3871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110658</v>
      </c>
      <c r="D274" s="27">
        <f t="shared" si="10"/>
        <v>36881</v>
      </c>
      <c r="E274" s="42"/>
    </row>
    <row r="275">
      <c r="A275" s="32" t="s">
        <v>3873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1102</v>
      </c>
      <c r="D275" s="27">
        <f t="shared" si="10"/>
        <v>-5066</v>
      </c>
      <c r="E275" s="42"/>
    </row>
    <row r="276">
      <c r="A276" s="32" t="s">
        <v>3874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16910</v>
      </c>
      <c r="D276" s="27">
        <f t="shared" si="10"/>
        <v>-1846</v>
      </c>
      <c r="E276" s="42"/>
    </row>
    <row r="277">
      <c r="A277" s="35" t="s">
        <v>3875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466786.27</v>
      </c>
      <c r="D277" s="27">
        <f t="shared" si="10"/>
        <v>79580.77</v>
      </c>
      <c r="E277" s="42"/>
    </row>
    <row r="278">
      <c r="A278" s="36" t="s">
        <v>3876</v>
      </c>
      <c r="B278" s="43">
        <v>1.5</v>
      </c>
      <c r="C278" s="44">
        <f>sum(C263:C275)-C277</f>
        <v>3743.5</v>
      </c>
      <c r="D278" s="45">
        <f t="shared" si="10"/>
        <v>3742</v>
      </c>
      <c r="E278" s="46"/>
    </row>
    <row r="281">
      <c r="A281" s="5" t="s">
        <v>5089</v>
      </c>
      <c r="B281" s="6"/>
      <c r="C281" s="6"/>
      <c r="D281" s="6"/>
      <c r="E281" s="7"/>
    </row>
    <row r="282">
      <c r="A282" s="10"/>
      <c r="B282" s="11"/>
      <c r="C282" s="11"/>
      <c r="D282" s="11"/>
      <c r="E282" s="12"/>
    </row>
    <row r="283">
      <c r="A283" s="5" t="s">
        <v>3850</v>
      </c>
      <c r="B283" s="6"/>
      <c r="C283" s="6"/>
      <c r="D283" s="6"/>
      <c r="E283" s="7"/>
    </row>
    <row r="284">
      <c r="A284" s="10"/>
      <c r="B284" s="11"/>
      <c r="C284" s="11"/>
      <c r="D284" s="11"/>
      <c r="E284" s="12"/>
    </row>
    <row r="285">
      <c r="A285" s="13">
        <v>45593.0</v>
      </c>
      <c r="B285" s="6"/>
      <c r="C285" s="54" t="s">
        <v>3851</v>
      </c>
      <c r="D285" s="15">
        <v>45596.0</v>
      </c>
      <c r="E285" s="7"/>
    </row>
    <row r="286">
      <c r="A286" s="10"/>
      <c r="B286" s="11"/>
      <c r="C286" s="16"/>
      <c r="D286" s="11"/>
      <c r="E286" s="12"/>
    </row>
    <row r="287">
      <c r="A287" s="55" t="s">
        <v>5098</v>
      </c>
      <c r="B287" s="7"/>
      <c r="C287" s="16"/>
      <c r="D287" s="56" t="s">
        <v>5113</v>
      </c>
      <c r="E287" s="7"/>
    </row>
    <row r="288">
      <c r="A288" s="10"/>
      <c r="B288" s="12"/>
      <c r="C288" s="16"/>
      <c r="D288" s="11"/>
      <c r="E288" s="12"/>
    </row>
    <row r="289">
      <c r="A289" s="19" t="s">
        <v>3852</v>
      </c>
      <c r="B289" s="6"/>
      <c r="C289" s="6"/>
      <c r="D289" s="6"/>
      <c r="E289" s="7"/>
    </row>
    <row r="290">
      <c r="A290" s="20" t="s">
        <v>3853</v>
      </c>
      <c r="B290" s="21" t="s">
        <v>3854</v>
      </c>
      <c r="C290" s="22" t="s">
        <v>3855</v>
      </c>
      <c r="D290" s="21" t="s">
        <v>3856</v>
      </c>
      <c r="E290" s="23" t="s">
        <v>13</v>
      </c>
    </row>
    <row r="291">
      <c r="A291" s="57" t="s">
        <v>3857</v>
      </c>
      <c r="B291" s="25">
        <v>15886.0</v>
      </c>
      <c r="C291" s="26">
        <v>15889.0</v>
      </c>
      <c r="D291" s="27">
        <v>3.0</v>
      </c>
      <c r="E291" s="42"/>
    </row>
    <row r="292">
      <c r="A292" s="57" t="s">
        <v>3858</v>
      </c>
      <c r="B292" s="29">
        <v>16243.0</v>
      </c>
      <c r="C292" s="26">
        <v>16243.0</v>
      </c>
      <c r="D292" s="27">
        <v>0.0</v>
      </c>
      <c r="E292" s="42"/>
    </row>
    <row r="293">
      <c r="A293" s="57" t="s">
        <v>3859</v>
      </c>
      <c r="B293" s="29">
        <v>995.0</v>
      </c>
      <c r="C293" s="26">
        <v>995.0</v>
      </c>
      <c r="D293" s="27">
        <v>0.0</v>
      </c>
      <c r="E293" s="42"/>
    </row>
    <row r="294">
      <c r="A294" s="57" t="s">
        <v>3860</v>
      </c>
      <c r="B294" s="29">
        <v>0.0</v>
      </c>
      <c r="C294" s="26"/>
      <c r="D294" s="27">
        <v>0.0</v>
      </c>
      <c r="E294" s="42"/>
    </row>
    <row r="295">
      <c r="A295" s="31" t="s">
        <v>3862</v>
      </c>
      <c r="B295" s="29">
        <v>0.0</v>
      </c>
      <c r="C295" s="26"/>
      <c r="D295" s="27">
        <v>0.0</v>
      </c>
      <c r="E295" s="42"/>
    </row>
    <row r="296">
      <c r="A296" s="31" t="s">
        <v>3863</v>
      </c>
      <c r="B296" s="29">
        <v>0.0</v>
      </c>
      <c r="C296" s="26"/>
      <c r="D296" s="27">
        <v>0.0</v>
      </c>
      <c r="E296" s="41"/>
    </row>
    <row r="297">
      <c r="A297" s="31" t="s">
        <v>3865</v>
      </c>
      <c r="B297" s="29">
        <v>375.0</v>
      </c>
      <c r="C297" s="26">
        <v>215.0</v>
      </c>
      <c r="D297" s="27">
        <v>-160.0</v>
      </c>
      <c r="E297" s="41"/>
    </row>
    <row r="298">
      <c r="A298" s="31" t="s">
        <v>3867</v>
      </c>
      <c r="B298" s="29">
        <v>2840.0</v>
      </c>
      <c r="C298" s="26">
        <v>2960.0</v>
      </c>
      <c r="D298" s="27">
        <v>120.0</v>
      </c>
      <c r="E298" s="42"/>
    </row>
    <row r="299">
      <c r="A299" s="58" t="s">
        <v>3868</v>
      </c>
      <c r="B299" s="29">
        <v>47721.0</v>
      </c>
      <c r="C299" s="29">
        <v>47721.0</v>
      </c>
      <c r="D299" s="27">
        <v>0.0</v>
      </c>
      <c r="E299" s="42"/>
    </row>
    <row r="300">
      <c r="A300" s="58" t="s">
        <v>3869</v>
      </c>
      <c r="B300" s="29">
        <v>18589.0</v>
      </c>
      <c r="C300" s="59">
        <v>18589.0</v>
      </c>
      <c r="D300" s="27">
        <v>0.0</v>
      </c>
      <c r="E300" s="42"/>
    </row>
    <row r="301">
      <c r="A301" s="58" t="s">
        <v>3870</v>
      </c>
      <c r="B301" s="29">
        <v>53222.0</v>
      </c>
      <c r="C301" s="59">
        <v>53222.0</v>
      </c>
      <c r="D301" s="27">
        <v>0.0</v>
      </c>
      <c r="E301" s="42"/>
    </row>
    <row r="302">
      <c r="A302" s="58" t="s">
        <v>3871</v>
      </c>
      <c r="B302" s="29">
        <v>36888.0</v>
      </c>
      <c r="C302" s="59">
        <v>36888.0</v>
      </c>
      <c r="D302" s="27">
        <v>0.0</v>
      </c>
      <c r="E302" s="42"/>
    </row>
    <row r="303">
      <c r="A303" s="58" t="s">
        <v>3873</v>
      </c>
      <c r="B303" s="29">
        <v>250.0</v>
      </c>
      <c r="C303" s="59">
        <v>250.0</v>
      </c>
      <c r="D303" s="27">
        <v>0.0</v>
      </c>
      <c r="E303" s="42"/>
    </row>
    <row r="304">
      <c r="A304" s="58" t="s">
        <v>3874</v>
      </c>
      <c r="B304" s="29">
        <v>6220.0</v>
      </c>
      <c r="C304" s="59">
        <v>6220.0</v>
      </c>
      <c r="D304" s="27">
        <v>0.0</v>
      </c>
      <c r="E304" s="42"/>
    </row>
    <row r="305">
      <c r="A305" s="35" t="s">
        <v>3875</v>
      </c>
      <c r="B305" s="29">
        <v>193006.0</v>
      </c>
      <c r="C305" s="59">
        <v>193006.0</v>
      </c>
      <c r="D305" s="27">
        <v>0.0</v>
      </c>
      <c r="E305" s="42"/>
    </row>
    <row r="306">
      <c r="A306" s="36" t="s">
        <v>3876</v>
      </c>
      <c r="B306" s="43">
        <v>3.0</v>
      </c>
      <c r="C306" s="65">
        <v>-34.0</v>
      </c>
      <c r="D306" s="66">
        <v>-37.0</v>
      </c>
      <c r="E306" s="46"/>
    </row>
    <row r="309">
      <c r="A309" s="5" t="s">
        <v>5089</v>
      </c>
      <c r="B309" s="6"/>
      <c r="C309" s="6"/>
      <c r="D309" s="6"/>
      <c r="E309" s="7"/>
    </row>
    <row r="310">
      <c r="A310" s="10"/>
      <c r="B310" s="11"/>
      <c r="C310" s="11"/>
      <c r="D310" s="11"/>
      <c r="E310" s="12"/>
    </row>
    <row r="311">
      <c r="A311" s="5" t="s">
        <v>3850</v>
      </c>
      <c r="B311" s="6"/>
      <c r="C311" s="6"/>
      <c r="D311" s="6"/>
      <c r="E311" s="7"/>
    </row>
    <row r="312">
      <c r="A312" s="10"/>
      <c r="B312" s="11"/>
      <c r="C312" s="11"/>
      <c r="D312" s="11"/>
      <c r="E312" s="12"/>
    </row>
    <row r="313">
      <c r="A313" s="13">
        <v>45597.0</v>
      </c>
      <c r="B313" s="6"/>
      <c r="C313" s="54" t="s">
        <v>3851</v>
      </c>
      <c r="D313" s="15">
        <v>45599.0</v>
      </c>
      <c r="E313" s="7"/>
    </row>
    <row r="314">
      <c r="A314" s="10"/>
      <c r="B314" s="11"/>
      <c r="C314" s="16"/>
      <c r="D314" s="11"/>
      <c r="E314" s="12"/>
    </row>
    <row r="315">
      <c r="A315" s="55" t="s">
        <v>5105</v>
      </c>
      <c r="B315" s="7"/>
      <c r="C315" s="16"/>
      <c r="D315" s="56" t="s">
        <v>5099</v>
      </c>
      <c r="E315" s="7"/>
    </row>
    <row r="316">
      <c r="A316" s="10"/>
      <c r="B316" s="12"/>
      <c r="C316" s="16"/>
      <c r="D316" s="11"/>
      <c r="E316" s="12"/>
    </row>
    <row r="317">
      <c r="A317" s="19" t="s">
        <v>3852</v>
      </c>
      <c r="B317" s="6"/>
      <c r="C317" s="6"/>
      <c r="D317" s="6"/>
      <c r="E317" s="7"/>
    </row>
    <row r="318">
      <c r="A318" s="20" t="s">
        <v>3853</v>
      </c>
      <c r="B318" s="21" t="s">
        <v>3854</v>
      </c>
      <c r="C318" s="22" t="s">
        <v>3855</v>
      </c>
      <c r="D318" s="21" t="s">
        <v>3856</v>
      </c>
      <c r="E318" s="23" t="s">
        <v>13</v>
      </c>
    </row>
    <row r="319">
      <c r="A319" s="57" t="s">
        <v>3857</v>
      </c>
      <c r="B319" s="25">
        <v>17408.0</v>
      </c>
      <c r="C319" s="26">
        <v>17410.0</v>
      </c>
      <c r="D319" s="27">
        <v>2.0</v>
      </c>
      <c r="E319" s="42"/>
    </row>
    <row r="320">
      <c r="A320" s="57" t="s">
        <v>3858</v>
      </c>
      <c r="B320" s="29">
        <v>7974.0</v>
      </c>
      <c r="C320" s="26">
        <v>7974.0</v>
      </c>
      <c r="D320" s="27">
        <v>0.0</v>
      </c>
      <c r="E320" s="42"/>
    </row>
    <row r="321">
      <c r="A321" s="57" t="s">
        <v>3859</v>
      </c>
      <c r="B321" s="29">
        <v>1415.0</v>
      </c>
      <c r="C321" s="26">
        <v>1415.0</v>
      </c>
      <c r="D321" s="27">
        <v>0.0</v>
      </c>
      <c r="E321" s="42"/>
    </row>
    <row r="322">
      <c r="A322" s="57" t="s">
        <v>3860</v>
      </c>
      <c r="B322" s="29">
        <v>0.0</v>
      </c>
      <c r="C322" s="26"/>
      <c r="D322" s="27">
        <v>0.0</v>
      </c>
      <c r="E322" s="42"/>
    </row>
    <row r="323">
      <c r="A323" s="31" t="s">
        <v>3862</v>
      </c>
      <c r="B323" s="29">
        <v>0.0</v>
      </c>
      <c r="C323" s="26"/>
      <c r="D323" s="27">
        <v>0.0</v>
      </c>
      <c r="E323" s="42"/>
    </row>
    <row r="324">
      <c r="A324" s="31" t="s">
        <v>3863</v>
      </c>
      <c r="B324" s="29">
        <v>0.0</v>
      </c>
      <c r="C324" s="26"/>
      <c r="D324" s="27">
        <v>0.0</v>
      </c>
      <c r="E324" s="41"/>
    </row>
    <row r="325">
      <c r="A325" s="31" t="s">
        <v>3865</v>
      </c>
      <c r="B325" s="29">
        <v>0.0</v>
      </c>
      <c r="C325" s="26"/>
      <c r="D325" s="27">
        <v>0.0</v>
      </c>
      <c r="E325" s="41"/>
    </row>
    <row r="326">
      <c r="A326" s="31" t="s">
        <v>3867</v>
      </c>
      <c r="B326" s="29">
        <v>2520.0</v>
      </c>
      <c r="C326" s="26">
        <v>2520.0</v>
      </c>
      <c r="D326" s="27">
        <v>0.0</v>
      </c>
      <c r="E326" s="42"/>
    </row>
    <row r="327">
      <c r="A327" s="58" t="s">
        <v>3868</v>
      </c>
      <c r="B327" s="29">
        <v>53346.0</v>
      </c>
      <c r="C327" s="29">
        <v>52554.0</v>
      </c>
      <c r="D327" s="27">
        <v>-792.0</v>
      </c>
      <c r="E327" s="42"/>
    </row>
    <row r="328">
      <c r="A328" s="58" t="s">
        <v>3869</v>
      </c>
      <c r="B328" s="29">
        <v>24181.0</v>
      </c>
      <c r="C328" s="59">
        <v>24181.0</v>
      </c>
      <c r="D328" s="27">
        <v>0.0</v>
      </c>
      <c r="E328" s="42"/>
    </row>
    <row r="329">
      <c r="A329" s="58" t="s">
        <v>3870</v>
      </c>
      <c r="B329" s="29">
        <v>56779.0</v>
      </c>
      <c r="C329" s="59">
        <v>56779.0</v>
      </c>
      <c r="D329" s="27">
        <v>0.0</v>
      </c>
      <c r="E329" s="42"/>
    </row>
    <row r="330">
      <c r="A330" s="58" t="s">
        <v>3871</v>
      </c>
      <c r="B330" s="29">
        <v>51307.0</v>
      </c>
      <c r="C330" s="59">
        <v>51307.0</v>
      </c>
      <c r="D330" s="27">
        <v>0.0</v>
      </c>
      <c r="E330" s="42"/>
    </row>
    <row r="331">
      <c r="A331" s="58" t="s">
        <v>3873</v>
      </c>
      <c r="B331" s="29">
        <v>3308.0</v>
      </c>
      <c r="C331" s="59">
        <v>3308.0</v>
      </c>
      <c r="D331" s="27">
        <v>0.0</v>
      </c>
      <c r="E331" s="42"/>
    </row>
    <row r="332">
      <c r="A332" s="58" t="s">
        <v>3874</v>
      </c>
      <c r="B332" s="29">
        <v>10376.0</v>
      </c>
      <c r="C332" s="59">
        <v>10376.0</v>
      </c>
      <c r="D332" s="27">
        <v>0.0</v>
      </c>
      <c r="E332" s="42"/>
    </row>
    <row r="333">
      <c r="A333" s="35" t="s">
        <v>3875</v>
      </c>
      <c r="B333" s="29">
        <v>218235.0</v>
      </c>
      <c r="C333" s="59">
        <v>217443.0</v>
      </c>
      <c r="D333" s="27">
        <v>-792.0</v>
      </c>
      <c r="E333" s="42"/>
    </row>
    <row r="334">
      <c r="A334" s="36" t="s">
        <v>3876</v>
      </c>
      <c r="B334" s="43">
        <v>3.0</v>
      </c>
      <c r="C334" s="65">
        <v>5.0</v>
      </c>
      <c r="D334" s="66">
        <v>2.0</v>
      </c>
      <c r="E334" s="46"/>
    </row>
    <row r="337">
      <c r="A337" s="5" t="s">
        <v>5089</v>
      </c>
      <c r="B337" s="6"/>
      <c r="C337" s="6"/>
      <c r="D337" s="6"/>
      <c r="E337" s="7"/>
    </row>
    <row r="338">
      <c r="A338" s="10"/>
      <c r="B338" s="11"/>
      <c r="C338" s="11"/>
      <c r="D338" s="11"/>
      <c r="E338" s="12"/>
    </row>
    <row r="339">
      <c r="A339" s="5" t="s">
        <v>3850</v>
      </c>
      <c r="B339" s="6"/>
      <c r="C339" s="6"/>
      <c r="D339" s="6"/>
      <c r="E339" s="7"/>
    </row>
    <row r="340">
      <c r="A340" s="10"/>
      <c r="B340" s="11"/>
      <c r="C340" s="11"/>
      <c r="D340" s="11"/>
      <c r="E340" s="12"/>
    </row>
    <row r="341">
      <c r="A341" s="13">
        <v>45600.0</v>
      </c>
      <c r="B341" s="6"/>
      <c r="C341" s="54" t="s">
        <v>3851</v>
      </c>
      <c r="D341" s="15">
        <v>45606.0</v>
      </c>
      <c r="E341" s="7"/>
    </row>
    <row r="342">
      <c r="A342" s="10"/>
      <c r="B342" s="11"/>
      <c r="C342" s="16"/>
      <c r="D342" s="11"/>
      <c r="E342" s="12"/>
    </row>
    <row r="343">
      <c r="A343" s="55" t="s">
        <v>5098</v>
      </c>
      <c r="B343" s="7"/>
      <c r="C343" s="16"/>
      <c r="D343" s="56" t="s">
        <v>5099</v>
      </c>
      <c r="E343" s="7"/>
    </row>
    <row r="344">
      <c r="A344" s="10"/>
      <c r="B344" s="12"/>
      <c r="C344" s="16"/>
      <c r="D344" s="11"/>
      <c r="E344" s="12"/>
    </row>
    <row r="345">
      <c r="A345" s="19" t="s">
        <v>3852</v>
      </c>
      <c r="B345" s="6"/>
      <c r="C345" s="6"/>
      <c r="D345" s="6"/>
      <c r="E345" s="7"/>
    </row>
    <row r="346">
      <c r="A346" s="20" t="s">
        <v>3853</v>
      </c>
      <c r="B346" s="21" t="s">
        <v>3854</v>
      </c>
      <c r="C346" s="22" t="s">
        <v>3855</v>
      </c>
      <c r="D346" s="21" t="s">
        <v>3856</v>
      </c>
      <c r="E346" s="23" t="s">
        <v>13</v>
      </c>
    </row>
    <row r="347">
      <c r="A347" s="57" t="s">
        <v>3857</v>
      </c>
      <c r="B347" s="25">
        <v>38228.0</v>
      </c>
      <c r="C347" s="26">
        <v>38236.0</v>
      </c>
      <c r="D347" s="27">
        <v>8.0</v>
      </c>
      <c r="E347" s="42"/>
    </row>
    <row r="348">
      <c r="A348" s="57" t="s">
        <v>3858</v>
      </c>
      <c r="B348" s="29">
        <v>29330.0</v>
      </c>
      <c r="C348" s="26">
        <v>29330.0</v>
      </c>
      <c r="D348" s="27">
        <v>0.0</v>
      </c>
      <c r="E348" s="42"/>
    </row>
    <row r="349">
      <c r="A349" s="57" t="s">
        <v>3859</v>
      </c>
      <c r="B349" s="29">
        <v>0.0</v>
      </c>
      <c r="C349" s="26"/>
      <c r="D349" s="27">
        <v>0.0</v>
      </c>
      <c r="E349" s="42"/>
    </row>
    <row r="350">
      <c r="A350" s="57" t="s">
        <v>3860</v>
      </c>
      <c r="B350" s="29">
        <v>0.0</v>
      </c>
      <c r="C350" s="26"/>
      <c r="D350" s="27">
        <v>0.0</v>
      </c>
      <c r="E350" s="42"/>
    </row>
    <row r="351">
      <c r="A351" s="31" t="s">
        <v>3862</v>
      </c>
      <c r="B351" s="29">
        <v>0.0</v>
      </c>
      <c r="C351" s="26"/>
      <c r="D351" s="27">
        <v>0.0</v>
      </c>
      <c r="E351" s="42"/>
    </row>
    <row r="352">
      <c r="A352" s="31" t="s">
        <v>3863</v>
      </c>
      <c r="B352" s="29">
        <v>0.0</v>
      </c>
      <c r="C352" s="26"/>
      <c r="D352" s="27">
        <v>0.0</v>
      </c>
      <c r="E352" s="41"/>
    </row>
    <row r="353">
      <c r="A353" s="31" t="s">
        <v>3865</v>
      </c>
      <c r="B353" s="29">
        <v>120.0</v>
      </c>
      <c r="C353" s="26"/>
      <c r="D353" s="27">
        <v>-120.0</v>
      </c>
      <c r="E353" s="41"/>
    </row>
    <row r="354">
      <c r="A354" s="31" t="s">
        <v>3867</v>
      </c>
      <c r="B354" s="29">
        <v>5800.0</v>
      </c>
      <c r="C354" s="26">
        <v>5920.0</v>
      </c>
      <c r="D354" s="27">
        <v>120.0</v>
      </c>
      <c r="E354" s="42"/>
    </row>
    <row r="355">
      <c r="A355" s="58" t="s">
        <v>3868</v>
      </c>
      <c r="B355" s="29">
        <v>82985.0</v>
      </c>
      <c r="C355" s="29">
        <v>82985.0</v>
      </c>
      <c r="D355" s="27">
        <v>0.0</v>
      </c>
      <c r="E355" s="42"/>
    </row>
    <row r="356">
      <c r="A356" s="58" t="s">
        <v>3869</v>
      </c>
      <c r="B356" s="29">
        <v>27970.0</v>
      </c>
      <c r="C356" s="59">
        <v>27970.0</v>
      </c>
      <c r="D356" s="27">
        <v>0.0</v>
      </c>
      <c r="E356" s="42"/>
    </row>
    <row r="357">
      <c r="A357" s="58" t="s">
        <v>3870</v>
      </c>
      <c r="B357" s="29">
        <v>131192.0</v>
      </c>
      <c r="C357" s="59">
        <v>131192.0</v>
      </c>
      <c r="D357" s="27">
        <v>0.0</v>
      </c>
      <c r="E357" s="42"/>
    </row>
    <row r="358">
      <c r="A358" s="58" t="s">
        <v>3871</v>
      </c>
      <c r="B358" s="29">
        <v>89055.0</v>
      </c>
      <c r="C358" s="59">
        <v>89055.0</v>
      </c>
      <c r="D358" s="27">
        <v>0.0</v>
      </c>
      <c r="E358" s="42"/>
    </row>
    <row r="359">
      <c r="A359" s="58" t="s">
        <v>3873</v>
      </c>
      <c r="B359" s="29">
        <v>4479.0</v>
      </c>
      <c r="C359" s="59">
        <v>4479.0</v>
      </c>
      <c r="D359" s="27">
        <v>0.0</v>
      </c>
      <c r="E359" s="42"/>
    </row>
    <row r="360">
      <c r="A360" s="58" t="s">
        <v>3874</v>
      </c>
      <c r="B360" s="29">
        <v>19117.0</v>
      </c>
      <c r="C360" s="59">
        <v>19117.0</v>
      </c>
      <c r="D360" s="27">
        <v>0.0</v>
      </c>
      <c r="E360" s="42"/>
    </row>
    <row r="361">
      <c r="A361" s="35" t="s">
        <v>3875</v>
      </c>
      <c r="B361" s="29">
        <v>409159.0</v>
      </c>
      <c r="C361" s="59">
        <v>409159.0</v>
      </c>
      <c r="D361" s="27">
        <v>0.0</v>
      </c>
      <c r="E361" s="42"/>
    </row>
    <row r="362">
      <c r="A362" s="36" t="s">
        <v>3876</v>
      </c>
      <c r="B362" s="43">
        <v>0.0</v>
      </c>
      <c r="C362" s="65">
        <v>8.0</v>
      </c>
      <c r="D362" s="66">
        <v>8.0</v>
      </c>
      <c r="E362" s="46"/>
    </row>
    <row r="365">
      <c r="A365" s="5" t="s">
        <v>5089</v>
      </c>
      <c r="B365" s="6"/>
      <c r="C365" s="6"/>
      <c r="D365" s="6"/>
      <c r="E365" s="7"/>
    </row>
    <row r="366">
      <c r="A366" s="10"/>
      <c r="B366" s="11"/>
      <c r="C366" s="11"/>
      <c r="D366" s="11"/>
      <c r="E366" s="12"/>
    </row>
    <row r="367">
      <c r="A367" s="5" t="s">
        <v>3850</v>
      </c>
      <c r="B367" s="6"/>
      <c r="C367" s="6"/>
      <c r="D367" s="6"/>
      <c r="E367" s="7"/>
    </row>
    <row r="368">
      <c r="A368" s="10"/>
      <c r="B368" s="11"/>
      <c r="C368" s="11"/>
      <c r="D368" s="11"/>
      <c r="E368" s="12"/>
    </row>
    <row r="369">
      <c r="A369" s="13">
        <v>45607.0</v>
      </c>
      <c r="B369" s="6"/>
      <c r="C369" s="54" t="s">
        <v>3851</v>
      </c>
      <c r="D369" s="15">
        <v>45613.0</v>
      </c>
      <c r="E369" s="7"/>
    </row>
    <row r="370">
      <c r="A370" s="10"/>
      <c r="B370" s="11"/>
      <c r="C370" s="16"/>
      <c r="D370" s="11"/>
      <c r="E370" s="12"/>
    </row>
    <row r="371">
      <c r="A371" s="55" t="s">
        <v>5098</v>
      </c>
      <c r="B371" s="7"/>
      <c r="C371" s="16"/>
      <c r="D371" s="56" t="s">
        <v>5099</v>
      </c>
      <c r="E371" s="7"/>
    </row>
    <row r="372">
      <c r="A372" s="10"/>
      <c r="B372" s="12"/>
      <c r="C372" s="16"/>
      <c r="D372" s="11"/>
      <c r="E372" s="12"/>
    </row>
    <row r="373">
      <c r="A373" s="19" t="s">
        <v>3852</v>
      </c>
      <c r="B373" s="6"/>
      <c r="C373" s="6"/>
      <c r="D373" s="6"/>
      <c r="E373" s="7"/>
    </row>
    <row r="374">
      <c r="A374" s="20" t="s">
        <v>3853</v>
      </c>
      <c r="B374" s="21" t="s">
        <v>3854</v>
      </c>
      <c r="C374" s="22" t="s">
        <v>3855</v>
      </c>
      <c r="D374" s="21" t="s">
        <v>3856</v>
      </c>
      <c r="E374" s="23" t="s">
        <v>13</v>
      </c>
    </row>
    <row r="375">
      <c r="A375" s="57" t="s">
        <v>3857</v>
      </c>
      <c r="B375" s="25">
        <v>25525.0</v>
      </c>
      <c r="C375" s="26">
        <v>23340.0</v>
      </c>
      <c r="D375" s="27">
        <v>-2185.0</v>
      </c>
      <c r="E375" s="42"/>
    </row>
    <row r="376">
      <c r="A376" s="57" t="s">
        <v>3858</v>
      </c>
      <c r="B376" s="29">
        <v>33051.0</v>
      </c>
      <c r="C376" s="26">
        <v>33051.0</v>
      </c>
      <c r="D376" s="27">
        <v>0.0</v>
      </c>
      <c r="E376" s="42"/>
    </row>
    <row r="377">
      <c r="A377" s="57" t="s">
        <v>3859</v>
      </c>
      <c r="B377" s="29">
        <v>755.0</v>
      </c>
      <c r="C377" s="26">
        <v>840.0</v>
      </c>
      <c r="D377" s="27">
        <v>85.0</v>
      </c>
      <c r="E377" s="42"/>
    </row>
    <row r="378">
      <c r="A378" s="57" t="s">
        <v>3860</v>
      </c>
      <c r="B378" s="29">
        <v>0.0</v>
      </c>
      <c r="C378" s="26"/>
      <c r="D378" s="27">
        <v>0.0</v>
      </c>
      <c r="E378" s="42"/>
    </row>
    <row r="379">
      <c r="A379" s="31" t="s">
        <v>3862</v>
      </c>
      <c r="B379" s="29">
        <v>0.0</v>
      </c>
      <c r="C379" s="26"/>
      <c r="D379" s="27">
        <v>0.0</v>
      </c>
      <c r="E379" s="42"/>
    </row>
    <row r="380">
      <c r="A380" s="31" t="s">
        <v>3863</v>
      </c>
      <c r="B380" s="29">
        <v>2835.0</v>
      </c>
      <c r="C380" s="26">
        <v>2835.0</v>
      </c>
      <c r="D380" s="27">
        <v>0.0</v>
      </c>
      <c r="E380" s="41"/>
    </row>
    <row r="381">
      <c r="A381" s="31" t="s">
        <v>3865</v>
      </c>
      <c r="B381" s="29">
        <v>349.0</v>
      </c>
      <c r="C381" s="26">
        <v>309.0</v>
      </c>
      <c r="D381" s="27">
        <v>-40.0</v>
      </c>
      <c r="E381" s="41"/>
    </row>
    <row r="382">
      <c r="A382" s="31" t="s">
        <v>3867</v>
      </c>
      <c r="B382" s="29">
        <v>4920.0</v>
      </c>
      <c r="C382" s="26">
        <v>5040.0</v>
      </c>
      <c r="D382" s="27">
        <v>120.0</v>
      </c>
      <c r="E382" s="42"/>
    </row>
    <row r="383">
      <c r="A383" s="58" t="s">
        <v>3868</v>
      </c>
      <c r="B383" s="29">
        <v>106871.0</v>
      </c>
      <c r="C383" s="29">
        <v>106871.0</v>
      </c>
      <c r="D383" s="27">
        <v>0.0</v>
      </c>
      <c r="E383" s="42"/>
    </row>
    <row r="384">
      <c r="A384" s="58" t="s">
        <v>3869</v>
      </c>
      <c r="B384" s="29">
        <v>36473.0</v>
      </c>
      <c r="C384" s="59">
        <v>36473.0</v>
      </c>
      <c r="D384" s="27">
        <v>0.0</v>
      </c>
      <c r="E384" s="42"/>
    </row>
    <row r="385">
      <c r="A385" s="58" t="s">
        <v>3870</v>
      </c>
      <c r="B385" s="29">
        <v>143305.0</v>
      </c>
      <c r="C385" s="59">
        <v>142777.0</v>
      </c>
      <c r="D385" s="27">
        <v>-528.0</v>
      </c>
      <c r="E385" s="42"/>
    </row>
    <row r="386">
      <c r="A386" s="58" t="s">
        <v>3871</v>
      </c>
      <c r="B386" s="29">
        <v>73932.0</v>
      </c>
      <c r="C386" s="59">
        <v>74265.0</v>
      </c>
      <c r="D386" s="27">
        <v>333.0</v>
      </c>
      <c r="E386" s="42"/>
    </row>
    <row r="387">
      <c r="A387" s="58" t="s">
        <v>3873</v>
      </c>
      <c r="B387" s="29">
        <v>5134.0</v>
      </c>
      <c r="C387" s="59">
        <v>5134.0</v>
      </c>
      <c r="D387" s="27">
        <v>0.0</v>
      </c>
      <c r="E387" s="42"/>
    </row>
    <row r="388">
      <c r="A388" s="58" t="s">
        <v>3874</v>
      </c>
      <c r="B388" s="29">
        <v>17073.0</v>
      </c>
      <c r="C388" s="59">
        <v>17073.0</v>
      </c>
      <c r="D388" s="27">
        <v>0.0</v>
      </c>
      <c r="E388" s="42"/>
    </row>
    <row r="389">
      <c r="A389" s="35" t="s">
        <v>3875</v>
      </c>
      <c r="B389" s="29">
        <v>433147.9</v>
      </c>
      <c r="C389" s="59">
        <v>432952.9</v>
      </c>
      <c r="D389" s="27">
        <v>-195.0</v>
      </c>
      <c r="E389" s="42"/>
    </row>
    <row r="390">
      <c r="A390" s="36" t="s">
        <v>3876</v>
      </c>
      <c r="B390" s="43">
        <v>2.1000000000058208</v>
      </c>
      <c r="C390" s="65">
        <v>-2017.9000000000233</v>
      </c>
      <c r="D390" s="66">
        <v>-2020.000000000029</v>
      </c>
      <c r="E390" s="46"/>
    </row>
    <row r="393">
      <c r="A393" s="5" t="s">
        <v>5089</v>
      </c>
      <c r="B393" s="6"/>
      <c r="C393" s="6"/>
      <c r="D393" s="6"/>
      <c r="E393" s="7"/>
    </row>
    <row r="394">
      <c r="A394" s="10"/>
      <c r="B394" s="11"/>
      <c r="C394" s="11"/>
      <c r="D394" s="11"/>
      <c r="E394" s="12"/>
    </row>
    <row r="395">
      <c r="A395" s="5" t="s">
        <v>3850</v>
      </c>
      <c r="B395" s="6"/>
      <c r="C395" s="6"/>
      <c r="D395" s="6"/>
      <c r="E395" s="7"/>
    </row>
    <row r="396">
      <c r="A396" s="10"/>
      <c r="B396" s="11"/>
      <c r="C396" s="11"/>
      <c r="D396" s="11"/>
      <c r="E396" s="12"/>
    </row>
    <row r="397">
      <c r="A397" s="13">
        <v>45607.0</v>
      </c>
      <c r="B397" s="6"/>
      <c r="C397" s="54" t="s">
        <v>3851</v>
      </c>
      <c r="D397" s="15">
        <v>45613.0</v>
      </c>
      <c r="E397" s="7"/>
    </row>
    <row r="398">
      <c r="A398" s="10"/>
      <c r="B398" s="11"/>
      <c r="C398" s="16"/>
      <c r="D398" s="11"/>
      <c r="E398" s="12"/>
    </row>
    <row r="399">
      <c r="A399" s="55" t="s">
        <v>5098</v>
      </c>
      <c r="B399" s="7"/>
      <c r="C399" s="16"/>
      <c r="D399" s="56" t="s">
        <v>5099</v>
      </c>
      <c r="E399" s="7"/>
    </row>
    <row r="400">
      <c r="A400" s="10"/>
      <c r="B400" s="12"/>
      <c r="C400" s="16"/>
      <c r="D400" s="11"/>
      <c r="E400" s="12"/>
    </row>
    <row r="401">
      <c r="A401" s="19" t="s">
        <v>3852</v>
      </c>
      <c r="B401" s="6"/>
      <c r="C401" s="6"/>
      <c r="D401" s="6"/>
      <c r="E401" s="7"/>
    </row>
    <row r="402">
      <c r="A402" s="20" t="s">
        <v>3853</v>
      </c>
      <c r="B402" s="21" t="s">
        <v>3854</v>
      </c>
      <c r="C402" s="22" t="s">
        <v>3855</v>
      </c>
      <c r="D402" s="21" t="s">
        <v>3856</v>
      </c>
      <c r="E402" s="23" t="s">
        <v>13</v>
      </c>
    </row>
    <row r="403">
      <c r="A403" s="57" t="s">
        <v>3857</v>
      </c>
      <c r="B403" s="25">
        <v>25525.0</v>
      </c>
      <c r="C403" s="26">
        <v>25340.0</v>
      </c>
      <c r="D403" s="27">
        <v>-185.0</v>
      </c>
      <c r="E403" s="42"/>
    </row>
    <row r="404">
      <c r="A404" s="57" t="s">
        <v>3858</v>
      </c>
      <c r="B404" s="29">
        <v>33051.0</v>
      </c>
      <c r="C404" s="26">
        <v>33051.0</v>
      </c>
      <c r="D404" s="27">
        <v>0.0</v>
      </c>
      <c r="E404" s="42"/>
    </row>
    <row r="405">
      <c r="A405" s="57" t="s">
        <v>3859</v>
      </c>
      <c r="B405" s="29">
        <v>755.0</v>
      </c>
      <c r="C405" s="26">
        <v>840.0</v>
      </c>
      <c r="D405" s="27">
        <v>85.0</v>
      </c>
      <c r="E405" s="42"/>
    </row>
    <row r="406">
      <c r="A406" s="57" t="s">
        <v>3860</v>
      </c>
      <c r="B406" s="29">
        <v>0.0</v>
      </c>
      <c r="C406" s="26"/>
      <c r="D406" s="27">
        <v>0.0</v>
      </c>
      <c r="E406" s="42"/>
    </row>
    <row r="407">
      <c r="A407" s="31" t="s">
        <v>3862</v>
      </c>
      <c r="B407" s="29">
        <v>0.0</v>
      </c>
      <c r="C407" s="26"/>
      <c r="D407" s="27">
        <v>0.0</v>
      </c>
      <c r="E407" s="42"/>
    </row>
    <row r="408">
      <c r="A408" s="31" t="s">
        <v>3863</v>
      </c>
      <c r="B408" s="29">
        <v>2835.0</v>
      </c>
      <c r="C408" s="26">
        <v>2835.0</v>
      </c>
      <c r="D408" s="27">
        <v>0.0</v>
      </c>
      <c r="E408" s="41"/>
    </row>
    <row r="409">
      <c r="A409" s="31" t="s">
        <v>3865</v>
      </c>
      <c r="B409" s="29">
        <v>349.0</v>
      </c>
      <c r="C409" s="26">
        <v>309.0</v>
      </c>
      <c r="D409" s="27">
        <v>-40.0</v>
      </c>
      <c r="E409" s="41"/>
    </row>
    <row r="410">
      <c r="A410" s="31" t="s">
        <v>3867</v>
      </c>
      <c r="B410" s="29">
        <v>4920.0</v>
      </c>
      <c r="C410" s="26">
        <v>5040.0</v>
      </c>
      <c r="D410" s="27">
        <v>120.0</v>
      </c>
      <c r="E410" s="42"/>
    </row>
    <row r="411">
      <c r="A411" s="58" t="s">
        <v>3868</v>
      </c>
      <c r="B411" s="29">
        <v>106871.0</v>
      </c>
      <c r="C411" s="29">
        <v>106871.0</v>
      </c>
      <c r="D411" s="27">
        <v>0.0</v>
      </c>
      <c r="E411" s="42"/>
    </row>
    <row r="412">
      <c r="A412" s="58" t="s">
        <v>3869</v>
      </c>
      <c r="B412" s="29">
        <v>36473.0</v>
      </c>
      <c r="C412" s="59">
        <v>36473.0</v>
      </c>
      <c r="D412" s="27">
        <v>0.0</v>
      </c>
      <c r="E412" s="42"/>
    </row>
    <row r="413">
      <c r="A413" s="58" t="s">
        <v>3870</v>
      </c>
      <c r="B413" s="29">
        <v>143305.0</v>
      </c>
      <c r="C413" s="59">
        <v>142777.0</v>
      </c>
      <c r="D413" s="27">
        <v>-528.0</v>
      </c>
      <c r="E413" s="42"/>
    </row>
    <row r="414">
      <c r="A414" s="58" t="s">
        <v>3871</v>
      </c>
      <c r="B414" s="29">
        <v>73932.0</v>
      </c>
      <c r="C414" s="59">
        <v>74265.0</v>
      </c>
      <c r="D414" s="27">
        <v>333.0</v>
      </c>
      <c r="E414" s="42"/>
    </row>
    <row r="415">
      <c r="A415" s="58" t="s">
        <v>3873</v>
      </c>
      <c r="B415" s="29">
        <v>5134.0</v>
      </c>
      <c r="C415" s="59">
        <v>5134.0</v>
      </c>
      <c r="D415" s="27">
        <v>0.0</v>
      </c>
      <c r="E415" s="42"/>
    </row>
    <row r="416">
      <c r="A416" s="58" t="s">
        <v>3874</v>
      </c>
      <c r="B416" s="29">
        <v>17073.0</v>
      </c>
      <c r="C416" s="59">
        <v>17073.0</v>
      </c>
      <c r="D416" s="27">
        <v>0.0</v>
      </c>
      <c r="E416" s="42"/>
    </row>
    <row r="417">
      <c r="A417" s="35" t="s">
        <v>3875</v>
      </c>
      <c r="B417" s="29">
        <v>433147.9</v>
      </c>
      <c r="C417" s="59">
        <v>432952.9</v>
      </c>
      <c r="D417" s="27">
        <v>-195.0</v>
      </c>
      <c r="E417" s="42"/>
    </row>
    <row r="418">
      <c r="A418" s="36" t="s">
        <v>3876</v>
      </c>
      <c r="B418" s="43">
        <v>2.1000000000058208</v>
      </c>
      <c r="C418" s="65">
        <v>-17.900000000023283</v>
      </c>
      <c r="D418" s="66">
        <v>-20.000000000029104</v>
      </c>
      <c r="E418" s="46"/>
    </row>
    <row r="421">
      <c r="A421" s="5" t="s">
        <v>5089</v>
      </c>
      <c r="B421" s="6"/>
      <c r="C421" s="6"/>
      <c r="D421" s="6"/>
      <c r="E421" s="7"/>
    </row>
    <row r="422">
      <c r="A422" s="10"/>
      <c r="B422" s="11"/>
      <c r="C422" s="11"/>
      <c r="D422" s="11"/>
      <c r="E422" s="12"/>
    </row>
    <row r="423">
      <c r="A423" s="5" t="s">
        <v>3850</v>
      </c>
      <c r="B423" s="6"/>
      <c r="C423" s="6"/>
      <c r="D423" s="6"/>
      <c r="E423" s="7"/>
    </row>
    <row r="424">
      <c r="A424" s="10"/>
      <c r="B424" s="11"/>
      <c r="C424" s="11"/>
      <c r="D424" s="11"/>
      <c r="E424" s="12"/>
    </row>
    <row r="425">
      <c r="A425" s="13">
        <v>45614.0</v>
      </c>
      <c r="B425" s="6"/>
      <c r="C425" s="54" t="s">
        <v>3851</v>
      </c>
      <c r="D425" s="15">
        <v>45620.0</v>
      </c>
      <c r="E425" s="7"/>
    </row>
    <row r="426">
      <c r="A426" s="10"/>
      <c r="B426" s="11"/>
      <c r="C426" s="16"/>
      <c r="D426" s="11"/>
      <c r="E426" s="12"/>
    </row>
    <row r="427">
      <c r="A427" s="55" t="s">
        <v>5098</v>
      </c>
      <c r="B427" s="7"/>
      <c r="C427" s="16"/>
      <c r="D427" s="56" t="s">
        <v>5099</v>
      </c>
      <c r="E427" s="7"/>
    </row>
    <row r="428">
      <c r="A428" s="10"/>
      <c r="B428" s="12"/>
      <c r="C428" s="16"/>
      <c r="D428" s="11"/>
      <c r="E428" s="12"/>
    </row>
    <row r="429">
      <c r="A429" s="19" t="s">
        <v>3852</v>
      </c>
      <c r="B429" s="6"/>
      <c r="C429" s="6"/>
      <c r="D429" s="6"/>
      <c r="E429" s="7"/>
    </row>
    <row r="430">
      <c r="A430" s="20" t="s">
        <v>3853</v>
      </c>
      <c r="B430" s="21" t="s">
        <v>3854</v>
      </c>
      <c r="C430" s="22" t="s">
        <v>3855</v>
      </c>
      <c r="D430" s="21" t="s">
        <v>3856</v>
      </c>
      <c r="E430" s="23" t="s">
        <v>13</v>
      </c>
    </row>
    <row r="431">
      <c r="A431" s="57" t="s">
        <v>3857</v>
      </c>
      <c r="B431" s="25">
        <v>25594.0</v>
      </c>
      <c r="C431" s="26">
        <v>25602.0</v>
      </c>
      <c r="D431" s="27">
        <v>8.0</v>
      </c>
      <c r="E431" s="42"/>
    </row>
    <row r="432">
      <c r="A432" s="57" t="s">
        <v>3858</v>
      </c>
      <c r="B432" s="29">
        <v>26521.0</v>
      </c>
      <c r="C432" s="26">
        <v>26521.0</v>
      </c>
      <c r="D432" s="27">
        <v>0.0</v>
      </c>
      <c r="E432" s="42"/>
    </row>
    <row r="433">
      <c r="A433" s="57" t="s">
        <v>3859</v>
      </c>
      <c r="B433" s="29">
        <v>250.0</v>
      </c>
      <c r="C433" s="26">
        <v>250.0</v>
      </c>
      <c r="D433" s="27">
        <v>0.0</v>
      </c>
      <c r="E433" s="42"/>
    </row>
    <row r="434">
      <c r="A434" s="57" t="s">
        <v>3860</v>
      </c>
      <c r="B434" s="29">
        <v>0.0</v>
      </c>
      <c r="C434" s="26"/>
      <c r="D434" s="27">
        <v>0.0</v>
      </c>
      <c r="E434" s="42"/>
    </row>
    <row r="435">
      <c r="A435" s="31" t="s">
        <v>3862</v>
      </c>
      <c r="B435" s="29">
        <v>0.0</v>
      </c>
      <c r="C435" s="26"/>
      <c r="D435" s="27">
        <v>0.0</v>
      </c>
      <c r="E435" s="42"/>
    </row>
    <row r="436">
      <c r="A436" s="31" t="s">
        <v>3863</v>
      </c>
      <c r="B436" s="29">
        <v>210.0</v>
      </c>
      <c r="C436" s="26">
        <v>360.0</v>
      </c>
      <c r="D436" s="27">
        <v>150.0</v>
      </c>
      <c r="E436" s="41"/>
    </row>
    <row r="437">
      <c r="A437" s="31" t="s">
        <v>3865</v>
      </c>
      <c r="B437" s="29">
        <v>5330.0</v>
      </c>
      <c r="C437" s="26">
        <v>5100.0</v>
      </c>
      <c r="D437" s="27">
        <v>-230.0</v>
      </c>
      <c r="E437" s="28" t="s">
        <v>5307</v>
      </c>
    </row>
    <row r="438">
      <c r="A438" s="31" t="s">
        <v>3867</v>
      </c>
      <c r="B438" s="29">
        <v>4280.0</v>
      </c>
      <c r="C438" s="26">
        <v>4340.0</v>
      </c>
      <c r="D438" s="27">
        <v>60.0</v>
      </c>
      <c r="E438" s="42"/>
    </row>
    <row r="439">
      <c r="A439" s="58" t="s">
        <v>3868</v>
      </c>
      <c r="B439" s="29">
        <v>103896.0</v>
      </c>
      <c r="C439" s="29">
        <v>103896.0</v>
      </c>
      <c r="D439" s="27">
        <v>0.0</v>
      </c>
      <c r="E439" s="42"/>
    </row>
    <row r="440">
      <c r="A440" s="58" t="s">
        <v>3869</v>
      </c>
      <c r="B440" s="29">
        <v>43535.0</v>
      </c>
      <c r="C440" s="59">
        <v>43535.0</v>
      </c>
      <c r="D440" s="27">
        <v>0.0</v>
      </c>
      <c r="E440" s="42"/>
    </row>
    <row r="441">
      <c r="A441" s="58" t="s">
        <v>3870</v>
      </c>
      <c r="B441" s="29">
        <v>152434.0</v>
      </c>
      <c r="C441" s="59">
        <v>152434.0</v>
      </c>
      <c r="D441" s="27">
        <v>0.0</v>
      </c>
      <c r="E441" s="42"/>
    </row>
    <row r="442">
      <c r="A442" s="58" t="s">
        <v>3871</v>
      </c>
      <c r="B442" s="29">
        <v>85912.0</v>
      </c>
      <c r="C442" s="59">
        <v>85912.0</v>
      </c>
      <c r="D442" s="27">
        <v>0.0</v>
      </c>
      <c r="E442" s="42"/>
    </row>
    <row r="443">
      <c r="A443" s="58" t="s">
        <v>3873</v>
      </c>
      <c r="B443" s="29">
        <v>6674.0</v>
      </c>
      <c r="C443" s="59">
        <v>6674.0</v>
      </c>
      <c r="D443" s="27">
        <v>0.0</v>
      </c>
      <c r="E443" s="42"/>
    </row>
    <row r="444">
      <c r="A444" s="58" t="s">
        <v>3874</v>
      </c>
      <c r="B444" s="29">
        <v>18314.0</v>
      </c>
      <c r="C444" s="59">
        <v>18314.0</v>
      </c>
      <c r="D444" s="27">
        <v>0.0</v>
      </c>
      <c r="E444" s="42"/>
    </row>
    <row r="445">
      <c r="A445" s="35" t="s">
        <v>3875</v>
      </c>
      <c r="B445" s="29">
        <v>454635.0</v>
      </c>
      <c r="C445" s="59">
        <v>454635.0</v>
      </c>
      <c r="D445" s="27">
        <v>0.0</v>
      </c>
      <c r="E445" s="42"/>
    </row>
    <row r="446">
      <c r="A446" s="36" t="s">
        <v>3876</v>
      </c>
      <c r="B446" s="43">
        <v>1.0</v>
      </c>
      <c r="C446" s="65">
        <v>-11.0</v>
      </c>
      <c r="D446" s="66">
        <v>-12.0</v>
      </c>
      <c r="E446" s="46"/>
    </row>
    <row r="449">
      <c r="A449" s="5" t="s">
        <v>5089</v>
      </c>
      <c r="B449" s="6"/>
      <c r="C449" s="6"/>
      <c r="D449" s="6"/>
      <c r="E449" s="7"/>
    </row>
    <row r="450">
      <c r="A450" s="10"/>
      <c r="B450" s="11"/>
      <c r="C450" s="11"/>
      <c r="D450" s="11"/>
      <c r="E450" s="12"/>
    </row>
    <row r="451">
      <c r="A451" s="5" t="s">
        <v>3850</v>
      </c>
      <c r="B451" s="6"/>
      <c r="C451" s="6"/>
      <c r="D451" s="6"/>
      <c r="E451" s="7"/>
    </row>
    <row r="452">
      <c r="A452" s="10"/>
      <c r="B452" s="11"/>
      <c r="C452" s="11"/>
      <c r="D452" s="11"/>
      <c r="E452" s="12"/>
    </row>
    <row r="453">
      <c r="A453" s="13">
        <v>45621.0</v>
      </c>
      <c r="B453" s="6"/>
      <c r="C453" s="54" t="s">
        <v>3851</v>
      </c>
      <c r="D453" s="15">
        <v>45626.0</v>
      </c>
      <c r="E453" s="7"/>
    </row>
    <row r="454">
      <c r="A454" s="10"/>
      <c r="B454" s="11"/>
      <c r="C454" s="16"/>
      <c r="D454" s="11"/>
      <c r="E454" s="12"/>
    </row>
    <row r="455">
      <c r="A455" s="55" t="s">
        <v>5098</v>
      </c>
      <c r="B455" s="7"/>
      <c r="C455" s="16"/>
      <c r="D455" s="56" t="s">
        <v>5107</v>
      </c>
      <c r="E455" s="7"/>
    </row>
    <row r="456">
      <c r="A456" s="10"/>
      <c r="B456" s="12"/>
      <c r="C456" s="16"/>
      <c r="D456" s="11"/>
      <c r="E456" s="12"/>
    </row>
    <row r="457">
      <c r="A457" s="19" t="s">
        <v>3852</v>
      </c>
      <c r="B457" s="6"/>
      <c r="C457" s="6"/>
      <c r="D457" s="6"/>
      <c r="E457" s="7"/>
    </row>
    <row r="458">
      <c r="A458" s="20" t="s">
        <v>3853</v>
      </c>
      <c r="B458" s="21" t="s">
        <v>3854</v>
      </c>
      <c r="C458" s="22" t="s">
        <v>3855</v>
      </c>
      <c r="D458" s="21" t="s">
        <v>3856</v>
      </c>
      <c r="E458" s="23" t="s">
        <v>13</v>
      </c>
    </row>
    <row r="459">
      <c r="A459" s="57" t="s">
        <v>3857</v>
      </c>
      <c r="B459" s="25">
        <v>33797.0</v>
      </c>
      <c r="C459" s="26">
        <v>33800.0</v>
      </c>
      <c r="D459" s="27">
        <v>3.0</v>
      </c>
      <c r="E459" s="42"/>
    </row>
    <row r="460">
      <c r="A460" s="57" t="s">
        <v>3858</v>
      </c>
      <c r="B460" s="29">
        <v>23822.0</v>
      </c>
      <c r="C460" s="26">
        <v>23822.0</v>
      </c>
      <c r="D460" s="27">
        <v>0.0</v>
      </c>
      <c r="E460" s="42"/>
    </row>
    <row r="461">
      <c r="A461" s="57" t="s">
        <v>3859</v>
      </c>
      <c r="B461" s="29">
        <v>790.0</v>
      </c>
      <c r="C461" s="26">
        <v>790.0</v>
      </c>
      <c r="D461" s="27">
        <v>0.0</v>
      </c>
      <c r="E461" s="42"/>
    </row>
    <row r="462">
      <c r="A462" s="57" t="s">
        <v>3860</v>
      </c>
      <c r="B462" s="29">
        <v>0.0</v>
      </c>
      <c r="C462" s="26"/>
      <c r="D462" s="27">
        <v>0.0</v>
      </c>
      <c r="E462" s="42"/>
    </row>
    <row r="463">
      <c r="A463" s="31" t="s">
        <v>3862</v>
      </c>
      <c r="B463" s="29">
        <v>0.0</v>
      </c>
      <c r="C463" s="26"/>
      <c r="D463" s="27">
        <v>0.0</v>
      </c>
      <c r="E463" s="42"/>
    </row>
    <row r="464">
      <c r="A464" s="31" t="s">
        <v>3863</v>
      </c>
      <c r="B464" s="29">
        <v>2835.0</v>
      </c>
      <c r="C464" s="26">
        <v>2835.0</v>
      </c>
      <c r="D464" s="27">
        <v>0.0</v>
      </c>
      <c r="E464" s="41"/>
    </row>
    <row r="465">
      <c r="A465" s="31" t="s">
        <v>3865</v>
      </c>
      <c r="B465" s="29">
        <v>245.0</v>
      </c>
      <c r="C465" s="26">
        <v>205.0</v>
      </c>
      <c r="D465" s="27">
        <v>-40.0</v>
      </c>
      <c r="E465" s="28"/>
    </row>
    <row r="466">
      <c r="A466" s="31" t="s">
        <v>3867</v>
      </c>
      <c r="B466" s="29">
        <v>4440.0</v>
      </c>
      <c r="C466" s="26">
        <v>4480.0</v>
      </c>
      <c r="D466" s="27">
        <v>40.0</v>
      </c>
      <c r="E466" s="42"/>
    </row>
    <row r="467">
      <c r="A467" s="58" t="s">
        <v>3868</v>
      </c>
      <c r="B467" s="29">
        <v>82038.0</v>
      </c>
      <c r="C467" s="29">
        <v>82038.0</v>
      </c>
      <c r="D467" s="27">
        <v>0.0</v>
      </c>
      <c r="E467" s="42"/>
    </row>
    <row r="468">
      <c r="A468" s="58" t="s">
        <v>3869</v>
      </c>
      <c r="B468" s="29">
        <v>43042.0</v>
      </c>
      <c r="C468" s="59">
        <v>43042.0</v>
      </c>
      <c r="D468" s="27">
        <v>0.0</v>
      </c>
      <c r="E468" s="42"/>
    </row>
    <row r="469">
      <c r="A469" s="58" t="s">
        <v>3870</v>
      </c>
      <c r="B469" s="29">
        <v>119871.0</v>
      </c>
      <c r="C469" s="59">
        <v>119582.0</v>
      </c>
      <c r="D469" s="27">
        <v>-289.0</v>
      </c>
      <c r="E469" s="42"/>
    </row>
    <row r="470">
      <c r="A470" s="58" t="s">
        <v>3871</v>
      </c>
      <c r="B470" s="29">
        <v>67133.0</v>
      </c>
      <c r="C470" s="59">
        <v>67133.0</v>
      </c>
      <c r="D470" s="27">
        <v>0.0</v>
      </c>
      <c r="E470" s="42"/>
    </row>
    <row r="471">
      <c r="A471" s="58" t="s">
        <v>3873</v>
      </c>
      <c r="B471" s="29">
        <v>4604.0</v>
      </c>
      <c r="C471" s="59">
        <v>4604.0</v>
      </c>
      <c r="D471" s="27">
        <v>0.0</v>
      </c>
      <c r="E471" s="42"/>
    </row>
    <row r="472">
      <c r="A472" s="58" t="s">
        <v>3874</v>
      </c>
      <c r="B472" s="29">
        <v>18144.0</v>
      </c>
      <c r="C472" s="59">
        <v>17880.0</v>
      </c>
      <c r="D472" s="27">
        <v>-264.0</v>
      </c>
      <c r="E472" s="42"/>
    </row>
    <row r="473">
      <c r="A473" s="35" t="s">
        <v>3875</v>
      </c>
      <c r="B473" s="29">
        <v>382616.5</v>
      </c>
      <c r="C473" s="59">
        <v>382063.5</v>
      </c>
      <c r="D473" s="27">
        <v>-553.0</v>
      </c>
      <c r="E473" s="42"/>
    </row>
    <row r="474">
      <c r="A474" s="36" t="s">
        <v>3876</v>
      </c>
      <c r="B474" s="43">
        <v>0.5</v>
      </c>
      <c r="C474" s="65">
        <v>267.5</v>
      </c>
      <c r="D474" s="66">
        <v>267.0</v>
      </c>
      <c r="E474" s="46"/>
    </row>
    <row r="477">
      <c r="A477" s="5" t="s">
        <v>5089</v>
      </c>
      <c r="B477" s="6"/>
      <c r="C477" s="6"/>
      <c r="D477" s="6"/>
      <c r="E477" s="7"/>
    </row>
    <row r="478">
      <c r="A478" s="10"/>
      <c r="B478" s="11"/>
      <c r="C478" s="11"/>
      <c r="D478" s="11"/>
      <c r="E478" s="12"/>
    </row>
    <row r="479">
      <c r="A479" s="5" t="s">
        <v>3850</v>
      </c>
      <c r="B479" s="6"/>
      <c r="C479" s="6"/>
      <c r="D479" s="6"/>
      <c r="E479" s="7"/>
    </row>
    <row r="480">
      <c r="A480" s="10"/>
      <c r="B480" s="11"/>
      <c r="C480" s="11"/>
      <c r="D480" s="11"/>
      <c r="E480" s="12"/>
    </row>
    <row r="481">
      <c r="A481" s="13">
        <v>45627.0</v>
      </c>
      <c r="B481" s="6"/>
      <c r="C481" s="54" t="s">
        <v>3851</v>
      </c>
      <c r="D481" s="15">
        <v>45627.0</v>
      </c>
      <c r="E481" s="7"/>
    </row>
    <row r="482">
      <c r="A482" s="10"/>
      <c r="B482" s="11"/>
      <c r="C482" s="16"/>
      <c r="D482" s="11"/>
      <c r="E482" s="12"/>
    </row>
    <row r="483">
      <c r="A483" s="55" t="s">
        <v>5099</v>
      </c>
      <c r="B483" s="7"/>
      <c r="C483" s="16"/>
      <c r="D483" s="56" t="s">
        <v>5099</v>
      </c>
      <c r="E483" s="7"/>
    </row>
    <row r="484">
      <c r="A484" s="10"/>
      <c r="B484" s="12"/>
      <c r="C484" s="16"/>
      <c r="D484" s="11"/>
      <c r="E484" s="12"/>
    </row>
    <row r="485">
      <c r="A485" s="19" t="s">
        <v>3852</v>
      </c>
      <c r="B485" s="6"/>
      <c r="C485" s="6"/>
      <c r="D485" s="6"/>
      <c r="E485" s="7"/>
    </row>
    <row r="486">
      <c r="A486" s="20" t="s">
        <v>3853</v>
      </c>
      <c r="B486" s="21" t="s">
        <v>3854</v>
      </c>
      <c r="C486" s="22" t="s">
        <v>3855</v>
      </c>
      <c r="D486" s="21" t="s">
        <v>3856</v>
      </c>
      <c r="E486" s="23" t="s">
        <v>13</v>
      </c>
    </row>
    <row r="487">
      <c r="A487" s="57" t="s">
        <v>3857</v>
      </c>
      <c r="B487" s="25">
        <v>1630.0</v>
      </c>
      <c r="C487" s="26">
        <v>1630.0</v>
      </c>
      <c r="D487" s="27">
        <v>0.0</v>
      </c>
      <c r="E487" s="42"/>
    </row>
    <row r="488">
      <c r="A488" s="57" t="s">
        <v>3858</v>
      </c>
      <c r="B488" s="29">
        <v>4099.0</v>
      </c>
      <c r="C488" s="26">
        <v>4099.0</v>
      </c>
      <c r="D488" s="27">
        <v>0.0</v>
      </c>
      <c r="E488" s="42"/>
    </row>
    <row r="489">
      <c r="A489" s="57" t="s">
        <v>3859</v>
      </c>
      <c r="B489" s="29">
        <v>0.0</v>
      </c>
      <c r="C489" s="26"/>
      <c r="D489" s="27">
        <v>0.0</v>
      </c>
      <c r="E489" s="42"/>
    </row>
    <row r="490">
      <c r="A490" s="57" t="s">
        <v>3860</v>
      </c>
      <c r="B490" s="29">
        <v>0.0</v>
      </c>
      <c r="C490" s="26"/>
      <c r="D490" s="27">
        <v>0.0</v>
      </c>
      <c r="E490" s="42"/>
    </row>
    <row r="491">
      <c r="A491" s="31" t="s">
        <v>3862</v>
      </c>
      <c r="B491" s="29">
        <v>0.0</v>
      </c>
      <c r="C491" s="26"/>
      <c r="D491" s="27">
        <v>0.0</v>
      </c>
      <c r="E491" s="42"/>
    </row>
    <row r="492">
      <c r="A492" s="31" t="s">
        <v>3863</v>
      </c>
      <c r="B492" s="29">
        <v>0.0</v>
      </c>
      <c r="C492" s="26"/>
      <c r="D492" s="27">
        <v>0.0</v>
      </c>
      <c r="E492" s="41"/>
    </row>
    <row r="493">
      <c r="A493" s="31" t="s">
        <v>3865</v>
      </c>
      <c r="B493" s="29">
        <v>4000.0</v>
      </c>
      <c r="C493" s="26">
        <v>4000.0</v>
      </c>
      <c r="D493" s="27">
        <v>0.0</v>
      </c>
      <c r="E493" s="28" t="s">
        <v>5308</v>
      </c>
    </row>
    <row r="494">
      <c r="A494" s="31" t="s">
        <v>3867</v>
      </c>
      <c r="B494" s="29">
        <v>480.0</v>
      </c>
      <c r="C494" s="26">
        <v>480.0</v>
      </c>
      <c r="D494" s="27">
        <v>0.0</v>
      </c>
      <c r="E494" s="42"/>
    </row>
    <row r="495">
      <c r="A495" s="58" t="s">
        <v>3868</v>
      </c>
      <c r="B495" s="29">
        <v>12155.0</v>
      </c>
      <c r="C495" s="29">
        <v>12155.0</v>
      </c>
      <c r="D495" s="27">
        <v>0.0</v>
      </c>
      <c r="E495" s="42"/>
    </row>
    <row r="496">
      <c r="A496" s="58" t="s">
        <v>3869</v>
      </c>
      <c r="B496" s="29">
        <v>8285.0</v>
      </c>
      <c r="C496" s="59">
        <v>8285.0</v>
      </c>
      <c r="D496" s="27">
        <v>0.0</v>
      </c>
      <c r="E496" s="42"/>
    </row>
    <row r="497">
      <c r="A497" s="58" t="s">
        <v>3870</v>
      </c>
      <c r="B497" s="29">
        <v>24328.0</v>
      </c>
      <c r="C497" s="59">
        <v>24328.0</v>
      </c>
      <c r="D497" s="27">
        <v>0.0</v>
      </c>
      <c r="E497" s="42"/>
    </row>
    <row r="498">
      <c r="A498" s="58" t="s">
        <v>3871</v>
      </c>
      <c r="B498" s="29">
        <v>11842.0</v>
      </c>
      <c r="C498" s="59">
        <v>11842.0</v>
      </c>
      <c r="D498" s="27">
        <v>0.0</v>
      </c>
      <c r="E498" s="42"/>
    </row>
    <row r="499">
      <c r="A499" s="58" t="s">
        <v>3873</v>
      </c>
      <c r="B499" s="29">
        <v>1674.0</v>
      </c>
      <c r="C499" s="59">
        <v>1674.0</v>
      </c>
      <c r="D499" s="27">
        <v>0.0</v>
      </c>
      <c r="E499" s="42"/>
    </row>
    <row r="500">
      <c r="A500" s="58" t="s">
        <v>3874</v>
      </c>
      <c r="B500" s="29">
        <v>2586.0</v>
      </c>
      <c r="C500" s="59">
        <v>2586.0</v>
      </c>
      <c r="D500" s="27">
        <v>0.0</v>
      </c>
      <c r="E500" s="42"/>
    </row>
    <row r="501">
      <c r="A501" s="35" t="s">
        <v>3875</v>
      </c>
      <c r="B501" s="29">
        <v>68487.0</v>
      </c>
      <c r="C501" s="59">
        <v>68487.0</v>
      </c>
      <c r="D501" s="27">
        <v>0.0</v>
      </c>
      <c r="E501" s="42"/>
    </row>
    <row r="502">
      <c r="A502" s="36" t="s">
        <v>3876</v>
      </c>
      <c r="B502" s="43">
        <v>6.0</v>
      </c>
      <c r="C502" s="65">
        <v>6.0</v>
      </c>
      <c r="D502" s="66">
        <v>0.0</v>
      </c>
      <c r="E502" s="46"/>
    </row>
    <row r="505">
      <c r="A505" s="5" t="s">
        <v>5089</v>
      </c>
      <c r="B505" s="6"/>
      <c r="C505" s="6"/>
      <c r="D505" s="6"/>
      <c r="E505" s="7"/>
    </row>
    <row r="506">
      <c r="A506" s="10"/>
      <c r="B506" s="11"/>
      <c r="C506" s="11"/>
      <c r="D506" s="11"/>
      <c r="E506" s="12"/>
    </row>
    <row r="507">
      <c r="A507" s="5" t="s">
        <v>3850</v>
      </c>
      <c r="B507" s="6"/>
      <c r="C507" s="6"/>
      <c r="D507" s="6"/>
      <c r="E507" s="7"/>
    </row>
    <row r="508">
      <c r="A508" s="10"/>
      <c r="B508" s="11"/>
      <c r="C508" s="11"/>
      <c r="D508" s="11"/>
      <c r="E508" s="12"/>
    </row>
    <row r="509">
      <c r="A509" s="13">
        <v>45628.0</v>
      </c>
      <c r="B509" s="6"/>
      <c r="C509" s="54" t="s">
        <v>3851</v>
      </c>
      <c r="D509" s="15">
        <v>45634.0</v>
      </c>
      <c r="E509" s="7"/>
    </row>
    <row r="510">
      <c r="A510" s="10"/>
      <c r="B510" s="11"/>
      <c r="C510" s="16"/>
      <c r="D510" s="11"/>
      <c r="E510" s="12"/>
    </row>
    <row r="511">
      <c r="A511" s="55" t="s">
        <v>5098</v>
      </c>
      <c r="B511" s="7"/>
      <c r="C511" s="16"/>
      <c r="D511" s="56" t="s">
        <v>5099</v>
      </c>
      <c r="E511" s="7"/>
    </row>
    <row r="512">
      <c r="A512" s="10"/>
      <c r="B512" s="12"/>
      <c r="C512" s="16"/>
      <c r="D512" s="11"/>
      <c r="E512" s="12"/>
    </row>
    <row r="513">
      <c r="A513" s="19" t="s">
        <v>3852</v>
      </c>
      <c r="B513" s="6"/>
      <c r="C513" s="6"/>
      <c r="D513" s="6"/>
      <c r="E513" s="7"/>
    </row>
    <row r="514">
      <c r="A514" s="20" t="s">
        <v>3853</v>
      </c>
      <c r="B514" s="21" t="s">
        <v>3854</v>
      </c>
      <c r="C514" s="22" t="s">
        <v>3855</v>
      </c>
      <c r="D514" s="21" t="s">
        <v>3856</v>
      </c>
      <c r="E514" s="23" t="s">
        <v>13</v>
      </c>
    </row>
    <row r="515">
      <c r="A515" s="57" t="s">
        <v>3857</v>
      </c>
      <c r="B515" s="25">
        <v>41534.0</v>
      </c>
      <c r="C515" s="26">
        <v>41537.0</v>
      </c>
      <c r="D515" s="27">
        <v>3.0</v>
      </c>
      <c r="E515" s="42"/>
    </row>
    <row r="516">
      <c r="A516" s="57" t="s">
        <v>3858</v>
      </c>
      <c r="B516" s="29">
        <v>25354.0</v>
      </c>
      <c r="C516" s="26">
        <v>25354.0</v>
      </c>
      <c r="D516" s="27">
        <v>0.0</v>
      </c>
      <c r="E516" s="42"/>
    </row>
    <row r="517">
      <c r="A517" s="57" t="s">
        <v>3859</v>
      </c>
      <c r="B517" s="29">
        <v>1590.0</v>
      </c>
      <c r="C517" s="26">
        <v>1590.0</v>
      </c>
      <c r="D517" s="27">
        <v>0.0</v>
      </c>
      <c r="E517" s="42"/>
    </row>
    <row r="518">
      <c r="A518" s="57" t="s">
        <v>3860</v>
      </c>
      <c r="B518" s="29">
        <v>0.0</v>
      </c>
      <c r="C518" s="26"/>
      <c r="D518" s="27">
        <v>0.0</v>
      </c>
      <c r="E518" s="42"/>
    </row>
    <row r="519">
      <c r="A519" s="31" t="s">
        <v>3862</v>
      </c>
      <c r="B519" s="29">
        <v>0.0</v>
      </c>
      <c r="C519" s="26"/>
      <c r="D519" s="27">
        <v>0.0</v>
      </c>
      <c r="E519" s="42"/>
    </row>
    <row r="520">
      <c r="A520" s="31" t="s">
        <v>3863</v>
      </c>
      <c r="B520" s="29">
        <v>50.0</v>
      </c>
      <c r="C520" s="26">
        <v>50.0</v>
      </c>
      <c r="D520" s="27">
        <v>0.0</v>
      </c>
      <c r="E520" s="41"/>
    </row>
    <row r="521">
      <c r="A521" s="31" t="s">
        <v>3865</v>
      </c>
      <c r="B521" s="29">
        <v>3488.0</v>
      </c>
      <c r="C521" s="26">
        <v>3328.0</v>
      </c>
      <c r="D521" s="27">
        <v>-160.0</v>
      </c>
      <c r="E521" s="28" t="s">
        <v>5309</v>
      </c>
    </row>
    <row r="522">
      <c r="A522" s="31" t="s">
        <v>3867</v>
      </c>
      <c r="B522" s="29">
        <v>5920.0</v>
      </c>
      <c r="C522" s="26">
        <v>6040.0</v>
      </c>
      <c r="D522" s="27">
        <v>120.0</v>
      </c>
      <c r="E522" s="42"/>
    </row>
    <row r="523">
      <c r="A523" s="58" t="s">
        <v>3868</v>
      </c>
      <c r="B523" s="29">
        <v>101461.0</v>
      </c>
      <c r="C523" s="29">
        <v>101461.0</v>
      </c>
      <c r="D523" s="27">
        <v>0.0</v>
      </c>
      <c r="E523" s="42"/>
    </row>
    <row r="524">
      <c r="A524" s="58" t="s">
        <v>3869</v>
      </c>
      <c r="B524" s="29">
        <v>42339.0</v>
      </c>
      <c r="C524" s="59">
        <v>42339.0</v>
      </c>
      <c r="D524" s="27">
        <v>0.0</v>
      </c>
      <c r="E524" s="42"/>
    </row>
    <row r="525">
      <c r="A525" s="58" t="s">
        <v>3870</v>
      </c>
      <c r="B525" s="29">
        <v>145254.0</v>
      </c>
      <c r="C525" s="59">
        <v>144596.0</v>
      </c>
      <c r="D525" s="27">
        <v>-658.0</v>
      </c>
      <c r="E525" s="42"/>
    </row>
    <row r="526">
      <c r="A526" s="58" t="s">
        <v>3871</v>
      </c>
      <c r="B526" s="29">
        <v>88858.0</v>
      </c>
      <c r="C526" s="59">
        <v>88858.0</v>
      </c>
      <c r="D526" s="27">
        <v>0.0</v>
      </c>
      <c r="E526" s="42"/>
    </row>
    <row r="527">
      <c r="A527" s="58" t="s">
        <v>3873</v>
      </c>
      <c r="B527" s="29">
        <v>4307.0</v>
      </c>
      <c r="C527" s="59">
        <v>4307.0</v>
      </c>
      <c r="D527" s="27">
        <v>0.0</v>
      </c>
      <c r="E527" s="42"/>
    </row>
    <row r="528">
      <c r="A528" s="58" t="s">
        <v>3874</v>
      </c>
      <c r="B528" s="29">
        <v>29306.0</v>
      </c>
      <c r="C528" s="59">
        <v>29306.0</v>
      </c>
      <c r="D528" s="27">
        <v>0.0</v>
      </c>
      <c r="E528" s="42"/>
    </row>
    <row r="529">
      <c r="A529" s="35" t="s">
        <v>3875</v>
      </c>
      <c r="B529" s="29">
        <v>460149.9</v>
      </c>
      <c r="C529" s="59">
        <v>459491.9</v>
      </c>
      <c r="D529" s="27">
        <v>-658.0</v>
      </c>
      <c r="E529" s="42"/>
    </row>
    <row r="530">
      <c r="A530" s="36" t="s">
        <v>3876</v>
      </c>
      <c r="B530" s="43">
        <v>5.099999999998545</v>
      </c>
      <c r="C530" s="65">
        <v>-31.900000000023283</v>
      </c>
      <c r="D530" s="66">
        <v>-37.00000000002183</v>
      </c>
      <c r="E530" s="46"/>
    </row>
    <row r="533">
      <c r="A533" s="5" t="s">
        <v>5089</v>
      </c>
      <c r="B533" s="6"/>
      <c r="C533" s="6"/>
      <c r="D533" s="6"/>
      <c r="E533" s="7"/>
    </row>
    <row r="534">
      <c r="A534" s="10"/>
      <c r="B534" s="11"/>
      <c r="C534" s="11"/>
      <c r="D534" s="11"/>
      <c r="E534" s="12"/>
    </row>
    <row r="535">
      <c r="A535" s="5" t="s">
        <v>3850</v>
      </c>
      <c r="B535" s="6"/>
      <c r="C535" s="6"/>
      <c r="D535" s="6"/>
      <c r="E535" s="7"/>
    </row>
    <row r="536">
      <c r="A536" s="10"/>
      <c r="B536" s="11"/>
      <c r="C536" s="11"/>
      <c r="D536" s="11"/>
      <c r="E536" s="12"/>
    </row>
    <row r="537">
      <c r="A537" s="13">
        <v>45635.0</v>
      </c>
      <c r="B537" s="6"/>
      <c r="C537" s="54" t="s">
        <v>3851</v>
      </c>
      <c r="D537" s="15">
        <v>45641.0</v>
      </c>
      <c r="E537" s="7"/>
    </row>
    <row r="538">
      <c r="A538" s="10"/>
      <c r="B538" s="11"/>
      <c r="C538" s="16"/>
      <c r="D538" s="11"/>
      <c r="E538" s="12"/>
    </row>
    <row r="539">
      <c r="A539" s="55" t="s">
        <v>5098</v>
      </c>
      <c r="B539" s="7"/>
      <c r="C539" s="16"/>
      <c r="D539" s="56" t="s">
        <v>5099</v>
      </c>
      <c r="E539" s="7"/>
    </row>
    <row r="540">
      <c r="A540" s="10"/>
      <c r="B540" s="12"/>
      <c r="C540" s="16"/>
      <c r="D540" s="11"/>
      <c r="E540" s="12"/>
    </row>
    <row r="541">
      <c r="A541" s="19" t="s">
        <v>3852</v>
      </c>
      <c r="B541" s="6"/>
      <c r="C541" s="6"/>
      <c r="D541" s="6"/>
      <c r="E541" s="7"/>
    </row>
    <row r="542">
      <c r="A542" s="20" t="s">
        <v>3853</v>
      </c>
      <c r="B542" s="21" t="s">
        <v>3854</v>
      </c>
      <c r="C542" s="22" t="s">
        <v>3855</v>
      </c>
      <c r="D542" s="21" t="s">
        <v>3856</v>
      </c>
      <c r="E542" s="23" t="s">
        <v>13</v>
      </c>
    </row>
    <row r="543">
      <c r="A543" s="57" t="s">
        <v>3857</v>
      </c>
      <c r="B543" s="25">
        <v>46414.0</v>
      </c>
      <c r="C543" s="26">
        <v>46317.0</v>
      </c>
      <c r="D543" s="27">
        <v>-97.0</v>
      </c>
      <c r="E543" s="42"/>
    </row>
    <row r="544">
      <c r="A544" s="57" t="s">
        <v>3858</v>
      </c>
      <c r="B544" s="29">
        <v>25616.0</v>
      </c>
      <c r="C544" s="26">
        <v>25616.0</v>
      </c>
      <c r="D544" s="27">
        <v>0.0</v>
      </c>
      <c r="E544" s="42"/>
    </row>
    <row r="545">
      <c r="A545" s="57" t="s">
        <v>3859</v>
      </c>
      <c r="B545" s="29">
        <v>820.0</v>
      </c>
      <c r="C545" s="26">
        <v>820.0</v>
      </c>
      <c r="D545" s="27">
        <v>0.0</v>
      </c>
      <c r="E545" s="42"/>
    </row>
    <row r="546">
      <c r="A546" s="57" t="s">
        <v>3860</v>
      </c>
      <c r="B546" s="29">
        <v>0.0</v>
      </c>
      <c r="C546" s="26"/>
      <c r="D546" s="27">
        <v>0.0</v>
      </c>
      <c r="E546" s="42"/>
    </row>
    <row r="547">
      <c r="A547" s="31" t="s">
        <v>3862</v>
      </c>
      <c r="B547" s="29">
        <v>0.0</v>
      </c>
      <c r="C547" s="26"/>
      <c r="D547" s="27">
        <v>0.0</v>
      </c>
      <c r="E547" s="42"/>
    </row>
    <row r="548">
      <c r="A548" s="31" t="s">
        <v>3863</v>
      </c>
      <c r="B548" s="29">
        <v>0.0</v>
      </c>
      <c r="C548" s="26"/>
      <c r="D548" s="27">
        <v>0.0</v>
      </c>
      <c r="E548" s="41"/>
    </row>
    <row r="549">
      <c r="A549" s="31" t="s">
        <v>3865</v>
      </c>
      <c r="B549" s="29">
        <v>1606.0</v>
      </c>
      <c r="C549" s="26">
        <v>1606.0</v>
      </c>
      <c r="D549" s="27">
        <v>0.0</v>
      </c>
      <c r="E549" s="28" t="s">
        <v>5310</v>
      </c>
    </row>
    <row r="550">
      <c r="A550" s="31" t="s">
        <v>3867</v>
      </c>
      <c r="B550" s="29">
        <v>6320.0</v>
      </c>
      <c r="C550" s="26">
        <v>6320.0</v>
      </c>
      <c r="D550" s="27">
        <v>0.0</v>
      </c>
      <c r="E550" s="42"/>
    </row>
    <row r="551">
      <c r="A551" s="58" t="s">
        <v>3868</v>
      </c>
      <c r="B551" s="29">
        <v>115713.0</v>
      </c>
      <c r="C551" s="29">
        <v>115713.0</v>
      </c>
      <c r="D551" s="27">
        <v>0.0</v>
      </c>
      <c r="E551" s="42"/>
    </row>
    <row r="552">
      <c r="A552" s="58" t="s">
        <v>3869</v>
      </c>
      <c r="B552" s="29">
        <v>38807.0</v>
      </c>
      <c r="C552" s="59">
        <v>38807.0</v>
      </c>
      <c r="D552" s="27">
        <v>0.0</v>
      </c>
      <c r="E552" s="42"/>
    </row>
    <row r="553">
      <c r="A553" s="58" t="s">
        <v>3870</v>
      </c>
      <c r="B553" s="29">
        <v>159290.0</v>
      </c>
      <c r="C553" s="59">
        <v>158961.0</v>
      </c>
      <c r="D553" s="27">
        <v>-329.0</v>
      </c>
      <c r="E553" s="42"/>
    </row>
    <row r="554">
      <c r="A554" s="58" t="s">
        <v>3871</v>
      </c>
      <c r="B554" s="29">
        <v>100616.0</v>
      </c>
      <c r="C554" s="59">
        <v>100616.0</v>
      </c>
      <c r="D554" s="27">
        <v>0.0</v>
      </c>
      <c r="E554" s="42"/>
    </row>
    <row r="555">
      <c r="A555" s="58" t="s">
        <v>3873</v>
      </c>
      <c r="B555" s="29">
        <v>3367.0</v>
      </c>
      <c r="C555" s="59">
        <v>3367.0</v>
      </c>
      <c r="D555" s="27">
        <v>0.0</v>
      </c>
      <c r="E555" s="42"/>
    </row>
    <row r="556">
      <c r="A556" s="58" t="s">
        <v>3874</v>
      </c>
      <c r="B556" s="29">
        <v>28549.0</v>
      </c>
      <c r="C556" s="59">
        <v>28549.0</v>
      </c>
      <c r="D556" s="27">
        <v>0.0</v>
      </c>
      <c r="E556" s="42"/>
    </row>
    <row r="557">
      <c r="A557" s="35" t="s">
        <v>3875</v>
      </c>
      <c r="B557" s="29">
        <v>498557.6</v>
      </c>
      <c r="C557" s="59">
        <v>498228.6</v>
      </c>
      <c r="D557" s="27">
        <v>-329.0</v>
      </c>
      <c r="E557" s="42"/>
    </row>
    <row r="558">
      <c r="A558" s="36" t="s">
        <v>3876</v>
      </c>
      <c r="B558" s="43">
        <v>11.400000000001455</v>
      </c>
      <c r="C558" s="65">
        <v>-85.59999999997672</v>
      </c>
      <c r="D558" s="66">
        <v>-96.99999999997817</v>
      </c>
      <c r="E558" s="46"/>
    </row>
    <row r="561">
      <c r="A561" s="5" t="s">
        <v>5089</v>
      </c>
      <c r="B561" s="6"/>
      <c r="C561" s="6"/>
      <c r="D561" s="6"/>
      <c r="E561" s="7"/>
    </row>
    <row r="562">
      <c r="A562" s="10"/>
      <c r="B562" s="11"/>
      <c r="C562" s="11"/>
      <c r="D562" s="11"/>
      <c r="E562" s="12"/>
    </row>
    <row r="563">
      <c r="A563" s="5" t="s">
        <v>3850</v>
      </c>
      <c r="B563" s="6"/>
      <c r="C563" s="6"/>
      <c r="D563" s="6"/>
      <c r="E563" s="7"/>
    </row>
    <row r="564">
      <c r="A564" s="10"/>
      <c r="B564" s="11"/>
      <c r="C564" s="11"/>
      <c r="D564" s="11"/>
      <c r="E564" s="12"/>
    </row>
    <row r="565">
      <c r="A565" s="13">
        <v>45642.0</v>
      </c>
      <c r="B565" s="6"/>
      <c r="C565" s="54" t="s">
        <v>3851</v>
      </c>
      <c r="D565" s="15">
        <v>45648.0</v>
      </c>
      <c r="E565" s="7"/>
    </row>
    <row r="566">
      <c r="A566" s="10"/>
      <c r="B566" s="11"/>
      <c r="C566" s="16"/>
      <c r="D566" s="11"/>
      <c r="E566" s="12"/>
    </row>
    <row r="567">
      <c r="A567" s="55" t="s">
        <v>5098</v>
      </c>
      <c r="B567" s="7"/>
      <c r="C567" s="16"/>
      <c r="D567" s="56" t="s">
        <v>5099</v>
      </c>
      <c r="E567" s="7"/>
    </row>
    <row r="568">
      <c r="A568" s="10"/>
      <c r="B568" s="12"/>
      <c r="C568" s="16"/>
      <c r="D568" s="11"/>
      <c r="E568" s="12"/>
    </row>
    <row r="569">
      <c r="A569" s="19" t="s">
        <v>3852</v>
      </c>
      <c r="B569" s="6"/>
      <c r="C569" s="6"/>
      <c r="D569" s="6"/>
      <c r="E569" s="7"/>
    </row>
    <row r="570">
      <c r="A570" s="20" t="s">
        <v>3853</v>
      </c>
      <c r="B570" s="21" t="s">
        <v>3854</v>
      </c>
      <c r="C570" s="22" t="s">
        <v>3855</v>
      </c>
      <c r="D570" s="21" t="s">
        <v>3856</v>
      </c>
      <c r="E570" s="23" t="s">
        <v>13</v>
      </c>
    </row>
    <row r="571">
      <c r="A571" s="57" t="s">
        <v>3857</v>
      </c>
      <c r="B571" s="25">
        <v>28003.0</v>
      </c>
      <c r="C571" s="26">
        <v>28011.0</v>
      </c>
      <c r="D571" s="27">
        <v>8.0</v>
      </c>
      <c r="E571" s="42"/>
    </row>
    <row r="572">
      <c r="A572" s="57" t="s">
        <v>3858</v>
      </c>
      <c r="B572" s="29">
        <v>28808.0</v>
      </c>
      <c r="C572" s="26">
        <v>28808.0</v>
      </c>
      <c r="D572" s="27">
        <v>0.0</v>
      </c>
      <c r="E572" s="42"/>
    </row>
    <row r="573">
      <c r="A573" s="57" t="s">
        <v>3859</v>
      </c>
      <c r="B573" s="29">
        <v>991.0</v>
      </c>
      <c r="C573" s="26">
        <v>991.0</v>
      </c>
      <c r="D573" s="27">
        <v>0.0</v>
      </c>
      <c r="E573" s="42"/>
    </row>
    <row r="574">
      <c r="A574" s="57" t="s">
        <v>3860</v>
      </c>
      <c r="B574" s="29">
        <v>0.0</v>
      </c>
      <c r="C574" s="26"/>
      <c r="D574" s="27">
        <v>0.0</v>
      </c>
      <c r="E574" s="42"/>
    </row>
    <row r="575">
      <c r="A575" s="31" t="s">
        <v>3862</v>
      </c>
      <c r="B575" s="29">
        <v>0.0</v>
      </c>
      <c r="C575" s="26"/>
      <c r="D575" s="27">
        <v>0.0</v>
      </c>
      <c r="E575" s="42"/>
    </row>
    <row r="576">
      <c r="A576" s="31" t="s">
        <v>3863</v>
      </c>
      <c r="B576" s="29">
        <v>3015.0</v>
      </c>
      <c r="C576" s="26">
        <v>3015.0</v>
      </c>
      <c r="D576" s="27">
        <v>0.0</v>
      </c>
      <c r="E576" s="41"/>
    </row>
    <row r="577">
      <c r="A577" s="31" t="s">
        <v>3865</v>
      </c>
      <c r="B577" s="29">
        <v>4393.0</v>
      </c>
      <c r="C577" s="26">
        <v>4393.0</v>
      </c>
      <c r="D577" s="27">
        <v>0.0</v>
      </c>
      <c r="E577" s="28" t="s">
        <v>5311</v>
      </c>
    </row>
    <row r="578">
      <c r="A578" s="31" t="s">
        <v>3867</v>
      </c>
      <c r="B578" s="29">
        <v>6920.0</v>
      </c>
      <c r="C578" s="26">
        <v>6960.0</v>
      </c>
      <c r="D578" s="27">
        <v>40.0</v>
      </c>
      <c r="E578" s="42"/>
    </row>
    <row r="579">
      <c r="A579" s="58" t="s">
        <v>3868</v>
      </c>
      <c r="B579" s="29">
        <v>94821.0</v>
      </c>
      <c r="C579" s="29">
        <v>94821.0</v>
      </c>
      <c r="D579" s="27">
        <v>0.0</v>
      </c>
      <c r="E579" s="42"/>
    </row>
    <row r="580">
      <c r="A580" s="58" t="s">
        <v>3869</v>
      </c>
      <c r="B580" s="29">
        <v>37282.0</v>
      </c>
      <c r="C580" s="59">
        <v>37282.0</v>
      </c>
      <c r="D580" s="27">
        <v>0.0</v>
      </c>
      <c r="E580" s="42"/>
    </row>
    <row r="581">
      <c r="A581" s="58" t="s">
        <v>3870</v>
      </c>
      <c r="B581" s="29">
        <v>136351.0</v>
      </c>
      <c r="C581" s="59">
        <v>136351.0</v>
      </c>
      <c r="D581" s="27">
        <v>0.0</v>
      </c>
      <c r="E581" s="42"/>
    </row>
    <row r="582">
      <c r="A582" s="58" t="s">
        <v>3871</v>
      </c>
      <c r="B582" s="29">
        <v>117964.0</v>
      </c>
      <c r="C582" s="59">
        <v>117964.0</v>
      </c>
      <c r="D582" s="27">
        <v>0.0</v>
      </c>
      <c r="E582" s="42"/>
    </row>
    <row r="583">
      <c r="A583" s="58" t="s">
        <v>3873</v>
      </c>
      <c r="B583" s="29">
        <v>7061.0</v>
      </c>
      <c r="C583" s="59">
        <v>7061.0</v>
      </c>
      <c r="D583" s="27">
        <v>0.0</v>
      </c>
      <c r="E583" s="42"/>
    </row>
    <row r="584">
      <c r="A584" s="58" t="s">
        <v>3874</v>
      </c>
      <c r="B584" s="29">
        <v>22403.0</v>
      </c>
      <c r="C584" s="59">
        <v>22403.0</v>
      </c>
      <c r="D584" s="27">
        <v>0.0</v>
      </c>
      <c r="E584" s="42"/>
    </row>
    <row r="585">
      <c r="A585" s="35" t="s">
        <v>3875</v>
      </c>
      <c r="B585" s="29">
        <v>465604.5</v>
      </c>
      <c r="C585" s="59">
        <v>465604.5</v>
      </c>
      <c r="D585" s="27">
        <v>0.0</v>
      </c>
      <c r="E585" s="42"/>
    </row>
    <row r="586">
      <c r="A586" s="36" t="s">
        <v>3876</v>
      </c>
      <c r="B586" s="43">
        <v>4.5</v>
      </c>
      <c r="C586" s="65">
        <v>52.5</v>
      </c>
      <c r="D586" s="66">
        <v>48.0</v>
      </c>
      <c r="E586" s="46"/>
    </row>
    <row r="589">
      <c r="A589" s="5" t="s">
        <v>5089</v>
      </c>
      <c r="B589" s="6"/>
      <c r="C589" s="6"/>
      <c r="D589" s="6"/>
      <c r="E589" s="7"/>
    </row>
    <row r="590">
      <c r="A590" s="10"/>
      <c r="B590" s="11"/>
      <c r="C590" s="11"/>
      <c r="D590" s="11"/>
      <c r="E590" s="12"/>
    </row>
    <row r="591">
      <c r="A591" s="5" t="s">
        <v>3850</v>
      </c>
      <c r="B591" s="6"/>
      <c r="C591" s="6"/>
      <c r="D591" s="6"/>
      <c r="E591" s="7"/>
    </row>
    <row r="592">
      <c r="A592" s="10"/>
      <c r="B592" s="11"/>
      <c r="C592" s="11"/>
      <c r="D592" s="11"/>
      <c r="E592" s="12"/>
    </row>
    <row r="593">
      <c r="A593" s="13">
        <v>45649.0</v>
      </c>
      <c r="B593" s="6"/>
      <c r="C593" s="54" t="s">
        <v>3851</v>
      </c>
      <c r="D593" s="15">
        <v>45655.0</v>
      </c>
      <c r="E593" s="7"/>
    </row>
    <row r="594">
      <c r="A594" s="10"/>
      <c r="B594" s="11"/>
      <c r="C594" s="16"/>
      <c r="D594" s="11"/>
      <c r="E594" s="12"/>
    </row>
    <row r="595">
      <c r="A595" s="55" t="s">
        <v>5098</v>
      </c>
      <c r="B595" s="7"/>
      <c r="C595" s="16"/>
      <c r="D595" s="56" t="s">
        <v>5099</v>
      </c>
      <c r="E595" s="7"/>
    </row>
    <row r="596">
      <c r="A596" s="10"/>
      <c r="B596" s="12"/>
      <c r="C596" s="16"/>
      <c r="D596" s="11"/>
      <c r="E596" s="12"/>
    </row>
    <row r="597">
      <c r="A597" s="19" t="s">
        <v>3852</v>
      </c>
      <c r="B597" s="6"/>
      <c r="C597" s="6"/>
      <c r="D597" s="6"/>
      <c r="E597" s="7"/>
    </row>
    <row r="598">
      <c r="A598" s="20" t="s">
        <v>3853</v>
      </c>
      <c r="B598" s="21" t="s">
        <v>3854</v>
      </c>
      <c r="C598" s="22" t="s">
        <v>3855</v>
      </c>
      <c r="D598" s="21" t="s">
        <v>3856</v>
      </c>
      <c r="E598" s="23" t="s">
        <v>13</v>
      </c>
    </row>
    <row r="599">
      <c r="A599" s="57" t="s">
        <v>3857</v>
      </c>
      <c r="B599" s="25">
        <v>36837.0</v>
      </c>
      <c r="C599" s="26">
        <v>36837.0</v>
      </c>
      <c r="D599" s="27">
        <v>0.0</v>
      </c>
      <c r="E599" s="42"/>
    </row>
    <row r="600">
      <c r="A600" s="57" t="s">
        <v>3858</v>
      </c>
      <c r="B600" s="29">
        <v>11645.0</v>
      </c>
      <c r="C600" s="26">
        <v>11645.0</v>
      </c>
      <c r="D600" s="27">
        <v>0.0</v>
      </c>
      <c r="E600" s="42"/>
    </row>
    <row r="601">
      <c r="A601" s="57" t="s">
        <v>3859</v>
      </c>
      <c r="B601" s="29">
        <v>0.0</v>
      </c>
      <c r="C601" s="26"/>
      <c r="D601" s="27">
        <v>0.0</v>
      </c>
      <c r="E601" s="42"/>
    </row>
    <row r="602">
      <c r="A602" s="57" t="s">
        <v>3860</v>
      </c>
      <c r="B602" s="29">
        <v>0.0</v>
      </c>
      <c r="C602" s="26"/>
      <c r="D602" s="27">
        <v>0.0</v>
      </c>
      <c r="E602" s="42"/>
    </row>
    <row r="603">
      <c r="A603" s="31" t="s">
        <v>3862</v>
      </c>
      <c r="B603" s="29">
        <v>0.0</v>
      </c>
      <c r="C603" s="26"/>
      <c r="D603" s="27">
        <v>0.0</v>
      </c>
      <c r="E603" s="42"/>
    </row>
    <row r="604">
      <c r="A604" s="31" t="s">
        <v>3863</v>
      </c>
      <c r="B604" s="29">
        <v>0.0</v>
      </c>
      <c r="C604" s="26"/>
      <c r="D604" s="27">
        <v>0.0</v>
      </c>
      <c r="E604" s="41"/>
    </row>
    <row r="605">
      <c r="A605" s="31" t="s">
        <v>3865</v>
      </c>
      <c r="B605" s="29">
        <v>541.0</v>
      </c>
      <c r="C605" s="26">
        <v>541.0</v>
      </c>
      <c r="D605" s="27">
        <v>0.0</v>
      </c>
      <c r="E605" s="28"/>
    </row>
    <row r="606">
      <c r="A606" s="31" t="s">
        <v>3867</v>
      </c>
      <c r="B606" s="29">
        <v>3920.0</v>
      </c>
      <c r="C606" s="26">
        <v>3920.0</v>
      </c>
      <c r="D606" s="27">
        <v>0.0</v>
      </c>
      <c r="E606" s="42"/>
    </row>
    <row r="607">
      <c r="A607" s="58" t="s">
        <v>3868</v>
      </c>
      <c r="B607" s="29">
        <v>78595.0</v>
      </c>
      <c r="C607" s="29">
        <v>79761.0</v>
      </c>
      <c r="D607" s="27">
        <v>1166.0</v>
      </c>
      <c r="E607" s="42"/>
    </row>
    <row r="608">
      <c r="A608" s="58" t="s">
        <v>3869</v>
      </c>
      <c r="B608" s="29">
        <v>19940.0</v>
      </c>
      <c r="C608" s="59">
        <v>19940.0</v>
      </c>
      <c r="D608" s="27">
        <v>0.0</v>
      </c>
      <c r="E608" s="42"/>
    </row>
    <row r="609">
      <c r="A609" s="58" t="s">
        <v>3870</v>
      </c>
      <c r="B609" s="29">
        <v>77123.0</v>
      </c>
      <c r="C609" s="59">
        <v>77123.0</v>
      </c>
      <c r="D609" s="27">
        <v>0.0</v>
      </c>
      <c r="E609" s="42"/>
    </row>
    <row r="610">
      <c r="A610" s="58" t="s">
        <v>3871</v>
      </c>
      <c r="B610" s="29">
        <v>49100.0</v>
      </c>
      <c r="C610" s="59">
        <v>49100.0</v>
      </c>
      <c r="D610" s="27">
        <v>0.0</v>
      </c>
      <c r="E610" s="42"/>
    </row>
    <row r="611">
      <c r="A611" s="58" t="s">
        <v>3873</v>
      </c>
      <c r="B611" s="29">
        <v>2252.0</v>
      </c>
      <c r="C611" s="59">
        <v>2252.0</v>
      </c>
      <c r="D611" s="27">
        <v>0.0</v>
      </c>
      <c r="E611" s="42"/>
    </row>
    <row r="612">
      <c r="A612" s="58" t="s">
        <v>3874</v>
      </c>
      <c r="B612" s="29">
        <v>20134.0</v>
      </c>
      <c r="C612" s="59">
        <v>20134.0</v>
      </c>
      <c r="D612" s="27">
        <v>0.0</v>
      </c>
      <c r="E612" s="42"/>
    </row>
    <row r="613">
      <c r="A613" s="35" t="s">
        <v>3875</v>
      </c>
      <c r="B613" s="29">
        <v>279953.0</v>
      </c>
      <c r="C613" s="59">
        <v>281119.0</v>
      </c>
      <c r="D613" s="27">
        <v>1166.0</v>
      </c>
      <c r="E613" s="42"/>
    </row>
    <row r="614">
      <c r="A614" s="36" t="s">
        <v>3876</v>
      </c>
      <c r="B614" s="43">
        <v>0.0</v>
      </c>
      <c r="C614" s="65">
        <v>0.0</v>
      </c>
      <c r="D614" s="66">
        <v>0.0</v>
      </c>
      <c r="E614" s="46"/>
    </row>
    <row r="617">
      <c r="A617" s="5" t="s">
        <v>5089</v>
      </c>
      <c r="B617" s="6"/>
      <c r="C617" s="6"/>
      <c r="D617" s="6"/>
      <c r="E617" s="7"/>
    </row>
    <row r="618">
      <c r="A618" s="10"/>
      <c r="B618" s="11"/>
      <c r="C618" s="11"/>
      <c r="D618" s="11"/>
      <c r="E618" s="12"/>
    </row>
    <row r="619">
      <c r="A619" s="5" t="s">
        <v>3850</v>
      </c>
      <c r="B619" s="6"/>
      <c r="C619" s="6"/>
      <c r="D619" s="6"/>
      <c r="E619" s="7"/>
    </row>
    <row r="620">
      <c r="A620" s="10"/>
      <c r="B620" s="11"/>
      <c r="C620" s="11"/>
      <c r="D620" s="11"/>
      <c r="E620" s="12"/>
    </row>
    <row r="621">
      <c r="A621" s="13">
        <v>45656.0</v>
      </c>
      <c r="B621" s="6"/>
      <c r="C621" s="54" t="s">
        <v>3851</v>
      </c>
      <c r="D621" s="15">
        <v>45657.0</v>
      </c>
      <c r="E621" s="7"/>
    </row>
    <row r="622">
      <c r="A622" s="10"/>
      <c r="B622" s="11"/>
      <c r="C622" s="16"/>
      <c r="D622" s="11"/>
      <c r="E622" s="12"/>
    </row>
    <row r="623">
      <c r="A623" s="55" t="s">
        <v>5098</v>
      </c>
      <c r="B623" s="7"/>
      <c r="C623" s="16"/>
      <c r="D623" s="56" t="s">
        <v>5100</v>
      </c>
      <c r="E623" s="7"/>
    </row>
    <row r="624">
      <c r="A624" s="10"/>
      <c r="B624" s="12"/>
      <c r="C624" s="16"/>
      <c r="D624" s="11"/>
      <c r="E624" s="12"/>
    </row>
    <row r="625">
      <c r="A625" s="19" t="s">
        <v>3852</v>
      </c>
      <c r="B625" s="6"/>
      <c r="C625" s="6"/>
      <c r="D625" s="6"/>
      <c r="E625" s="7"/>
    </row>
    <row r="626">
      <c r="A626" s="20" t="s">
        <v>3853</v>
      </c>
      <c r="B626" s="21" t="s">
        <v>3854</v>
      </c>
      <c r="C626" s="22" t="s">
        <v>3855</v>
      </c>
      <c r="D626" s="21" t="s">
        <v>3856</v>
      </c>
      <c r="E626" s="23" t="s">
        <v>13</v>
      </c>
    </row>
    <row r="627">
      <c r="A627" s="57" t="s">
        <v>3857</v>
      </c>
      <c r="B627" s="25">
        <v>15234.0</v>
      </c>
      <c r="C627" s="26">
        <v>15234.0</v>
      </c>
      <c r="D627" s="27">
        <v>0.0</v>
      </c>
      <c r="E627" s="42"/>
    </row>
    <row r="628">
      <c r="A628" s="57" t="s">
        <v>3858</v>
      </c>
      <c r="B628" s="29">
        <v>6452.0</v>
      </c>
      <c r="C628" s="26">
        <v>6452.0</v>
      </c>
      <c r="D628" s="27">
        <v>0.0</v>
      </c>
      <c r="E628" s="42"/>
    </row>
    <row r="629">
      <c r="A629" s="57" t="s">
        <v>3859</v>
      </c>
      <c r="B629" s="29">
        <v>0.0</v>
      </c>
      <c r="C629" s="26"/>
      <c r="D629" s="27">
        <v>0.0</v>
      </c>
      <c r="E629" s="42"/>
    </row>
    <row r="630">
      <c r="A630" s="57" t="s">
        <v>3860</v>
      </c>
      <c r="B630" s="29">
        <v>0.0</v>
      </c>
      <c r="C630" s="26"/>
      <c r="D630" s="27">
        <v>0.0</v>
      </c>
      <c r="E630" s="42"/>
    </row>
    <row r="631">
      <c r="A631" s="31" t="s">
        <v>3862</v>
      </c>
      <c r="B631" s="29">
        <v>0.0</v>
      </c>
      <c r="C631" s="26"/>
      <c r="D631" s="27">
        <v>0.0</v>
      </c>
      <c r="E631" s="42"/>
    </row>
    <row r="632">
      <c r="A632" s="31" t="s">
        <v>3863</v>
      </c>
      <c r="B632" s="29">
        <v>0.0</v>
      </c>
      <c r="C632" s="26"/>
      <c r="D632" s="27">
        <v>0.0</v>
      </c>
      <c r="E632" s="41"/>
    </row>
    <row r="633">
      <c r="A633" s="31" t="s">
        <v>3865</v>
      </c>
      <c r="B633" s="29">
        <v>0.0</v>
      </c>
      <c r="C633" s="26"/>
      <c r="D633" s="27">
        <v>0.0</v>
      </c>
      <c r="E633" s="28"/>
    </row>
    <row r="634">
      <c r="A634" s="31" t="s">
        <v>3867</v>
      </c>
      <c r="B634" s="29">
        <v>1480.0</v>
      </c>
      <c r="C634" s="26">
        <v>1480.0</v>
      </c>
      <c r="D634" s="27">
        <v>0.0</v>
      </c>
      <c r="E634" s="42"/>
    </row>
    <row r="635">
      <c r="A635" s="58" t="s">
        <v>3868</v>
      </c>
      <c r="B635" s="29">
        <v>23556.0</v>
      </c>
      <c r="C635" s="29">
        <v>23556.0</v>
      </c>
      <c r="D635" s="27">
        <v>0.0</v>
      </c>
      <c r="E635" s="42"/>
    </row>
    <row r="636">
      <c r="A636" s="58" t="s">
        <v>3869</v>
      </c>
      <c r="B636" s="29">
        <v>9029.0</v>
      </c>
      <c r="C636" s="59">
        <v>9029.0</v>
      </c>
      <c r="D636" s="27">
        <v>0.0</v>
      </c>
      <c r="E636" s="42"/>
    </row>
    <row r="637">
      <c r="A637" s="58" t="s">
        <v>3870</v>
      </c>
      <c r="B637" s="29">
        <v>37343.0</v>
      </c>
      <c r="C637" s="59">
        <v>37343.0</v>
      </c>
      <c r="D637" s="27">
        <v>0.0</v>
      </c>
      <c r="E637" s="42"/>
    </row>
    <row r="638">
      <c r="A638" s="58" t="s">
        <v>3871</v>
      </c>
      <c r="B638" s="29">
        <v>26236.0</v>
      </c>
      <c r="C638" s="59">
        <v>26236.0</v>
      </c>
      <c r="D638" s="27">
        <v>0.0</v>
      </c>
      <c r="E638" s="42"/>
    </row>
    <row r="639">
      <c r="A639" s="58" t="s">
        <v>3873</v>
      </c>
      <c r="B639" s="29">
        <v>486.0</v>
      </c>
      <c r="C639" s="59">
        <v>486.0</v>
      </c>
      <c r="D639" s="27">
        <v>0.0</v>
      </c>
      <c r="E639" s="42"/>
    </row>
    <row r="640">
      <c r="A640" s="58" t="s">
        <v>3874</v>
      </c>
      <c r="B640" s="29">
        <v>7437.0</v>
      </c>
      <c r="C640" s="59">
        <v>7437.0</v>
      </c>
      <c r="D640" s="27">
        <v>0.0</v>
      </c>
      <c r="E640" s="42"/>
    </row>
    <row r="641">
      <c r="A641" s="35" t="s">
        <v>3875</v>
      </c>
      <c r="B641" s="29">
        <v>119816.0</v>
      </c>
      <c r="C641" s="59">
        <v>119816.0</v>
      </c>
      <c r="D641" s="27">
        <v>0.0</v>
      </c>
      <c r="E641" s="42"/>
    </row>
    <row r="642">
      <c r="A642" s="36" t="s">
        <v>3876</v>
      </c>
      <c r="B642" s="43">
        <v>0.0</v>
      </c>
      <c r="C642" s="65">
        <v>0.0</v>
      </c>
      <c r="D642" s="66">
        <v>0.0</v>
      </c>
      <c r="E642" s="46"/>
    </row>
    <row r="645">
      <c r="A645" s="5" t="s">
        <v>5089</v>
      </c>
      <c r="B645" s="6"/>
      <c r="C645" s="6"/>
      <c r="D645" s="6"/>
      <c r="E645" s="7"/>
    </row>
    <row r="646">
      <c r="A646" s="10"/>
      <c r="B646" s="11"/>
      <c r="C646" s="11"/>
      <c r="D646" s="11"/>
      <c r="E646" s="12"/>
    </row>
    <row r="647">
      <c r="A647" s="5" t="s">
        <v>3850</v>
      </c>
      <c r="B647" s="6"/>
      <c r="C647" s="6"/>
      <c r="D647" s="6"/>
      <c r="E647" s="7"/>
    </row>
    <row r="648">
      <c r="A648" s="10"/>
      <c r="B648" s="11"/>
      <c r="C648" s="11"/>
      <c r="D648" s="11"/>
      <c r="E648" s="12"/>
    </row>
    <row r="649">
      <c r="A649" s="13">
        <v>45658.0</v>
      </c>
      <c r="B649" s="6"/>
      <c r="C649" s="54" t="s">
        <v>3851</v>
      </c>
      <c r="D649" s="15">
        <v>45662.0</v>
      </c>
      <c r="E649" s="7"/>
    </row>
    <row r="650">
      <c r="A650" s="10"/>
      <c r="B650" s="11"/>
      <c r="C650" s="16"/>
      <c r="D650" s="11"/>
      <c r="E650" s="12"/>
    </row>
    <row r="651">
      <c r="A651" s="55" t="s">
        <v>5101</v>
      </c>
      <c r="B651" s="7"/>
      <c r="C651" s="16"/>
      <c r="D651" s="56" t="s">
        <v>5099</v>
      </c>
      <c r="E651" s="7"/>
    </row>
    <row r="652">
      <c r="A652" s="10"/>
      <c r="B652" s="12"/>
      <c r="C652" s="16"/>
      <c r="D652" s="11"/>
      <c r="E652" s="12"/>
    </row>
    <row r="653">
      <c r="A653" s="19" t="s">
        <v>3852</v>
      </c>
      <c r="B653" s="6"/>
      <c r="C653" s="6"/>
      <c r="D653" s="6"/>
      <c r="E653" s="7"/>
    </row>
    <row r="654">
      <c r="A654" s="20" t="s">
        <v>3853</v>
      </c>
      <c r="B654" s="21" t="s">
        <v>3854</v>
      </c>
      <c r="C654" s="22" t="s">
        <v>3855</v>
      </c>
      <c r="D654" s="21" t="s">
        <v>3856</v>
      </c>
      <c r="E654" s="23" t="s">
        <v>13</v>
      </c>
    </row>
    <row r="655">
      <c r="A655" s="57" t="s">
        <v>3857</v>
      </c>
      <c r="B655" s="25">
        <v>47583.0</v>
      </c>
      <c r="C655" s="26">
        <v>47586.0</v>
      </c>
      <c r="D655" s="27">
        <v>3.0</v>
      </c>
      <c r="E655" s="42"/>
    </row>
    <row r="656">
      <c r="A656" s="57" t="s">
        <v>3858</v>
      </c>
      <c r="B656" s="29">
        <v>18253.0</v>
      </c>
      <c r="C656" s="26">
        <v>18253.0</v>
      </c>
      <c r="D656" s="27">
        <v>0.0</v>
      </c>
      <c r="E656" s="42"/>
    </row>
    <row r="657">
      <c r="A657" s="57" t="s">
        <v>3859</v>
      </c>
      <c r="B657" s="29">
        <v>1000.0</v>
      </c>
      <c r="C657" s="26">
        <v>1000.0</v>
      </c>
      <c r="D657" s="27">
        <v>0.0</v>
      </c>
      <c r="E657" s="42"/>
    </row>
    <row r="658">
      <c r="A658" s="57" t="s">
        <v>3860</v>
      </c>
      <c r="B658" s="29">
        <v>0.0</v>
      </c>
      <c r="C658" s="26"/>
      <c r="D658" s="27">
        <v>0.0</v>
      </c>
      <c r="E658" s="42"/>
    </row>
    <row r="659">
      <c r="A659" s="31" t="s">
        <v>3862</v>
      </c>
      <c r="B659" s="29">
        <v>0.0</v>
      </c>
      <c r="C659" s="26"/>
      <c r="D659" s="27">
        <v>0.0</v>
      </c>
      <c r="E659" s="42"/>
    </row>
    <row r="660">
      <c r="A660" s="31" t="s">
        <v>3863</v>
      </c>
      <c r="B660" s="29">
        <v>0.0</v>
      </c>
      <c r="C660" s="26"/>
      <c r="D660" s="27">
        <v>0.0</v>
      </c>
      <c r="E660" s="41"/>
    </row>
    <row r="661">
      <c r="A661" s="31" t="s">
        <v>3865</v>
      </c>
      <c r="B661" s="29">
        <v>0.0</v>
      </c>
      <c r="C661" s="26"/>
      <c r="D661" s="27">
        <v>0.0</v>
      </c>
      <c r="E661" s="28"/>
    </row>
    <row r="662">
      <c r="A662" s="31" t="s">
        <v>3867</v>
      </c>
      <c r="B662" s="29">
        <v>4000.0</v>
      </c>
      <c r="C662" s="26">
        <v>4000.0</v>
      </c>
      <c r="D662" s="27">
        <v>0.0</v>
      </c>
      <c r="E662" s="42"/>
    </row>
    <row r="663">
      <c r="A663" s="58" t="s">
        <v>3868</v>
      </c>
      <c r="B663" s="29">
        <v>110184.0</v>
      </c>
      <c r="C663" s="29">
        <v>110184.0</v>
      </c>
      <c r="D663" s="27">
        <v>0.0</v>
      </c>
      <c r="E663" s="42"/>
    </row>
    <row r="664">
      <c r="A664" s="58" t="s">
        <v>3869</v>
      </c>
      <c r="B664" s="29">
        <v>25710.0</v>
      </c>
      <c r="C664" s="59">
        <v>25974.0</v>
      </c>
      <c r="D664" s="27">
        <v>264.0</v>
      </c>
      <c r="E664" s="42"/>
    </row>
    <row r="665">
      <c r="A665" s="58" t="s">
        <v>3870</v>
      </c>
      <c r="B665" s="29">
        <v>90923.0</v>
      </c>
      <c r="C665" s="59">
        <v>91808.0</v>
      </c>
      <c r="D665" s="27">
        <v>885.0</v>
      </c>
      <c r="E665" s="42"/>
    </row>
    <row r="666">
      <c r="A666" s="58" t="s">
        <v>3871</v>
      </c>
      <c r="B666" s="29">
        <v>56861.0</v>
      </c>
      <c r="C666" s="59">
        <v>56861.0</v>
      </c>
      <c r="D666" s="27">
        <v>0.0</v>
      </c>
      <c r="E666" s="42"/>
    </row>
    <row r="667">
      <c r="A667" s="58" t="s">
        <v>3873</v>
      </c>
      <c r="B667" s="29">
        <v>3579.0</v>
      </c>
      <c r="C667" s="59">
        <v>3579.0</v>
      </c>
      <c r="D667" s="27">
        <v>0.0</v>
      </c>
      <c r="E667" s="42"/>
    </row>
    <row r="668">
      <c r="A668" s="58" t="s">
        <v>3874</v>
      </c>
      <c r="B668" s="29">
        <v>21130.0</v>
      </c>
      <c r="C668" s="59">
        <v>21798.0</v>
      </c>
      <c r="D668" s="27">
        <v>668.0</v>
      </c>
      <c r="E668" s="42"/>
    </row>
    <row r="669">
      <c r="A669" s="35" t="s">
        <v>3875</v>
      </c>
      <c r="B669" s="29">
        <v>358091.0</v>
      </c>
      <c r="C669" s="59">
        <v>359963.0</v>
      </c>
      <c r="D669" s="27">
        <v>1872.0</v>
      </c>
      <c r="E669" s="42"/>
    </row>
    <row r="670">
      <c r="A670" s="36" t="s">
        <v>3876</v>
      </c>
      <c r="B670" s="43">
        <v>2.0</v>
      </c>
      <c r="C670" s="65">
        <v>-718.0</v>
      </c>
      <c r="D670" s="66">
        <v>-720.0</v>
      </c>
      <c r="E670" s="46"/>
    </row>
    <row r="673">
      <c r="A673" s="5" t="s">
        <v>5089</v>
      </c>
      <c r="B673" s="6"/>
      <c r="C673" s="6"/>
      <c r="D673" s="6"/>
      <c r="E673" s="7"/>
    </row>
    <row r="674">
      <c r="A674" s="10"/>
      <c r="B674" s="11"/>
      <c r="C674" s="11"/>
      <c r="D674" s="11"/>
      <c r="E674" s="12"/>
    </row>
    <row r="675">
      <c r="A675" s="5" t="s">
        <v>3850</v>
      </c>
      <c r="B675" s="6"/>
      <c r="C675" s="6"/>
      <c r="D675" s="6"/>
      <c r="E675" s="7"/>
    </row>
    <row r="676">
      <c r="A676" s="10"/>
      <c r="B676" s="11"/>
      <c r="C676" s="11"/>
      <c r="D676" s="11"/>
      <c r="E676" s="12"/>
    </row>
    <row r="677">
      <c r="A677" s="13">
        <v>45663.0</v>
      </c>
      <c r="B677" s="6"/>
      <c r="C677" s="54" t="s">
        <v>3851</v>
      </c>
      <c r="D677" s="15">
        <v>45669.0</v>
      </c>
      <c r="E677" s="7"/>
    </row>
    <row r="678">
      <c r="A678" s="10"/>
      <c r="B678" s="11"/>
      <c r="C678" s="16"/>
      <c r="D678" s="11"/>
      <c r="E678" s="12"/>
    </row>
    <row r="679">
      <c r="A679" s="55" t="s">
        <v>5098</v>
      </c>
      <c r="B679" s="7"/>
      <c r="C679" s="16"/>
      <c r="D679" s="56" t="s">
        <v>5099</v>
      </c>
      <c r="E679" s="7"/>
    </row>
    <row r="680">
      <c r="A680" s="10"/>
      <c r="B680" s="12"/>
      <c r="C680" s="16"/>
      <c r="D680" s="11"/>
      <c r="E680" s="12"/>
    </row>
    <row r="681">
      <c r="A681" s="19" t="s">
        <v>3852</v>
      </c>
      <c r="B681" s="6"/>
      <c r="C681" s="6"/>
      <c r="D681" s="6"/>
      <c r="E681" s="7"/>
    </row>
    <row r="682">
      <c r="A682" s="20" t="s">
        <v>3853</v>
      </c>
      <c r="B682" s="21" t="s">
        <v>3854</v>
      </c>
      <c r="C682" s="22" t="s">
        <v>3855</v>
      </c>
      <c r="D682" s="21" t="s">
        <v>3856</v>
      </c>
      <c r="E682" s="23" t="s">
        <v>13</v>
      </c>
    </row>
    <row r="683">
      <c r="A683" s="57" t="s">
        <v>3857</v>
      </c>
      <c r="B683" s="25">
        <v>26810.0</v>
      </c>
      <c r="C683" s="26">
        <v>26814.0</v>
      </c>
      <c r="D683" s="27">
        <v>4.0</v>
      </c>
      <c r="E683" s="42"/>
    </row>
    <row r="684">
      <c r="A684" s="57" t="s">
        <v>3858</v>
      </c>
      <c r="B684" s="29">
        <v>20257.0</v>
      </c>
      <c r="C684" s="26">
        <v>20257.0</v>
      </c>
      <c r="D684" s="27">
        <v>0.0</v>
      </c>
      <c r="E684" s="42"/>
    </row>
    <row r="685">
      <c r="A685" s="57" t="s">
        <v>3859</v>
      </c>
      <c r="B685" s="29">
        <v>400.0</v>
      </c>
      <c r="C685" s="26">
        <v>400.0</v>
      </c>
      <c r="D685" s="27">
        <v>0.0</v>
      </c>
      <c r="E685" s="42"/>
    </row>
    <row r="686">
      <c r="A686" s="57" t="s">
        <v>3860</v>
      </c>
      <c r="B686" s="29">
        <v>0.0</v>
      </c>
      <c r="C686" s="26"/>
      <c r="D686" s="27">
        <v>0.0</v>
      </c>
      <c r="E686" s="42"/>
    </row>
    <row r="687">
      <c r="A687" s="31" t="s">
        <v>3862</v>
      </c>
      <c r="B687" s="29">
        <v>0.0</v>
      </c>
      <c r="C687" s="26"/>
      <c r="D687" s="27">
        <v>0.0</v>
      </c>
      <c r="E687" s="42"/>
    </row>
    <row r="688">
      <c r="A688" s="31" t="s">
        <v>3863</v>
      </c>
      <c r="B688" s="29">
        <v>0.0</v>
      </c>
      <c r="C688" s="26"/>
      <c r="D688" s="27">
        <v>0.0</v>
      </c>
      <c r="E688" s="41"/>
    </row>
    <row r="689">
      <c r="A689" s="31" t="s">
        <v>3865</v>
      </c>
      <c r="B689" s="29">
        <v>5000.0</v>
      </c>
      <c r="C689" s="26">
        <v>5000.0</v>
      </c>
      <c r="D689" s="27">
        <v>0.0</v>
      </c>
      <c r="E689" s="28" t="s">
        <v>5312</v>
      </c>
    </row>
    <row r="690">
      <c r="A690" s="31" t="s">
        <v>3867</v>
      </c>
      <c r="B690" s="29">
        <v>4800.0</v>
      </c>
      <c r="C690" s="26">
        <v>4800.0</v>
      </c>
      <c r="D690" s="27">
        <v>0.0</v>
      </c>
      <c r="E690" s="42"/>
    </row>
    <row r="691">
      <c r="A691" s="58" t="s">
        <v>3868</v>
      </c>
      <c r="B691" s="29">
        <v>109738.0</v>
      </c>
      <c r="C691" s="29">
        <v>109738.0</v>
      </c>
      <c r="D691" s="27">
        <v>0.0</v>
      </c>
      <c r="E691" s="42"/>
    </row>
    <row r="692">
      <c r="A692" s="58" t="s">
        <v>3869</v>
      </c>
      <c r="B692" s="29">
        <v>39764.0</v>
      </c>
      <c r="C692" s="59">
        <v>39764.0</v>
      </c>
      <c r="D692" s="27">
        <v>0.0</v>
      </c>
      <c r="E692" s="42"/>
    </row>
    <row r="693">
      <c r="A693" s="58" t="s">
        <v>3870</v>
      </c>
      <c r="B693" s="29">
        <v>127702.0</v>
      </c>
      <c r="C693" s="59">
        <v>125987.0</v>
      </c>
      <c r="D693" s="27">
        <v>-1715.0</v>
      </c>
      <c r="E693" s="42"/>
    </row>
    <row r="694">
      <c r="A694" s="58" t="s">
        <v>3871</v>
      </c>
      <c r="B694" s="29">
        <v>85034.0</v>
      </c>
      <c r="C694" s="59">
        <v>85034.0</v>
      </c>
      <c r="D694" s="27">
        <v>0.0</v>
      </c>
      <c r="E694" s="42"/>
    </row>
    <row r="695">
      <c r="A695" s="58" t="s">
        <v>3873</v>
      </c>
      <c r="B695" s="29">
        <v>4845.0</v>
      </c>
      <c r="C695" s="59">
        <v>4845.0</v>
      </c>
      <c r="D695" s="27">
        <v>0.0</v>
      </c>
      <c r="E695" s="42"/>
    </row>
    <row r="696">
      <c r="A696" s="58" t="s">
        <v>3874</v>
      </c>
      <c r="B696" s="29">
        <v>16132.0</v>
      </c>
      <c r="C696" s="59">
        <v>16132.0</v>
      </c>
      <c r="D696" s="27">
        <v>0.0</v>
      </c>
      <c r="E696" s="42"/>
    </row>
    <row r="697">
      <c r="A697" s="35" t="s">
        <v>3875</v>
      </c>
      <c r="B697" s="29">
        <v>424176.5</v>
      </c>
      <c r="C697" s="59">
        <v>422461.5</v>
      </c>
      <c r="D697" s="27">
        <v>-1715.0</v>
      </c>
      <c r="E697" s="42"/>
    </row>
    <row r="698">
      <c r="A698" s="36" t="s">
        <v>3876</v>
      </c>
      <c r="B698" s="43" t="s">
        <v>5313</v>
      </c>
      <c r="C698" s="65">
        <v>177.5</v>
      </c>
      <c r="D698" s="66" t="e">
        <v>#VALUE!</v>
      </c>
      <c r="E698" s="46"/>
    </row>
    <row r="701">
      <c r="A701" s="5" t="s">
        <v>5089</v>
      </c>
      <c r="B701" s="6"/>
      <c r="C701" s="6"/>
      <c r="D701" s="6"/>
      <c r="E701" s="7"/>
    </row>
    <row r="702">
      <c r="A702" s="10"/>
      <c r="B702" s="11"/>
      <c r="C702" s="11"/>
      <c r="D702" s="11"/>
      <c r="E702" s="12"/>
    </row>
    <row r="703">
      <c r="A703" s="5" t="s">
        <v>3850</v>
      </c>
      <c r="B703" s="6"/>
      <c r="C703" s="6"/>
      <c r="D703" s="6"/>
      <c r="E703" s="7"/>
    </row>
    <row r="704">
      <c r="A704" s="10"/>
      <c r="B704" s="11"/>
      <c r="C704" s="11"/>
      <c r="D704" s="11"/>
      <c r="E704" s="12"/>
    </row>
    <row r="705">
      <c r="A705" s="13">
        <v>45663.0</v>
      </c>
      <c r="B705" s="6"/>
      <c r="C705" s="54" t="s">
        <v>3851</v>
      </c>
      <c r="D705" s="15">
        <v>45669.0</v>
      </c>
      <c r="E705" s="7"/>
    </row>
    <row r="706">
      <c r="A706" s="10"/>
      <c r="B706" s="11"/>
      <c r="C706" s="16"/>
      <c r="D706" s="11"/>
      <c r="E706" s="12"/>
    </row>
    <row r="707">
      <c r="A707" s="55" t="s">
        <v>5098</v>
      </c>
      <c r="B707" s="7"/>
      <c r="C707" s="16"/>
      <c r="D707" s="56" t="s">
        <v>5099</v>
      </c>
      <c r="E707" s="7"/>
    </row>
    <row r="708">
      <c r="A708" s="10"/>
      <c r="B708" s="12"/>
      <c r="C708" s="16"/>
      <c r="D708" s="11"/>
      <c r="E708" s="12"/>
    </row>
    <row r="709">
      <c r="A709" s="19" t="s">
        <v>3852</v>
      </c>
      <c r="B709" s="6"/>
      <c r="C709" s="6"/>
      <c r="D709" s="6"/>
      <c r="E709" s="7"/>
    </row>
    <row r="710">
      <c r="A710" s="20" t="s">
        <v>3853</v>
      </c>
      <c r="B710" s="21" t="s">
        <v>3854</v>
      </c>
      <c r="C710" s="22" t="s">
        <v>3855</v>
      </c>
      <c r="D710" s="21" t="s">
        <v>3856</v>
      </c>
      <c r="E710" s="23" t="s">
        <v>13</v>
      </c>
    </row>
    <row r="711">
      <c r="A711" s="57" t="s">
        <v>3857</v>
      </c>
      <c r="B711" s="25">
        <v>26810.0</v>
      </c>
      <c r="C711" s="26">
        <v>26814.0</v>
      </c>
      <c r="D711" s="27">
        <v>4.0</v>
      </c>
      <c r="E711" s="42"/>
    </row>
    <row r="712">
      <c r="A712" s="57" t="s">
        <v>3858</v>
      </c>
      <c r="B712" s="29">
        <v>20257.0</v>
      </c>
      <c r="C712" s="26">
        <v>20257.0</v>
      </c>
      <c r="D712" s="27">
        <v>0.0</v>
      </c>
      <c r="E712" s="42"/>
    </row>
    <row r="713">
      <c r="A713" s="57" t="s">
        <v>3859</v>
      </c>
      <c r="B713" s="29">
        <v>400.0</v>
      </c>
      <c r="C713" s="26">
        <v>400.0</v>
      </c>
      <c r="D713" s="27">
        <v>0.0</v>
      </c>
      <c r="E713" s="42"/>
    </row>
    <row r="714">
      <c r="A714" s="57" t="s">
        <v>3860</v>
      </c>
      <c r="B714" s="29">
        <v>0.0</v>
      </c>
      <c r="C714" s="26"/>
      <c r="D714" s="27">
        <v>0.0</v>
      </c>
      <c r="E714" s="42"/>
    </row>
    <row r="715">
      <c r="A715" s="31" t="s">
        <v>3862</v>
      </c>
      <c r="B715" s="29">
        <v>0.0</v>
      </c>
      <c r="C715" s="26"/>
      <c r="D715" s="27">
        <v>0.0</v>
      </c>
      <c r="E715" s="42"/>
    </row>
    <row r="716">
      <c r="A716" s="31" t="s">
        <v>3863</v>
      </c>
      <c r="B716" s="29">
        <v>0.0</v>
      </c>
      <c r="C716" s="26"/>
      <c r="D716" s="27">
        <v>0.0</v>
      </c>
      <c r="E716" s="41"/>
    </row>
    <row r="717">
      <c r="A717" s="31" t="s">
        <v>3865</v>
      </c>
      <c r="B717" s="29">
        <v>5000.0</v>
      </c>
      <c r="C717" s="26">
        <v>5000.0</v>
      </c>
      <c r="D717" s="27">
        <v>0.0</v>
      </c>
      <c r="E717" s="28" t="s">
        <v>5312</v>
      </c>
    </row>
    <row r="718">
      <c r="A718" s="31" t="s">
        <v>3867</v>
      </c>
      <c r="B718" s="29">
        <v>4800.0</v>
      </c>
      <c r="C718" s="26">
        <v>4800.0</v>
      </c>
      <c r="D718" s="27">
        <v>0.0</v>
      </c>
      <c r="E718" s="42"/>
    </row>
    <row r="719">
      <c r="A719" s="58" t="s">
        <v>3868</v>
      </c>
      <c r="B719" s="29">
        <v>109738.0</v>
      </c>
      <c r="C719" s="29">
        <v>109738.0</v>
      </c>
      <c r="D719" s="27">
        <v>0.0</v>
      </c>
      <c r="E719" s="42"/>
    </row>
    <row r="720">
      <c r="A720" s="58" t="s">
        <v>3869</v>
      </c>
      <c r="B720" s="29">
        <v>39764.0</v>
      </c>
      <c r="C720" s="59">
        <v>39764.0</v>
      </c>
      <c r="D720" s="27">
        <v>0.0</v>
      </c>
      <c r="E720" s="42"/>
    </row>
    <row r="721">
      <c r="A721" s="58" t="s">
        <v>3870</v>
      </c>
      <c r="B721" s="29">
        <v>127702.0</v>
      </c>
      <c r="C721" s="59">
        <v>125987.0</v>
      </c>
      <c r="D721" s="27">
        <v>-1715.0</v>
      </c>
      <c r="E721" s="42"/>
    </row>
    <row r="722">
      <c r="A722" s="58" t="s">
        <v>3871</v>
      </c>
      <c r="B722" s="29">
        <v>85034.0</v>
      </c>
      <c r="C722" s="59">
        <v>85034.0</v>
      </c>
      <c r="D722" s="27">
        <v>0.0</v>
      </c>
      <c r="E722" s="42"/>
    </row>
    <row r="723">
      <c r="A723" s="58" t="s">
        <v>3873</v>
      </c>
      <c r="B723" s="29">
        <v>4845.0</v>
      </c>
      <c r="C723" s="59">
        <v>4845.0</v>
      </c>
      <c r="D723" s="27">
        <v>0.0</v>
      </c>
      <c r="E723" s="42"/>
    </row>
    <row r="724">
      <c r="A724" s="58" t="s">
        <v>3874</v>
      </c>
      <c r="B724" s="29">
        <v>16132.0</v>
      </c>
      <c r="C724" s="59">
        <v>16132.0</v>
      </c>
      <c r="D724" s="27">
        <v>0.0</v>
      </c>
      <c r="E724" s="42"/>
    </row>
    <row r="725">
      <c r="A725" s="35" t="s">
        <v>3875</v>
      </c>
      <c r="B725" s="29">
        <v>424176.5</v>
      </c>
      <c r="C725" s="59">
        <v>422461.5</v>
      </c>
      <c r="D725" s="27">
        <v>-1715.0</v>
      </c>
      <c r="E725" s="42"/>
    </row>
    <row r="726">
      <c r="A726" s="36" t="s">
        <v>3876</v>
      </c>
      <c r="B726" s="43" t="s">
        <v>5313</v>
      </c>
      <c r="C726" s="65">
        <v>177.5</v>
      </c>
      <c r="D726" s="66" t="e">
        <v>#VALUE!</v>
      </c>
      <c r="E726" s="46"/>
    </row>
    <row r="729">
      <c r="A729" s="5" t="s">
        <v>5089</v>
      </c>
      <c r="B729" s="6"/>
      <c r="C729" s="6"/>
      <c r="D729" s="6"/>
      <c r="E729" s="7"/>
    </row>
    <row r="730">
      <c r="A730" s="10"/>
      <c r="B730" s="11"/>
      <c r="C730" s="11"/>
      <c r="D730" s="11"/>
      <c r="E730" s="12"/>
    </row>
    <row r="731">
      <c r="A731" s="5" t="s">
        <v>3850</v>
      </c>
      <c r="B731" s="6"/>
      <c r="C731" s="6"/>
      <c r="D731" s="6"/>
      <c r="E731" s="7"/>
    </row>
    <row r="732">
      <c r="A732" s="10"/>
      <c r="B732" s="11"/>
      <c r="C732" s="11"/>
      <c r="D732" s="11"/>
      <c r="E732" s="12"/>
    </row>
    <row r="733">
      <c r="A733" s="13">
        <v>45670.0</v>
      </c>
      <c r="B733" s="6"/>
      <c r="C733" s="54" t="s">
        <v>3851</v>
      </c>
      <c r="D733" s="15">
        <v>45676.0</v>
      </c>
      <c r="E733" s="7"/>
    </row>
    <row r="734">
      <c r="A734" s="10"/>
      <c r="B734" s="11"/>
      <c r="C734" s="16"/>
      <c r="D734" s="11"/>
      <c r="E734" s="12"/>
    </row>
    <row r="735">
      <c r="A735" s="55" t="s">
        <v>5098</v>
      </c>
      <c r="B735" s="7"/>
      <c r="C735" s="16"/>
      <c r="D735" s="56" t="s">
        <v>5099</v>
      </c>
      <c r="E735" s="7"/>
    </row>
    <row r="736">
      <c r="A736" s="10"/>
      <c r="B736" s="12"/>
      <c r="C736" s="16"/>
      <c r="D736" s="11"/>
      <c r="E736" s="12"/>
    </row>
    <row r="737">
      <c r="A737" s="19" t="s">
        <v>3852</v>
      </c>
      <c r="B737" s="6"/>
      <c r="C737" s="6"/>
      <c r="D737" s="6"/>
      <c r="E737" s="7"/>
    </row>
    <row r="738">
      <c r="A738" s="20" t="s">
        <v>3853</v>
      </c>
      <c r="B738" s="21" t="s">
        <v>3854</v>
      </c>
      <c r="C738" s="22" t="s">
        <v>3855</v>
      </c>
      <c r="D738" s="21" t="s">
        <v>3856</v>
      </c>
      <c r="E738" s="23" t="s">
        <v>13</v>
      </c>
    </row>
    <row r="739">
      <c r="A739" s="57" t="s">
        <v>3857</v>
      </c>
      <c r="B739" s="25">
        <v>31843.0</v>
      </c>
      <c r="C739" s="26">
        <v>31843.0</v>
      </c>
      <c r="D739" s="27">
        <v>0.0</v>
      </c>
      <c r="E739" s="42"/>
    </row>
    <row r="740">
      <c r="A740" s="57" t="s">
        <v>3858</v>
      </c>
      <c r="B740" s="29">
        <v>25830.0</v>
      </c>
      <c r="C740" s="26">
        <v>25830.0</v>
      </c>
      <c r="D740" s="27">
        <v>0.0</v>
      </c>
      <c r="E740" s="42"/>
    </row>
    <row r="741">
      <c r="A741" s="57" t="s">
        <v>3859</v>
      </c>
      <c r="B741" s="29">
        <v>700.0</v>
      </c>
      <c r="C741" s="26">
        <v>700.0</v>
      </c>
      <c r="D741" s="27">
        <v>0.0</v>
      </c>
      <c r="E741" s="42"/>
    </row>
    <row r="742">
      <c r="A742" s="57" t="s">
        <v>3860</v>
      </c>
      <c r="B742" s="29">
        <v>0.0</v>
      </c>
      <c r="C742" s="26"/>
      <c r="D742" s="27">
        <v>0.0</v>
      </c>
      <c r="E742" s="42"/>
    </row>
    <row r="743">
      <c r="A743" s="31" t="s">
        <v>3862</v>
      </c>
      <c r="B743" s="29">
        <v>0.0</v>
      </c>
      <c r="C743" s="26"/>
      <c r="D743" s="27">
        <v>0.0</v>
      </c>
      <c r="E743" s="42"/>
    </row>
    <row r="744">
      <c r="A744" s="31" t="s">
        <v>3863</v>
      </c>
      <c r="B744" s="29">
        <v>0.0</v>
      </c>
      <c r="C744" s="26"/>
      <c r="D744" s="27">
        <v>0.0</v>
      </c>
      <c r="E744" s="41"/>
    </row>
    <row r="745">
      <c r="A745" s="31" t="s">
        <v>3865</v>
      </c>
      <c r="B745" s="29">
        <v>902.0</v>
      </c>
      <c r="C745" s="26"/>
      <c r="D745" s="27">
        <v>-902.0</v>
      </c>
      <c r="E745" s="28" t="s">
        <v>5314</v>
      </c>
    </row>
    <row r="746">
      <c r="A746" s="31" t="s">
        <v>3867</v>
      </c>
      <c r="B746" s="29">
        <v>5800.0</v>
      </c>
      <c r="C746" s="26">
        <v>5800.0</v>
      </c>
      <c r="D746" s="27">
        <v>0.0</v>
      </c>
      <c r="E746" s="42"/>
    </row>
    <row r="747">
      <c r="A747" s="58" t="s">
        <v>3868</v>
      </c>
      <c r="B747" s="29">
        <v>117321.0</v>
      </c>
      <c r="C747" s="29">
        <v>117750.0</v>
      </c>
      <c r="D747" s="27">
        <v>429.0</v>
      </c>
      <c r="E747" s="42"/>
    </row>
    <row r="748">
      <c r="A748" s="58" t="s">
        <v>3869</v>
      </c>
      <c r="B748" s="29">
        <v>40928.0</v>
      </c>
      <c r="C748" s="59">
        <v>40928.0</v>
      </c>
      <c r="D748" s="27">
        <v>0.0</v>
      </c>
      <c r="E748" s="42"/>
    </row>
    <row r="749">
      <c r="A749" s="58" t="s">
        <v>3870</v>
      </c>
      <c r="B749" s="29">
        <v>121449.0</v>
      </c>
      <c r="C749" s="59">
        <v>121778.0</v>
      </c>
      <c r="D749" s="27">
        <v>329.0</v>
      </c>
      <c r="E749" s="42"/>
    </row>
    <row r="750">
      <c r="A750" s="58" t="s">
        <v>3871</v>
      </c>
      <c r="B750" s="29">
        <v>90050.0</v>
      </c>
      <c r="C750" s="59">
        <v>90050.0</v>
      </c>
      <c r="D750" s="27">
        <v>0.0</v>
      </c>
      <c r="E750" s="42"/>
    </row>
    <row r="751">
      <c r="A751" s="58" t="s">
        <v>3873</v>
      </c>
      <c r="B751" s="29">
        <v>6300.0</v>
      </c>
      <c r="C751" s="59">
        <v>6300.0</v>
      </c>
      <c r="D751" s="27">
        <v>0.0</v>
      </c>
      <c r="E751" s="42"/>
    </row>
    <row r="752">
      <c r="A752" s="58" t="s">
        <v>3874</v>
      </c>
      <c r="B752" s="29">
        <v>18090.0</v>
      </c>
      <c r="C752" s="59">
        <v>18090.0</v>
      </c>
      <c r="D752" s="27">
        <v>0.0</v>
      </c>
      <c r="E752" s="42"/>
    </row>
    <row r="753">
      <c r="A753" s="35" t="s">
        <v>3875</v>
      </c>
      <c r="B753" s="29">
        <v>440207.5</v>
      </c>
      <c r="C753" s="59">
        <v>440965.5</v>
      </c>
      <c r="D753" s="27">
        <v>758.0</v>
      </c>
      <c r="E753" s="42"/>
    </row>
    <row r="754">
      <c r="A754" s="36" t="s">
        <v>3876</v>
      </c>
      <c r="B754" s="43">
        <v>915.5</v>
      </c>
      <c r="C754" s="65">
        <v>13.5</v>
      </c>
      <c r="D754" s="66">
        <v>-902.0</v>
      </c>
      <c r="E754" s="46"/>
    </row>
    <row r="757">
      <c r="A757" s="5" t="s">
        <v>5089</v>
      </c>
      <c r="B757" s="6"/>
      <c r="C757" s="6"/>
      <c r="D757" s="6"/>
      <c r="E757" s="7"/>
    </row>
    <row r="758">
      <c r="A758" s="10"/>
      <c r="B758" s="11"/>
      <c r="C758" s="11"/>
      <c r="D758" s="11"/>
      <c r="E758" s="12"/>
    </row>
    <row r="759">
      <c r="A759" s="5" t="s">
        <v>3850</v>
      </c>
      <c r="B759" s="6"/>
      <c r="C759" s="6"/>
      <c r="D759" s="6"/>
      <c r="E759" s="7"/>
    </row>
    <row r="760">
      <c r="A760" s="10"/>
      <c r="B760" s="11"/>
      <c r="C760" s="11"/>
      <c r="D760" s="11"/>
      <c r="E760" s="12"/>
    </row>
    <row r="761">
      <c r="A761" s="13">
        <v>45677.0</v>
      </c>
      <c r="B761" s="6"/>
      <c r="C761" s="54" t="s">
        <v>3851</v>
      </c>
      <c r="D761" s="15">
        <v>45683.0</v>
      </c>
      <c r="E761" s="7"/>
    </row>
    <row r="762">
      <c r="A762" s="10"/>
      <c r="B762" s="11"/>
      <c r="C762" s="16"/>
      <c r="D762" s="11"/>
      <c r="E762" s="12"/>
    </row>
    <row r="763">
      <c r="A763" s="55" t="s">
        <v>5098</v>
      </c>
      <c r="B763" s="7"/>
      <c r="C763" s="16"/>
      <c r="D763" s="56" t="s">
        <v>5099</v>
      </c>
      <c r="E763" s="7"/>
    </row>
    <row r="764">
      <c r="A764" s="10"/>
      <c r="B764" s="12"/>
      <c r="C764" s="16"/>
      <c r="D764" s="11"/>
      <c r="E764" s="12"/>
    </row>
    <row r="765">
      <c r="A765" s="19" t="s">
        <v>3852</v>
      </c>
      <c r="B765" s="6"/>
      <c r="C765" s="6"/>
      <c r="D765" s="6"/>
      <c r="E765" s="7"/>
    </row>
    <row r="766">
      <c r="A766" s="20" t="s">
        <v>3853</v>
      </c>
      <c r="B766" s="21" t="s">
        <v>3854</v>
      </c>
      <c r="C766" s="22" t="s">
        <v>3855</v>
      </c>
      <c r="D766" s="21" t="s">
        <v>3856</v>
      </c>
      <c r="E766" s="23" t="s">
        <v>13</v>
      </c>
    </row>
    <row r="767">
      <c r="A767" s="57" t="s">
        <v>3857</v>
      </c>
      <c r="B767" s="25">
        <v>28808.0</v>
      </c>
      <c r="C767" s="26">
        <v>28808.0</v>
      </c>
      <c r="D767" s="27">
        <v>0.0</v>
      </c>
      <c r="E767" s="42"/>
    </row>
    <row r="768">
      <c r="A768" s="57" t="s">
        <v>3858</v>
      </c>
      <c r="B768" s="29">
        <v>28476.0</v>
      </c>
      <c r="C768" s="26">
        <v>28476.0</v>
      </c>
      <c r="D768" s="27">
        <v>0.0</v>
      </c>
      <c r="E768" s="42"/>
    </row>
    <row r="769">
      <c r="A769" s="57" t="s">
        <v>3859</v>
      </c>
      <c r="B769" s="29">
        <v>680.0</v>
      </c>
      <c r="C769" s="26">
        <v>680.0</v>
      </c>
      <c r="D769" s="27">
        <v>0.0</v>
      </c>
      <c r="E769" s="42"/>
    </row>
    <row r="770">
      <c r="A770" s="57" t="s">
        <v>3860</v>
      </c>
      <c r="B770" s="29">
        <v>0.0</v>
      </c>
      <c r="C770" s="26"/>
      <c r="D770" s="27">
        <v>0.0</v>
      </c>
      <c r="E770" s="42"/>
    </row>
    <row r="771">
      <c r="A771" s="31" t="s">
        <v>3862</v>
      </c>
      <c r="B771" s="29">
        <v>0.0</v>
      </c>
      <c r="C771" s="26"/>
      <c r="D771" s="27">
        <v>0.0</v>
      </c>
      <c r="E771" s="42"/>
    </row>
    <row r="772">
      <c r="A772" s="31" t="s">
        <v>3863</v>
      </c>
      <c r="B772" s="29">
        <v>0.0</v>
      </c>
      <c r="C772" s="26"/>
      <c r="D772" s="27">
        <v>0.0</v>
      </c>
      <c r="E772" s="41"/>
    </row>
    <row r="773">
      <c r="A773" s="31" t="s">
        <v>3865</v>
      </c>
      <c r="B773" s="29">
        <v>795.0</v>
      </c>
      <c r="C773" s="26">
        <v>795.0</v>
      </c>
      <c r="D773" s="27">
        <v>0.0</v>
      </c>
      <c r="E773" s="28"/>
    </row>
    <row r="774">
      <c r="A774" s="31" t="s">
        <v>3867</v>
      </c>
      <c r="B774" s="29">
        <v>6520.0</v>
      </c>
      <c r="C774" s="26">
        <v>6520.0</v>
      </c>
      <c r="D774" s="27">
        <v>0.0</v>
      </c>
      <c r="E774" s="42"/>
    </row>
    <row r="775">
      <c r="A775" s="58" t="s">
        <v>3868</v>
      </c>
      <c r="B775" s="29">
        <v>90074.0</v>
      </c>
      <c r="C775" s="29">
        <v>90074.0</v>
      </c>
      <c r="D775" s="27">
        <v>0.0</v>
      </c>
      <c r="E775" s="42"/>
    </row>
    <row r="776">
      <c r="A776" s="58" t="s">
        <v>3869</v>
      </c>
      <c r="B776" s="29">
        <v>38491.0</v>
      </c>
      <c r="C776" s="59">
        <v>38491.0</v>
      </c>
      <c r="D776" s="27">
        <v>0.0</v>
      </c>
      <c r="E776" s="42"/>
    </row>
    <row r="777">
      <c r="A777" s="58" t="s">
        <v>3870</v>
      </c>
      <c r="B777" s="29">
        <v>111433.0</v>
      </c>
      <c r="C777" s="59">
        <v>111433.0</v>
      </c>
      <c r="D777" s="27">
        <v>0.0</v>
      </c>
      <c r="E777" s="42"/>
    </row>
    <row r="778">
      <c r="A778" s="58" t="s">
        <v>3871</v>
      </c>
      <c r="B778" s="29">
        <v>95706.0</v>
      </c>
      <c r="C778" s="59">
        <v>95706.0</v>
      </c>
      <c r="D778" s="27">
        <v>0.0</v>
      </c>
      <c r="E778" s="42"/>
    </row>
    <row r="779">
      <c r="A779" s="58" t="s">
        <v>3873</v>
      </c>
      <c r="B779" s="29">
        <v>398.0</v>
      </c>
      <c r="C779" s="59">
        <v>398.0</v>
      </c>
      <c r="D779" s="27">
        <v>0.0</v>
      </c>
      <c r="E779" s="42"/>
    </row>
    <row r="780">
      <c r="A780" s="58" t="s">
        <v>3874</v>
      </c>
      <c r="B780" s="29">
        <v>17987.0</v>
      </c>
      <c r="C780" s="59">
        <v>17987.0</v>
      </c>
      <c r="D780" s="27">
        <v>0.0</v>
      </c>
      <c r="E780" s="42"/>
    </row>
    <row r="781">
      <c r="A781" s="35" t="s">
        <v>3875</v>
      </c>
      <c r="B781" s="29">
        <v>401379.5</v>
      </c>
      <c r="C781" s="59">
        <v>401379.5</v>
      </c>
      <c r="D781" s="27">
        <v>0.0</v>
      </c>
      <c r="E781" s="42"/>
    </row>
    <row r="782">
      <c r="A782" s="36" t="s">
        <v>3876</v>
      </c>
      <c r="B782" s="43">
        <v>1.5</v>
      </c>
      <c r="C782" s="65">
        <v>1.5</v>
      </c>
      <c r="D782" s="66">
        <v>0.0</v>
      </c>
      <c r="E782" s="46"/>
    </row>
    <row r="785">
      <c r="A785" s="5" t="s">
        <v>5089</v>
      </c>
      <c r="B785" s="6"/>
      <c r="C785" s="6"/>
      <c r="D785" s="6"/>
      <c r="E785" s="7"/>
    </row>
    <row r="786">
      <c r="A786" s="10"/>
      <c r="B786" s="11"/>
      <c r="C786" s="11"/>
      <c r="D786" s="11"/>
      <c r="E786" s="12"/>
    </row>
    <row r="787">
      <c r="A787" s="5" t="s">
        <v>3850</v>
      </c>
      <c r="B787" s="6"/>
      <c r="C787" s="6"/>
      <c r="D787" s="6"/>
      <c r="E787" s="7"/>
    </row>
    <row r="788">
      <c r="A788" s="10"/>
      <c r="B788" s="11"/>
      <c r="C788" s="11"/>
      <c r="D788" s="11"/>
      <c r="E788" s="12"/>
    </row>
    <row r="789">
      <c r="A789" s="13">
        <v>45684.0</v>
      </c>
      <c r="B789" s="6"/>
      <c r="C789" s="54" t="s">
        <v>3851</v>
      </c>
      <c r="D789" s="15">
        <v>45688.0</v>
      </c>
      <c r="E789" s="7"/>
    </row>
    <row r="790">
      <c r="A790" s="10"/>
      <c r="B790" s="11"/>
      <c r="C790" s="16"/>
      <c r="D790" s="11"/>
      <c r="E790" s="12"/>
    </row>
    <row r="791">
      <c r="A791" s="55" t="s">
        <v>5098</v>
      </c>
      <c r="B791" s="7"/>
      <c r="C791" s="16"/>
      <c r="D791" s="56" t="s">
        <v>5105</v>
      </c>
      <c r="E791" s="7"/>
    </row>
    <row r="792">
      <c r="A792" s="10"/>
      <c r="B792" s="12"/>
      <c r="C792" s="16"/>
      <c r="D792" s="11"/>
      <c r="E792" s="12"/>
    </row>
    <row r="793">
      <c r="A793" s="19" t="s">
        <v>3852</v>
      </c>
      <c r="B793" s="6"/>
      <c r="C793" s="6"/>
      <c r="D793" s="6"/>
      <c r="E793" s="7"/>
    </row>
    <row r="794">
      <c r="A794" s="20" t="s">
        <v>3853</v>
      </c>
      <c r="B794" s="21" t="s">
        <v>3854</v>
      </c>
      <c r="C794" s="22" t="s">
        <v>3855</v>
      </c>
      <c r="D794" s="21" t="s">
        <v>3856</v>
      </c>
      <c r="E794" s="23" t="s">
        <v>13</v>
      </c>
    </row>
    <row r="795">
      <c r="A795" s="57" t="s">
        <v>3857</v>
      </c>
      <c r="B795" s="25">
        <v>19581.0</v>
      </c>
      <c r="C795" s="26">
        <v>21174.0</v>
      </c>
      <c r="D795" s="27">
        <v>1593.0</v>
      </c>
      <c r="E795" s="42"/>
    </row>
    <row r="796">
      <c r="A796" s="57" t="s">
        <v>3858</v>
      </c>
      <c r="B796" s="29">
        <v>25346.0</v>
      </c>
      <c r="C796" s="26">
        <v>25346.0</v>
      </c>
      <c r="D796" s="27">
        <v>0.0</v>
      </c>
      <c r="E796" s="42"/>
    </row>
    <row r="797">
      <c r="A797" s="57" t="s">
        <v>3859</v>
      </c>
      <c r="B797" s="29">
        <v>2136.0</v>
      </c>
      <c r="C797" s="26">
        <v>545.0</v>
      </c>
      <c r="D797" s="27">
        <v>-1591.0</v>
      </c>
      <c r="E797" s="42"/>
    </row>
    <row r="798">
      <c r="A798" s="57" t="s">
        <v>3860</v>
      </c>
      <c r="B798" s="29">
        <v>0.0</v>
      </c>
      <c r="C798" s="26"/>
      <c r="D798" s="27">
        <v>0.0</v>
      </c>
      <c r="E798" s="42"/>
    </row>
    <row r="799">
      <c r="A799" s="31" t="s">
        <v>3862</v>
      </c>
      <c r="B799" s="29">
        <v>0.0</v>
      </c>
      <c r="C799" s="26"/>
      <c r="D799" s="27">
        <v>0.0</v>
      </c>
      <c r="E799" s="42"/>
    </row>
    <row r="800">
      <c r="A800" s="31" t="s">
        <v>3863</v>
      </c>
      <c r="B800" s="29">
        <v>2000.0</v>
      </c>
      <c r="C800" s="26">
        <v>180.0</v>
      </c>
      <c r="D800" s="27">
        <v>-1820.0</v>
      </c>
      <c r="E800" s="41"/>
    </row>
    <row r="801">
      <c r="A801" s="31" t="s">
        <v>3865</v>
      </c>
      <c r="B801" s="29">
        <v>6696.0</v>
      </c>
      <c r="C801" s="26">
        <v>8496.0</v>
      </c>
      <c r="D801" s="27">
        <v>1800.0</v>
      </c>
      <c r="E801" s="28" t="s">
        <v>5315</v>
      </c>
    </row>
    <row r="802">
      <c r="A802" s="31" t="s">
        <v>3867</v>
      </c>
      <c r="B802" s="29">
        <v>3880.0</v>
      </c>
      <c r="C802" s="26">
        <v>3920.0</v>
      </c>
      <c r="D802" s="27">
        <v>40.0</v>
      </c>
      <c r="E802" s="42"/>
    </row>
    <row r="803">
      <c r="A803" s="58" t="s">
        <v>3868</v>
      </c>
      <c r="B803" s="29">
        <v>57005.0</v>
      </c>
      <c r="C803" s="29">
        <v>57005.0</v>
      </c>
      <c r="D803" s="27">
        <v>0.0</v>
      </c>
      <c r="E803" s="42"/>
    </row>
    <row r="804">
      <c r="A804" s="58" t="s">
        <v>3869</v>
      </c>
      <c r="B804" s="29">
        <v>20991.0</v>
      </c>
      <c r="C804" s="59">
        <v>20991.0</v>
      </c>
      <c r="D804" s="27">
        <v>0.0</v>
      </c>
      <c r="E804" s="42"/>
    </row>
    <row r="805">
      <c r="A805" s="58" t="s">
        <v>3870</v>
      </c>
      <c r="B805" s="29">
        <v>81041.0</v>
      </c>
      <c r="C805" s="59">
        <v>81041.0</v>
      </c>
      <c r="D805" s="27">
        <v>0.0</v>
      </c>
      <c r="E805" s="42"/>
    </row>
    <row r="806">
      <c r="A806" s="58" t="s">
        <v>3871</v>
      </c>
      <c r="B806" s="29">
        <v>54813.0</v>
      </c>
      <c r="C806" s="59">
        <v>54813.0</v>
      </c>
      <c r="D806" s="27">
        <v>0.0</v>
      </c>
      <c r="E806" s="42"/>
    </row>
    <row r="807">
      <c r="A807" s="58" t="s">
        <v>3873</v>
      </c>
      <c r="B807" s="29">
        <v>1279.0</v>
      </c>
      <c r="C807" s="59">
        <v>1279.0</v>
      </c>
      <c r="D807" s="27">
        <v>0.0</v>
      </c>
      <c r="E807" s="42"/>
    </row>
    <row r="808">
      <c r="A808" s="58" t="s">
        <v>3874</v>
      </c>
      <c r="B808" s="29">
        <v>18349.0</v>
      </c>
      <c r="C808" s="59">
        <v>18349.0</v>
      </c>
      <c r="D808" s="27">
        <v>0.0</v>
      </c>
      <c r="E808" s="42"/>
    </row>
    <row r="809">
      <c r="A809" s="35" t="s">
        <v>3875</v>
      </c>
      <c r="B809" s="29">
        <v>274768.0</v>
      </c>
      <c r="C809" s="59">
        <v>274768.0</v>
      </c>
      <c r="D809" s="27">
        <v>0.0</v>
      </c>
      <c r="E809" s="42"/>
    </row>
    <row r="810">
      <c r="A810" s="36" t="s">
        <v>3876</v>
      </c>
      <c r="B810" s="43">
        <v>0.0</v>
      </c>
      <c r="C810" s="65">
        <v>22.0</v>
      </c>
      <c r="D810" s="66">
        <v>22.0</v>
      </c>
      <c r="E810" s="46"/>
    </row>
    <row r="813">
      <c r="A813" s="5" t="s">
        <v>5089</v>
      </c>
      <c r="B813" s="6"/>
      <c r="C813" s="6"/>
      <c r="D813" s="6"/>
      <c r="E813" s="7"/>
    </row>
    <row r="814">
      <c r="A814" s="10"/>
      <c r="B814" s="11"/>
      <c r="C814" s="11"/>
      <c r="D814" s="11"/>
      <c r="E814" s="12"/>
    </row>
    <row r="815">
      <c r="A815" s="5" t="s">
        <v>3850</v>
      </c>
      <c r="B815" s="6"/>
      <c r="C815" s="6"/>
      <c r="D815" s="6"/>
      <c r="E815" s="7"/>
    </row>
    <row r="816">
      <c r="A816" s="10"/>
      <c r="B816" s="11"/>
      <c r="C816" s="11"/>
      <c r="D816" s="11"/>
      <c r="E816" s="12"/>
    </row>
    <row r="817">
      <c r="A817" s="13">
        <v>45689.0</v>
      </c>
      <c r="B817" s="6"/>
      <c r="C817" s="54" t="s">
        <v>3851</v>
      </c>
      <c r="D817" s="15">
        <v>45690.0</v>
      </c>
      <c r="E817" s="7"/>
    </row>
    <row r="818">
      <c r="A818" s="10"/>
      <c r="B818" s="11"/>
      <c r="C818" s="16"/>
      <c r="D818" s="11"/>
      <c r="E818" s="12"/>
    </row>
    <row r="819">
      <c r="A819" s="55" t="s">
        <v>5107</v>
      </c>
      <c r="B819" s="7"/>
      <c r="C819" s="16"/>
      <c r="D819" s="56" t="s">
        <v>5099</v>
      </c>
      <c r="E819" s="7"/>
    </row>
    <row r="820">
      <c r="A820" s="10"/>
      <c r="B820" s="12"/>
      <c r="C820" s="16"/>
      <c r="D820" s="11"/>
      <c r="E820" s="12"/>
    </row>
    <row r="821">
      <c r="A821" s="19" t="s">
        <v>3852</v>
      </c>
      <c r="B821" s="6"/>
      <c r="C821" s="6"/>
      <c r="D821" s="6"/>
      <c r="E821" s="7"/>
    </row>
    <row r="822">
      <c r="A822" s="20" t="s">
        <v>3853</v>
      </c>
      <c r="B822" s="21" t="s">
        <v>3854</v>
      </c>
      <c r="C822" s="22" t="s">
        <v>3855</v>
      </c>
      <c r="D822" s="21" t="s">
        <v>3856</v>
      </c>
      <c r="E822" s="23" t="s">
        <v>13</v>
      </c>
    </row>
    <row r="823">
      <c r="A823" s="57" t="s">
        <v>3857</v>
      </c>
      <c r="B823" s="25">
        <v>12902.0</v>
      </c>
      <c r="C823" s="26">
        <v>12902.0</v>
      </c>
      <c r="D823" s="27">
        <v>0.0</v>
      </c>
      <c r="E823" s="42"/>
    </row>
    <row r="824">
      <c r="A824" s="57" t="s">
        <v>3858</v>
      </c>
      <c r="B824" s="29">
        <v>12500.0</v>
      </c>
      <c r="C824" s="26">
        <v>12500.0</v>
      </c>
      <c r="D824" s="27">
        <v>0.0</v>
      </c>
      <c r="E824" s="42"/>
    </row>
    <row r="825">
      <c r="A825" s="57" t="s">
        <v>3859</v>
      </c>
      <c r="B825" s="29">
        <v>0.0</v>
      </c>
      <c r="C825" s="26"/>
      <c r="D825" s="27">
        <v>0.0</v>
      </c>
      <c r="E825" s="42"/>
    </row>
    <row r="826">
      <c r="A826" s="57" t="s">
        <v>3860</v>
      </c>
      <c r="B826" s="29">
        <v>0.0</v>
      </c>
      <c r="C826" s="26"/>
      <c r="D826" s="27">
        <v>0.0</v>
      </c>
      <c r="E826" s="42"/>
    </row>
    <row r="827">
      <c r="A827" s="31" t="s">
        <v>3862</v>
      </c>
      <c r="B827" s="29">
        <v>0.0</v>
      </c>
      <c r="C827" s="26"/>
      <c r="D827" s="27">
        <v>0.0</v>
      </c>
      <c r="E827" s="42"/>
    </row>
    <row r="828">
      <c r="A828" s="31" t="s">
        <v>3863</v>
      </c>
      <c r="B828" s="29">
        <v>0.0</v>
      </c>
      <c r="C828" s="26"/>
      <c r="D828" s="27">
        <v>0.0</v>
      </c>
      <c r="E828" s="41"/>
    </row>
    <row r="829">
      <c r="A829" s="31" t="s">
        <v>3865</v>
      </c>
      <c r="B829" s="29">
        <v>95.0</v>
      </c>
      <c r="C829" s="26">
        <v>95.0</v>
      </c>
      <c r="D829" s="27">
        <v>0.0</v>
      </c>
      <c r="E829" s="28"/>
    </row>
    <row r="830">
      <c r="A830" s="31" t="s">
        <v>3867</v>
      </c>
      <c r="B830" s="29">
        <v>2080.0</v>
      </c>
      <c r="C830" s="26">
        <v>2080.0</v>
      </c>
      <c r="D830" s="27">
        <v>0.0</v>
      </c>
      <c r="E830" s="42"/>
    </row>
    <row r="831">
      <c r="A831" s="58" t="s">
        <v>3868</v>
      </c>
      <c r="B831" s="29">
        <v>35848.0</v>
      </c>
      <c r="C831" s="29">
        <v>35848.0</v>
      </c>
      <c r="D831" s="27">
        <v>0.0</v>
      </c>
      <c r="E831" s="42"/>
    </row>
    <row r="832">
      <c r="A832" s="58" t="s">
        <v>3869</v>
      </c>
      <c r="B832" s="29">
        <v>12100.0</v>
      </c>
      <c r="C832" s="59">
        <v>12100.0</v>
      </c>
      <c r="D832" s="27">
        <v>0.0</v>
      </c>
      <c r="E832" s="42"/>
    </row>
    <row r="833">
      <c r="A833" s="58" t="s">
        <v>3870</v>
      </c>
      <c r="B833" s="29">
        <v>40804.0</v>
      </c>
      <c r="C833" s="59">
        <v>40540.0</v>
      </c>
      <c r="D833" s="27">
        <v>-264.0</v>
      </c>
      <c r="E833" s="42"/>
    </row>
    <row r="834">
      <c r="A834" s="58" t="s">
        <v>3871</v>
      </c>
      <c r="B834" s="29">
        <v>30698.0</v>
      </c>
      <c r="C834" s="59">
        <v>30698.0</v>
      </c>
      <c r="D834" s="27">
        <v>0.0</v>
      </c>
      <c r="E834" s="42"/>
    </row>
    <row r="835">
      <c r="A835" s="58" t="s">
        <v>3873</v>
      </c>
      <c r="B835" s="29">
        <v>383.0</v>
      </c>
      <c r="C835" s="59">
        <v>383.0</v>
      </c>
      <c r="D835" s="27">
        <v>0.0</v>
      </c>
      <c r="E835" s="42"/>
    </row>
    <row r="836">
      <c r="A836" s="58" t="s">
        <v>3874</v>
      </c>
      <c r="B836" s="29">
        <v>7356.0</v>
      </c>
      <c r="C836" s="59">
        <v>7356.0</v>
      </c>
      <c r="D836" s="27">
        <v>0.0</v>
      </c>
      <c r="E836" s="42"/>
    </row>
    <row r="837">
      <c r="A837" s="35" t="s">
        <v>3875</v>
      </c>
      <c r="B837" s="29">
        <v>147409.5</v>
      </c>
      <c r="C837" s="59">
        <v>147145.5</v>
      </c>
      <c r="D837" s="27">
        <v>-264.0</v>
      </c>
      <c r="E837" s="42"/>
    </row>
    <row r="838">
      <c r="A838" s="36" t="s">
        <v>3876</v>
      </c>
      <c r="B838" s="43">
        <v>0.5</v>
      </c>
      <c r="C838" s="65">
        <v>0.5</v>
      </c>
      <c r="D838" s="66">
        <v>0.0</v>
      </c>
      <c r="E838" s="46"/>
    </row>
    <row r="841">
      <c r="A841" s="5" t="s">
        <v>5089</v>
      </c>
      <c r="B841" s="6"/>
      <c r="C841" s="6"/>
      <c r="D841" s="6"/>
      <c r="E841" s="7"/>
    </row>
    <row r="842">
      <c r="A842" s="10"/>
      <c r="B842" s="11"/>
      <c r="C842" s="11"/>
      <c r="D842" s="11"/>
      <c r="E842" s="12"/>
    </row>
    <row r="843">
      <c r="A843" s="5" t="s">
        <v>3850</v>
      </c>
      <c r="B843" s="6"/>
      <c r="C843" s="6"/>
      <c r="D843" s="6"/>
      <c r="E843" s="7"/>
    </row>
    <row r="844">
      <c r="A844" s="10"/>
      <c r="B844" s="11"/>
      <c r="C844" s="11"/>
      <c r="D844" s="11"/>
      <c r="E844" s="12"/>
    </row>
    <row r="845">
      <c r="A845" s="13">
        <v>45691.0</v>
      </c>
      <c r="B845" s="6"/>
      <c r="C845" s="54" t="s">
        <v>3851</v>
      </c>
      <c r="D845" s="15">
        <v>45697.0</v>
      </c>
      <c r="E845" s="7"/>
    </row>
    <row r="846">
      <c r="A846" s="10"/>
      <c r="B846" s="11"/>
      <c r="C846" s="16"/>
      <c r="D846" s="11"/>
      <c r="E846" s="12"/>
    </row>
    <row r="847">
      <c r="A847" s="55" t="s">
        <v>5098</v>
      </c>
      <c r="B847" s="7"/>
      <c r="C847" s="16"/>
      <c r="D847" s="56" t="s">
        <v>5099</v>
      </c>
      <c r="E847" s="7"/>
    </row>
    <row r="848">
      <c r="A848" s="10"/>
      <c r="B848" s="12"/>
      <c r="C848" s="16"/>
      <c r="D848" s="11"/>
      <c r="E848" s="12"/>
    </row>
    <row r="849">
      <c r="A849" s="19" t="s">
        <v>3852</v>
      </c>
      <c r="B849" s="6"/>
      <c r="C849" s="6"/>
      <c r="D849" s="6"/>
      <c r="E849" s="7"/>
    </row>
    <row r="850">
      <c r="A850" s="20" t="s">
        <v>3853</v>
      </c>
      <c r="B850" s="21" t="s">
        <v>3854</v>
      </c>
      <c r="C850" s="22" t="s">
        <v>3855</v>
      </c>
      <c r="D850" s="21" t="s">
        <v>3856</v>
      </c>
      <c r="E850" s="23" t="s">
        <v>13</v>
      </c>
    </row>
    <row r="851">
      <c r="A851" s="57" t="s">
        <v>3857</v>
      </c>
      <c r="B851" s="25">
        <v>32856.0</v>
      </c>
      <c r="C851" s="26">
        <v>32856.0</v>
      </c>
      <c r="D851" s="27">
        <v>0.0</v>
      </c>
      <c r="E851" s="42"/>
    </row>
    <row r="852">
      <c r="A852" s="57" t="s">
        <v>3858</v>
      </c>
      <c r="B852" s="29">
        <v>26639.0</v>
      </c>
      <c r="C852" s="26">
        <v>23781.0</v>
      </c>
      <c r="D852" s="27">
        <v>-2858.0</v>
      </c>
      <c r="E852" s="41" t="s">
        <v>5316</v>
      </c>
    </row>
    <row r="853">
      <c r="A853" s="57" t="s">
        <v>3859</v>
      </c>
      <c r="B853" s="29">
        <v>400.0</v>
      </c>
      <c r="C853" s="26">
        <v>400.0</v>
      </c>
      <c r="D853" s="27">
        <v>0.0</v>
      </c>
      <c r="E853" s="42"/>
    </row>
    <row r="854">
      <c r="A854" s="57" t="s">
        <v>3860</v>
      </c>
      <c r="B854" s="29">
        <v>0.0</v>
      </c>
      <c r="C854" s="26"/>
      <c r="D854" s="27">
        <v>0.0</v>
      </c>
      <c r="E854" s="42"/>
    </row>
    <row r="855">
      <c r="A855" s="31" t="s">
        <v>3862</v>
      </c>
      <c r="B855" s="29">
        <v>0.0</v>
      </c>
      <c r="C855" s="26"/>
      <c r="D855" s="27">
        <v>0.0</v>
      </c>
      <c r="E855" s="42"/>
    </row>
    <row r="856">
      <c r="A856" s="31" t="s">
        <v>3863</v>
      </c>
      <c r="B856" s="29">
        <v>0.0</v>
      </c>
      <c r="C856" s="26"/>
      <c r="D856" s="27">
        <v>0.0</v>
      </c>
      <c r="E856" s="41"/>
    </row>
    <row r="857">
      <c r="A857" s="31" t="s">
        <v>3865</v>
      </c>
      <c r="B857" s="29">
        <v>190.0</v>
      </c>
      <c r="C857" s="26">
        <v>190.0</v>
      </c>
      <c r="D857" s="27">
        <v>0.0</v>
      </c>
      <c r="E857" s="28"/>
    </row>
    <row r="858">
      <c r="A858" s="31" t="s">
        <v>3867</v>
      </c>
      <c r="B858" s="29">
        <v>6320.0</v>
      </c>
      <c r="C858" s="26">
        <v>6290.0</v>
      </c>
      <c r="D858" s="27">
        <v>-30.0</v>
      </c>
      <c r="E858" s="42"/>
    </row>
    <row r="859">
      <c r="A859" s="58" t="s">
        <v>3868</v>
      </c>
      <c r="B859" s="29">
        <v>95145.0</v>
      </c>
      <c r="C859" s="29">
        <v>95145.0</v>
      </c>
      <c r="D859" s="27">
        <v>0.0</v>
      </c>
      <c r="E859" s="42"/>
    </row>
    <row r="860">
      <c r="A860" s="58" t="s">
        <v>3869</v>
      </c>
      <c r="B860" s="29">
        <v>57759.19999999998</v>
      </c>
      <c r="C860" s="59">
        <v>57759.200000000106</v>
      </c>
      <c r="D860" s="27">
        <v>1.2369127944111824E-10</v>
      </c>
      <c r="E860" s="42"/>
    </row>
    <row r="861">
      <c r="A861" s="58" t="s">
        <v>3870</v>
      </c>
      <c r="B861" s="29">
        <v>120290.0</v>
      </c>
      <c r="C861" s="59">
        <v>119916.0</v>
      </c>
      <c r="D861" s="27">
        <v>-374.0</v>
      </c>
      <c r="E861" s="42"/>
    </row>
    <row r="862">
      <c r="A862" s="58" t="s">
        <v>3871</v>
      </c>
      <c r="B862" s="29">
        <v>92555.5</v>
      </c>
      <c r="C862" s="59">
        <v>92555.5</v>
      </c>
      <c r="D862" s="27">
        <v>0.0</v>
      </c>
      <c r="E862" s="42"/>
    </row>
    <row r="863">
      <c r="A863" s="58" t="s">
        <v>3873</v>
      </c>
      <c r="B863" s="29">
        <v>1455.0</v>
      </c>
      <c r="C863" s="59">
        <v>1455.0</v>
      </c>
      <c r="D863" s="27">
        <v>0.0</v>
      </c>
      <c r="E863" s="42"/>
    </row>
    <row r="864">
      <c r="A864" s="58" t="s">
        <v>3874</v>
      </c>
      <c r="B864" s="29">
        <v>16527.0</v>
      </c>
      <c r="C864" s="59">
        <v>16527.0</v>
      </c>
      <c r="D864" s="27">
        <v>0.0</v>
      </c>
      <c r="E864" s="42"/>
    </row>
    <row r="865">
      <c r="A865" s="35" t="s">
        <v>3875</v>
      </c>
      <c r="B865" s="29">
        <v>433597.70000000007</v>
      </c>
      <c r="C865" s="59">
        <v>433223.7000000004</v>
      </c>
      <c r="D865" s="27">
        <v>-373.99999999965075</v>
      </c>
      <c r="E865" s="42"/>
    </row>
    <row r="866">
      <c r="A866" s="36" t="s">
        <v>3876</v>
      </c>
      <c r="B866" s="43">
        <v>11.999999999869033</v>
      </c>
      <c r="C866" s="65">
        <v>-2876.0000000003492</v>
      </c>
      <c r="D866" s="66">
        <v>-2888.0000000002183</v>
      </c>
      <c r="E866" s="46"/>
    </row>
    <row r="869">
      <c r="A869" s="5" t="s">
        <v>5089</v>
      </c>
      <c r="B869" s="6"/>
      <c r="C869" s="6"/>
      <c r="D869" s="6"/>
      <c r="E869" s="7"/>
    </row>
    <row r="870">
      <c r="A870" s="10"/>
      <c r="B870" s="11"/>
      <c r="C870" s="11"/>
      <c r="D870" s="11"/>
      <c r="E870" s="12"/>
    </row>
    <row r="871">
      <c r="A871" s="5" t="s">
        <v>3850</v>
      </c>
      <c r="B871" s="6"/>
      <c r="C871" s="6"/>
      <c r="D871" s="6"/>
      <c r="E871" s="7"/>
    </row>
    <row r="872">
      <c r="A872" s="10"/>
      <c r="B872" s="11"/>
      <c r="C872" s="11"/>
      <c r="D872" s="11"/>
      <c r="E872" s="12"/>
    </row>
    <row r="873">
      <c r="A873" s="13">
        <v>45698.0</v>
      </c>
      <c r="B873" s="6"/>
      <c r="C873" s="54" t="s">
        <v>3851</v>
      </c>
      <c r="D873" s="15">
        <v>45704.0</v>
      </c>
      <c r="E873" s="7"/>
    </row>
    <row r="874">
      <c r="A874" s="10"/>
      <c r="B874" s="11"/>
      <c r="C874" s="16"/>
      <c r="D874" s="11"/>
      <c r="E874" s="12"/>
    </row>
    <row r="875">
      <c r="A875" s="55" t="s">
        <v>5098</v>
      </c>
      <c r="B875" s="7"/>
      <c r="C875" s="16"/>
      <c r="D875" s="56" t="s">
        <v>5099</v>
      </c>
      <c r="E875" s="7"/>
    </row>
    <row r="876">
      <c r="A876" s="10"/>
      <c r="B876" s="12"/>
      <c r="C876" s="16"/>
      <c r="D876" s="11"/>
      <c r="E876" s="12"/>
    </row>
    <row r="877">
      <c r="A877" s="19" t="s">
        <v>3852</v>
      </c>
      <c r="B877" s="6"/>
      <c r="C877" s="6"/>
      <c r="D877" s="6"/>
      <c r="E877" s="7"/>
    </row>
    <row r="878">
      <c r="A878" s="20" t="s">
        <v>3853</v>
      </c>
      <c r="B878" s="21" t="s">
        <v>3854</v>
      </c>
      <c r="C878" s="22" t="s">
        <v>3855</v>
      </c>
      <c r="D878" s="21" t="s">
        <v>3856</v>
      </c>
      <c r="E878" s="23" t="s">
        <v>13</v>
      </c>
    </row>
    <row r="879">
      <c r="A879" s="57" t="s">
        <v>3857</v>
      </c>
      <c r="B879" s="25">
        <v>25214.0</v>
      </c>
      <c r="C879" s="26">
        <v>25214.0</v>
      </c>
      <c r="D879" s="27">
        <v>0.0</v>
      </c>
      <c r="E879" s="42"/>
    </row>
    <row r="880">
      <c r="A880" s="57" t="s">
        <v>3858</v>
      </c>
      <c r="B880" s="29">
        <v>25736.5</v>
      </c>
      <c r="C880" s="26">
        <v>25736.5</v>
      </c>
      <c r="D880" s="27">
        <v>0.0</v>
      </c>
      <c r="E880" s="41"/>
    </row>
    <row r="881">
      <c r="A881" s="57" t="s">
        <v>3859</v>
      </c>
      <c r="B881" s="29">
        <v>200.0</v>
      </c>
      <c r="C881" s="26">
        <v>200.0</v>
      </c>
      <c r="D881" s="27">
        <v>0.0</v>
      </c>
      <c r="E881" s="42"/>
    </row>
    <row r="882">
      <c r="A882" s="57" t="s">
        <v>3860</v>
      </c>
      <c r="B882" s="29">
        <v>0.0</v>
      </c>
      <c r="C882" s="26"/>
      <c r="D882" s="27">
        <v>0.0</v>
      </c>
      <c r="E882" s="42"/>
    </row>
    <row r="883">
      <c r="A883" s="31" t="s">
        <v>3862</v>
      </c>
      <c r="B883" s="29">
        <v>0.0</v>
      </c>
      <c r="C883" s="26"/>
      <c r="D883" s="27">
        <v>0.0</v>
      </c>
      <c r="E883" s="42"/>
    </row>
    <row r="884">
      <c r="A884" s="31" t="s">
        <v>3863</v>
      </c>
      <c r="B884" s="29">
        <v>0.0</v>
      </c>
      <c r="C884" s="26"/>
      <c r="D884" s="27">
        <v>0.0</v>
      </c>
      <c r="E884" s="41"/>
    </row>
    <row r="885">
      <c r="A885" s="31" t="s">
        <v>3865</v>
      </c>
      <c r="B885" s="29">
        <v>3325.0</v>
      </c>
      <c r="C885" s="26">
        <v>3279.0</v>
      </c>
      <c r="D885" s="27">
        <v>-46.0</v>
      </c>
      <c r="E885" s="28"/>
    </row>
    <row r="886">
      <c r="A886" s="31" t="s">
        <v>3867</v>
      </c>
      <c r="B886" s="29">
        <v>6400.0</v>
      </c>
      <c r="C886" s="26">
        <v>6440.0</v>
      </c>
      <c r="D886" s="27">
        <v>40.0</v>
      </c>
      <c r="E886" s="42"/>
    </row>
    <row r="887">
      <c r="A887" s="58" t="s">
        <v>3868</v>
      </c>
      <c r="B887" s="29">
        <v>116702.0</v>
      </c>
      <c r="C887" s="29">
        <v>116702.0</v>
      </c>
      <c r="D887" s="27">
        <v>0.0</v>
      </c>
      <c r="E887" s="42"/>
    </row>
    <row r="888">
      <c r="A888" s="58" t="s">
        <v>3869</v>
      </c>
      <c r="B888" s="29">
        <v>49931.0</v>
      </c>
      <c r="C888" s="59">
        <v>49931.0</v>
      </c>
      <c r="D888" s="27">
        <v>0.0</v>
      </c>
      <c r="E888" s="42"/>
    </row>
    <row r="889">
      <c r="A889" s="58" t="s">
        <v>3870</v>
      </c>
      <c r="B889" s="29">
        <v>144082.0</v>
      </c>
      <c r="C889" s="59">
        <v>144082.0</v>
      </c>
      <c r="D889" s="27">
        <v>0.0</v>
      </c>
      <c r="E889" s="42"/>
    </row>
    <row r="890">
      <c r="A890" s="58" t="s">
        <v>3871</v>
      </c>
      <c r="B890" s="29">
        <v>105803.0</v>
      </c>
      <c r="C890" s="59">
        <v>105803.0</v>
      </c>
      <c r="D890" s="27">
        <v>0.0</v>
      </c>
      <c r="E890" s="42"/>
    </row>
    <row r="891">
      <c r="A891" s="58" t="s">
        <v>3873</v>
      </c>
      <c r="B891" s="29">
        <v>3562.0</v>
      </c>
      <c r="C891" s="59">
        <v>3562.0</v>
      </c>
      <c r="D891" s="27">
        <v>0.0</v>
      </c>
      <c r="E891" s="42"/>
    </row>
    <row r="892">
      <c r="A892" s="58" t="s">
        <v>3874</v>
      </c>
      <c r="B892" s="29">
        <v>15142.0</v>
      </c>
      <c r="C892" s="59">
        <v>15142.0</v>
      </c>
      <c r="D892" s="27">
        <v>0.0</v>
      </c>
      <c r="E892" s="42"/>
    </row>
    <row r="893">
      <c r="A893" s="35" t="s">
        <v>3875</v>
      </c>
      <c r="B893" s="29">
        <v>480954.0</v>
      </c>
      <c r="C893" s="59">
        <v>480954.0</v>
      </c>
      <c r="D893" s="27">
        <v>0.0</v>
      </c>
      <c r="E893" s="42"/>
    </row>
    <row r="894">
      <c r="A894" s="36" t="s">
        <v>3876</v>
      </c>
      <c r="B894" s="43">
        <v>1.5</v>
      </c>
      <c r="C894" s="65">
        <v>-4.5</v>
      </c>
      <c r="D894" s="66">
        <v>-6.0</v>
      </c>
      <c r="E894" s="46"/>
    </row>
    <row r="897">
      <c r="A897" s="5" t="s">
        <v>5089</v>
      </c>
      <c r="B897" s="6"/>
      <c r="C897" s="6"/>
      <c r="D897" s="6"/>
      <c r="E897" s="7"/>
    </row>
    <row r="898">
      <c r="A898" s="10"/>
      <c r="B898" s="11"/>
      <c r="C898" s="11"/>
      <c r="D898" s="11"/>
      <c r="E898" s="12"/>
    </row>
    <row r="899">
      <c r="A899" s="5" t="s">
        <v>3850</v>
      </c>
      <c r="B899" s="6"/>
      <c r="C899" s="6"/>
      <c r="D899" s="6"/>
      <c r="E899" s="7"/>
    </row>
    <row r="900">
      <c r="A900" s="10"/>
      <c r="B900" s="11"/>
      <c r="C900" s="11"/>
      <c r="D900" s="11"/>
      <c r="E900" s="12"/>
    </row>
    <row r="901">
      <c r="A901" s="13">
        <v>45705.0</v>
      </c>
      <c r="B901" s="6"/>
      <c r="C901" s="54" t="s">
        <v>3851</v>
      </c>
      <c r="D901" s="15">
        <v>45711.0</v>
      </c>
      <c r="E901" s="7"/>
    </row>
    <row r="902">
      <c r="A902" s="10"/>
      <c r="B902" s="11"/>
      <c r="C902" s="16"/>
      <c r="D902" s="11"/>
      <c r="E902" s="12"/>
    </row>
    <row r="903">
      <c r="A903" s="55" t="s">
        <v>5098</v>
      </c>
      <c r="B903" s="7"/>
      <c r="C903" s="16"/>
      <c r="D903" s="56" t="s">
        <v>5099</v>
      </c>
      <c r="E903" s="7"/>
    </row>
    <row r="904">
      <c r="A904" s="10"/>
      <c r="B904" s="12"/>
      <c r="C904" s="16"/>
      <c r="D904" s="11"/>
      <c r="E904" s="12"/>
    </row>
    <row r="905">
      <c r="A905" s="19" t="s">
        <v>3852</v>
      </c>
      <c r="B905" s="6"/>
      <c r="C905" s="6"/>
      <c r="D905" s="6"/>
      <c r="E905" s="7"/>
    </row>
    <row r="906">
      <c r="A906" s="20" t="s">
        <v>3853</v>
      </c>
      <c r="B906" s="21" t="s">
        <v>3854</v>
      </c>
      <c r="C906" s="22" t="s">
        <v>3855</v>
      </c>
      <c r="D906" s="21" t="s">
        <v>3856</v>
      </c>
      <c r="E906" s="23" t="s">
        <v>13</v>
      </c>
    </row>
    <row r="907">
      <c r="A907" s="57" t="s">
        <v>3857</v>
      </c>
      <c r="B907" s="25">
        <v>31584.0</v>
      </c>
      <c r="C907" s="26">
        <v>31814.0</v>
      </c>
      <c r="D907" s="27">
        <v>230.0</v>
      </c>
      <c r="E907" s="42"/>
    </row>
    <row r="908">
      <c r="A908" s="57" t="s">
        <v>3858</v>
      </c>
      <c r="B908" s="29">
        <v>28694.0</v>
      </c>
      <c r="C908" s="26">
        <v>28694.0</v>
      </c>
      <c r="D908" s="27">
        <v>0.0</v>
      </c>
      <c r="E908" s="41"/>
    </row>
    <row r="909">
      <c r="A909" s="57" t="s">
        <v>3859</v>
      </c>
      <c r="B909" s="29">
        <v>300.0</v>
      </c>
      <c r="C909" s="26">
        <v>300.0</v>
      </c>
      <c r="D909" s="27">
        <v>0.0</v>
      </c>
      <c r="E909" s="42"/>
    </row>
    <row r="910">
      <c r="A910" s="57" t="s">
        <v>3860</v>
      </c>
      <c r="B910" s="29">
        <v>0.0</v>
      </c>
      <c r="C910" s="26"/>
      <c r="D910" s="27">
        <v>0.0</v>
      </c>
      <c r="E910" s="42"/>
    </row>
    <row r="911">
      <c r="A911" s="31" t="s">
        <v>3862</v>
      </c>
      <c r="B911" s="29">
        <v>0.0</v>
      </c>
      <c r="C911" s="26"/>
      <c r="D911" s="27">
        <v>0.0</v>
      </c>
      <c r="E911" s="42"/>
    </row>
    <row r="912">
      <c r="A912" s="31" t="s">
        <v>3863</v>
      </c>
      <c r="B912" s="29">
        <v>0.0</v>
      </c>
      <c r="C912" s="26"/>
      <c r="D912" s="27">
        <v>0.0</v>
      </c>
      <c r="E912" s="41"/>
    </row>
    <row r="913">
      <c r="A913" s="31" t="s">
        <v>3865</v>
      </c>
      <c r="B913" s="29">
        <v>2234.0</v>
      </c>
      <c r="C913" s="26">
        <v>2194.0</v>
      </c>
      <c r="D913" s="27">
        <v>-40.0</v>
      </c>
      <c r="E913" s="28" t="s">
        <v>5317</v>
      </c>
    </row>
    <row r="914">
      <c r="A914" s="31" t="s">
        <v>3867</v>
      </c>
      <c r="B914" s="29">
        <v>6640.0</v>
      </c>
      <c r="C914" s="26">
        <v>6720.0</v>
      </c>
      <c r="D914" s="27">
        <v>80.0</v>
      </c>
      <c r="E914" s="42"/>
    </row>
    <row r="915">
      <c r="A915" s="58" t="s">
        <v>3868</v>
      </c>
      <c r="B915" s="29">
        <v>106103.0</v>
      </c>
      <c r="C915" s="29">
        <v>106103.0</v>
      </c>
      <c r="D915" s="27">
        <v>0.0</v>
      </c>
      <c r="E915" s="42"/>
    </row>
    <row r="916">
      <c r="A916" s="58" t="s">
        <v>3869</v>
      </c>
      <c r="B916" s="29">
        <v>45140.0</v>
      </c>
      <c r="C916" s="59">
        <v>45140.0</v>
      </c>
      <c r="D916" s="27">
        <v>0.0</v>
      </c>
      <c r="E916" s="42"/>
    </row>
    <row r="917">
      <c r="A917" s="58" t="s">
        <v>3870</v>
      </c>
      <c r="B917" s="29">
        <v>116286.0</v>
      </c>
      <c r="C917" s="59">
        <v>116286.0</v>
      </c>
      <c r="D917" s="27">
        <v>0.0</v>
      </c>
      <c r="E917" s="42"/>
    </row>
    <row r="918">
      <c r="A918" s="58" t="s">
        <v>3871</v>
      </c>
      <c r="B918" s="29">
        <v>88142.0</v>
      </c>
      <c r="C918" s="59">
        <v>88142.0</v>
      </c>
      <c r="D918" s="27">
        <v>0.0</v>
      </c>
      <c r="E918" s="42"/>
    </row>
    <row r="919">
      <c r="A919" s="58" t="s">
        <v>3873</v>
      </c>
      <c r="B919" s="29">
        <v>1357.0</v>
      </c>
      <c r="C919" s="59">
        <v>1357.0</v>
      </c>
      <c r="D919" s="27">
        <v>0.0</v>
      </c>
      <c r="E919" s="42"/>
    </row>
    <row r="920">
      <c r="A920" s="58" t="s">
        <v>3874</v>
      </c>
      <c r="B920" s="29">
        <v>15079.0</v>
      </c>
      <c r="C920" s="59">
        <v>15079.0</v>
      </c>
      <c r="D920" s="27">
        <v>0.0</v>
      </c>
      <c r="E920" s="42"/>
    </row>
    <row r="921">
      <c r="A921" s="35" t="s">
        <v>3875</v>
      </c>
      <c r="B921" s="29">
        <v>426479.5</v>
      </c>
      <c r="C921" s="59">
        <v>426479.5</v>
      </c>
      <c r="D921" s="27">
        <v>0.0</v>
      </c>
      <c r="E921" s="42"/>
    </row>
    <row r="922">
      <c r="A922" s="36" t="s">
        <v>3876</v>
      </c>
      <c r="B922" s="43">
        <v>0.5</v>
      </c>
      <c r="C922" s="65">
        <v>270.5</v>
      </c>
      <c r="D922" s="66">
        <v>270.0</v>
      </c>
      <c r="E922" s="46"/>
    </row>
    <row r="925">
      <c r="A925" s="5" t="s">
        <v>5089</v>
      </c>
      <c r="B925" s="6"/>
      <c r="C925" s="6"/>
      <c r="D925" s="6"/>
      <c r="E925" s="7"/>
    </row>
    <row r="926">
      <c r="A926" s="10"/>
      <c r="B926" s="11"/>
      <c r="C926" s="11"/>
      <c r="D926" s="11"/>
      <c r="E926" s="12"/>
    </row>
    <row r="927">
      <c r="A927" s="5" t="s">
        <v>3850</v>
      </c>
      <c r="B927" s="6"/>
      <c r="C927" s="6"/>
      <c r="D927" s="6"/>
      <c r="E927" s="7"/>
    </row>
    <row r="928">
      <c r="A928" s="10"/>
      <c r="B928" s="11"/>
      <c r="C928" s="11"/>
      <c r="D928" s="11"/>
      <c r="E928" s="12"/>
    </row>
    <row r="929">
      <c r="A929" s="13">
        <v>45712.0</v>
      </c>
      <c r="B929" s="6"/>
      <c r="C929" s="54" t="s">
        <v>3851</v>
      </c>
      <c r="D929" s="15">
        <v>45716.0</v>
      </c>
      <c r="E929" s="7"/>
    </row>
    <row r="930">
      <c r="A930" s="10"/>
      <c r="B930" s="11"/>
      <c r="C930" s="16"/>
      <c r="D930" s="11"/>
      <c r="E930" s="12"/>
    </row>
    <row r="931">
      <c r="A931" s="55" t="s">
        <v>5098</v>
      </c>
      <c r="B931" s="7"/>
      <c r="C931" s="16"/>
      <c r="D931" s="56" t="s">
        <v>5105</v>
      </c>
      <c r="E931" s="7"/>
    </row>
    <row r="932">
      <c r="A932" s="10"/>
      <c r="B932" s="12"/>
      <c r="C932" s="16"/>
      <c r="D932" s="11"/>
      <c r="E932" s="12"/>
    </row>
    <row r="933">
      <c r="A933" s="19" t="s">
        <v>3852</v>
      </c>
      <c r="B933" s="6"/>
      <c r="C933" s="6"/>
      <c r="D933" s="6"/>
      <c r="E933" s="7"/>
    </row>
    <row r="934">
      <c r="A934" s="20" t="s">
        <v>3853</v>
      </c>
      <c r="B934" s="21" t="s">
        <v>3854</v>
      </c>
      <c r="C934" s="22" t="s">
        <v>3855</v>
      </c>
      <c r="D934" s="21" t="s">
        <v>3856</v>
      </c>
      <c r="E934" s="23" t="s">
        <v>13</v>
      </c>
    </row>
    <row r="935">
      <c r="A935" s="57" t="s">
        <v>3857</v>
      </c>
      <c r="B935" s="25">
        <v>21177.0</v>
      </c>
      <c r="C935" s="26">
        <v>21178.0</v>
      </c>
      <c r="D935" s="27">
        <v>1.0</v>
      </c>
      <c r="E935" s="42"/>
    </row>
    <row r="936">
      <c r="A936" s="57" t="s">
        <v>3858</v>
      </c>
      <c r="B936" s="29">
        <v>12461.0</v>
      </c>
      <c r="C936" s="26">
        <v>12461.0</v>
      </c>
      <c r="D936" s="27">
        <v>0.0</v>
      </c>
      <c r="E936" s="41"/>
    </row>
    <row r="937">
      <c r="A937" s="57" t="s">
        <v>3859</v>
      </c>
      <c r="B937" s="29">
        <v>960.0</v>
      </c>
      <c r="C937" s="26">
        <v>960.0</v>
      </c>
      <c r="D937" s="27">
        <v>0.0</v>
      </c>
      <c r="E937" s="42"/>
    </row>
    <row r="938">
      <c r="A938" s="57" t="s">
        <v>3860</v>
      </c>
      <c r="B938" s="29">
        <v>0.0</v>
      </c>
      <c r="C938" s="26"/>
      <c r="D938" s="27">
        <v>0.0</v>
      </c>
      <c r="E938" s="42"/>
    </row>
    <row r="939">
      <c r="A939" s="31" t="s">
        <v>3862</v>
      </c>
      <c r="B939" s="29">
        <v>0.0</v>
      </c>
      <c r="C939" s="26"/>
      <c r="D939" s="27">
        <v>0.0</v>
      </c>
      <c r="E939" s="42"/>
    </row>
    <row r="940">
      <c r="A940" s="31" t="s">
        <v>3863</v>
      </c>
      <c r="B940" s="29">
        <v>0.0</v>
      </c>
      <c r="C940" s="26"/>
      <c r="D940" s="27">
        <v>0.0</v>
      </c>
      <c r="E940" s="41"/>
    </row>
    <row r="941">
      <c r="A941" s="31" t="s">
        <v>3865</v>
      </c>
      <c r="B941" s="29">
        <v>0.0</v>
      </c>
      <c r="C941" s="26"/>
      <c r="D941" s="27">
        <v>0.0</v>
      </c>
      <c r="E941" s="28"/>
    </row>
    <row r="942">
      <c r="A942" s="31" t="s">
        <v>3867</v>
      </c>
      <c r="B942" s="29">
        <v>3840.0</v>
      </c>
      <c r="C942" s="26">
        <v>3840.0</v>
      </c>
      <c r="D942" s="27">
        <v>0.0</v>
      </c>
      <c r="E942" s="42"/>
    </row>
    <row r="943">
      <c r="A943" s="58" t="s">
        <v>3868</v>
      </c>
      <c r="B943" s="29">
        <v>70451.0</v>
      </c>
      <c r="C943" s="29">
        <v>70451.0</v>
      </c>
      <c r="D943" s="27">
        <v>0.0</v>
      </c>
      <c r="E943" s="42"/>
    </row>
    <row r="944">
      <c r="A944" s="58" t="s">
        <v>3869</v>
      </c>
      <c r="B944" s="29">
        <v>26226.0</v>
      </c>
      <c r="C944" s="59">
        <v>26226.0</v>
      </c>
      <c r="D944" s="27">
        <v>0.0</v>
      </c>
      <c r="E944" s="42"/>
    </row>
    <row r="945">
      <c r="A945" s="58" t="s">
        <v>3870</v>
      </c>
      <c r="B945" s="29">
        <v>80588.0</v>
      </c>
      <c r="C945" s="59">
        <v>80588.0</v>
      </c>
      <c r="D945" s="27">
        <v>0.0</v>
      </c>
      <c r="E945" s="42"/>
    </row>
    <row r="946">
      <c r="A946" s="58" t="s">
        <v>3871</v>
      </c>
      <c r="B946" s="29">
        <v>57472.0</v>
      </c>
      <c r="C946" s="59">
        <v>57472.0</v>
      </c>
      <c r="D946" s="27">
        <v>0.0</v>
      </c>
      <c r="E946" s="42"/>
    </row>
    <row r="947">
      <c r="A947" s="58" t="s">
        <v>3873</v>
      </c>
      <c r="B947" s="29">
        <v>3297.0</v>
      </c>
      <c r="C947" s="59">
        <v>3297.0</v>
      </c>
      <c r="D947" s="27">
        <v>0.0</v>
      </c>
      <c r="E947" s="42"/>
    </row>
    <row r="948">
      <c r="A948" s="58" t="s">
        <v>3874</v>
      </c>
      <c r="B948" s="29">
        <v>10742.0</v>
      </c>
      <c r="C948" s="59">
        <v>10742.0</v>
      </c>
      <c r="D948" s="27">
        <v>0.0</v>
      </c>
      <c r="E948" s="42"/>
    </row>
    <row r="949">
      <c r="A949" s="35" t="s">
        <v>3875</v>
      </c>
      <c r="B949" s="29">
        <v>276472.0</v>
      </c>
      <c r="C949" s="59">
        <v>276472.0</v>
      </c>
      <c r="D949" s="27">
        <v>0.0</v>
      </c>
      <c r="E949" s="42"/>
    </row>
    <row r="950">
      <c r="A950" s="36" t="s">
        <v>3876</v>
      </c>
      <c r="B950" s="43">
        <v>0.0</v>
      </c>
      <c r="C950" s="65">
        <v>1.0</v>
      </c>
      <c r="D950" s="66">
        <v>1.0</v>
      </c>
      <c r="E950" s="46"/>
    </row>
    <row r="953">
      <c r="A953" s="5" t="s">
        <v>5089</v>
      </c>
      <c r="B953" s="6"/>
      <c r="C953" s="6"/>
      <c r="D953" s="6"/>
      <c r="E953" s="7"/>
    </row>
    <row r="954">
      <c r="A954" s="10"/>
      <c r="B954" s="11"/>
      <c r="C954" s="11"/>
      <c r="D954" s="11"/>
      <c r="E954" s="12"/>
    </row>
    <row r="955">
      <c r="A955" s="5" t="s">
        <v>3850</v>
      </c>
      <c r="B955" s="6"/>
      <c r="C955" s="6"/>
      <c r="D955" s="6"/>
      <c r="E955" s="7"/>
    </row>
    <row r="956">
      <c r="A956" s="10"/>
      <c r="B956" s="11"/>
      <c r="C956" s="11"/>
      <c r="D956" s="11"/>
      <c r="E956" s="12"/>
    </row>
    <row r="957">
      <c r="A957" s="13">
        <v>45717.0</v>
      </c>
      <c r="B957" s="6"/>
      <c r="C957" s="54" t="s">
        <v>3851</v>
      </c>
      <c r="D957" s="15">
        <v>45718.0</v>
      </c>
      <c r="E957" s="7"/>
    </row>
    <row r="958">
      <c r="A958" s="10"/>
      <c r="B958" s="11"/>
      <c r="C958" s="16"/>
      <c r="D958" s="11"/>
      <c r="E958" s="12"/>
    </row>
    <row r="959">
      <c r="A959" s="55" t="s">
        <v>5107</v>
      </c>
      <c r="B959" s="7"/>
      <c r="C959" s="16"/>
      <c r="D959" s="56" t="s">
        <v>5099</v>
      </c>
      <c r="E959" s="7"/>
    </row>
    <row r="960">
      <c r="A960" s="10"/>
      <c r="B960" s="12"/>
      <c r="C960" s="16"/>
      <c r="D960" s="11"/>
      <c r="E960" s="12"/>
    </row>
    <row r="961">
      <c r="A961" s="19" t="s">
        <v>3852</v>
      </c>
      <c r="B961" s="6"/>
      <c r="C961" s="6"/>
      <c r="D961" s="6"/>
      <c r="E961" s="7"/>
    </row>
    <row r="962">
      <c r="A962" s="20" t="s">
        <v>3853</v>
      </c>
      <c r="B962" s="21" t="s">
        <v>3854</v>
      </c>
      <c r="C962" s="22" t="s">
        <v>3855</v>
      </c>
      <c r="D962" s="21" t="s">
        <v>3856</v>
      </c>
      <c r="E962" s="23" t="s">
        <v>13</v>
      </c>
    </row>
    <row r="963">
      <c r="A963" s="57" t="s">
        <v>3857</v>
      </c>
      <c r="B963" s="25">
        <v>10802.0</v>
      </c>
      <c r="C963" s="26">
        <v>10810.0</v>
      </c>
      <c r="D963" s="27">
        <v>8.0</v>
      </c>
      <c r="E963" s="42"/>
    </row>
    <row r="964">
      <c r="A964" s="57" t="s">
        <v>3858</v>
      </c>
      <c r="B964" s="29">
        <v>9332.0</v>
      </c>
      <c r="C964" s="26">
        <v>9332.0</v>
      </c>
      <c r="D964" s="27">
        <v>0.0</v>
      </c>
      <c r="E964" s="41"/>
    </row>
    <row r="965">
      <c r="A965" s="57" t="s">
        <v>3859</v>
      </c>
      <c r="B965" s="29">
        <v>0.0</v>
      </c>
      <c r="C965" s="26"/>
      <c r="D965" s="27">
        <v>0.0</v>
      </c>
      <c r="E965" s="42"/>
    </row>
    <row r="966">
      <c r="A966" s="57" t="s">
        <v>3860</v>
      </c>
      <c r="B966" s="29">
        <v>0.0</v>
      </c>
      <c r="C966" s="26"/>
      <c r="D966" s="27">
        <v>0.0</v>
      </c>
      <c r="E966" s="42"/>
    </row>
    <row r="967">
      <c r="A967" s="31" t="s">
        <v>3862</v>
      </c>
      <c r="B967" s="29">
        <v>0.0</v>
      </c>
      <c r="C967" s="26"/>
      <c r="D967" s="27">
        <v>0.0</v>
      </c>
      <c r="E967" s="42"/>
    </row>
    <row r="968">
      <c r="A968" s="31" t="s">
        <v>3863</v>
      </c>
      <c r="B968" s="29">
        <v>0.0</v>
      </c>
      <c r="C968" s="26"/>
      <c r="D968" s="27">
        <v>0.0</v>
      </c>
      <c r="E968" s="41"/>
    </row>
    <row r="969">
      <c r="A969" s="31" t="s">
        <v>3865</v>
      </c>
      <c r="B969" s="29">
        <v>0.0</v>
      </c>
      <c r="C969" s="26"/>
      <c r="D969" s="27">
        <v>0.0</v>
      </c>
      <c r="E969" s="28"/>
    </row>
    <row r="970">
      <c r="A970" s="31" t="s">
        <v>3867</v>
      </c>
      <c r="B970" s="29">
        <v>2000.0</v>
      </c>
      <c r="C970" s="26">
        <v>2000.0</v>
      </c>
      <c r="D970" s="27">
        <v>0.0</v>
      </c>
      <c r="E970" s="42"/>
    </row>
    <row r="971">
      <c r="A971" s="58" t="s">
        <v>3868</v>
      </c>
      <c r="B971" s="29">
        <v>40939.0</v>
      </c>
      <c r="C971" s="29">
        <v>40939.0</v>
      </c>
      <c r="D971" s="27">
        <v>0.0</v>
      </c>
      <c r="E971" s="42"/>
    </row>
    <row r="972">
      <c r="A972" s="58" t="s">
        <v>3869</v>
      </c>
      <c r="B972" s="29">
        <v>17100.0</v>
      </c>
      <c r="C972" s="59">
        <v>17429.0</v>
      </c>
      <c r="D972" s="27">
        <v>329.0</v>
      </c>
      <c r="E972" s="42"/>
    </row>
    <row r="973">
      <c r="A973" s="58" t="s">
        <v>3870</v>
      </c>
      <c r="B973" s="29">
        <v>40174.0</v>
      </c>
      <c r="C973" s="59">
        <v>40174.0</v>
      </c>
      <c r="D973" s="27">
        <v>0.0</v>
      </c>
      <c r="E973" s="42"/>
    </row>
    <row r="974">
      <c r="A974" s="58" t="s">
        <v>3871</v>
      </c>
      <c r="B974" s="29">
        <v>37826.0</v>
      </c>
      <c r="C974" s="59">
        <v>37826.0</v>
      </c>
      <c r="D974" s="27">
        <v>0.0</v>
      </c>
      <c r="E974" s="42"/>
    </row>
    <row r="975">
      <c r="A975" s="58" t="s">
        <v>3873</v>
      </c>
      <c r="B975" s="29">
        <v>2543.0</v>
      </c>
      <c r="C975" s="59">
        <v>2543.0</v>
      </c>
      <c r="D975" s="27">
        <v>0.0</v>
      </c>
      <c r="E975" s="42"/>
    </row>
    <row r="976">
      <c r="A976" s="58" t="s">
        <v>3874</v>
      </c>
      <c r="B976" s="29">
        <v>6875.0</v>
      </c>
      <c r="C976" s="59">
        <v>6875.0</v>
      </c>
      <c r="D976" s="27">
        <v>0.0</v>
      </c>
      <c r="E976" s="42"/>
    </row>
    <row r="977">
      <c r="A977" s="35" t="s">
        <v>3875</v>
      </c>
      <c r="B977" s="29">
        <v>160715.0</v>
      </c>
      <c r="C977" s="59">
        <v>161044.0</v>
      </c>
      <c r="D977" s="27">
        <v>329.0</v>
      </c>
      <c r="E977" s="42"/>
    </row>
    <row r="978">
      <c r="A978" s="36" t="s">
        <v>3876</v>
      </c>
      <c r="B978" s="43">
        <v>1.0</v>
      </c>
      <c r="C978" s="65">
        <v>9.0</v>
      </c>
      <c r="D978" s="66">
        <v>8.0</v>
      </c>
      <c r="E978" s="46"/>
    </row>
    <row r="981">
      <c r="A981" s="5" t="s">
        <v>5089</v>
      </c>
      <c r="B981" s="6"/>
      <c r="C981" s="6"/>
      <c r="D981" s="6"/>
      <c r="E981" s="7"/>
    </row>
    <row r="982">
      <c r="A982" s="10"/>
      <c r="B982" s="11"/>
      <c r="C982" s="11"/>
      <c r="D982" s="11"/>
      <c r="E982" s="12"/>
    </row>
    <row r="983">
      <c r="A983" s="5" t="s">
        <v>3850</v>
      </c>
      <c r="B983" s="6"/>
      <c r="C983" s="6"/>
      <c r="D983" s="6"/>
      <c r="E983" s="7"/>
    </row>
    <row r="984">
      <c r="A984" s="10"/>
      <c r="B984" s="11"/>
      <c r="C984" s="11"/>
      <c r="D984" s="11"/>
      <c r="E984" s="12"/>
    </row>
    <row r="985">
      <c r="A985" s="13">
        <v>45719.0</v>
      </c>
      <c r="B985" s="6"/>
      <c r="C985" s="54" t="s">
        <v>3851</v>
      </c>
      <c r="D985" s="15">
        <v>45725.0</v>
      </c>
      <c r="E985" s="7"/>
    </row>
    <row r="986">
      <c r="A986" s="10"/>
      <c r="B986" s="11"/>
      <c r="C986" s="16"/>
      <c r="D986" s="11"/>
      <c r="E986" s="12"/>
    </row>
    <row r="987">
      <c r="A987" s="55" t="s">
        <v>5098</v>
      </c>
      <c r="B987" s="7"/>
      <c r="C987" s="16"/>
      <c r="D987" s="56" t="s">
        <v>5099</v>
      </c>
      <c r="E987" s="7"/>
    </row>
    <row r="988">
      <c r="A988" s="10"/>
      <c r="B988" s="12"/>
      <c r="C988" s="16"/>
      <c r="D988" s="11"/>
      <c r="E988" s="12"/>
    </row>
    <row r="989">
      <c r="A989" s="19" t="s">
        <v>3852</v>
      </c>
      <c r="B989" s="6"/>
      <c r="C989" s="6"/>
      <c r="D989" s="6"/>
      <c r="E989" s="7"/>
    </row>
    <row r="990">
      <c r="A990" s="20" t="s">
        <v>3853</v>
      </c>
      <c r="B990" s="21" t="s">
        <v>3854</v>
      </c>
      <c r="C990" s="22" t="s">
        <v>3855</v>
      </c>
      <c r="D990" s="21" t="s">
        <v>3856</v>
      </c>
      <c r="E990" s="23" t="s">
        <v>13</v>
      </c>
    </row>
    <row r="991">
      <c r="A991" s="57" t="s">
        <v>3857</v>
      </c>
      <c r="B991" s="25">
        <v>36582.0</v>
      </c>
      <c r="C991" s="26">
        <v>36584.0</v>
      </c>
      <c r="D991" s="27">
        <v>2.0</v>
      </c>
      <c r="E991" s="42"/>
    </row>
    <row r="992">
      <c r="A992" s="57" t="s">
        <v>3858</v>
      </c>
      <c r="B992" s="29">
        <v>24280.5</v>
      </c>
      <c r="C992" s="26">
        <v>24280.5</v>
      </c>
      <c r="D992" s="27">
        <v>0.0</v>
      </c>
      <c r="E992" s="41"/>
    </row>
    <row r="993">
      <c r="A993" s="57" t="s">
        <v>3859</v>
      </c>
      <c r="B993" s="29">
        <v>1160.0</v>
      </c>
      <c r="C993" s="26">
        <v>1160.0</v>
      </c>
      <c r="D993" s="27">
        <v>0.0</v>
      </c>
      <c r="E993" s="42"/>
    </row>
    <row r="994">
      <c r="A994" s="57" t="s">
        <v>3860</v>
      </c>
      <c r="B994" s="29">
        <v>0.0</v>
      </c>
      <c r="C994" s="26"/>
      <c r="D994" s="27">
        <v>0.0</v>
      </c>
      <c r="E994" s="42"/>
    </row>
    <row r="995">
      <c r="A995" s="31" t="s">
        <v>3862</v>
      </c>
      <c r="B995" s="29">
        <v>0.0</v>
      </c>
      <c r="C995" s="26"/>
      <c r="D995" s="27">
        <v>0.0</v>
      </c>
      <c r="E995" s="42"/>
    </row>
    <row r="996">
      <c r="A996" s="31" t="s">
        <v>3863</v>
      </c>
      <c r="B996" s="29">
        <v>0.0</v>
      </c>
      <c r="C996" s="26"/>
      <c r="D996" s="27">
        <v>0.0</v>
      </c>
      <c r="E996" s="41"/>
    </row>
    <row r="997">
      <c r="A997" s="31" t="s">
        <v>3865</v>
      </c>
      <c r="B997" s="29">
        <v>433.0</v>
      </c>
      <c r="C997" s="26">
        <v>393.0</v>
      </c>
      <c r="D997" s="27">
        <v>-40.0</v>
      </c>
      <c r="E997" s="28"/>
    </row>
    <row r="998">
      <c r="A998" s="31" t="s">
        <v>3867</v>
      </c>
      <c r="B998" s="29">
        <v>5640.0</v>
      </c>
      <c r="C998" s="26">
        <v>5680.0</v>
      </c>
      <c r="D998" s="27">
        <v>40.0</v>
      </c>
      <c r="E998" s="42"/>
    </row>
    <row r="999">
      <c r="A999" s="58" t="s">
        <v>3868</v>
      </c>
      <c r="B999" s="29">
        <v>94213.0</v>
      </c>
      <c r="C999" s="29">
        <v>94213.0</v>
      </c>
      <c r="D999" s="27">
        <v>0.0</v>
      </c>
      <c r="E999" s="42"/>
    </row>
    <row r="1000">
      <c r="A1000" s="58" t="s">
        <v>3869</v>
      </c>
      <c r="B1000" s="29">
        <v>41531.0</v>
      </c>
      <c r="C1000" s="59">
        <v>41531.0</v>
      </c>
      <c r="D1000" s="27">
        <v>0.0</v>
      </c>
      <c r="E1000" s="42"/>
    </row>
    <row r="1001">
      <c r="A1001" s="58" t="s">
        <v>3870</v>
      </c>
      <c r="B1001" s="29">
        <v>121245.0</v>
      </c>
      <c r="C1001" s="59">
        <v>119875.0</v>
      </c>
      <c r="D1001" s="27">
        <v>-1370.0</v>
      </c>
      <c r="E1001" s="42"/>
    </row>
    <row r="1002">
      <c r="A1002" s="58" t="s">
        <v>3871</v>
      </c>
      <c r="B1002" s="29">
        <v>96312.0</v>
      </c>
      <c r="C1002" s="59">
        <v>96312.0</v>
      </c>
      <c r="D1002" s="27">
        <v>0.0</v>
      </c>
      <c r="E1002" s="42"/>
    </row>
    <row r="1003">
      <c r="A1003" s="58" t="s">
        <v>3873</v>
      </c>
      <c r="B1003" s="29">
        <v>3559.0</v>
      </c>
      <c r="C1003" s="59">
        <v>3559.0</v>
      </c>
      <c r="D1003" s="27">
        <v>0.0</v>
      </c>
      <c r="E1003" s="42"/>
    </row>
    <row r="1004">
      <c r="A1004" s="58" t="s">
        <v>3874</v>
      </c>
      <c r="B1004" s="29">
        <v>14411.0</v>
      </c>
      <c r="C1004" s="59">
        <v>14411.0</v>
      </c>
      <c r="D1004" s="27">
        <v>0.0</v>
      </c>
      <c r="E1004" s="42"/>
    </row>
    <row r="1005">
      <c r="A1005" s="35" t="s">
        <v>3875</v>
      </c>
      <c r="B1005" s="29">
        <v>424955.5</v>
      </c>
      <c r="C1005" s="59">
        <v>423585.5</v>
      </c>
      <c r="D1005" s="27">
        <v>-1370.0</v>
      </c>
      <c r="E1005" s="42"/>
    </row>
    <row r="1006">
      <c r="A1006" s="36" t="s">
        <v>3876</v>
      </c>
      <c r="B1006" s="43">
        <v>0.0</v>
      </c>
      <c r="C1006" s="65">
        <v>2.0</v>
      </c>
      <c r="D1006" s="66">
        <v>2.0</v>
      </c>
      <c r="E1006" s="46"/>
    </row>
    <row r="1009">
      <c r="A1009" s="5" t="s">
        <v>5089</v>
      </c>
      <c r="B1009" s="6"/>
      <c r="C1009" s="6"/>
      <c r="D1009" s="6"/>
      <c r="E1009" s="7"/>
    </row>
    <row r="1010">
      <c r="A1010" s="10"/>
      <c r="B1010" s="11"/>
      <c r="C1010" s="11"/>
      <c r="D1010" s="11"/>
      <c r="E1010" s="12"/>
    </row>
    <row r="1011">
      <c r="A1011" s="5" t="s">
        <v>3850</v>
      </c>
      <c r="B1011" s="6"/>
      <c r="C1011" s="6"/>
      <c r="D1011" s="6"/>
      <c r="E1011" s="7"/>
    </row>
    <row r="1012">
      <c r="A1012" s="10"/>
      <c r="B1012" s="11"/>
      <c r="C1012" s="11"/>
      <c r="D1012" s="11"/>
      <c r="E1012" s="12"/>
    </row>
    <row r="1013">
      <c r="A1013" s="13">
        <v>45726.0</v>
      </c>
      <c r="B1013" s="6"/>
      <c r="C1013" s="54" t="s">
        <v>3851</v>
      </c>
      <c r="D1013" s="15">
        <v>45732.0</v>
      </c>
      <c r="E1013" s="7"/>
    </row>
    <row r="1014">
      <c r="A1014" s="10"/>
      <c r="B1014" s="11"/>
      <c r="C1014" s="16"/>
      <c r="D1014" s="11"/>
      <c r="E1014" s="12"/>
    </row>
    <row r="1015">
      <c r="A1015" s="55" t="s">
        <v>5098</v>
      </c>
      <c r="B1015" s="7"/>
      <c r="C1015" s="16"/>
      <c r="D1015" s="56" t="s">
        <v>5099</v>
      </c>
      <c r="E1015" s="7"/>
    </row>
    <row r="1016">
      <c r="A1016" s="10"/>
      <c r="B1016" s="12"/>
      <c r="C1016" s="16"/>
      <c r="D1016" s="11"/>
      <c r="E1016" s="12"/>
    </row>
    <row r="1017">
      <c r="A1017" s="19" t="s">
        <v>3852</v>
      </c>
      <c r="B1017" s="6"/>
      <c r="C1017" s="6"/>
      <c r="D1017" s="6"/>
      <c r="E1017" s="7"/>
    </row>
    <row r="1018">
      <c r="A1018" s="20" t="s">
        <v>3853</v>
      </c>
      <c r="B1018" s="21" t="s">
        <v>3854</v>
      </c>
      <c r="C1018" s="22" t="s">
        <v>3855</v>
      </c>
      <c r="D1018" s="21" t="s">
        <v>3856</v>
      </c>
      <c r="E1018" s="23" t="s">
        <v>13</v>
      </c>
    </row>
    <row r="1019">
      <c r="A1019" s="57" t="s">
        <v>3857</v>
      </c>
      <c r="B1019" s="25">
        <v>24275.0</v>
      </c>
      <c r="C1019" s="26">
        <v>24282.0</v>
      </c>
      <c r="D1019" s="27">
        <v>7.0</v>
      </c>
      <c r="E1019" s="42"/>
    </row>
    <row r="1020">
      <c r="A1020" s="57" t="s">
        <v>3858</v>
      </c>
      <c r="B1020" s="29">
        <v>34168.0</v>
      </c>
      <c r="C1020" s="26">
        <v>34168.0</v>
      </c>
      <c r="D1020" s="27">
        <v>0.0</v>
      </c>
      <c r="E1020" s="41"/>
    </row>
    <row r="1021">
      <c r="A1021" s="57" t="s">
        <v>3859</v>
      </c>
      <c r="B1021" s="29">
        <v>1450.0</v>
      </c>
      <c r="C1021" s="26">
        <v>1450.0</v>
      </c>
      <c r="D1021" s="27">
        <v>0.0</v>
      </c>
      <c r="E1021" s="42"/>
    </row>
    <row r="1022">
      <c r="A1022" s="57" t="s">
        <v>3860</v>
      </c>
      <c r="B1022" s="29">
        <v>0.0</v>
      </c>
      <c r="C1022" s="26"/>
      <c r="D1022" s="27">
        <v>0.0</v>
      </c>
      <c r="E1022" s="42"/>
    </row>
    <row r="1023">
      <c r="A1023" s="31" t="s">
        <v>3862</v>
      </c>
      <c r="B1023" s="29">
        <v>0.0</v>
      </c>
      <c r="C1023" s="26"/>
      <c r="D1023" s="27">
        <v>0.0</v>
      </c>
      <c r="E1023" s="42"/>
    </row>
    <row r="1024">
      <c r="A1024" s="31" t="s">
        <v>3863</v>
      </c>
      <c r="B1024" s="29">
        <v>0.0</v>
      </c>
      <c r="C1024" s="26"/>
      <c r="D1024" s="27">
        <v>0.0</v>
      </c>
      <c r="E1024" s="41"/>
    </row>
    <row r="1025">
      <c r="A1025" s="31" t="s">
        <v>3865</v>
      </c>
      <c r="B1025" s="29">
        <v>4095.0</v>
      </c>
      <c r="C1025" s="26">
        <v>4035.0</v>
      </c>
      <c r="D1025" s="27">
        <v>-60.0</v>
      </c>
      <c r="E1025" s="28" t="s">
        <v>5318</v>
      </c>
    </row>
    <row r="1026">
      <c r="A1026" s="31" t="s">
        <v>3867</v>
      </c>
      <c r="B1026" s="29">
        <v>5400.0</v>
      </c>
      <c r="C1026" s="26">
        <v>5440.0</v>
      </c>
      <c r="D1026" s="27">
        <v>40.0</v>
      </c>
      <c r="E1026" s="42"/>
    </row>
    <row r="1027">
      <c r="A1027" s="58" t="s">
        <v>3868</v>
      </c>
      <c r="B1027" s="29">
        <v>123994.0</v>
      </c>
      <c r="C1027" s="29">
        <v>123994.0</v>
      </c>
      <c r="D1027" s="27">
        <v>0.0</v>
      </c>
      <c r="E1027" s="42"/>
    </row>
    <row r="1028">
      <c r="A1028" s="58" t="s">
        <v>3869</v>
      </c>
      <c r="B1028" s="29">
        <v>48132.0</v>
      </c>
      <c r="C1028" s="59">
        <v>48132.0</v>
      </c>
      <c r="D1028" s="27">
        <v>0.0</v>
      </c>
      <c r="E1028" s="42"/>
    </row>
    <row r="1029">
      <c r="A1029" s="58" t="s">
        <v>3870</v>
      </c>
      <c r="B1029" s="29">
        <v>140649.0</v>
      </c>
      <c r="C1029" s="59">
        <v>140649.0</v>
      </c>
      <c r="D1029" s="27">
        <v>0.0</v>
      </c>
      <c r="E1029" s="42"/>
    </row>
    <row r="1030">
      <c r="A1030" s="58" t="s">
        <v>3871</v>
      </c>
      <c r="B1030" s="29">
        <v>90597.0</v>
      </c>
      <c r="C1030" s="59">
        <v>90597.0</v>
      </c>
      <c r="D1030" s="27">
        <v>0.0</v>
      </c>
      <c r="E1030" s="42"/>
    </row>
    <row r="1031">
      <c r="A1031" s="58" t="s">
        <v>3873</v>
      </c>
      <c r="B1031" s="29">
        <v>3707.0</v>
      </c>
      <c r="C1031" s="59">
        <v>3707.0</v>
      </c>
      <c r="D1031" s="27">
        <v>0.0</v>
      </c>
      <c r="E1031" s="42"/>
    </row>
    <row r="1032">
      <c r="A1032" s="58" t="s">
        <v>3874</v>
      </c>
      <c r="B1032" s="29">
        <v>16462.0</v>
      </c>
      <c r="C1032" s="59">
        <v>16462.0</v>
      </c>
      <c r="D1032" s="27">
        <v>0.0</v>
      </c>
      <c r="E1032" s="42"/>
    </row>
    <row r="1033">
      <c r="A1033" s="35" t="s">
        <v>3875</v>
      </c>
      <c r="B1033" s="29">
        <v>476202.5</v>
      </c>
      <c r="C1033" s="59">
        <v>476202.5</v>
      </c>
      <c r="D1033" s="27">
        <v>0.0</v>
      </c>
      <c r="E1033" s="42"/>
    </row>
    <row r="1034">
      <c r="A1034" s="36" t="s">
        <v>3876</v>
      </c>
      <c r="B1034" s="43">
        <v>264.5</v>
      </c>
      <c r="C1034" s="65">
        <v>251.5</v>
      </c>
      <c r="D1034" s="66">
        <v>-13.0</v>
      </c>
      <c r="E1034" s="46"/>
    </row>
    <row r="1037">
      <c r="A1037" s="5" t="s">
        <v>5089</v>
      </c>
      <c r="B1037" s="6"/>
      <c r="C1037" s="6"/>
      <c r="D1037" s="6"/>
      <c r="E1037" s="7"/>
    </row>
    <row r="1038">
      <c r="A1038" s="10"/>
      <c r="B1038" s="11"/>
      <c r="C1038" s="11"/>
      <c r="D1038" s="11"/>
      <c r="E1038" s="12"/>
    </row>
    <row r="1039">
      <c r="A1039" s="5" t="s">
        <v>3850</v>
      </c>
      <c r="B1039" s="6"/>
      <c r="C1039" s="6"/>
      <c r="D1039" s="6"/>
      <c r="E1039" s="7"/>
    </row>
    <row r="1040">
      <c r="A1040" s="10"/>
      <c r="B1040" s="11"/>
      <c r="C1040" s="11"/>
      <c r="D1040" s="11"/>
      <c r="E1040" s="12"/>
    </row>
    <row r="1041">
      <c r="A1041" s="13">
        <v>45733.0</v>
      </c>
      <c r="B1041" s="6"/>
      <c r="C1041" s="54" t="s">
        <v>3851</v>
      </c>
      <c r="D1041" s="15">
        <v>45739.0</v>
      </c>
      <c r="E1041" s="7"/>
    </row>
    <row r="1042">
      <c r="A1042" s="10"/>
      <c r="B1042" s="11"/>
      <c r="C1042" s="16"/>
      <c r="D1042" s="11"/>
      <c r="E1042" s="12"/>
    </row>
    <row r="1043">
      <c r="A1043" s="55" t="s">
        <v>5098</v>
      </c>
      <c r="B1043" s="7"/>
      <c r="C1043" s="16"/>
      <c r="D1043" s="56" t="s">
        <v>5099</v>
      </c>
      <c r="E1043" s="7"/>
    </row>
    <row r="1044">
      <c r="A1044" s="10"/>
      <c r="B1044" s="12"/>
      <c r="C1044" s="16"/>
      <c r="D1044" s="11"/>
      <c r="E1044" s="12"/>
    </row>
    <row r="1045">
      <c r="A1045" s="19" t="s">
        <v>3852</v>
      </c>
      <c r="B1045" s="6"/>
      <c r="C1045" s="6"/>
      <c r="D1045" s="6"/>
      <c r="E1045" s="7"/>
    </row>
    <row r="1046">
      <c r="A1046" s="20" t="s">
        <v>3853</v>
      </c>
      <c r="B1046" s="21" t="s">
        <v>3854</v>
      </c>
      <c r="C1046" s="22" t="s">
        <v>3855</v>
      </c>
      <c r="D1046" s="21" t="s">
        <v>3856</v>
      </c>
      <c r="E1046" s="23" t="s">
        <v>13</v>
      </c>
    </row>
    <row r="1047">
      <c r="A1047" s="57" t="s">
        <v>3857</v>
      </c>
      <c r="B1047" s="25">
        <v>29237.0</v>
      </c>
      <c r="C1047" s="26">
        <v>29218.0</v>
      </c>
      <c r="D1047" s="27">
        <v>-19.0</v>
      </c>
      <c r="E1047" s="42"/>
    </row>
    <row r="1048">
      <c r="A1048" s="57" t="s">
        <v>3858</v>
      </c>
      <c r="B1048" s="29">
        <v>29474.0</v>
      </c>
      <c r="C1048" s="26">
        <v>29474.0</v>
      </c>
      <c r="D1048" s="27">
        <v>0.0</v>
      </c>
      <c r="E1048" s="41"/>
    </row>
    <row r="1049">
      <c r="A1049" s="57" t="s">
        <v>3859</v>
      </c>
      <c r="B1049" s="29">
        <v>2330.0</v>
      </c>
      <c r="C1049" s="26">
        <v>2330.0</v>
      </c>
      <c r="D1049" s="27">
        <v>0.0</v>
      </c>
      <c r="E1049" s="42"/>
    </row>
    <row r="1050">
      <c r="A1050" s="57" t="s">
        <v>3860</v>
      </c>
      <c r="B1050" s="29">
        <v>0.0</v>
      </c>
      <c r="C1050" s="26"/>
      <c r="D1050" s="27">
        <v>0.0</v>
      </c>
      <c r="E1050" s="42"/>
    </row>
    <row r="1051">
      <c r="A1051" s="31" t="s">
        <v>3862</v>
      </c>
      <c r="B1051" s="29">
        <v>0.0</v>
      </c>
      <c r="C1051" s="26"/>
      <c r="D1051" s="27">
        <v>0.0</v>
      </c>
      <c r="E1051" s="42"/>
    </row>
    <row r="1052">
      <c r="A1052" s="31" t="s">
        <v>3863</v>
      </c>
      <c r="B1052" s="29">
        <v>0.0</v>
      </c>
      <c r="C1052" s="26"/>
      <c r="D1052" s="27">
        <v>0.0</v>
      </c>
      <c r="E1052" s="41"/>
    </row>
    <row r="1053">
      <c r="A1053" s="31" t="s">
        <v>3865</v>
      </c>
      <c r="B1053" s="29">
        <v>1163.0</v>
      </c>
      <c r="C1053" s="26">
        <v>882.0</v>
      </c>
      <c r="D1053" s="27">
        <v>-281.0</v>
      </c>
      <c r="E1053" s="28"/>
    </row>
    <row r="1054">
      <c r="A1054" s="31" t="s">
        <v>3867</v>
      </c>
      <c r="B1054" s="29">
        <v>5320.0</v>
      </c>
      <c r="C1054" s="26">
        <v>5600.0</v>
      </c>
      <c r="D1054" s="27">
        <v>280.0</v>
      </c>
      <c r="E1054" s="42"/>
    </row>
    <row r="1055">
      <c r="A1055" s="58" t="s">
        <v>3868</v>
      </c>
      <c r="B1055" s="29">
        <v>130107.0</v>
      </c>
      <c r="C1055" s="29">
        <v>130107.0</v>
      </c>
      <c r="D1055" s="27">
        <v>0.0</v>
      </c>
      <c r="E1055" s="42"/>
    </row>
    <row r="1056">
      <c r="A1056" s="58" t="s">
        <v>3869</v>
      </c>
      <c r="B1056" s="29">
        <v>49297.0</v>
      </c>
      <c r="C1056" s="59">
        <v>49297.0</v>
      </c>
      <c r="D1056" s="27">
        <v>0.0</v>
      </c>
      <c r="E1056" s="42"/>
    </row>
    <row r="1057">
      <c r="A1057" s="58" t="s">
        <v>3870</v>
      </c>
      <c r="B1057" s="29">
        <v>130903.0</v>
      </c>
      <c r="C1057" s="59">
        <v>130903.0</v>
      </c>
      <c r="D1057" s="27">
        <v>0.0</v>
      </c>
      <c r="E1057" s="42"/>
    </row>
    <row r="1058">
      <c r="A1058" s="58" t="s">
        <v>3871</v>
      </c>
      <c r="B1058" s="29">
        <v>93747.0</v>
      </c>
      <c r="C1058" s="59">
        <v>93747.0</v>
      </c>
      <c r="D1058" s="27">
        <v>0.0</v>
      </c>
      <c r="E1058" s="42"/>
    </row>
    <row r="1059">
      <c r="A1059" s="58" t="s">
        <v>3873</v>
      </c>
      <c r="B1059" s="29">
        <v>358.0</v>
      </c>
      <c r="C1059" s="59">
        <v>358.0</v>
      </c>
      <c r="D1059" s="27">
        <v>0.0</v>
      </c>
      <c r="E1059" s="42"/>
    </row>
    <row r="1060">
      <c r="A1060" s="58" t="s">
        <v>3874</v>
      </c>
      <c r="B1060" s="29">
        <v>15954.0</v>
      </c>
      <c r="C1060" s="59">
        <v>15954.0</v>
      </c>
      <c r="D1060" s="27">
        <v>0.0</v>
      </c>
      <c r="E1060" s="42"/>
    </row>
    <row r="1061">
      <c r="A1061" s="35" t="s">
        <v>3875</v>
      </c>
      <c r="B1061" s="29">
        <v>471933.8</v>
      </c>
      <c r="C1061" s="59">
        <v>471933.8</v>
      </c>
      <c r="D1061" s="27">
        <v>0.0</v>
      </c>
      <c r="E1061" s="42"/>
    </row>
    <row r="1062">
      <c r="A1062" s="36" t="s">
        <v>3876</v>
      </c>
      <c r="B1062" s="43">
        <v>2.1999999999970896</v>
      </c>
      <c r="C1062" s="65">
        <v>-17.79999999998836</v>
      </c>
      <c r="D1062" s="66">
        <v>-19.999999999985448</v>
      </c>
      <c r="E1062" s="46"/>
    </row>
    <row r="1065">
      <c r="A1065" s="5" t="s">
        <v>5089</v>
      </c>
      <c r="B1065" s="6"/>
      <c r="C1065" s="6"/>
      <c r="D1065" s="6"/>
      <c r="E1065" s="7"/>
    </row>
    <row r="1066">
      <c r="A1066" s="10"/>
      <c r="B1066" s="11"/>
      <c r="C1066" s="11"/>
      <c r="D1066" s="11"/>
      <c r="E1066" s="12"/>
    </row>
    <row r="1067">
      <c r="A1067" s="5" t="s">
        <v>3850</v>
      </c>
      <c r="B1067" s="6"/>
      <c r="C1067" s="6"/>
      <c r="D1067" s="6"/>
      <c r="E1067" s="7"/>
    </row>
    <row r="1068">
      <c r="A1068" s="10"/>
      <c r="B1068" s="11"/>
      <c r="C1068" s="11"/>
      <c r="D1068" s="11"/>
      <c r="E1068" s="12"/>
    </row>
    <row r="1069">
      <c r="A1069" s="13">
        <v>45740.0</v>
      </c>
      <c r="B1069" s="6"/>
      <c r="C1069" s="54" t="s">
        <v>3851</v>
      </c>
      <c r="D1069" s="15">
        <v>45746.0</v>
      </c>
      <c r="E1069" s="7"/>
    </row>
    <row r="1070">
      <c r="A1070" s="10"/>
      <c r="B1070" s="11"/>
      <c r="C1070" s="16"/>
      <c r="D1070" s="11"/>
      <c r="E1070" s="12"/>
    </row>
    <row r="1071">
      <c r="A1071" s="55" t="s">
        <v>5098</v>
      </c>
      <c r="B1071" s="7"/>
      <c r="C1071" s="16"/>
      <c r="D1071" s="56" t="s">
        <v>5099</v>
      </c>
      <c r="E1071" s="7"/>
    </row>
    <row r="1072">
      <c r="A1072" s="10"/>
      <c r="B1072" s="12"/>
      <c r="C1072" s="16"/>
      <c r="D1072" s="11"/>
      <c r="E1072" s="12"/>
    </row>
    <row r="1073">
      <c r="A1073" s="19" t="s">
        <v>3852</v>
      </c>
      <c r="B1073" s="6"/>
      <c r="C1073" s="6"/>
      <c r="D1073" s="6"/>
      <c r="E1073" s="7"/>
    </row>
    <row r="1074">
      <c r="A1074" s="20" t="s">
        <v>3853</v>
      </c>
      <c r="B1074" s="21" t="s">
        <v>3854</v>
      </c>
      <c r="C1074" s="22" t="s">
        <v>3855</v>
      </c>
      <c r="D1074" s="21" t="s">
        <v>3856</v>
      </c>
      <c r="E1074" s="23" t="s">
        <v>13</v>
      </c>
    </row>
    <row r="1075">
      <c r="A1075" s="57" t="s">
        <v>3857</v>
      </c>
      <c r="B1075" s="25">
        <v>38869.0</v>
      </c>
      <c r="C1075" s="26">
        <v>38869.0</v>
      </c>
      <c r="D1075" s="27">
        <v>0.0</v>
      </c>
      <c r="E1075" s="42"/>
    </row>
    <row r="1076">
      <c r="A1076" s="57" t="s">
        <v>3858</v>
      </c>
      <c r="B1076" s="29">
        <v>27908.0</v>
      </c>
      <c r="C1076" s="26">
        <v>27908.0</v>
      </c>
      <c r="D1076" s="27">
        <v>0.0</v>
      </c>
      <c r="E1076" s="41"/>
    </row>
    <row r="1077">
      <c r="A1077" s="57" t="s">
        <v>3859</v>
      </c>
      <c r="B1077" s="29">
        <v>835.0</v>
      </c>
      <c r="C1077" s="26">
        <v>835.0</v>
      </c>
      <c r="D1077" s="27">
        <v>0.0</v>
      </c>
      <c r="E1077" s="42"/>
    </row>
    <row r="1078">
      <c r="A1078" s="57" t="s">
        <v>3860</v>
      </c>
      <c r="B1078" s="29">
        <v>0.0</v>
      </c>
      <c r="C1078" s="26"/>
      <c r="D1078" s="27">
        <v>0.0</v>
      </c>
      <c r="E1078" s="42"/>
    </row>
    <row r="1079">
      <c r="A1079" s="31" t="s">
        <v>3862</v>
      </c>
      <c r="B1079" s="29">
        <v>0.0</v>
      </c>
      <c r="C1079" s="26"/>
      <c r="D1079" s="27">
        <v>0.0</v>
      </c>
      <c r="E1079" s="42"/>
    </row>
    <row r="1080">
      <c r="A1080" s="31" t="s">
        <v>3863</v>
      </c>
      <c r="B1080" s="29">
        <v>0.0</v>
      </c>
      <c r="C1080" s="26"/>
      <c r="D1080" s="27">
        <v>0.0</v>
      </c>
      <c r="E1080" s="41"/>
    </row>
    <row r="1081">
      <c r="A1081" s="31" t="s">
        <v>3865</v>
      </c>
      <c r="B1081" s="29">
        <v>335.0</v>
      </c>
      <c r="C1081" s="26">
        <v>335.0</v>
      </c>
      <c r="D1081" s="27">
        <v>0.0</v>
      </c>
      <c r="E1081" s="28"/>
    </row>
    <row r="1082">
      <c r="A1082" s="31" t="s">
        <v>3867</v>
      </c>
      <c r="B1082" s="29">
        <v>6760.0</v>
      </c>
      <c r="C1082" s="26">
        <v>6760.0</v>
      </c>
      <c r="D1082" s="27">
        <v>0.0</v>
      </c>
      <c r="E1082" s="42"/>
    </row>
    <row r="1083">
      <c r="A1083" s="58" t="s">
        <v>3868</v>
      </c>
      <c r="B1083" s="29">
        <v>126885.0</v>
      </c>
      <c r="C1083" s="29">
        <v>136593.0</v>
      </c>
      <c r="D1083" s="27">
        <v>9708.0</v>
      </c>
      <c r="E1083" s="42"/>
    </row>
    <row r="1084">
      <c r="A1084" s="58" t="s">
        <v>3869</v>
      </c>
      <c r="B1084" s="29">
        <v>50436.0</v>
      </c>
      <c r="C1084" s="59">
        <v>50436.0</v>
      </c>
      <c r="D1084" s="27">
        <v>0.0</v>
      </c>
      <c r="E1084" s="42"/>
    </row>
    <row r="1085">
      <c r="A1085" s="58" t="s">
        <v>3870</v>
      </c>
      <c r="B1085" s="29">
        <v>115199.0</v>
      </c>
      <c r="C1085" s="59">
        <v>115199.0</v>
      </c>
      <c r="D1085" s="27">
        <v>0.0</v>
      </c>
      <c r="E1085" s="42"/>
    </row>
    <row r="1086">
      <c r="A1086" s="58" t="s">
        <v>3871</v>
      </c>
      <c r="B1086" s="29">
        <v>104081.0</v>
      </c>
      <c r="C1086" s="59">
        <v>104081.0</v>
      </c>
      <c r="D1086" s="27">
        <v>0.0</v>
      </c>
      <c r="E1086" s="42"/>
    </row>
    <row r="1087">
      <c r="A1087" s="58" t="s">
        <v>3873</v>
      </c>
      <c r="B1087" s="29">
        <v>3086.0</v>
      </c>
      <c r="C1087" s="59">
        <v>3086.0</v>
      </c>
      <c r="D1087" s="27">
        <v>0.0</v>
      </c>
      <c r="E1087" s="42"/>
    </row>
    <row r="1088">
      <c r="A1088" s="58" t="s">
        <v>3874</v>
      </c>
      <c r="B1088" s="29">
        <v>18007.0</v>
      </c>
      <c r="C1088" s="59">
        <v>18007.0</v>
      </c>
      <c r="D1088" s="27">
        <v>0.0</v>
      </c>
      <c r="E1088" s="42"/>
    </row>
    <row r="1089">
      <c r="A1089" s="35" t="s">
        <v>3875</v>
      </c>
      <c r="B1089" s="29">
        <v>474373.2</v>
      </c>
      <c r="C1089" s="59">
        <v>484081.2</v>
      </c>
      <c r="D1089" s="27">
        <v>9708.0</v>
      </c>
      <c r="E1089" s="42"/>
    </row>
    <row r="1090">
      <c r="A1090" s="36" t="s">
        <v>3876</v>
      </c>
      <c r="B1090" s="43">
        <v>20.80000000000291</v>
      </c>
      <c r="C1090" s="65">
        <v>20.79999999998836</v>
      </c>
      <c r="D1090" s="66">
        <v>-1.4551915228366852E-11</v>
      </c>
      <c r="E1090" s="46"/>
    </row>
    <row r="1093">
      <c r="A1093" s="5" t="s">
        <v>5089</v>
      </c>
      <c r="B1093" s="6"/>
      <c r="C1093" s="6"/>
      <c r="D1093" s="6"/>
      <c r="E1093" s="7"/>
    </row>
    <row r="1094">
      <c r="A1094" s="10"/>
      <c r="B1094" s="11"/>
      <c r="C1094" s="11"/>
      <c r="D1094" s="11"/>
      <c r="E1094" s="12"/>
    </row>
    <row r="1095">
      <c r="A1095" s="5" t="s">
        <v>3850</v>
      </c>
      <c r="B1095" s="6"/>
      <c r="C1095" s="6"/>
      <c r="D1095" s="6"/>
      <c r="E1095" s="7"/>
    </row>
    <row r="1096">
      <c r="A1096" s="10"/>
      <c r="B1096" s="11"/>
      <c r="C1096" s="11"/>
      <c r="D1096" s="11"/>
      <c r="E1096" s="12"/>
    </row>
    <row r="1097">
      <c r="A1097" s="13">
        <v>45747.0</v>
      </c>
      <c r="B1097" s="6"/>
      <c r="C1097" s="54" t="s">
        <v>3851</v>
      </c>
      <c r="D1097" s="15">
        <v>45747.0</v>
      </c>
      <c r="E1097" s="7"/>
    </row>
    <row r="1098">
      <c r="A1098" s="10"/>
      <c r="B1098" s="11"/>
      <c r="C1098" s="16"/>
      <c r="D1098" s="11"/>
      <c r="E1098" s="12"/>
    </row>
    <row r="1099">
      <c r="A1099" s="55" t="s">
        <v>5098</v>
      </c>
      <c r="B1099" s="7"/>
      <c r="C1099" s="16"/>
      <c r="D1099" s="56" t="s">
        <v>5098</v>
      </c>
      <c r="E1099" s="7"/>
    </row>
    <row r="1100">
      <c r="A1100" s="10"/>
      <c r="B1100" s="12"/>
      <c r="C1100" s="16"/>
      <c r="D1100" s="11"/>
      <c r="E1100" s="12"/>
    </row>
    <row r="1101">
      <c r="A1101" s="19" t="s">
        <v>3852</v>
      </c>
      <c r="B1101" s="6"/>
      <c r="C1101" s="6"/>
      <c r="D1101" s="6"/>
      <c r="E1101" s="7"/>
    </row>
    <row r="1102">
      <c r="A1102" s="20" t="s">
        <v>3853</v>
      </c>
      <c r="B1102" s="21" t="s">
        <v>3854</v>
      </c>
      <c r="C1102" s="22" t="s">
        <v>3855</v>
      </c>
      <c r="D1102" s="21" t="s">
        <v>3856</v>
      </c>
      <c r="E1102" s="23" t="s">
        <v>13</v>
      </c>
    </row>
    <row r="1103">
      <c r="A1103" s="57" t="s">
        <v>3857</v>
      </c>
      <c r="B1103" s="25">
        <v>2358.0</v>
      </c>
      <c r="C1103" s="26">
        <v>2358.0</v>
      </c>
      <c r="D1103" s="27">
        <v>0.0</v>
      </c>
      <c r="E1103" s="42"/>
    </row>
    <row r="1104">
      <c r="A1104" s="57" t="s">
        <v>3858</v>
      </c>
      <c r="B1104" s="29">
        <v>3836.0</v>
      </c>
      <c r="C1104" s="26">
        <v>3836.0</v>
      </c>
      <c r="D1104" s="27">
        <v>0.0</v>
      </c>
      <c r="E1104" s="41"/>
    </row>
    <row r="1105">
      <c r="A1105" s="57" t="s">
        <v>3859</v>
      </c>
      <c r="B1105" s="29">
        <v>0.0</v>
      </c>
      <c r="C1105" s="26"/>
      <c r="D1105" s="27">
        <v>0.0</v>
      </c>
      <c r="E1105" s="42"/>
    </row>
    <row r="1106">
      <c r="A1106" s="57" t="s">
        <v>3860</v>
      </c>
      <c r="B1106" s="29">
        <v>0.0</v>
      </c>
      <c r="C1106" s="26"/>
      <c r="D1106" s="27">
        <v>0.0</v>
      </c>
      <c r="E1106" s="42"/>
    </row>
    <row r="1107">
      <c r="A1107" s="31" t="s">
        <v>3862</v>
      </c>
      <c r="B1107" s="29">
        <v>0.0</v>
      </c>
      <c r="C1107" s="26"/>
      <c r="D1107" s="27">
        <v>0.0</v>
      </c>
      <c r="E1107" s="42"/>
    </row>
    <row r="1108">
      <c r="A1108" s="31" t="s">
        <v>3863</v>
      </c>
      <c r="B1108" s="29">
        <v>0.0</v>
      </c>
      <c r="C1108" s="26"/>
      <c r="D1108" s="27">
        <v>0.0</v>
      </c>
      <c r="E1108" s="41"/>
    </row>
    <row r="1109">
      <c r="A1109" s="31" t="s">
        <v>3865</v>
      </c>
      <c r="B1109" s="29">
        <v>0.0</v>
      </c>
      <c r="C1109" s="26"/>
      <c r="D1109" s="27">
        <v>0.0</v>
      </c>
      <c r="E1109" s="28"/>
    </row>
    <row r="1110">
      <c r="A1110" s="31" t="s">
        <v>3867</v>
      </c>
      <c r="B1110" s="29">
        <v>800.0</v>
      </c>
      <c r="C1110" s="26">
        <v>840.0</v>
      </c>
      <c r="D1110" s="27">
        <v>40.0</v>
      </c>
      <c r="E1110" s="42"/>
    </row>
    <row r="1111">
      <c r="A1111" s="58" t="s">
        <v>3868</v>
      </c>
      <c r="B1111" s="29">
        <v>8658.0</v>
      </c>
      <c r="C1111" s="29">
        <v>8658.0</v>
      </c>
      <c r="D1111" s="27">
        <v>0.0</v>
      </c>
      <c r="E1111" s="42"/>
    </row>
    <row r="1112">
      <c r="A1112" s="58" t="s">
        <v>3869</v>
      </c>
      <c r="B1112" s="29">
        <v>5452.0</v>
      </c>
      <c r="C1112" s="59">
        <v>5452.0</v>
      </c>
      <c r="D1112" s="27">
        <v>0.0</v>
      </c>
      <c r="E1112" s="42"/>
    </row>
    <row r="1113">
      <c r="A1113" s="58" t="s">
        <v>3870</v>
      </c>
      <c r="B1113" s="29">
        <v>11818.0</v>
      </c>
      <c r="C1113" s="59">
        <v>11818.0</v>
      </c>
      <c r="D1113" s="27">
        <v>0.0</v>
      </c>
      <c r="E1113" s="42"/>
    </row>
    <row r="1114">
      <c r="A1114" s="58" t="s">
        <v>3871</v>
      </c>
      <c r="B1114" s="29">
        <v>11444.0</v>
      </c>
      <c r="C1114" s="59">
        <v>11444.0</v>
      </c>
      <c r="D1114" s="27">
        <v>0.0</v>
      </c>
      <c r="E1114" s="42"/>
    </row>
    <row r="1115">
      <c r="A1115" s="58" t="s">
        <v>3873</v>
      </c>
      <c r="B1115" s="29">
        <v>0.0</v>
      </c>
      <c r="C1115" s="59">
        <v>0.0</v>
      </c>
      <c r="D1115" s="27">
        <v>0.0</v>
      </c>
      <c r="E1115" s="42"/>
    </row>
    <row r="1116">
      <c r="A1116" s="58" t="s">
        <v>3874</v>
      </c>
      <c r="B1116" s="29">
        <v>952.0</v>
      </c>
      <c r="C1116" s="59">
        <v>952.0</v>
      </c>
      <c r="D1116" s="27">
        <v>0.0</v>
      </c>
      <c r="E1116" s="42"/>
    </row>
    <row r="1117">
      <c r="A1117" s="35" t="s">
        <v>3875</v>
      </c>
      <c r="B1117" s="29">
        <v>44366.0</v>
      </c>
      <c r="C1117" s="59">
        <v>44366.0</v>
      </c>
      <c r="D1117" s="27">
        <v>0.0</v>
      </c>
      <c r="E1117" s="42"/>
    </row>
    <row r="1118">
      <c r="A1118" s="36" t="s">
        <v>3876</v>
      </c>
      <c r="B1118" s="43">
        <v>0.0</v>
      </c>
      <c r="C1118" s="65">
        <v>40.0</v>
      </c>
      <c r="D1118" s="66">
        <v>40.0</v>
      </c>
      <c r="E1118" s="46"/>
    </row>
    <row r="1121">
      <c r="A1121" s="5" t="s">
        <v>5089</v>
      </c>
      <c r="B1121" s="6"/>
      <c r="C1121" s="6"/>
      <c r="D1121" s="6"/>
      <c r="E1121" s="7"/>
    </row>
    <row r="1122">
      <c r="A1122" s="10"/>
      <c r="B1122" s="11"/>
      <c r="C1122" s="11"/>
      <c r="D1122" s="11"/>
      <c r="E1122" s="12"/>
    </row>
    <row r="1123">
      <c r="A1123" s="5" t="s">
        <v>3850</v>
      </c>
      <c r="B1123" s="6"/>
      <c r="C1123" s="6"/>
      <c r="D1123" s="6"/>
      <c r="E1123" s="7"/>
    </row>
    <row r="1124">
      <c r="A1124" s="10"/>
      <c r="B1124" s="11"/>
      <c r="C1124" s="11"/>
      <c r="D1124" s="11"/>
      <c r="E1124" s="12"/>
    </row>
    <row r="1125">
      <c r="A1125" s="13">
        <v>45748.0</v>
      </c>
      <c r="B1125" s="6"/>
      <c r="C1125" s="54" t="s">
        <v>3851</v>
      </c>
      <c r="D1125" s="15">
        <v>45753.0</v>
      </c>
      <c r="E1125" s="7"/>
    </row>
    <row r="1126">
      <c r="A1126" s="10"/>
      <c r="B1126" s="11"/>
      <c r="C1126" s="16"/>
      <c r="D1126" s="11"/>
      <c r="E1126" s="12"/>
    </row>
    <row r="1127">
      <c r="A1127" s="55" t="s">
        <v>5100</v>
      </c>
      <c r="B1127" s="7"/>
      <c r="C1127" s="16"/>
      <c r="D1127" s="56" t="s">
        <v>5099</v>
      </c>
      <c r="E1127" s="7"/>
    </row>
    <row r="1128">
      <c r="A1128" s="10"/>
      <c r="B1128" s="12"/>
      <c r="C1128" s="16"/>
      <c r="D1128" s="11"/>
      <c r="E1128" s="12"/>
    </row>
    <row r="1129">
      <c r="A1129" s="19" t="s">
        <v>3852</v>
      </c>
      <c r="B1129" s="6"/>
      <c r="C1129" s="6"/>
      <c r="D1129" s="6"/>
      <c r="E1129" s="7"/>
    </row>
    <row r="1130">
      <c r="A1130" s="20" t="s">
        <v>3853</v>
      </c>
      <c r="B1130" s="21" t="s">
        <v>3854</v>
      </c>
      <c r="C1130" s="22" t="s">
        <v>3855</v>
      </c>
      <c r="D1130" s="21" t="s">
        <v>3856</v>
      </c>
      <c r="E1130" s="23" t="s">
        <v>13</v>
      </c>
    </row>
    <row r="1131">
      <c r="A1131" s="57" t="s">
        <v>3857</v>
      </c>
      <c r="B1131" s="25">
        <v>25765.0</v>
      </c>
      <c r="C1131" s="26">
        <v>25765.0</v>
      </c>
      <c r="D1131" s="27">
        <v>0.0</v>
      </c>
      <c r="E1131" s="42"/>
    </row>
    <row r="1132">
      <c r="A1132" s="57" t="s">
        <v>3858</v>
      </c>
      <c r="B1132" s="29">
        <v>27205.5</v>
      </c>
      <c r="C1132" s="26">
        <v>27205.5</v>
      </c>
      <c r="D1132" s="27">
        <v>0.0</v>
      </c>
      <c r="E1132" s="41"/>
    </row>
    <row r="1133">
      <c r="A1133" s="57" t="s">
        <v>3859</v>
      </c>
      <c r="B1133" s="29">
        <v>150.0</v>
      </c>
      <c r="C1133" s="26">
        <v>150.0</v>
      </c>
      <c r="D1133" s="27">
        <v>0.0</v>
      </c>
      <c r="E1133" s="42"/>
    </row>
    <row r="1134">
      <c r="A1134" s="57" t="s">
        <v>3860</v>
      </c>
      <c r="B1134" s="29">
        <v>0.0</v>
      </c>
      <c r="C1134" s="26"/>
      <c r="D1134" s="27">
        <v>0.0</v>
      </c>
      <c r="E1134" s="42"/>
    </row>
    <row r="1135">
      <c r="A1135" s="31" t="s">
        <v>3862</v>
      </c>
      <c r="B1135" s="29">
        <v>0.0</v>
      </c>
      <c r="C1135" s="26"/>
      <c r="D1135" s="27">
        <v>0.0</v>
      </c>
      <c r="E1135" s="42"/>
    </row>
    <row r="1136">
      <c r="A1136" s="31" t="s">
        <v>3863</v>
      </c>
      <c r="B1136" s="29">
        <v>0.0</v>
      </c>
      <c r="C1136" s="26"/>
      <c r="D1136" s="27">
        <v>0.0</v>
      </c>
      <c r="E1136" s="41"/>
    </row>
    <row r="1137">
      <c r="A1137" s="31" t="s">
        <v>3865</v>
      </c>
      <c r="B1137" s="29">
        <v>3866.0</v>
      </c>
      <c r="C1137" s="26">
        <v>3866.0</v>
      </c>
      <c r="D1137" s="27">
        <v>0.0</v>
      </c>
      <c r="E1137" s="28" t="s">
        <v>5319</v>
      </c>
    </row>
    <row r="1138">
      <c r="A1138" s="31" t="s">
        <v>3867</v>
      </c>
      <c r="B1138" s="29">
        <v>6440.0</v>
      </c>
      <c r="C1138" s="26">
        <v>6480.0</v>
      </c>
      <c r="D1138" s="27">
        <v>40.0</v>
      </c>
      <c r="E1138" s="42"/>
    </row>
    <row r="1139">
      <c r="A1139" s="58" t="s">
        <v>3868</v>
      </c>
      <c r="B1139" s="29">
        <v>102054.0</v>
      </c>
      <c r="C1139" s="29">
        <v>102054.0</v>
      </c>
      <c r="D1139" s="27">
        <v>0.0</v>
      </c>
      <c r="E1139" s="42"/>
    </row>
    <row r="1140">
      <c r="A1140" s="58" t="s">
        <v>3869</v>
      </c>
      <c r="B1140" s="29">
        <v>38303.0</v>
      </c>
      <c r="C1140" s="59">
        <v>38303.0</v>
      </c>
      <c r="D1140" s="27">
        <v>0.0</v>
      </c>
      <c r="E1140" s="42"/>
    </row>
    <row r="1141">
      <c r="A1141" s="58" t="s">
        <v>3870</v>
      </c>
      <c r="B1141" s="29">
        <v>108718.0</v>
      </c>
      <c r="C1141" s="59">
        <v>108718.0</v>
      </c>
      <c r="D1141" s="27">
        <v>0.0</v>
      </c>
      <c r="E1141" s="42"/>
    </row>
    <row r="1142">
      <c r="A1142" s="58" t="s">
        <v>3871</v>
      </c>
      <c r="B1142" s="29">
        <v>85917.0</v>
      </c>
      <c r="C1142" s="59">
        <v>85917.0</v>
      </c>
      <c r="D1142" s="27">
        <v>0.0</v>
      </c>
      <c r="E1142" s="42"/>
    </row>
    <row r="1143">
      <c r="A1143" s="58" t="s">
        <v>3873</v>
      </c>
      <c r="B1143" s="29">
        <v>0.0</v>
      </c>
      <c r="C1143" s="59">
        <v>0.0</v>
      </c>
      <c r="D1143" s="27">
        <v>0.0</v>
      </c>
      <c r="E1143" s="42"/>
    </row>
    <row r="1144">
      <c r="A1144" s="58" t="s">
        <v>3874</v>
      </c>
      <c r="B1144" s="29">
        <v>9967.0</v>
      </c>
      <c r="C1144" s="59">
        <v>9967.0</v>
      </c>
      <c r="D1144" s="27">
        <v>0.0</v>
      </c>
      <c r="E1144" s="42"/>
    </row>
    <row r="1145">
      <c r="A1145" s="35" t="s">
        <v>3875</v>
      </c>
      <c r="B1145" s="29">
        <v>398408.9</v>
      </c>
      <c r="C1145" s="59">
        <v>398408.9</v>
      </c>
      <c r="D1145" s="27">
        <v>0.0</v>
      </c>
      <c r="E1145" s="42"/>
    </row>
    <row r="1146">
      <c r="A1146" s="36" t="s">
        <v>3876</v>
      </c>
      <c r="B1146" s="43">
        <v>9.60000000000582</v>
      </c>
      <c r="C1146" s="65">
        <v>49.59999999997672</v>
      </c>
      <c r="D1146" s="66">
        <v>39.999999999970896</v>
      </c>
      <c r="E1146" s="46"/>
    </row>
    <row r="1149">
      <c r="A1149" s="5" t="s">
        <v>5089</v>
      </c>
      <c r="B1149" s="6"/>
      <c r="C1149" s="6"/>
      <c r="D1149" s="6"/>
      <c r="E1149" s="7"/>
    </row>
    <row r="1150">
      <c r="A1150" s="10"/>
      <c r="B1150" s="11"/>
      <c r="C1150" s="11"/>
      <c r="D1150" s="11"/>
      <c r="E1150" s="12"/>
    </row>
    <row r="1151">
      <c r="A1151" s="5" t="s">
        <v>3850</v>
      </c>
      <c r="B1151" s="6"/>
      <c r="C1151" s="6"/>
      <c r="D1151" s="6"/>
      <c r="E1151" s="7"/>
    </row>
    <row r="1152">
      <c r="A1152" s="10"/>
      <c r="B1152" s="11"/>
      <c r="C1152" s="11"/>
      <c r="D1152" s="11"/>
      <c r="E1152" s="12"/>
    </row>
    <row r="1153">
      <c r="A1153" s="13">
        <v>45754.0</v>
      </c>
      <c r="B1153" s="6"/>
      <c r="C1153" s="54" t="s">
        <v>3851</v>
      </c>
      <c r="D1153" s="15">
        <v>45760.0</v>
      </c>
      <c r="E1153" s="7"/>
    </row>
    <row r="1154">
      <c r="A1154" s="10"/>
      <c r="B1154" s="11"/>
      <c r="C1154" s="16"/>
      <c r="D1154" s="11"/>
      <c r="E1154" s="12"/>
    </row>
    <row r="1155">
      <c r="A1155" s="55" t="s">
        <v>5098</v>
      </c>
      <c r="B1155" s="7"/>
      <c r="C1155" s="16"/>
      <c r="D1155" s="56" t="s">
        <v>5099</v>
      </c>
      <c r="E1155" s="7"/>
    </row>
    <row r="1156">
      <c r="A1156" s="10"/>
      <c r="B1156" s="12"/>
      <c r="C1156" s="16"/>
      <c r="D1156" s="11"/>
      <c r="E1156" s="12"/>
    </row>
    <row r="1157">
      <c r="A1157" s="19" t="s">
        <v>3852</v>
      </c>
      <c r="B1157" s="6"/>
      <c r="C1157" s="6"/>
      <c r="D1157" s="6"/>
      <c r="E1157" s="7"/>
    </row>
    <row r="1158">
      <c r="A1158" s="20" t="s">
        <v>3853</v>
      </c>
      <c r="B1158" s="21" t="s">
        <v>3854</v>
      </c>
      <c r="C1158" s="22" t="s">
        <v>3855</v>
      </c>
      <c r="D1158" s="21" t="s">
        <v>3856</v>
      </c>
      <c r="E1158" s="23" t="s">
        <v>13</v>
      </c>
    </row>
    <row r="1159">
      <c r="A1159" s="57" t="s">
        <v>3857</v>
      </c>
      <c r="B1159" s="25">
        <v>30656.0</v>
      </c>
      <c r="C1159" s="26">
        <v>37562.0</v>
      </c>
      <c r="D1159" s="27">
        <v>6906.0</v>
      </c>
      <c r="E1159" s="42"/>
    </row>
    <row r="1160">
      <c r="A1160" s="57" t="s">
        <v>3858</v>
      </c>
      <c r="B1160" s="29">
        <v>31255.0</v>
      </c>
      <c r="C1160" s="26">
        <v>31595.0</v>
      </c>
      <c r="D1160" s="27">
        <v>340.0</v>
      </c>
      <c r="E1160" s="28" t="s">
        <v>5320</v>
      </c>
    </row>
    <row r="1161">
      <c r="A1161" s="57" t="s">
        <v>3859</v>
      </c>
      <c r="B1161" s="29">
        <v>7282.0</v>
      </c>
      <c r="C1161" s="26">
        <v>880.0</v>
      </c>
      <c r="D1161" s="27">
        <v>-6402.0</v>
      </c>
      <c r="E1161" s="42"/>
    </row>
    <row r="1162">
      <c r="A1162" s="57" t="s">
        <v>3860</v>
      </c>
      <c r="B1162" s="29">
        <v>0.0</v>
      </c>
      <c r="C1162" s="26"/>
      <c r="D1162" s="27">
        <v>0.0</v>
      </c>
      <c r="E1162" s="42"/>
    </row>
    <row r="1163">
      <c r="A1163" s="31" t="s">
        <v>3862</v>
      </c>
      <c r="B1163" s="29">
        <v>0.0</v>
      </c>
      <c r="C1163" s="26"/>
      <c r="D1163" s="27">
        <v>0.0</v>
      </c>
      <c r="E1163" s="42"/>
    </row>
    <row r="1164">
      <c r="A1164" s="31" t="s">
        <v>3863</v>
      </c>
      <c r="B1164" s="29">
        <v>2272.0</v>
      </c>
      <c r="C1164" s="26">
        <v>2275.0</v>
      </c>
      <c r="D1164" s="27">
        <v>3.0</v>
      </c>
      <c r="E1164" s="41" t="s">
        <v>5321</v>
      </c>
    </row>
    <row r="1165">
      <c r="A1165" s="31" t="s">
        <v>3865</v>
      </c>
      <c r="B1165" s="29">
        <v>200.0</v>
      </c>
      <c r="C1165" s="26">
        <v>200.0</v>
      </c>
      <c r="D1165" s="27">
        <v>0.0</v>
      </c>
      <c r="E1165" s="28"/>
    </row>
    <row r="1166">
      <c r="A1166" s="31" t="s">
        <v>3867</v>
      </c>
      <c r="B1166" s="29">
        <v>7160.0</v>
      </c>
      <c r="C1166" s="26">
        <v>7320.0</v>
      </c>
      <c r="D1166" s="27">
        <v>160.0</v>
      </c>
      <c r="E1166" s="42"/>
    </row>
    <row r="1167">
      <c r="A1167" s="58" t="s">
        <v>3868</v>
      </c>
      <c r="B1167" s="29">
        <v>113612.0</v>
      </c>
      <c r="C1167" s="29">
        <v>113612.0</v>
      </c>
      <c r="D1167" s="27">
        <v>0.0</v>
      </c>
      <c r="E1167" s="42"/>
    </row>
    <row r="1168">
      <c r="A1168" s="58" t="s">
        <v>3869</v>
      </c>
      <c r="B1168" s="29">
        <v>46776.0</v>
      </c>
      <c r="C1168" s="59">
        <v>46776.0</v>
      </c>
      <c r="D1168" s="27">
        <v>0.0</v>
      </c>
      <c r="E1168" s="42"/>
    </row>
    <row r="1169">
      <c r="A1169" s="58" t="s">
        <v>3870</v>
      </c>
      <c r="B1169" s="29">
        <v>118006.0</v>
      </c>
      <c r="C1169" s="59">
        <v>118006.0</v>
      </c>
      <c r="D1169" s="27">
        <v>0.0</v>
      </c>
      <c r="E1169" s="42"/>
    </row>
    <row r="1170">
      <c r="A1170" s="58" t="s">
        <v>3871</v>
      </c>
      <c r="B1170" s="29">
        <v>103559.0</v>
      </c>
      <c r="C1170" s="59">
        <v>103559.0</v>
      </c>
      <c r="D1170" s="27">
        <v>0.0</v>
      </c>
      <c r="E1170" s="42"/>
    </row>
    <row r="1171">
      <c r="A1171" s="58" t="s">
        <v>3873</v>
      </c>
      <c r="B1171" s="29">
        <v>358.0</v>
      </c>
      <c r="C1171" s="59">
        <v>358.0</v>
      </c>
      <c r="D1171" s="27">
        <v>0.0</v>
      </c>
      <c r="E1171" s="42"/>
    </row>
    <row r="1172">
      <c r="A1172" s="58" t="s">
        <v>3874</v>
      </c>
      <c r="B1172" s="29">
        <v>18794.0</v>
      </c>
      <c r="C1172" s="59">
        <v>18794.0</v>
      </c>
      <c r="D1172" s="27">
        <v>0.0</v>
      </c>
      <c r="E1172" s="42"/>
    </row>
    <row r="1173">
      <c r="A1173" s="35" t="s">
        <v>3875</v>
      </c>
      <c r="B1173" s="29">
        <v>461128.0</v>
      </c>
      <c r="C1173" s="59">
        <v>461128.0</v>
      </c>
      <c r="D1173" s="27">
        <v>0.0</v>
      </c>
      <c r="E1173" s="42"/>
    </row>
    <row r="1174">
      <c r="A1174" s="36" t="s">
        <v>3876</v>
      </c>
      <c r="B1174" s="43">
        <v>8.0</v>
      </c>
      <c r="C1174" s="65">
        <v>1015.0</v>
      </c>
      <c r="D1174" s="66">
        <v>1007.0</v>
      </c>
      <c r="E1174" s="46"/>
    </row>
    <row r="1177">
      <c r="A1177" s="5" t="s">
        <v>5089</v>
      </c>
      <c r="B1177" s="6"/>
      <c r="C1177" s="6"/>
      <c r="D1177" s="6"/>
      <c r="E1177" s="7"/>
    </row>
    <row r="1178">
      <c r="A1178" s="10"/>
      <c r="B1178" s="11"/>
      <c r="C1178" s="11"/>
      <c r="D1178" s="11"/>
      <c r="E1178" s="12"/>
    </row>
    <row r="1179">
      <c r="A1179" s="5" t="s">
        <v>3850</v>
      </c>
      <c r="B1179" s="6"/>
      <c r="C1179" s="6"/>
      <c r="D1179" s="6"/>
      <c r="E1179" s="7"/>
    </row>
    <row r="1180">
      <c r="A1180" s="10"/>
      <c r="B1180" s="11"/>
      <c r="C1180" s="11"/>
      <c r="D1180" s="11"/>
      <c r="E1180" s="12"/>
    </row>
    <row r="1181">
      <c r="A1181" s="13">
        <v>45761.0</v>
      </c>
      <c r="B1181" s="6"/>
      <c r="C1181" s="54" t="s">
        <v>3851</v>
      </c>
      <c r="D1181" s="15">
        <v>45767.0</v>
      </c>
      <c r="E1181" s="7"/>
    </row>
    <row r="1182">
      <c r="A1182" s="10"/>
      <c r="B1182" s="11"/>
      <c r="C1182" s="16"/>
      <c r="D1182" s="11"/>
      <c r="E1182" s="12"/>
    </row>
    <row r="1183">
      <c r="A1183" s="55" t="s">
        <v>5098</v>
      </c>
      <c r="B1183" s="7"/>
      <c r="C1183" s="16"/>
      <c r="D1183" s="56" t="s">
        <v>5099</v>
      </c>
      <c r="E1183" s="7"/>
    </row>
    <row r="1184">
      <c r="A1184" s="10"/>
      <c r="B1184" s="12"/>
      <c r="C1184" s="16"/>
      <c r="D1184" s="11"/>
      <c r="E1184" s="12"/>
    </row>
    <row r="1185">
      <c r="A1185" s="19" t="s">
        <v>3852</v>
      </c>
      <c r="B1185" s="6"/>
      <c r="C1185" s="6"/>
      <c r="D1185" s="6"/>
      <c r="E1185" s="7"/>
    </row>
    <row r="1186">
      <c r="A1186" s="20" t="s">
        <v>3853</v>
      </c>
      <c r="B1186" s="21" t="s">
        <v>3854</v>
      </c>
      <c r="C1186" s="22" t="s">
        <v>3855</v>
      </c>
      <c r="D1186" s="21" t="s">
        <v>3856</v>
      </c>
      <c r="E1186" s="23" t="s">
        <v>13</v>
      </c>
    </row>
    <row r="1187">
      <c r="A1187" s="57" t="s">
        <v>3857</v>
      </c>
      <c r="B1187" s="25">
        <v>25302.0</v>
      </c>
      <c r="C1187" s="26">
        <v>25303.0</v>
      </c>
      <c r="D1187" s="27">
        <v>1.0</v>
      </c>
      <c r="E1187" s="42"/>
    </row>
    <row r="1188">
      <c r="A1188" s="57" t="s">
        <v>3858</v>
      </c>
      <c r="B1188" s="29">
        <v>34373.0</v>
      </c>
      <c r="C1188" s="26">
        <v>34373.0</v>
      </c>
      <c r="D1188" s="27">
        <v>0.0</v>
      </c>
      <c r="E1188" s="28"/>
    </row>
    <row r="1189">
      <c r="A1189" s="57" t="s">
        <v>3859</v>
      </c>
      <c r="B1189" s="29">
        <v>0.0</v>
      </c>
      <c r="C1189" s="26"/>
      <c r="D1189" s="27">
        <v>0.0</v>
      </c>
      <c r="E1189" s="42"/>
    </row>
    <row r="1190">
      <c r="A1190" s="57" t="s">
        <v>3860</v>
      </c>
      <c r="B1190" s="29">
        <v>0.0</v>
      </c>
      <c r="C1190" s="26"/>
      <c r="D1190" s="27">
        <v>0.0</v>
      </c>
      <c r="E1190" s="42"/>
    </row>
    <row r="1191">
      <c r="A1191" s="31" t="s">
        <v>3862</v>
      </c>
      <c r="B1191" s="29">
        <v>0.0</v>
      </c>
      <c r="C1191" s="26"/>
      <c r="D1191" s="27">
        <v>0.0</v>
      </c>
      <c r="E1191" s="42"/>
    </row>
    <row r="1192">
      <c r="A1192" s="31" t="s">
        <v>3863</v>
      </c>
      <c r="B1192" s="29">
        <v>0.0</v>
      </c>
      <c r="C1192" s="26"/>
      <c r="D1192" s="27">
        <v>0.0</v>
      </c>
      <c r="E1192" s="41"/>
    </row>
    <row r="1193">
      <c r="A1193" s="31" t="s">
        <v>3865</v>
      </c>
      <c r="B1193" s="29">
        <v>1242.0</v>
      </c>
      <c r="C1193" s="26">
        <v>1242.0</v>
      </c>
      <c r="D1193" s="27">
        <v>0.0</v>
      </c>
      <c r="E1193" s="28"/>
    </row>
    <row r="1194">
      <c r="A1194" s="31" t="s">
        <v>3867</v>
      </c>
      <c r="B1194" s="29">
        <v>4520.0</v>
      </c>
      <c r="C1194" s="26">
        <v>4520.0</v>
      </c>
      <c r="D1194" s="27">
        <v>0.0</v>
      </c>
      <c r="E1194" s="42"/>
    </row>
    <row r="1195">
      <c r="A1195" s="58" t="s">
        <v>3868</v>
      </c>
      <c r="B1195" s="29">
        <v>106162.0</v>
      </c>
      <c r="C1195" s="29">
        <v>106715.0</v>
      </c>
      <c r="D1195" s="27">
        <v>553.0</v>
      </c>
      <c r="E1195" s="42"/>
    </row>
    <row r="1196">
      <c r="A1196" s="58" t="s">
        <v>3869</v>
      </c>
      <c r="B1196" s="29">
        <v>43489.0</v>
      </c>
      <c r="C1196" s="59">
        <v>43489.0</v>
      </c>
      <c r="D1196" s="27">
        <v>0.0</v>
      </c>
      <c r="E1196" s="42"/>
    </row>
    <row r="1197">
      <c r="A1197" s="58" t="s">
        <v>3870</v>
      </c>
      <c r="B1197" s="29">
        <v>108834.0</v>
      </c>
      <c r="C1197" s="59">
        <v>108834.0</v>
      </c>
      <c r="D1197" s="27">
        <v>0.0</v>
      </c>
      <c r="E1197" s="42"/>
    </row>
    <row r="1198">
      <c r="A1198" s="58" t="s">
        <v>3871</v>
      </c>
      <c r="B1198" s="29">
        <v>86683.0</v>
      </c>
      <c r="C1198" s="59">
        <v>87141.0</v>
      </c>
      <c r="D1198" s="27">
        <v>458.0</v>
      </c>
      <c r="E1198" s="42"/>
    </row>
    <row r="1199">
      <c r="A1199" s="58" t="s">
        <v>3873</v>
      </c>
      <c r="B1199" s="29">
        <v>3124.0</v>
      </c>
      <c r="C1199" s="59">
        <v>3124.0</v>
      </c>
      <c r="D1199" s="27">
        <v>0.0</v>
      </c>
      <c r="E1199" s="42"/>
    </row>
    <row r="1200">
      <c r="A1200" s="58" t="s">
        <v>3874</v>
      </c>
      <c r="B1200" s="29">
        <v>11598.0</v>
      </c>
      <c r="C1200" s="59">
        <v>11598.0</v>
      </c>
      <c r="D1200" s="27">
        <v>0.0</v>
      </c>
      <c r="E1200" s="42"/>
    </row>
    <row r="1201">
      <c r="A1201" s="35" t="s">
        <v>3875</v>
      </c>
      <c r="B1201" s="29">
        <v>413728.5</v>
      </c>
      <c r="C1201" s="59">
        <v>414739.5</v>
      </c>
      <c r="D1201" s="27">
        <v>1011.0</v>
      </c>
      <c r="E1201" s="42"/>
    </row>
    <row r="1202">
      <c r="A1202" s="36" t="s">
        <v>3876</v>
      </c>
      <c r="B1202" s="43">
        <v>0.5</v>
      </c>
      <c r="C1202" s="65">
        <v>1.5</v>
      </c>
      <c r="D1202" s="66">
        <v>1.0</v>
      </c>
      <c r="E1202" s="46"/>
    </row>
    <row r="1205">
      <c r="A1205" s="5" t="s">
        <v>5089</v>
      </c>
      <c r="B1205" s="6"/>
      <c r="C1205" s="6"/>
      <c r="D1205" s="6"/>
      <c r="E1205" s="7"/>
    </row>
    <row r="1206">
      <c r="A1206" s="10"/>
      <c r="B1206" s="11"/>
      <c r="C1206" s="11"/>
      <c r="D1206" s="11"/>
      <c r="E1206" s="12"/>
    </row>
    <row r="1207">
      <c r="A1207" s="5" t="s">
        <v>3850</v>
      </c>
      <c r="B1207" s="6"/>
      <c r="C1207" s="6"/>
      <c r="D1207" s="6"/>
      <c r="E1207" s="7"/>
    </row>
    <row r="1208">
      <c r="A1208" s="10"/>
      <c r="B1208" s="11"/>
      <c r="C1208" s="11"/>
      <c r="D1208" s="11"/>
      <c r="E1208" s="12"/>
    </row>
    <row r="1209">
      <c r="A1209" s="13">
        <v>45768.0</v>
      </c>
      <c r="B1209" s="6"/>
      <c r="C1209" s="54" t="s">
        <v>3851</v>
      </c>
      <c r="D1209" s="15">
        <v>45774.0</v>
      </c>
      <c r="E1209" s="7"/>
    </row>
    <row r="1210">
      <c r="A1210" s="10"/>
      <c r="B1210" s="11"/>
      <c r="C1210" s="16"/>
      <c r="D1210" s="11"/>
      <c r="E1210" s="12"/>
    </row>
    <row r="1211">
      <c r="A1211" s="55" t="s">
        <v>5098</v>
      </c>
      <c r="B1211" s="7"/>
      <c r="C1211" s="16"/>
      <c r="D1211" s="56" t="s">
        <v>5099</v>
      </c>
      <c r="E1211" s="7"/>
    </row>
    <row r="1212">
      <c r="A1212" s="10"/>
      <c r="B1212" s="12"/>
      <c r="C1212" s="16"/>
      <c r="D1212" s="11"/>
      <c r="E1212" s="12"/>
    </row>
    <row r="1213">
      <c r="A1213" s="19" t="s">
        <v>3852</v>
      </c>
      <c r="B1213" s="6"/>
      <c r="C1213" s="6"/>
      <c r="D1213" s="6"/>
      <c r="E1213" s="7"/>
    </row>
    <row r="1214">
      <c r="A1214" s="20" t="s">
        <v>3853</v>
      </c>
      <c r="B1214" s="21" t="s">
        <v>3854</v>
      </c>
      <c r="C1214" s="22" t="s">
        <v>3855</v>
      </c>
      <c r="D1214" s="21" t="s">
        <v>3856</v>
      </c>
      <c r="E1214" s="23" t="s">
        <v>13</v>
      </c>
    </row>
    <row r="1215">
      <c r="A1215" s="57" t="s">
        <v>3857</v>
      </c>
      <c r="B1215" s="25">
        <v>35980.0</v>
      </c>
      <c r="C1215" s="26">
        <v>35972.0</v>
      </c>
      <c r="D1215" s="27">
        <v>-8.0</v>
      </c>
      <c r="E1215" s="42"/>
    </row>
    <row r="1216">
      <c r="A1216" s="57" t="s">
        <v>3858</v>
      </c>
      <c r="B1216" s="29">
        <v>27970.0</v>
      </c>
      <c r="C1216" s="26">
        <v>27970.0</v>
      </c>
      <c r="D1216" s="27">
        <v>0.0</v>
      </c>
      <c r="E1216" s="28"/>
    </row>
    <row r="1217">
      <c r="A1217" s="57" t="s">
        <v>3859</v>
      </c>
      <c r="B1217" s="29">
        <v>600.0</v>
      </c>
      <c r="C1217" s="26">
        <v>600.0</v>
      </c>
      <c r="D1217" s="27">
        <v>0.0</v>
      </c>
      <c r="E1217" s="42"/>
    </row>
    <row r="1218">
      <c r="A1218" s="57" t="s">
        <v>3860</v>
      </c>
      <c r="B1218" s="29">
        <v>0.0</v>
      </c>
      <c r="C1218" s="26"/>
      <c r="D1218" s="27">
        <v>0.0</v>
      </c>
      <c r="E1218" s="42"/>
    </row>
    <row r="1219">
      <c r="A1219" s="31" t="s">
        <v>3862</v>
      </c>
      <c r="B1219" s="29">
        <v>0.0</v>
      </c>
      <c r="C1219" s="26"/>
      <c r="D1219" s="27">
        <v>0.0</v>
      </c>
      <c r="E1219" s="42"/>
    </row>
    <row r="1220">
      <c r="A1220" s="31" t="s">
        <v>3863</v>
      </c>
      <c r="B1220" s="29">
        <v>0.0</v>
      </c>
      <c r="C1220" s="26"/>
      <c r="D1220" s="27">
        <v>0.0</v>
      </c>
      <c r="E1220" s="41"/>
    </row>
    <row r="1221">
      <c r="A1221" s="31" t="s">
        <v>3865</v>
      </c>
      <c r="B1221" s="29">
        <v>889.0</v>
      </c>
      <c r="C1221" s="26">
        <v>889.0</v>
      </c>
      <c r="D1221" s="27">
        <v>0.0</v>
      </c>
      <c r="E1221" s="28"/>
    </row>
    <row r="1222">
      <c r="A1222" s="31" t="s">
        <v>3867</v>
      </c>
      <c r="B1222" s="29">
        <v>6960.0</v>
      </c>
      <c r="C1222" s="26">
        <v>6960.0</v>
      </c>
      <c r="D1222" s="27">
        <v>0.0</v>
      </c>
      <c r="E1222" s="42"/>
    </row>
    <row r="1223">
      <c r="A1223" s="58" t="s">
        <v>3868</v>
      </c>
      <c r="B1223" s="29">
        <v>138761.7</v>
      </c>
      <c r="C1223" s="29">
        <v>138761.69999999978</v>
      </c>
      <c r="D1223" s="27">
        <v>-2.3283064365386963E-10</v>
      </c>
      <c r="E1223" s="42"/>
    </row>
    <row r="1224">
      <c r="A1224" s="58" t="s">
        <v>3869</v>
      </c>
      <c r="B1224" s="29">
        <v>49758.0</v>
      </c>
      <c r="C1224" s="59">
        <v>49758.0</v>
      </c>
      <c r="D1224" s="27">
        <v>0.0</v>
      </c>
      <c r="E1224" s="42"/>
    </row>
    <row r="1225">
      <c r="A1225" s="58" t="s">
        <v>3870</v>
      </c>
      <c r="B1225" s="29">
        <v>118324.0</v>
      </c>
      <c r="C1225" s="59">
        <v>117317.0</v>
      </c>
      <c r="D1225" s="27">
        <v>-1007.0</v>
      </c>
      <c r="E1225" s="42"/>
    </row>
    <row r="1226">
      <c r="A1226" s="58" t="s">
        <v>3871</v>
      </c>
      <c r="B1226" s="29">
        <v>93601.0</v>
      </c>
      <c r="C1226" s="59">
        <v>93601.0</v>
      </c>
      <c r="D1226" s="27">
        <v>0.0</v>
      </c>
      <c r="E1226" s="42"/>
    </row>
    <row r="1227">
      <c r="A1227" s="58" t="s">
        <v>3873</v>
      </c>
      <c r="B1227" s="29">
        <v>2677.0</v>
      </c>
      <c r="C1227" s="59">
        <v>2677.0</v>
      </c>
      <c r="D1227" s="27">
        <v>0.0</v>
      </c>
      <c r="E1227" s="42"/>
    </row>
    <row r="1228">
      <c r="A1228" s="58" t="s">
        <v>3874</v>
      </c>
      <c r="B1228" s="29">
        <v>16030.0</v>
      </c>
      <c r="C1228" s="59">
        <v>16030.0</v>
      </c>
      <c r="D1228" s="27">
        <v>0.0</v>
      </c>
      <c r="E1228" s="42"/>
    </row>
    <row r="1229">
      <c r="A1229" s="35" t="s">
        <v>3875</v>
      </c>
      <c r="B1229" s="29">
        <v>475516.20000000007</v>
      </c>
      <c r="C1229" s="59">
        <v>474509.20000000077</v>
      </c>
      <c r="D1229" s="27">
        <v>-1006.9999999993015</v>
      </c>
      <c r="E1229" s="42"/>
    </row>
    <row r="1230">
      <c r="A1230" s="36" t="s">
        <v>3876</v>
      </c>
      <c r="B1230" s="43">
        <v>4.499999999956344</v>
      </c>
      <c r="C1230" s="65">
        <v>-3.5000000009895302</v>
      </c>
      <c r="D1230" s="66">
        <v>-8.000000000945874</v>
      </c>
      <c r="E1230" s="46"/>
    </row>
    <row r="1233">
      <c r="A1233" s="5" t="s">
        <v>5089</v>
      </c>
      <c r="B1233" s="6"/>
      <c r="C1233" s="6"/>
      <c r="D1233" s="6"/>
      <c r="E1233" s="7"/>
    </row>
    <row r="1234">
      <c r="A1234" s="10"/>
      <c r="B1234" s="11"/>
      <c r="C1234" s="11"/>
      <c r="D1234" s="11"/>
      <c r="E1234" s="12"/>
    </row>
    <row r="1235">
      <c r="A1235" s="5" t="s">
        <v>3850</v>
      </c>
      <c r="B1235" s="6"/>
      <c r="C1235" s="6"/>
      <c r="D1235" s="6"/>
      <c r="E1235" s="7"/>
    </row>
    <row r="1236">
      <c r="A1236" s="10"/>
      <c r="B1236" s="11"/>
      <c r="C1236" s="11"/>
      <c r="D1236" s="11"/>
      <c r="E1236" s="12"/>
    </row>
    <row r="1237">
      <c r="A1237" s="13">
        <v>45775.0</v>
      </c>
      <c r="B1237" s="6"/>
      <c r="C1237" s="54" t="s">
        <v>3851</v>
      </c>
      <c r="D1237" s="15">
        <v>45777.0</v>
      </c>
      <c r="E1237" s="7"/>
    </row>
    <row r="1238">
      <c r="A1238" s="10"/>
      <c r="B1238" s="11"/>
      <c r="C1238" s="16"/>
      <c r="D1238" s="11"/>
      <c r="E1238" s="12"/>
    </row>
    <row r="1239">
      <c r="A1239" s="55" t="s">
        <v>5098</v>
      </c>
      <c r="B1239" s="7"/>
      <c r="C1239" s="16"/>
      <c r="D1239" s="56" t="s">
        <v>5101</v>
      </c>
      <c r="E1239" s="7"/>
    </row>
    <row r="1240">
      <c r="A1240" s="10"/>
      <c r="B1240" s="12"/>
      <c r="C1240" s="16"/>
      <c r="D1240" s="11"/>
      <c r="E1240" s="12"/>
    </row>
    <row r="1241">
      <c r="A1241" s="19" t="s">
        <v>3852</v>
      </c>
      <c r="B1241" s="6"/>
      <c r="C1241" s="6"/>
      <c r="D1241" s="6"/>
      <c r="E1241" s="7"/>
    </row>
    <row r="1242">
      <c r="A1242" s="20" t="s">
        <v>3853</v>
      </c>
      <c r="B1242" s="21" t="s">
        <v>3854</v>
      </c>
      <c r="C1242" s="22" t="s">
        <v>3855</v>
      </c>
      <c r="D1242" s="21" t="s">
        <v>3856</v>
      </c>
      <c r="E1242" s="23" t="s">
        <v>13</v>
      </c>
    </row>
    <row r="1243">
      <c r="A1243" s="57" t="s">
        <v>3857</v>
      </c>
      <c r="B1243" s="25">
        <v>7831.0</v>
      </c>
      <c r="C1243" s="26">
        <v>7831.0</v>
      </c>
      <c r="D1243" s="27">
        <v>0.0</v>
      </c>
      <c r="E1243" s="42"/>
    </row>
    <row r="1244">
      <c r="A1244" s="57" t="s">
        <v>3858</v>
      </c>
      <c r="B1244" s="29">
        <v>11148.0</v>
      </c>
      <c r="C1244" s="26">
        <v>11148.0</v>
      </c>
      <c r="D1244" s="27">
        <v>0.0</v>
      </c>
      <c r="E1244" s="28"/>
    </row>
    <row r="1245">
      <c r="A1245" s="57" t="s">
        <v>3859</v>
      </c>
      <c r="B1245" s="29">
        <v>0.0</v>
      </c>
      <c r="C1245" s="26"/>
      <c r="D1245" s="27">
        <v>0.0</v>
      </c>
      <c r="E1245" s="42"/>
    </row>
    <row r="1246">
      <c r="A1246" s="57" t="s">
        <v>3860</v>
      </c>
      <c r="B1246" s="29">
        <v>0.0</v>
      </c>
      <c r="C1246" s="26"/>
      <c r="D1246" s="27">
        <v>0.0</v>
      </c>
      <c r="E1246" s="42"/>
    </row>
    <row r="1247">
      <c r="A1247" s="31" t="s">
        <v>3862</v>
      </c>
      <c r="B1247" s="29">
        <v>0.0</v>
      </c>
      <c r="C1247" s="26"/>
      <c r="D1247" s="27">
        <v>0.0</v>
      </c>
      <c r="E1247" s="42"/>
    </row>
    <row r="1248">
      <c r="A1248" s="31" t="s">
        <v>3863</v>
      </c>
      <c r="B1248" s="29">
        <v>3780.0</v>
      </c>
      <c r="C1248" s="26">
        <v>3780.0</v>
      </c>
      <c r="D1248" s="27">
        <v>0.0</v>
      </c>
      <c r="E1248" s="41"/>
    </row>
    <row r="1249">
      <c r="A1249" s="31" t="s">
        <v>3865</v>
      </c>
      <c r="B1249" s="29">
        <v>50.0</v>
      </c>
      <c r="C1249" s="26">
        <v>50.0</v>
      </c>
      <c r="D1249" s="27">
        <v>0.0</v>
      </c>
      <c r="E1249" s="28"/>
    </row>
    <row r="1250">
      <c r="A1250" s="31" t="s">
        <v>3867</v>
      </c>
      <c r="B1250" s="29">
        <v>2640.0</v>
      </c>
      <c r="C1250" s="26">
        <v>2640.0</v>
      </c>
      <c r="D1250" s="27">
        <v>0.0</v>
      </c>
      <c r="E1250" s="42"/>
    </row>
    <row r="1251">
      <c r="A1251" s="58" t="s">
        <v>3868</v>
      </c>
      <c r="B1251" s="29">
        <v>40035.0</v>
      </c>
      <c r="C1251" s="29">
        <v>40035.0</v>
      </c>
      <c r="D1251" s="27">
        <v>0.0</v>
      </c>
      <c r="E1251" s="42"/>
    </row>
    <row r="1252">
      <c r="A1252" s="58" t="s">
        <v>3869</v>
      </c>
      <c r="B1252" s="29">
        <v>16097.0</v>
      </c>
      <c r="C1252" s="59">
        <v>16097.0</v>
      </c>
      <c r="D1252" s="27">
        <v>0.0</v>
      </c>
      <c r="E1252" s="42"/>
    </row>
    <row r="1253">
      <c r="A1253" s="58" t="s">
        <v>3870</v>
      </c>
      <c r="B1253" s="29">
        <v>31738.0</v>
      </c>
      <c r="C1253" s="59">
        <v>31409.0</v>
      </c>
      <c r="D1253" s="27">
        <v>-329.0</v>
      </c>
      <c r="E1253" s="42"/>
    </row>
    <row r="1254">
      <c r="A1254" s="58" t="s">
        <v>3871</v>
      </c>
      <c r="B1254" s="29">
        <v>34772.0</v>
      </c>
      <c r="C1254" s="59">
        <v>34772.0</v>
      </c>
      <c r="D1254" s="27">
        <v>0.0</v>
      </c>
      <c r="E1254" s="42"/>
    </row>
    <row r="1255">
      <c r="A1255" s="58" t="s">
        <v>3873</v>
      </c>
      <c r="B1255" s="29">
        <v>1010.0</v>
      </c>
      <c r="C1255" s="59">
        <v>1010.0</v>
      </c>
      <c r="D1255" s="27">
        <v>0.0</v>
      </c>
      <c r="E1255" s="42"/>
    </row>
    <row r="1256">
      <c r="A1256" s="58" t="s">
        <v>3874</v>
      </c>
      <c r="B1256" s="29">
        <v>5860.0</v>
      </c>
      <c r="C1256" s="59">
        <v>5860.0</v>
      </c>
      <c r="D1256" s="27">
        <v>0.0</v>
      </c>
      <c r="E1256" s="42"/>
    </row>
    <row r="1257">
      <c r="A1257" s="35" t="s">
        <v>3875</v>
      </c>
      <c r="B1257" s="29">
        <v>149097.0</v>
      </c>
      <c r="C1257" s="59">
        <v>148768.0</v>
      </c>
      <c r="D1257" s="27">
        <v>-329.0</v>
      </c>
      <c r="E1257" s="42"/>
    </row>
    <row r="1258">
      <c r="A1258" s="36" t="s">
        <v>3876</v>
      </c>
      <c r="B1258" s="43">
        <v>4.0</v>
      </c>
      <c r="C1258" s="65">
        <v>4.0</v>
      </c>
      <c r="D1258" s="66">
        <v>0.0</v>
      </c>
      <c r="E1258" s="46"/>
    </row>
    <row r="1261">
      <c r="A1261" s="5" t="s">
        <v>5089</v>
      </c>
      <c r="B1261" s="6"/>
      <c r="C1261" s="6"/>
      <c r="D1261" s="6"/>
      <c r="E1261" s="7"/>
    </row>
    <row r="1262">
      <c r="A1262" s="10"/>
      <c r="B1262" s="11"/>
      <c r="C1262" s="11"/>
      <c r="D1262" s="11"/>
      <c r="E1262" s="12"/>
    </row>
    <row r="1263">
      <c r="A1263" s="5" t="s">
        <v>3850</v>
      </c>
      <c r="B1263" s="6"/>
      <c r="C1263" s="6"/>
      <c r="D1263" s="6"/>
      <c r="E1263" s="7"/>
    </row>
    <row r="1264">
      <c r="A1264" s="10"/>
      <c r="B1264" s="11"/>
      <c r="C1264" s="11"/>
      <c r="D1264" s="11"/>
      <c r="E1264" s="12"/>
    </row>
    <row r="1265">
      <c r="A1265" s="13">
        <v>45778.0</v>
      </c>
      <c r="B1265" s="6"/>
      <c r="C1265" s="54" t="s">
        <v>3851</v>
      </c>
      <c r="D1265" s="15">
        <v>45781.0</v>
      </c>
      <c r="E1265" s="7"/>
    </row>
    <row r="1266">
      <c r="A1266" s="10"/>
      <c r="B1266" s="11"/>
      <c r="C1266" s="16"/>
      <c r="D1266" s="11"/>
      <c r="E1266" s="12"/>
    </row>
    <row r="1267">
      <c r="A1267" s="55" t="s">
        <v>5113</v>
      </c>
      <c r="B1267" s="7"/>
      <c r="C1267" s="16"/>
      <c r="D1267" s="56" t="s">
        <v>5099</v>
      </c>
      <c r="E1267" s="7"/>
    </row>
    <row r="1268">
      <c r="A1268" s="10"/>
      <c r="B1268" s="12"/>
      <c r="C1268" s="16"/>
      <c r="D1268" s="11"/>
      <c r="E1268" s="12"/>
    </row>
    <row r="1269">
      <c r="A1269" s="19" t="s">
        <v>3852</v>
      </c>
      <c r="B1269" s="6"/>
      <c r="C1269" s="6"/>
      <c r="D1269" s="6"/>
      <c r="E1269" s="7"/>
    </row>
    <row r="1270">
      <c r="A1270" s="20" t="s">
        <v>3853</v>
      </c>
      <c r="B1270" s="21" t="s">
        <v>3854</v>
      </c>
      <c r="C1270" s="22" t="s">
        <v>3855</v>
      </c>
      <c r="D1270" s="21" t="s">
        <v>3856</v>
      </c>
      <c r="E1270" s="23" t="s">
        <v>13</v>
      </c>
    </row>
    <row r="1271">
      <c r="A1271" s="57" t="s">
        <v>3857</v>
      </c>
      <c r="B1271" s="25">
        <v>17935.0</v>
      </c>
      <c r="C1271" s="26">
        <v>17946.0</v>
      </c>
      <c r="D1271" s="27">
        <v>11.0</v>
      </c>
      <c r="E1271" s="42"/>
    </row>
    <row r="1272">
      <c r="A1272" s="57" t="s">
        <v>3858</v>
      </c>
      <c r="B1272" s="29">
        <v>22282.5</v>
      </c>
      <c r="C1272" s="26">
        <v>22282.5</v>
      </c>
      <c r="D1272" s="27">
        <v>0.0</v>
      </c>
      <c r="E1272" s="28"/>
    </row>
    <row r="1273">
      <c r="A1273" s="57" t="s">
        <v>3859</v>
      </c>
      <c r="B1273" s="29">
        <v>320.0</v>
      </c>
      <c r="C1273" s="26">
        <v>320.0</v>
      </c>
      <c r="D1273" s="27">
        <v>0.0</v>
      </c>
      <c r="E1273" s="42"/>
    </row>
    <row r="1274">
      <c r="A1274" s="57" t="s">
        <v>3860</v>
      </c>
      <c r="B1274" s="29">
        <v>0.0</v>
      </c>
      <c r="C1274" s="26"/>
      <c r="D1274" s="27">
        <v>0.0</v>
      </c>
      <c r="E1274" s="42"/>
    </row>
    <row r="1275">
      <c r="A1275" s="31" t="s">
        <v>3862</v>
      </c>
      <c r="B1275" s="29">
        <v>0.0</v>
      </c>
      <c r="C1275" s="26"/>
      <c r="D1275" s="27">
        <v>0.0</v>
      </c>
      <c r="E1275" s="42"/>
    </row>
    <row r="1276">
      <c r="A1276" s="31" t="s">
        <v>3863</v>
      </c>
      <c r="B1276" s="29">
        <v>0.0</v>
      </c>
      <c r="C1276" s="26"/>
      <c r="D1276" s="27">
        <v>0.0</v>
      </c>
      <c r="E1276" s="41"/>
    </row>
    <row r="1277">
      <c r="A1277" s="31" t="s">
        <v>3865</v>
      </c>
      <c r="B1277" s="29">
        <v>2200.0</v>
      </c>
      <c r="C1277" s="26">
        <v>2200.0</v>
      </c>
      <c r="D1277" s="27">
        <v>0.0</v>
      </c>
      <c r="E1277" s="28" t="s">
        <v>5322</v>
      </c>
    </row>
    <row r="1278">
      <c r="A1278" s="31" t="s">
        <v>3867</v>
      </c>
      <c r="B1278" s="29">
        <v>3400.0</v>
      </c>
      <c r="C1278" s="26">
        <v>3400.0</v>
      </c>
      <c r="D1278" s="27">
        <v>0.0</v>
      </c>
      <c r="E1278" s="42"/>
    </row>
    <row r="1279">
      <c r="A1279" s="58" t="s">
        <v>3868</v>
      </c>
      <c r="B1279" s="29">
        <v>76984.0</v>
      </c>
      <c r="C1279" s="29">
        <v>76984.0</v>
      </c>
      <c r="D1279" s="27">
        <v>0.0</v>
      </c>
      <c r="E1279" s="42"/>
    </row>
    <row r="1280">
      <c r="A1280" s="58" t="s">
        <v>3869</v>
      </c>
      <c r="B1280" s="29">
        <v>30825.0</v>
      </c>
      <c r="C1280" s="59">
        <v>30825.0</v>
      </c>
      <c r="D1280" s="27">
        <v>0.0</v>
      </c>
      <c r="E1280" s="42"/>
    </row>
    <row r="1281">
      <c r="A1281" s="58" t="s">
        <v>3870</v>
      </c>
      <c r="B1281" s="29">
        <v>68486.0</v>
      </c>
      <c r="C1281" s="59">
        <v>68486.0</v>
      </c>
      <c r="D1281" s="27">
        <v>0.0</v>
      </c>
      <c r="E1281" s="42"/>
    </row>
    <row r="1282">
      <c r="A1282" s="58" t="s">
        <v>3871</v>
      </c>
      <c r="B1282" s="29">
        <v>59415.0</v>
      </c>
      <c r="C1282" s="59">
        <v>59415.0</v>
      </c>
      <c r="D1282" s="27">
        <v>0.0</v>
      </c>
      <c r="E1282" s="42"/>
    </row>
    <row r="1283">
      <c r="A1283" s="58" t="s">
        <v>3873</v>
      </c>
      <c r="B1283" s="29">
        <v>2675.0</v>
      </c>
      <c r="C1283" s="59">
        <v>2675.0</v>
      </c>
      <c r="D1283" s="27">
        <v>0.0</v>
      </c>
      <c r="E1283" s="42"/>
    </row>
    <row r="1284">
      <c r="A1284" s="58" t="s">
        <v>3874</v>
      </c>
      <c r="B1284" s="29">
        <v>10724.0</v>
      </c>
      <c r="C1284" s="59">
        <v>10724.0</v>
      </c>
      <c r="D1284" s="27">
        <v>0.0</v>
      </c>
      <c r="E1284" s="42"/>
    </row>
    <row r="1285">
      <c r="A1285" s="35" t="s">
        <v>3875</v>
      </c>
      <c r="B1285" s="29">
        <v>284521.0</v>
      </c>
      <c r="C1285" s="59">
        <v>284521.0</v>
      </c>
      <c r="D1285" s="27">
        <v>0.0</v>
      </c>
      <c r="E1285" s="42"/>
    </row>
    <row r="1286">
      <c r="A1286" s="36" t="s">
        <v>3876</v>
      </c>
      <c r="B1286" s="43">
        <v>1.5</v>
      </c>
      <c r="C1286" s="65">
        <v>12.5</v>
      </c>
      <c r="D1286" s="66">
        <v>11.0</v>
      </c>
      <c r="E1286" s="46"/>
    </row>
    <row r="1289">
      <c r="A1289" s="5" t="s">
        <v>5089</v>
      </c>
      <c r="B1289" s="6"/>
      <c r="C1289" s="6"/>
      <c r="D1289" s="6"/>
      <c r="E1289" s="7"/>
    </row>
    <row r="1290">
      <c r="A1290" s="10"/>
      <c r="B1290" s="11"/>
      <c r="C1290" s="11"/>
      <c r="D1290" s="11"/>
      <c r="E1290" s="12"/>
    </row>
    <row r="1291">
      <c r="A1291" s="5" t="s">
        <v>3850</v>
      </c>
      <c r="B1291" s="6"/>
      <c r="C1291" s="6"/>
      <c r="D1291" s="6"/>
      <c r="E1291" s="7"/>
    </row>
    <row r="1292">
      <c r="A1292" s="10"/>
      <c r="B1292" s="11"/>
      <c r="C1292" s="11"/>
      <c r="D1292" s="11"/>
      <c r="E1292" s="12"/>
    </row>
    <row r="1293">
      <c r="A1293" s="13">
        <v>45782.0</v>
      </c>
      <c r="B1293" s="6"/>
      <c r="C1293" s="54" t="s">
        <v>3851</v>
      </c>
      <c r="D1293" s="15">
        <v>45788.0</v>
      </c>
      <c r="E1293" s="7"/>
    </row>
    <row r="1294">
      <c r="A1294" s="10"/>
      <c r="B1294" s="11"/>
      <c r="C1294" s="16"/>
      <c r="D1294" s="11"/>
      <c r="E1294" s="12"/>
    </row>
    <row r="1295">
      <c r="A1295" s="55" t="s">
        <v>5098</v>
      </c>
      <c r="B1295" s="7"/>
      <c r="C1295" s="16"/>
      <c r="D1295" s="56" t="s">
        <v>5099</v>
      </c>
      <c r="E1295" s="7"/>
    </row>
    <row r="1296">
      <c r="A1296" s="10"/>
      <c r="B1296" s="12"/>
      <c r="C1296" s="16"/>
      <c r="D1296" s="11"/>
      <c r="E1296" s="12"/>
    </row>
    <row r="1297">
      <c r="A1297" s="19" t="s">
        <v>3852</v>
      </c>
      <c r="B1297" s="6"/>
      <c r="C1297" s="6"/>
      <c r="D1297" s="6"/>
      <c r="E1297" s="7"/>
    </row>
    <row r="1298">
      <c r="A1298" s="20" t="s">
        <v>3853</v>
      </c>
      <c r="B1298" s="21" t="s">
        <v>3854</v>
      </c>
      <c r="C1298" s="22" t="s">
        <v>3855</v>
      </c>
      <c r="D1298" s="21" t="s">
        <v>3856</v>
      </c>
      <c r="E1298" s="23" t="s">
        <v>13</v>
      </c>
    </row>
    <row r="1299">
      <c r="A1299" s="57" t="s">
        <v>3857</v>
      </c>
      <c r="B1299" s="25">
        <v>37727.0</v>
      </c>
      <c r="C1299" s="26">
        <v>37722.0</v>
      </c>
      <c r="D1299" s="27">
        <v>-5.0</v>
      </c>
      <c r="E1299" s="42"/>
    </row>
    <row r="1300">
      <c r="A1300" s="57" t="s">
        <v>3858</v>
      </c>
      <c r="B1300" s="29">
        <v>38164.0</v>
      </c>
      <c r="C1300" s="26">
        <v>33447.0</v>
      </c>
      <c r="D1300" s="27">
        <v>-4717.0</v>
      </c>
      <c r="E1300" s="28" t="s">
        <v>5323</v>
      </c>
    </row>
    <row r="1301">
      <c r="A1301" s="57" t="s">
        <v>3859</v>
      </c>
      <c r="B1301" s="29">
        <v>0.0</v>
      </c>
      <c r="C1301" s="26"/>
      <c r="D1301" s="27">
        <v>0.0</v>
      </c>
      <c r="E1301" s="42"/>
    </row>
    <row r="1302">
      <c r="A1302" s="57" t="s">
        <v>3860</v>
      </c>
      <c r="B1302" s="29">
        <v>0.0</v>
      </c>
      <c r="C1302" s="26"/>
      <c r="D1302" s="27">
        <v>0.0</v>
      </c>
      <c r="E1302" s="42"/>
    </row>
    <row r="1303">
      <c r="A1303" s="31" t="s">
        <v>3862</v>
      </c>
      <c r="B1303" s="29">
        <v>0.0</v>
      </c>
      <c r="C1303" s="26"/>
      <c r="D1303" s="27">
        <v>0.0</v>
      </c>
      <c r="E1303" s="42"/>
    </row>
    <row r="1304">
      <c r="A1304" s="31" t="s">
        <v>3863</v>
      </c>
      <c r="B1304" s="29">
        <v>0.0</v>
      </c>
      <c r="C1304" s="26"/>
      <c r="D1304" s="27">
        <v>0.0</v>
      </c>
      <c r="E1304" s="41"/>
    </row>
    <row r="1305">
      <c r="A1305" s="31" t="s">
        <v>3865</v>
      </c>
      <c r="B1305" s="29">
        <v>1342.0</v>
      </c>
      <c r="C1305" s="26">
        <v>1342.0</v>
      </c>
      <c r="D1305" s="27">
        <v>0.0</v>
      </c>
      <c r="E1305" s="28"/>
    </row>
    <row r="1306">
      <c r="A1306" s="31" t="s">
        <v>3867</v>
      </c>
      <c r="B1306" s="29">
        <v>7280.0</v>
      </c>
      <c r="C1306" s="26">
        <v>7280.0</v>
      </c>
      <c r="D1306" s="27">
        <v>0.0</v>
      </c>
      <c r="E1306" s="42"/>
    </row>
    <row r="1307">
      <c r="A1307" s="58" t="s">
        <v>3868</v>
      </c>
      <c r="B1307" s="29">
        <v>104429.0</v>
      </c>
      <c r="C1307" s="29">
        <v>104429.0</v>
      </c>
      <c r="D1307" s="27">
        <v>0.0</v>
      </c>
      <c r="E1307" s="42"/>
    </row>
    <row r="1308">
      <c r="A1308" s="58" t="s">
        <v>3869</v>
      </c>
      <c r="B1308" s="29">
        <v>51669.0</v>
      </c>
      <c r="C1308" s="59">
        <v>51669.0</v>
      </c>
      <c r="D1308" s="27">
        <v>0.0</v>
      </c>
      <c r="E1308" s="42"/>
    </row>
    <row r="1309">
      <c r="A1309" s="58" t="s">
        <v>3870</v>
      </c>
      <c r="B1309" s="29">
        <v>105748.0</v>
      </c>
      <c r="C1309" s="59">
        <v>105449.0</v>
      </c>
      <c r="D1309" s="27">
        <v>-299.0</v>
      </c>
      <c r="E1309" s="42"/>
    </row>
    <row r="1310">
      <c r="A1310" s="58" t="s">
        <v>3871</v>
      </c>
      <c r="B1310" s="29">
        <v>97833.0</v>
      </c>
      <c r="C1310" s="59">
        <v>97833.0</v>
      </c>
      <c r="D1310" s="27">
        <v>0.0</v>
      </c>
      <c r="E1310" s="42"/>
    </row>
    <row r="1311">
      <c r="A1311" s="58" t="s">
        <v>3873</v>
      </c>
      <c r="B1311" s="29">
        <v>4598.0</v>
      </c>
      <c r="C1311" s="59">
        <v>4598.0</v>
      </c>
      <c r="D1311" s="27">
        <v>0.0</v>
      </c>
      <c r="E1311" s="42"/>
    </row>
    <row r="1312">
      <c r="A1312" s="58" t="s">
        <v>3874</v>
      </c>
      <c r="B1312" s="29">
        <v>15698.0</v>
      </c>
      <c r="C1312" s="59">
        <v>15698.0</v>
      </c>
      <c r="D1312" s="27">
        <v>0.0</v>
      </c>
      <c r="E1312" s="42"/>
    </row>
    <row r="1313">
      <c r="A1313" s="35" t="s">
        <v>3875</v>
      </c>
      <c r="B1313" s="29">
        <v>448781.5</v>
      </c>
      <c r="C1313" s="59">
        <v>448482.5</v>
      </c>
      <c r="D1313" s="27">
        <v>-299.0</v>
      </c>
      <c r="E1313" s="42"/>
    </row>
    <row r="1314">
      <c r="A1314" s="36" t="s">
        <v>3876</v>
      </c>
      <c r="B1314" s="43">
        <v>8.5</v>
      </c>
      <c r="C1314" s="65">
        <v>-4713.5</v>
      </c>
      <c r="D1314" s="66">
        <v>-4722.0</v>
      </c>
      <c r="E1314" s="46"/>
    </row>
    <row r="1317">
      <c r="A1317" s="5" t="s">
        <v>5089</v>
      </c>
      <c r="B1317" s="6"/>
      <c r="C1317" s="6"/>
      <c r="D1317" s="6"/>
      <c r="E1317" s="7"/>
    </row>
    <row r="1318">
      <c r="A1318" s="10"/>
      <c r="B1318" s="11"/>
      <c r="C1318" s="11"/>
      <c r="D1318" s="11"/>
      <c r="E1318" s="12"/>
    </row>
    <row r="1319">
      <c r="A1319" s="5" t="s">
        <v>3850</v>
      </c>
      <c r="B1319" s="6"/>
      <c r="C1319" s="6"/>
      <c r="D1319" s="6"/>
      <c r="E1319" s="7"/>
    </row>
    <row r="1320">
      <c r="A1320" s="10"/>
      <c r="B1320" s="11"/>
      <c r="C1320" s="11"/>
      <c r="D1320" s="11"/>
      <c r="E1320" s="12"/>
    </row>
    <row r="1321">
      <c r="A1321" s="13">
        <v>45789.0</v>
      </c>
      <c r="B1321" s="6"/>
      <c r="C1321" s="54" t="s">
        <v>3851</v>
      </c>
      <c r="D1321" s="15">
        <v>45795.0</v>
      </c>
      <c r="E1321" s="7"/>
    </row>
    <row r="1322">
      <c r="A1322" s="10"/>
      <c r="B1322" s="11"/>
      <c r="C1322" s="16"/>
      <c r="D1322" s="11"/>
      <c r="E1322" s="12"/>
    </row>
    <row r="1323">
      <c r="A1323" s="55" t="s">
        <v>5098</v>
      </c>
      <c r="B1323" s="7"/>
      <c r="C1323" s="16"/>
      <c r="D1323" s="56" t="s">
        <v>5099</v>
      </c>
      <c r="E1323" s="7"/>
    </row>
    <row r="1324">
      <c r="A1324" s="10"/>
      <c r="B1324" s="12"/>
      <c r="C1324" s="16"/>
      <c r="D1324" s="11"/>
      <c r="E1324" s="12"/>
    </row>
    <row r="1325">
      <c r="A1325" s="19" t="s">
        <v>3852</v>
      </c>
      <c r="B1325" s="6"/>
      <c r="C1325" s="6"/>
      <c r="D1325" s="6"/>
      <c r="E1325" s="7"/>
    </row>
    <row r="1326">
      <c r="A1326" s="20" t="s">
        <v>3853</v>
      </c>
      <c r="B1326" s="21" t="s">
        <v>3854</v>
      </c>
      <c r="C1326" s="22" t="s">
        <v>3855</v>
      </c>
      <c r="D1326" s="21" t="s">
        <v>3856</v>
      </c>
      <c r="E1326" s="23" t="s">
        <v>13</v>
      </c>
    </row>
    <row r="1327">
      <c r="A1327" s="57" t="s">
        <v>3857</v>
      </c>
      <c r="B1327" s="25">
        <v>25234.0</v>
      </c>
      <c r="C1327" s="26">
        <v>25234.0</v>
      </c>
      <c r="D1327" s="27">
        <v>0.0</v>
      </c>
      <c r="E1327" s="42"/>
    </row>
    <row r="1328">
      <c r="A1328" s="57" t="s">
        <v>3858</v>
      </c>
      <c r="B1328" s="29">
        <v>33177.0</v>
      </c>
      <c r="C1328" s="26">
        <v>26686.0</v>
      </c>
      <c r="D1328" s="27">
        <v>-6491.0</v>
      </c>
      <c r="E1328" s="28" t="s">
        <v>5324</v>
      </c>
    </row>
    <row r="1329">
      <c r="A1329" s="57" t="s">
        <v>3859</v>
      </c>
      <c r="B1329" s="29">
        <v>240.0</v>
      </c>
      <c r="C1329" s="26">
        <v>240.0</v>
      </c>
      <c r="D1329" s="27">
        <v>0.0</v>
      </c>
      <c r="E1329" s="42"/>
    </row>
    <row r="1330">
      <c r="A1330" s="57" t="s">
        <v>3860</v>
      </c>
      <c r="B1330" s="29">
        <v>0.0</v>
      </c>
      <c r="C1330" s="26"/>
      <c r="D1330" s="27">
        <v>0.0</v>
      </c>
      <c r="E1330" s="42"/>
    </row>
    <row r="1331">
      <c r="A1331" s="31" t="s">
        <v>3862</v>
      </c>
      <c r="B1331" s="29">
        <v>0.0</v>
      </c>
      <c r="C1331" s="26"/>
      <c r="D1331" s="27">
        <v>0.0</v>
      </c>
      <c r="E1331" s="42"/>
    </row>
    <row r="1332">
      <c r="A1332" s="31" t="s">
        <v>3863</v>
      </c>
      <c r="B1332" s="29">
        <v>0.0</v>
      </c>
      <c r="C1332" s="26"/>
      <c r="D1332" s="27">
        <v>0.0</v>
      </c>
      <c r="E1332" s="41"/>
    </row>
    <row r="1333">
      <c r="A1333" s="31" t="s">
        <v>3865</v>
      </c>
      <c r="B1333" s="29">
        <v>175.0</v>
      </c>
      <c r="C1333" s="26">
        <v>20.0</v>
      </c>
      <c r="D1333" s="27">
        <v>-155.0</v>
      </c>
      <c r="E1333" s="28" t="s">
        <v>5325</v>
      </c>
    </row>
    <row r="1334">
      <c r="A1334" s="31" t="s">
        <v>3867</v>
      </c>
      <c r="B1334" s="29">
        <v>7080.0</v>
      </c>
      <c r="C1334" s="26">
        <v>7120.0</v>
      </c>
      <c r="D1334" s="27">
        <v>40.0</v>
      </c>
      <c r="E1334" s="42"/>
    </row>
    <row r="1335">
      <c r="A1335" s="58" t="s">
        <v>3868</v>
      </c>
      <c r="B1335" s="29">
        <v>123263.0</v>
      </c>
      <c r="C1335" s="29">
        <v>123263.0</v>
      </c>
      <c r="D1335" s="27">
        <v>0.0</v>
      </c>
      <c r="E1335" s="42"/>
    </row>
    <row r="1336">
      <c r="A1336" s="58" t="s">
        <v>3869</v>
      </c>
      <c r="B1336" s="29">
        <v>53655.0</v>
      </c>
      <c r="C1336" s="59">
        <v>54148.0</v>
      </c>
      <c r="D1336" s="27">
        <v>493.0</v>
      </c>
      <c r="E1336" s="42"/>
    </row>
    <row r="1337">
      <c r="A1337" s="58" t="s">
        <v>3870</v>
      </c>
      <c r="B1337" s="29">
        <v>129550.0</v>
      </c>
      <c r="C1337" s="59">
        <v>129908.0</v>
      </c>
      <c r="D1337" s="27">
        <v>358.0</v>
      </c>
      <c r="E1337" s="42"/>
    </row>
    <row r="1338">
      <c r="A1338" s="58" t="s">
        <v>3871</v>
      </c>
      <c r="B1338" s="29">
        <v>93554.0</v>
      </c>
      <c r="C1338" s="59">
        <v>93554.0</v>
      </c>
      <c r="D1338" s="27">
        <v>0.0</v>
      </c>
      <c r="E1338" s="42"/>
    </row>
    <row r="1339">
      <c r="A1339" s="58" t="s">
        <v>3873</v>
      </c>
      <c r="B1339" s="29">
        <v>355.0</v>
      </c>
      <c r="C1339" s="59">
        <v>355.0</v>
      </c>
      <c r="D1339" s="27">
        <v>0.0</v>
      </c>
      <c r="E1339" s="42"/>
    </row>
    <row r="1340">
      <c r="A1340" s="58" t="s">
        <v>3874</v>
      </c>
      <c r="B1340" s="29">
        <v>14796.0</v>
      </c>
      <c r="C1340" s="59">
        <v>14283.0</v>
      </c>
      <c r="D1340" s="27">
        <v>-513.0</v>
      </c>
      <c r="E1340" s="42"/>
    </row>
    <row r="1341">
      <c r="A1341" s="35" t="s">
        <v>3875</v>
      </c>
      <c r="B1341" s="29">
        <v>466278.5</v>
      </c>
      <c r="C1341" s="59">
        <v>466855.5</v>
      </c>
      <c r="D1341" s="27">
        <v>577.0</v>
      </c>
      <c r="E1341" s="42"/>
    </row>
    <row r="1342">
      <c r="A1342" s="36" t="s">
        <v>3876</v>
      </c>
      <c r="B1342" s="43">
        <v>4.5</v>
      </c>
      <c r="C1342" s="65">
        <v>-6327.5</v>
      </c>
      <c r="D1342" s="66">
        <v>-6332.0</v>
      </c>
      <c r="E1342" s="46"/>
    </row>
    <row r="1345">
      <c r="A1345" s="5" t="s">
        <v>5089</v>
      </c>
      <c r="B1345" s="6"/>
      <c r="C1345" s="6"/>
      <c r="D1345" s="6"/>
      <c r="E1345" s="7"/>
    </row>
    <row r="1346">
      <c r="A1346" s="10"/>
      <c r="B1346" s="11"/>
      <c r="C1346" s="11"/>
      <c r="D1346" s="11"/>
      <c r="E1346" s="12"/>
    </row>
    <row r="1347">
      <c r="A1347" s="5" t="s">
        <v>3850</v>
      </c>
      <c r="B1347" s="6"/>
      <c r="C1347" s="6"/>
      <c r="D1347" s="6"/>
      <c r="E1347" s="7"/>
    </row>
    <row r="1348">
      <c r="A1348" s="10"/>
      <c r="B1348" s="11"/>
      <c r="C1348" s="11"/>
      <c r="D1348" s="11"/>
      <c r="E1348" s="12"/>
    </row>
    <row r="1349">
      <c r="A1349" s="13">
        <v>45796.0</v>
      </c>
      <c r="B1349" s="6"/>
      <c r="C1349" s="54" t="s">
        <v>3851</v>
      </c>
      <c r="D1349" s="15">
        <v>45802.0</v>
      </c>
      <c r="E1349" s="7"/>
    </row>
    <row r="1350">
      <c r="A1350" s="10"/>
      <c r="B1350" s="11"/>
      <c r="C1350" s="16"/>
      <c r="D1350" s="11"/>
      <c r="E1350" s="12"/>
    </row>
    <row r="1351">
      <c r="A1351" s="55" t="s">
        <v>5098</v>
      </c>
      <c r="B1351" s="7"/>
      <c r="C1351" s="16"/>
      <c r="D1351" s="56" t="s">
        <v>5099</v>
      </c>
      <c r="E1351" s="7"/>
    </row>
    <row r="1352">
      <c r="A1352" s="10"/>
      <c r="B1352" s="12"/>
      <c r="C1352" s="16"/>
      <c r="D1352" s="11"/>
      <c r="E1352" s="12"/>
    </row>
    <row r="1353">
      <c r="A1353" s="19" t="s">
        <v>3852</v>
      </c>
      <c r="B1353" s="6"/>
      <c r="C1353" s="6"/>
      <c r="D1353" s="6"/>
      <c r="E1353" s="7"/>
    </row>
    <row r="1354">
      <c r="A1354" s="20" t="s">
        <v>3853</v>
      </c>
      <c r="B1354" s="21" t="s">
        <v>3854</v>
      </c>
      <c r="C1354" s="22" t="s">
        <v>3855</v>
      </c>
      <c r="D1354" s="21" t="s">
        <v>3856</v>
      </c>
      <c r="E1354" s="23" t="s">
        <v>13</v>
      </c>
    </row>
    <row r="1355">
      <c r="A1355" s="57" t="s">
        <v>3857</v>
      </c>
      <c r="B1355" s="25">
        <v>30287.0</v>
      </c>
      <c r="C1355" s="26">
        <v>30277.0</v>
      </c>
      <c r="D1355" s="27">
        <v>-10.0</v>
      </c>
      <c r="E1355" s="42"/>
    </row>
    <row r="1356">
      <c r="A1356" s="57" t="s">
        <v>3858</v>
      </c>
      <c r="B1356" s="29">
        <v>32097.0</v>
      </c>
      <c r="C1356" s="26">
        <v>26890.0</v>
      </c>
      <c r="D1356" s="27">
        <v>-5207.0</v>
      </c>
      <c r="E1356" s="28" t="s">
        <v>5326</v>
      </c>
    </row>
    <row r="1357">
      <c r="A1357" s="57" t="s">
        <v>3859</v>
      </c>
      <c r="B1357" s="29">
        <v>280.0</v>
      </c>
      <c r="C1357" s="26">
        <v>280.0</v>
      </c>
      <c r="D1357" s="27">
        <v>0.0</v>
      </c>
      <c r="E1357" s="42"/>
    </row>
    <row r="1358">
      <c r="A1358" s="57" t="s">
        <v>3860</v>
      </c>
      <c r="B1358" s="29">
        <v>0.0</v>
      </c>
      <c r="C1358" s="26"/>
      <c r="D1358" s="27">
        <v>0.0</v>
      </c>
      <c r="E1358" s="42"/>
    </row>
    <row r="1359">
      <c r="A1359" s="31" t="s">
        <v>3862</v>
      </c>
      <c r="B1359" s="29">
        <v>0.0</v>
      </c>
      <c r="C1359" s="26"/>
      <c r="D1359" s="27">
        <v>0.0</v>
      </c>
      <c r="E1359" s="42"/>
    </row>
    <row r="1360">
      <c r="A1360" s="31" t="s">
        <v>3863</v>
      </c>
      <c r="B1360" s="29">
        <v>2835.0</v>
      </c>
      <c r="C1360" s="26">
        <v>2835.0</v>
      </c>
      <c r="D1360" s="27">
        <v>0.0</v>
      </c>
      <c r="E1360" s="41" t="s">
        <v>5327</v>
      </c>
    </row>
    <row r="1361">
      <c r="A1361" s="31" t="s">
        <v>3865</v>
      </c>
      <c r="B1361" s="29">
        <v>240.0</v>
      </c>
      <c r="C1361" s="26">
        <v>240.0</v>
      </c>
      <c r="D1361" s="27">
        <v>0.0</v>
      </c>
      <c r="E1361" s="28" t="s">
        <v>5328</v>
      </c>
    </row>
    <row r="1362">
      <c r="A1362" s="31" t="s">
        <v>3867</v>
      </c>
      <c r="B1362" s="29">
        <v>6880.0</v>
      </c>
      <c r="C1362" s="26">
        <v>6880.0</v>
      </c>
      <c r="D1362" s="27">
        <v>0.0</v>
      </c>
      <c r="E1362" s="42"/>
    </row>
    <row r="1363">
      <c r="A1363" s="58" t="s">
        <v>3868</v>
      </c>
      <c r="B1363" s="29">
        <v>126498.0</v>
      </c>
      <c r="C1363" s="29">
        <v>126844.0</v>
      </c>
      <c r="D1363" s="27">
        <v>346.0</v>
      </c>
      <c r="E1363" s="42"/>
    </row>
    <row r="1364">
      <c r="A1364" s="58" t="s">
        <v>3869</v>
      </c>
      <c r="B1364" s="29">
        <v>50174.0</v>
      </c>
      <c r="C1364" s="59">
        <v>50174.0</v>
      </c>
      <c r="D1364" s="27">
        <v>0.0</v>
      </c>
      <c r="E1364" s="42"/>
    </row>
    <row r="1365">
      <c r="A1365" s="58" t="s">
        <v>3870</v>
      </c>
      <c r="B1365" s="29">
        <v>122061.0</v>
      </c>
      <c r="C1365" s="59">
        <v>122061.0</v>
      </c>
      <c r="D1365" s="27">
        <v>0.0</v>
      </c>
      <c r="E1365" s="42"/>
    </row>
    <row r="1366">
      <c r="A1366" s="58" t="s">
        <v>3871</v>
      </c>
      <c r="B1366" s="29">
        <v>103619.0</v>
      </c>
      <c r="C1366" s="59">
        <v>103619.0</v>
      </c>
      <c r="D1366" s="27">
        <v>0.0</v>
      </c>
      <c r="E1366" s="42"/>
    </row>
    <row r="1367">
      <c r="A1367" s="58" t="s">
        <v>3873</v>
      </c>
      <c r="B1367" s="29">
        <v>1016.0</v>
      </c>
      <c r="C1367" s="59">
        <v>1016.0</v>
      </c>
      <c r="D1367" s="27">
        <v>0.0</v>
      </c>
      <c r="E1367" s="42"/>
    </row>
    <row r="1368">
      <c r="A1368" s="58" t="s">
        <v>3874</v>
      </c>
      <c r="B1368" s="29">
        <v>14969.0</v>
      </c>
      <c r="C1368" s="59">
        <v>14969.0</v>
      </c>
      <c r="D1368" s="27">
        <v>0.0</v>
      </c>
      <c r="E1368" s="42"/>
    </row>
    <row r="1369">
      <c r="A1369" s="35" t="s">
        <v>3875</v>
      </c>
      <c r="B1369" s="29">
        <v>475980.0</v>
      </c>
      <c r="C1369" s="59">
        <v>476326.0</v>
      </c>
      <c r="D1369" s="27">
        <v>346.0</v>
      </c>
      <c r="E1369" s="42"/>
    </row>
    <row r="1370">
      <c r="A1370" s="36" t="s">
        <v>3876</v>
      </c>
      <c r="B1370" s="43">
        <v>7.0</v>
      </c>
      <c r="C1370" s="65">
        <v>-5210.0</v>
      </c>
      <c r="D1370" s="66">
        <v>-5217.0</v>
      </c>
      <c r="E1370" s="46"/>
    </row>
    <row r="1373">
      <c r="A1373" s="5" t="s">
        <v>5089</v>
      </c>
      <c r="B1373" s="6"/>
      <c r="C1373" s="6"/>
      <c r="D1373" s="6"/>
      <c r="E1373" s="7"/>
    </row>
    <row r="1374">
      <c r="A1374" s="10"/>
      <c r="B1374" s="11"/>
      <c r="C1374" s="11"/>
      <c r="D1374" s="11"/>
      <c r="E1374" s="12"/>
    </row>
    <row r="1375">
      <c r="A1375" s="5" t="s">
        <v>3850</v>
      </c>
      <c r="B1375" s="6"/>
      <c r="C1375" s="6"/>
      <c r="D1375" s="6"/>
      <c r="E1375" s="7"/>
    </row>
    <row r="1376">
      <c r="A1376" s="10"/>
      <c r="B1376" s="11"/>
      <c r="C1376" s="11"/>
      <c r="D1376" s="11"/>
      <c r="E1376" s="12"/>
    </row>
    <row r="1377">
      <c r="A1377" s="13">
        <v>45803.0</v>
      </c>
      <c r="B1377" s="6"/>
      <c r="C1377" s="54" t="s">
        <v>3851</v>
      </c>
      <c r="D1377" s="15">
        <v>45808.0</v>
      </c>
      <c r="E1377" s="7"/>
    </row>
    <row r="1378">
      <c r="A1378" s="10"/>
      <c r="B1378" s="11"/>
      <c r="C1378" s="16"/>
      <c r="D1378" s="11"/>
      <c r="E1378" s="12"/>
    </row>
    <row r="1379">
      <c r="A1379" s="55" t="s">
        <v>5098</v>
      </c>
      <c r="B1379" s="7"/>
      <c r="C1379" s="16"/>
      <c r="D1379" s="56" t="s">
        <v>5107</v>
      </c>
      <c r="E1379" s="7"/>
    </row>
    <row r="1380">
      <c r="A1380" s="10"/>
      <c r="B1380" s="12"/>
      <c r="C1380" s="16"/>
      <c r="D1380" s="11"/>
      <c r="E1380" s="12"/>
    </row>
    <row r="1381">
      <c r="A1381" s="19" t="s">
        <v>3852</v>
      </c>
      <c r="B1381" s="6"/>
      <c r="C1381" s="6"/>
      <c r="D1381" s="6"/>
      <c r="E1381" s="7"/>
    </row>
    <row r="1382">
      <c r="A1382" s="20" t="s">
        <v>3853</v>
      </c>
      <c r="B1382" s="21" t="s">
        <v>3854</v>
      </c>
      <c r="C1382" s="22" t="s">
        <v>3855</v>
      </c>
      <c r="D1382" s="21" t="s">
        <v>3856</v>
      </c>
      <c r="E1382" s="23" t="s">
        <v>13</v>
      </c>
    </row>
    <row r="1383">
      <c r="A1383" s="57" t="s">
        <v>3857</v>
      </c>
      <c r="B1383" s="25">
        <v>28928.0</v>
      </c>
      <c r="C1383" s="26">
        <v>28930.0</v>
      </c>
      <c r="D1383" s="27">
        <v>2.0</v>
      </c>
      <c r="E1383" s="42"/>
    </row>
    <row r="1384">
      <c r="A1384" s="57" t="s">
        <v>3858</v>
      </c>
      <c r="B1384" s="29">
        <v>24862.0</v>
      </c>
      <c r="C1384" s="26">
        <v>24368.0</v>
      </c>
      <c r="D1384" s="27">
        <v>-494.0</v>
      </c>
      <c r="E1384" s="28"/>
    </row>
    <row r="1385">
      <c r="A1385" s="57" t="s">
        <v>3859</v>
      </c>
      <c r="B1385" s="29">
        <v>360.0</v>
      </c>
      <c r="C1385" s="26">
        <v>360.0</v>
      </c>
      <c r="D1385" s="27">
        <v>0.0</v>
      </c>
      <c r="E1385" s="42"/>
    </row>
    <row r="1386">
      <c r="A1386" s="57" t="s">
        <v>3860</v>
      </c>
      <c r="B1386" s="29">
        <v>0.0</v>
      </c>
      <c r="C1386" s="26"/>
      <c r="D1386" s="27">
        <v>0.0</v>
      </c>
      <c r="E1386" s="42"/>
    </row>
    <row r="1387">
      <c r="A1387" s="31" t="s">
        <v>3862</v>
      </c>
      <c r="B1387" s="29">
        <v>0.0</v>
      </c>
      <c r="C1387" s="26"/>
      <c r="D1387" s="27">
        <v>0.0</v>
      </c>
      <c r="E1387" s="42"/>
    </row>
    <row r="1388">
      <c r="A1388" s="31" t="s">
        <v>3863</v>
      </c>
      <c r="B1388" s="29">
        <v>0.0</v>
      </c>
      <c r="C1388" s="26"/>
      <c r="D1388" s="27">
        <v>0.0</v>
      </c>
      <c r="E1388" s="41"/>
    </row>
    <row r="1389">
      <c r="A1389" s="31" t="s">
        <v>3865</v>
      </c>
      <c r="B1389" s="29">
        <v>780.0</v>
      </c>
      <c r="C1389" s="26">
        <v>699.0</v>
      </c>
      <c r="D1389" s="27">
        <v>-81.0</v>
      </c>
      <c r="E1389" s="28"/>
    </row>
    <row r="1390">
      <c r="A1390" s="31" t="s">
        <v>3867</v>
      </c>
      <c r="B1390" s="29">
        <v>5640.0</v>
      </c>
      <c r="C1390" s="26">
        <v>5600.0</v>
      </c>
      <c r="D1390" s="27">
        <v>-40.0</v>
      </c>
      <c r="E1390" s="42"/>
    </row>
    <row r="1391">
      <c r="A1391" s="58" t="s">
        <v>3868</v>
      </c>
      <c r="B1391" s="29">
        <v>107656.0</v>
      </c>
      <c r="C1391" s="29">
        <v>108274.0</v>
      </c>
      <c r="D1391" s="27">
        <v>618.0</v>
      </c>
      <c r="E1391" s="42"/>
    </row>
    <row r="1392">
      <c r="A1392" s="58" t="s">
        <v>3869</v>
      </c>
      <c r="B1392" s="29">
        <v>39248.0</v>
      </c>
      <c r="C1392" s="59">
        <v>39248.0</v>
      </c>
      <c r="D1392" s="27">
        <v>0.0</v>
      </c>
      <c r="E1392" s="42"/>
    </row>
    <row r="1393">
      <c r="A1393" s="58" t="s">
        <v>3870</v>
      </c>
      <c r="B1393" s="29">
        <v>97612.0</v>
      </c>
      <c r="C1393" s="59">
        <v>97612.0</v>
      </c>
      <c r="D1393" s="27">
        <v>0.0</v>
      </c>
      <c r="E1393" s="42"/>
    </row>
    <row r="1394">
      <c r="A1394" s="58" t="s">
        <v>3871</v>
      </c>
      <c r="B1394" s="29">
        <v>88406.0</v>
      </c>
      <c r="C1394" s="59">
        <v>88406.0</v>
      </c>
      <c r="D1394" s="27">
        <v>0.0</v>
      </c>
      <c r="E1394" s="42"/>
    </row>
    <row r="1395">
      <c r="A1395" s="58" t="s">
        <v>3873</v>
      </c>
      <c r="B1395" s="29">
        <v>1320.0</v>
      </c>
      <c r="C1395" s="59">
        <v>1320.0</v>
      </c>
      <c r="D1395" s="27">
        <v>0.0</v>
      </c>
      <c r="E1395" s="42"/>
    </row>
    <row r="1396">
      <c r="A1396" s="58" t="s">
        <v>3874</v>
      </c>
      <c r="B1396" s="29">
        <v>11494.0</v>
      </c>
      <c r="C1396" s="59">
        <v>11494.0</v>
      </c>
      <c r="D1396" s="27">
        <v>0.0</v>
      </c>
      <c r="E1396" s="42"/>
    </row>
    <row r="1397">
      <c r="A1397" s="35" t="s">
        <v>3875</v>
      </c>
      <c r="B1397" s="29">
        <v>394791.0</v>
      </c>
      <c r="C1397" s="59">
        <v>395409.0</v>
      </c>
      <c r="D1397" s="27">
        <v>618.0</v>
      </c>
      <c r="E1397" s="42"/>
    </row>
    <row r="1398">
      <c r="A1398" s="36" t="s">
        <v>3876</v>
      </c>
      <c r="B1398" s="43">
        <v>21.0</v>
      </c>
      <c r="C1398" s="65">
        <v>-592.0</v>
      </c>
      <c r="D1398" s="66">
        <v>-613.0</v>
      </c>
      <c r="E1398" s="46"/>
    </row>
    <row r="1401">
      <c r="A1401" s="5" t="s">
        <v>5089</v>
      </c>
      <c r="B1401" s="6"/>
      <c r="C1401" s="6"/>
      <c r="D1401" s="6"/>
      <c r="E1401" s="7"/>
    </row>
    <row r="1402">
      <c r="A1402" s="10"/>
      <c r="B1402" s="11"/>
      <c r="C1402" s="11"/>
      <c r="D1402" s="11"/>
      <c r="E1402" s="12"/>
    </row>
    <row r="1403">
      <c r="A1403" s="5" t="s">
        <v>3850</v>
      </c>
      <c r="B1403" s="6"/>
      <c r="C1403" s="6"/>
      <c r="D1403" s="6"/>
      <c r="E1403" s="7"/>
    </row>
    <row r="1404">
      <c r="A1404" s="10"/>
      <c r="B1404" s="11"/>
      <c r="C1404" s="11"/>
      <c r="D1404" s="11"/>
      <c r="E1404" s="12"/>
    </row>
    <row r="1405">
      <c r="A1405" s="13">
        <v>45809.0</v>
      </c>
      <c r="B1405" s="6"/>
      <c r="C1405" s="54" t="s">
        <v>3851</v>
      </c>
      <c r="D1405" s="15">
        <v>45809.0</v>
      </c>
      <c r="E1405" s="7"/>
    </row>
    <row r="1406">
      <c r="A1406" s="10"/>
      <c r="B1406" s="11"/>
      <c r="C1406" s="16"/>
      <c r="D1406" s="11"/>
      <c r="E1406" s="12"/>
    </row>
    <row r="1407">
      <c r="A1407" s="55" t="s">
        <v>5099</v>
      </c>
      <c r="B1407" s="7"/>
      <c r="C1407" s="16"/>
      <c r="D1407" s="56" t="s">
        <v>5099</v>
      </c>
      <c r="E1407" s="7"/>
    </row>
    <row r="1408">
      <c r="A1408" s="10"/>
      <c r="B1408" s="12"/>
      <c r="C1408" s="16"/>
      <c r="D1408" s="11"/>
      <c r="E1408" s="12"/>
    </row>
    <row r="1409">
      <c r="A1409" s="19" t="s">
        <v>3852</v>
      </c>
      <c r="B1409" s="6"/>
      <c r="C1409" s="6"/>
      <c r="D1409" s="6"/>
      <c r="E1409" s="7"/>
    </row>
    <row r="1410">
      <c r="A1410" s="20" t="s">
        <v>3853</v>
      </c>
      <c r="B1410" s="21" t="s">
        <v>3854</v>
      </c>
      <c r="C1410" s="22" t="s">
        <v>3855</v>
      </c>
      <c r="D1410" s="21" t="s">
        <v>3856</v>
      </c>
      <c r="E1410" s="23" t="s">
        <v>13</v>
      </c>
    </row>
    <row r="1411">
      <c r="A1411" s="57" t="s">
        <v>3857</v>
      </c>
      <c r="B1411" s="25">
        <v>4296.0</v>
      </c>
      <c r="C1411" s="26">
        <v>4296.0</v>
      </c>
      <c r="D1411" s="27">
        <v>0.0</v>
      </c>
      <c r="E1411" s="42"/>
    </row>
    <row r="1412">
      <c r="A1412" s="57" t="s">
        <v>3858</v>
      </c>
      <c r="B1412" s="29">
        <v>5004.0</v>
      </c>
      <c r="C1412" s="26">
        <v>5004.0</v>
      </c>
      <c r="D1412" s="27">
        <v>0.0</v>
      </c>
      <c r="E1412" s="28"/>
    </row>
    <row r="1413">
      <c r="A1413" s="57" t="s">
        <v>3859</v>
      </c>
      <c r="B1413" s="29">
        <v>0.0</v>
      </c>
      <c r="C1413" s="26"/>
      <c r="D1413" s="27">
        <v>0.0</v>
      </c>
      <c r="E1413" s="42"/>
    </row>
    <row r="1414">
      <c r="A1414" s="57" t="s">
        <v>3860</v>
      </c>
      <c r="B1414" s="29">
        <v>0.0</v>
      </c>
      <c r="C1414" s="26"/>
      <c r="D1414" s="27">
        <v>0.0</v>
      </c>
      <c r="E1414" s="42"/>
    </row>
    <row r="1415">
      <c r="A1415" s="31" t="s">
        <v>3862</v>
      </c>
      <c r="B1415" s="29">
        <v>0.0</v>
      </c>
      <c r="C1415" s="26"/>
      <c r="D1415" s="27">
        <v>0.0</v>
      </c>
      <c r="E1415" s="42"/>
    </row>
    <row r="1416">
      <c r="A1416" s="31" t="s">
        <v>3863</v>
      </c>
      <c r="B1416" s="29">
        <v>0.0</v>
      </c>
      <c r="C1416" s="26"/>
      <c r="D1416" s="27">
        <v>0.0</v>
      </c>
      <c r="E1416" s="41"/>
    </row>
    <row r="1417">
      <c r="A1417" s="31" t="s">
        <v>3865</v>
      </c>
      <c r="B1417" s="29">
        <v>0.0</v>
      </c>
      <c r="C1417" s="26"/>
      <c r="D1417" s="27">
        <v>0.0</v>
      </c>
      <c r="E1417" s="28"/>
    </row>
    <row r="1418">
      <c r="A1418" s="31" t="s">
        <v>3867</v>
      </c>
      <c r="B1418" s="29">
        <v>920.0</v>
      </c>
      <c r="C1418" s="26">
        <v>920.0</v>
      </c>
      <c r="D1418" s="27">
        <v>0.0</v>
      </c>
      <c r="E1418" s="42"/>
    </row>
    <row r="1419">
      <c r="A1419" s="58" t="s">
        <v>3868</v>
      </c>
      <c r="B1419" s="29">
        <v>13348.0</v>
      </c>
      <c r="C1419" s="29">
        <v>13348.0</v>
      </c>
      <c r="D1419" s="27">
        <v>0.0</v>
      </c>
      <c r="E1419" s="42"/>
    </row>
    <row r="1420">
      <c r="A1420" s="58" t="s">
        <v>3869</v>
      </c>
      <c r="B1420" s="29">
        <v>9433.0</v>
      </c>
      <c r="C1420" s="59">
        <v>9433.0</v>
      </c>
      <c r="D1420" s="27">
        <v>0.0</v>
      </c>
      <c r="E1420" s="42"/>
    </row>
    <row r="1421">
      <c r="A1421" s="58" t="s">
        <v>3870</v>
      </c>
      <c r="B1421" s="29">
        <v>20795.0</v>
      </c>
      <c r="C1421" s="59">
        <v>20795.0</v>
      </c>
      <c r="D1421" s="27">
        <v>0.0</v>
      </c>
      <c r="E1421" s="42"/>
    </row>
    <row r="1422">
      <c r="A1422" s="58" t="s">
        <v>3871</v>
      </c>
      <c r="B1422" s="29">
        <v>17960.0</v>
      </c>
      <c r="C1422" s="59">
        <v>17960.0</v>
      </c>
      <c r="D1422" s="27">
        <v>0.0</v>
      </c>
      <c r="E1422" s="42"/>
    </row>
    <row r="1423">
      <c r="A1423" s="58" t="s">
        <v>3873</v>
      </c>
      <c r="B1423" s="29">
        <v>756.0</v>
      </c>
      <c r="C1423" s="59">
        <v>756.0</v>
      </c>
      <c r="D1423" s="27">
        <v>0.0</v>
      </c>
      <c r="E1423" s="42"/>
    </row>
    <row r="1424">
      <c r="A1424" s="58" t="s">
        <v>3874</v>
      </c>
      <c r="B1424" s="29">
        <v>1142.0</v>
      </c>
      <c r="C1424" s="59">
        <v>1142.0</v>
      </c>
      <c r="D1424" s="27">
        <v>0.0</v>
      </c>
      <c r="E1424" s="42"/>
    </row>
    <row r="1425">
      <c r="A1425" s="35" t="s">
        <v>3875</v>
      </c>
      <c r="B1425" s="29">
        <v>72511.5</v>
      </c>
      <c r="C1425" s="59">
        <v>72511.5</v>
      </c>
      <c r="D1425" s="27">
        <v>0.0</v>
      </c>
      <c r="E1425" s="42"/>
    </row>
    <row r="1426">
      <c r="A1426" s="36" t="s">
        <v>3876</v>
      </c>
      <c r="B1426" s="43">
        <v>0.5</v>
      </c>
      <c r="C1426" s="65">
        <v>0.5</v>
      </c>
      <c r="D1426" s="66">
        <v>0.0</v>
      </c>
      <c r="E1426" s="46"/>
    </row>
    <row r="1429">
      <c r="A1429" s="5" t="s">
        <v>5089</v>
      </c>
      <c r="B1429" s="6"/>
      <c r="C1429" s="6"/>
      <c r="D1429" s="6"/>
      <c r="E1429" s="7"/>
    </row>
    <row r="1430">
      <c r="A1430" s="10"/>
      <c r="B1430" s="11"/>
      <c r="C1430" s="11"/>
      <c r="D1430" s="11"/>
      <c r="E1430" s="12"/>
    </row>
    <row r="1431">
      <c r="A1431" s="5" t="s">
        <v>3850</v>
      </c>
      <c r="B1431" s="6"/>
      <c r="C1431" s="6"/>
      <c r="D1431" s="6"/>
      <c r="E1431" s="7"/>
    </row>
    <row r="1432">
      <c r="A1432" s="10"/>
      <c r="B1432" s="11"/>
      <c r="C1432" s="11"/>
      <c r="D1432" s="11"/>
      <c r="E1432" s="12"/>
    </row>
    <row r="1433">
      <c r="A1433" s="13">
        <v>45810.0</v>
      </c>
      <c r="B1433" s="6"/>
      <c r="C1433" s="54" t="s">
        <v>3851</v>
      </c>
      <c r="D1433" s="15">
        <v>45816.0</v>
      </c>
      <c r="E1433" s="7"/>
    </row>
    <row r="1434">
      <c r="A1434" s="10"/>
      <c r="B1434" s="11"/>
      <c r="C1434" s="16"/>
      <c r="D1434" s="11"/>
      <c r="E1434" s="12"/>
    </row>
    <row r="1435">
      <c r="A1435" s="55" t="s">
        <v>5098</v>
      </c>
      <c r="B1435" s="7"/>
      <c r="C1435" s="16"/>
      <c r="D1435" s="56" t="s">
        <v>5099</v>
      </c>
      <c r="E1435" s="7"/>
    </row>
    <row r="1436">
      <c r="A1436" s="10"/>
      <c r="B1436" s="12"/>
      <c r="C1436" s="16"/>
      <c r="D1436" s="11"/>
      <c r="E1436" s="12"/>
    </row>
    <row r="1437">
      <c r="A1437" s="19" t="s">
        <v>3852</v>
      </c>
      <c r="B1437" s="6"/>
      <c r="C1437" s="6"/>
      <c r="D1437" s="6"/>
      <c r="E1437" s="7"/>
    </row>
    <row r="1438">
      <c r="A1438" s="20" t="s">
        <v>3853</v>
      </c>
      <c r="B1438" s="21" t="s">
        <v>3854</v>
      </c>
      <c r="C1438" s="22" t="s">
        <v>3855</v>
      </c>
      <c r="D1438" s="21" t="s">
        <v>3856</v>
      </c>
      <c r="E1438" s="23" t="s">
        <v>13</v>
      </c>
    </row>
    <row r="1439">
      <c r="A1439" s="57" t="s">
        <v>3857</v>
      </c>
      <c r="B1439" s="25">
        <v>24388.0</v>
      </c>
      <c r="C1439" s="26">
        <v>24088.0</v>
      </c>
      <c r="D1439" s="27">
        <v>-300.0</v>
      </c>
      <c r="E1439" s="42"/>
    </row>
    <row r="1440">
      <c r="A1440" s="57" t="s">
        <v>3858</v>
      </c>
      <c r="B1440" s="29">
        <v>32311.0</v>
      </c>
      <c r="C1440" s="26">
        <v>32311.0</v>
      </c>
      <c r="D1440" s="27">
        <v>0.0</v>
      </c>
      <c r="E1440" s="28"/>
    </row>
    <row r="1441">
      <c r="A1441" s="57" t="s">
        <v>3859</v>
      </c>
      <c r="B1441" s="29">
        <v>1155.0</v>
      </c>
      <c r="C1441" s="26">
        <v>1155.0</v>
      </c>
      <c r="D1441" s="27">
        <v>0.0</v>
      </c>
      <c r="E1441" s="42"/>
    </row>
    <row r="1442">
      <c r="A1442" s="57" t="s">
        <v>3860</v>
      </c>
      <c r="B1442" s="29">
        <v>0.0</v>
      </c>
      <c r="C1442" s="26"/>
      <c r="D1442" s="27">
        <v>0.0</v>
      </c>
      <c r="E1442" s="42"/>
    </row>
    <row r="1443">
      <c r="A1443" s="31" t="s">
        <v>3862</v>
      </c>
      <c r="B1443" s="29">
        <v>0.0</v>
      </c>
      <c r="C1443" s="26"/>
      <c r="D1443" s="27">
        <v>0.0</v>
      </c>
      <c r="E1443" s="42"/>
    </row>
    <row r="1444">
      <c r="A1444" s="31" t="s">
        <v>3863</v>
      </c>
      <c r="B1444" s="29">
        <v>0.0</v>
      </c>
      <c r="C1444" s="26"/>
      <c r="D1444" s="27">
        <v>0.0</v>
      </c>
      <c r="E1444" s="41"/>
    </row>
    <row r="1445">
      <c r="A1445" s="31" t="s">
        <v>3865</v>
      </c>
      <c r="B1445" s="29">
        <v>0.0</v>
      </c>
      <c r="C1445" s="26"/>
      <c r="D1445" s="27">
        <v>0.0</v>
      </c>
      <c r="E1445" s="28"/>
    </row>
    <row r="1446">
      <c r="A1446" s="31" t="s">
        <v>3867</v>
      </c>
      <c r="B1446" s="29">
        <v>7160.0</v>
      </c>
      <c r="C1446" s="26">
        <v>6400.0</v>
      </c>
      <c r="D1446" s="27">
        <v>-760.0</v>
      </c>
      <c r="E1446" s="42"/>
    </row>
    <row r="1447">
      <c r="A1447" s="58" t="s">
        <v>3868</v>
      </c>
      <c r="B1447" s="29">
        <v>134240.0</v>
      </c>
      <c r="C1447" s="29">
        <v>134240.0</v>
      </c>
      <c r="D1447" s="27">
        <v>0.0</v>
      </c>
      <c r="E1447" s="42"/>
    </row>
    <row r="1448">
      <c r="A1448" s="58" t="s">
        <v>3869</v>
      </c>
      <c r="B1448" s="29">
        <v>45614.0</v>
      </c>
      <c r="C1448" s="59">
        <v>45614.0</v>
      </c>
      <c r="D1448" s="27">
        <v>0.0</v>
      </c>
      <c r="E1448" s="42"/>
    </row>
    <row r="1449">
      <c r="A1449" s="58" t="s">
        <v>3870</v>
      </c>
      <c r="B1449" s="29">
        <v>102382.0</v>
      </c>
      <c r="C1449" s="59">
        <v>101565.0</v>
      </c>
      <c r="D1449" s="27">
        <v>-817.0</v>
      </c>
      <c r="E1449" s="42"/>
    </row>
    <row r="1450">
      <c r="A1450" s="58" t="s">
        <v>3871</v>
      </c>
      <c r="B1450" s="29">
        <v>104764.0</v>
      </c>
      <c r="C1450" s="59">
        <v>104764.0</v>
      </c>
      <c r="D1450" s="27">
        <v>0.0</v>
      </c>
      <c r="E1450" s="42"/>
    </row>
    <row r="1451">
      <c r="A1451" s="58" t="s">
        <v>3873</v>
      </c>
      <c r="B1451" s="29">
        <v>1727.0</v>
      </c>
      <c r="C1451" s="59">
        <v>1727.0</v>
      </c>
      <c r="D1451" s="27">
        <v>0.0</v>
      </c>
      <c r="E1451" s="42"/>
    </row>
    <row r="1452">
      <c r="A1452" s="58" t="s">
        <v>3874</v>
      </c>
      <c r="B1452" s="29">
        <v>16631.0</v>
      </c>
      <c r="C1452" s="59">
        <v>16631.0</v>
      </c>
      <c r="D1452" s="27">
        <v>0.0</v>
      </c>
      <c r="E1452" s="42"/>
    </row>
    <row r="1453">
      <c r="A1453" s="35" t="s">
        <v>3875</v>
      </c>
      <c r="B1453" s="29">
        <v>453734.2</v>
      </c>
      <c r="C1453" s="59">
        <v>452917.2</v>
      </c>
      <c r="D1453" s="27">
        <v>-817.0</v>
      </c>
      <c r="E1453" s="42"/>
    </row>
    <row r="1454">
      <c r="A1454" s="36" t="s">
        <v>3876</v>
      </c>
      <c r="B1454" s="43">
        <v>6.80000000000291</v>
      </c>
      <c r="C1454" s="65">
        <v>-1053.2000000000116</v>
      </c>
      <c r="D1454" s="66">
        <v>-1060.0000000000146</v>
      </c>
      <c r="E1454" s="46"/>
    </row>
    <row r="1457">
      <c r="A1457" s="5" t="s">
        <v>5089</v>
      </c>
      <c r="B1457" s="6"/>
      <c r="C1457" s="6"/>
      <c r="D1457" s="6"/>
      <c r="E1457" s="7"/>
    </row>
    <row r="1458">
      <c r="A1458" s="10"/>
      <c r="B1458" s="11"/>
      <c r="C1458" s="11"/>
      <c r="D1458" s="11"/>
      <c r="E1458" s="12"/>
    </row>
    <row r="1459">
      <c r="A1459" s="5" t="s">
        <v>3850</v>
      </c>
      <c r="B1459" s="6"/>
      <c r="C1459" s="6"/>
      <c r="D1459" s="6"/>
      <c r="E1459" s="7"/>
    </row>
    <row r="1460">
      <c r="A1460" s="10"/>
      <c r="B1460" s="11"/>
      <c r="C1460" s="11"/>
      <c r="D1460" s="11"/>
      <c r="E1460" s="12"/>
    </row>
    <row r="1461">
      <c r="A1461" s="13">
        <v>45817.0</v>
      </c>
      <c r="B1461" s="6"/>
      <c r="C1461" s="54" t="s">
        <v>3851</v>
      </c>
      <c r="D1461" s="15">
        <v>45823.0</v>
      </c>
      <c r="E1461" s="7"/>
    </row>
    <row r="1462">
      <c r="A1462" s="10"/>
      <c r="B1462" s="11"/>
      <c r="C1462" s="16"/>
      <c r="D1462" s="11"/>
      <c r="E1462" s="12"/>
    </row>
    <row r="1463">
      <c r="A1463" s="55" t="s">
        <v>5098</v>
      </c>
      <c r="B1463" s="7"/>
      <c r="C1463" s="16"/>
      <c r="D1463" s="56" t="s">
        <v>5099</v>
      </c>
      <c r="E1463" s="7"/>
    </row>
    <row r="1464">
      <c r="A1464" s="10"/>
      <c r="B1464" s="12"/>
      <c r="C1464" s="16"/>
      <c r="D1464" s="11"/>
      <c r="E1464" s="12"/>
    </row>
    <row r="1465">
      <c r="A1465" s="19" t="s">
        <v>3852</v>
      </c>
      <c r="B1465" s="6"/>
      <c r="C1465" s="6"/>
      <c r="D1465" s="6"/>
      <c r="E1465" s="7"/>
    </row>
    <row r="1466">
      <c r="A1466" s="20" t="s">
        <v>3853</v>
      </c>
      <c r="B1466" s="21" t="s">
        <v>3854</v>
      </c>
      <c r="C1466" s="22" t="s">
        <v>3855</v>
      </c>
      <c r="D1466" s="21" t="s">
        <v>3856</v>
      </c>
      <c r="E1466" s="23" t="s">
        <v>13</v>
      </c>
    </row>
    <row r="1467">
      <c r="A1467" s="57" t="s">
        <v>3857</v>
      </c>
      <c r="B1467" s="25">
        <v>34838.0</v>
      </c>
      <c r="C1467" s="26">
        <v>34838.0</v>
      </c>
      <c r="D1467" s="27">
        <v>0.0</v>
      </c>
      <c r="E1467" s="42"/>
    </row>
    <row r="1468">
      <c r="A1468" s="57" t="s">
        <v>3858</v>
      </c>
      <c r="B1468" s="29">
        <v>36819.0</v>
      </c>
      <c r="C1468" s="26">
        <v>36819.0</v>
      </c>
      <c r="D1468" s="27">
        <v>0.0</v>
      </c>
      <c r="E1468" s="28"/>
    </row>
    <row r="1469">
      <c r="A1469" s="57" t="s">
        <v>3859</v>
      </c>
      <c r="B1469" s="29">
        <v>0.0</v>
      </c>
      <c r="C1469" s="26"/>
      <c r="D1469" s="27">
        <v>0.0</v>
      </c>
      <c r="E1469" s="42"/>
    </row>
    <row r="1470">
      <c r="A1470" s="57" t="s">
        <v>3860</v>
      </c>
      <c r="B1470" s="29">
        <v>0.0</v>
      </c>
      <c r="C1470" s="26"/>
      <c r="D1470" s="27">
        <v>0.0</v>
      </c>
      <c r="E1470" s="42"/>
    </row>
    <row r="1471">
      <c r="A1471" s="31" t="s">
        <v>3862</v>
      </c>
      <c r="B1471" s="29">
        <v>0.0</v>
      </c>
      <c r="C1471" s="26"/>
      <c r="D1471" s="27">
        <v>0.0</v>
      </c>
      <c r="E1471" s="42"/>
    </row>
    <row r="1472">
      <c r="A1472" s="31" t="s">
        <v>3863</v>
      </c>
      <c r="B1472" s="29">
        <v>70.0</v>
      </c>
      <c r="C1472" s="26">
        <v>70.0</v>
      </c>
      <c r="D1472" s="27">
        <v>0.0</v>
      </c>
      <c r="E1472" s="41" t="s">
        <v>5329</v>
      </c>
    </row>
    <row r="1473">
      <c r="A1473" s="31" t="s">
        <v>3865</v>
      </c>
      <c r="B1473" s="29">
        <v>227.0</v>
      </c>
      <c r="C1473" s="26">
        <v>227.0</v>
      </c>
      <c r="D1473" s="27">
        <v>0.0</v>
      </c>
      <c r="E1473" s="28" t="s">
        <v>5330</v>
      </c>
    </row>
    <row r="1474">
      <c r="A1474" s="31" t="s">
        <v>3867</v>
      </c>
      <c r="B1474" s="29">
        <v>6040.0</v>
      </c>
      <c r="C1474" s="26">
        <v>5960.0</v>
      </c>
      <c r="D1474" s="27">
        <v>-80.0</v>
      </c>
      <c r="E1474" s="42"/>
    </row>
    <row r="1475">
      <c r="A1475" s="58" t="s">
        <v>3868</v>
      </c>
      <c r="B1475" s="29">
        <v>126463.0</v>
      </c>
      <c r="C1475" s="29">
        <v>126463.0</v>
      </c>
      <c r="D1475" s="27">
        <v>0.0</v>
      </c>
      <c r="E1475" s="42"/>
    </row>
    <row r="1476">
      <c r="A1476" s="58" t="s">
        <v>3869</v>
      </c>
      <c r="B1476" s="29">
        <v>48023.0</v>
      </c>
      <c r="C1476" s="59">
        <v>48023.0</v>
      </c>
      <c r="D1476" s="27">
        <v>0.0</v>
      </c>
      <c r="E1476" s="42"/>
    </row>
    <row r="1477">
      <c r="A1477" s="58" t="s">
        <v>3870</v>
      </c>
      <c r="B1477" s="29">
        <v>119680.0</v>
      </c>
      <c r="C1477" s="59">
        <v>119381.0</v>
      </c>
      <c r="D1477" s="27">
        <v>-299.0</v>
      </c>
      <c r="E1477" s="42"/>
    </row>
    <row r="1478">
      <c r="A1478" s="58" t="s">
        <v>3871</v>
      </c>
      <c r="B1478" s="29">
        <v>99224.0</v>
      </c>
      <c r="C1478" s="59">
        <v>99224.0</v>
      </c>
      <c r="D1478" s="27">
        <v>0.0</v>
      </c>
      <c r="E1478" s="42"/>
    </row>
    <row r="1479">
      <c r="A1479" s="58" t="s">
        <v>3873</v>
      </c>
      <c r="B1479" s="29">
        <v>3397.0</v>
      </c>
      <c r="C1479" s="59">
        <v>3397.0</v>
      </c>
      <c r="D1479" s="27">
        <v>0.0</v>
      </c>
      <c r="E1479" s="42"/>
    </row>
    <row r="1480">
      <c r="A1480" s="58" t="s">
        <v>3874</v>
      </c>
      <c r="B1480" s="29">
        <v>12763.0</v>
      </c>
      <c r="C1480" s="59">
        <v>12060.0</v>
      </c>
      <c r="D1480" s="27">
        <v>-703.0</v>
      </c>
      <c r="E1480" s="42"/>
    </row>
    <row r="1481">
      <c r="A1481" s="35" t="s">
        <v>3875</v>
      </c>
      <c r="B1481" s="29">
        <v>474754.1</v>
      </c>
      <c r="C1481" s="59">
        <v>473752.1</v>
      </c>
      <c r="D1481" s="27">
        <v>-1002.0</v>
      </c>
      <c r="E1481" s="42"/>
    </row>
    <row r="1482">
      <c r="A1482" s="36" t="s">
        <v>3876</v>
      </c>
      <c r="B1482" s="43">
        <v>26.900000000001455</v>
      </c>
      <c r="C1482" s="65">
        <v>649.9000000000233</v>
      </c>
      <c r="D1482" s="66">
        <v>623.0000000000218</v>
      </c>
      <c r="E1482" s="46"/>
    </row>
    <row r="1485">
      <c r="A1485" s="5" t="s">
        <v>5089</v>
      </c>
      <c r="B1485" s="6"/>
      <c r="C1485" s="6"/>
      <c r="D1485" s="6"/>
      <c r="E1485" s="7"/>
    </row>
    <row r="1486">
      <c r="A1486" s="10"/>
      <c r="B1486" s="11"/>
      <c r="C1486" s="11"/>
      <c r="D1486" s="11"/>
      <c r="E1486" s="12"/>
    </row>
    <row r="1487">
      <c r="A1487" s="5" t="s">
        <v>3850</v>
      </c>
      <c r="B1487" s="6"/>
      <c r="C1487" s="6"/>
      <c r="D1487" s="6"/>
      <c r="E1487" s="7"/>
    </row>
    <row r="1488">
      <c r="A1488" s="10"/>
      <c r="B1488" s="11"/>
      <c r="C1488" s="11"/>
      <c r="D1488" s="11"/>
      <c r="E1488" s="12"/>
    </row>
    <row r="1489">
      <c r="A1489" s="13">
        <v>45824.0</v>
      </c>
      <c r="B1489" s="6"/>
      <c r="C1489" s="54" t="s">
        <v>3851</v>
      </c>
      <c r="D1489" s="15">
        <v>45830.0</v>
      </c>
      <c r="E1489" s="7"/>
    </row>
    <row r="1490">
      <c r="A1490" s="10"/>
      <c r="B1490" s="11"/>
      <c r="C1490" s="16"/>
      <c r="D1490" s="11"/>
      <c r="E1490" s="12"/>
    </row>
    <row r="1491">
      <c r="A1491" s="55" t="s">
        <v>5098</v>
      </c>
      <c r="B1491" s="7"/>
      <c r="C1491" s="16"/>
      <c r="D1491" s="56" t="s">
        <v>5099</v>
      </c>
      <c r="E1491" s="7"/>
    </row>
    <row r="1492">
      <c r="A1492" s="10"/>
      <c r="B1492" s="12"/>
      <c r="C1492" s="16"/>
      <c r="D1492" s="11"/>
      <c r="E1492" s="12"/>
    </row>
    <row r="1493">
      <c r="A1493" s="19" t="s">
        <v>3852</v>
      </c>
      <c r="B1493" s="6"/>
      <c r="C1493" s="6"/>
      <c r="D1493" s="6"/>
      <c r="E1493" s="7"/>
    </row>
    <row r="1494">
      <c r="A1494" s="20" t="s">
        <v>3853</v>
      </c>
      <c r="B1494" s="21" t="s">
        <v>3854</v>
      </c>
      <c r="C1494" s="22" t="s">
        <v>3855</v>
      </c>
      <c r="D1494" s="21" t="s">
        <v>3856</v>
      </c>
      <c r="E1494" s="23" t="s">
        <v>13</v>
      </c>
    </row>
    <row r="1495">
      <c r="A1495" s="57" t="s">
        <v>3857</v>
      </c>
      <c r="B1495" s="25">
        <v>29053.0</v>
      </c>
      <c r="C1495" s="26">
        <v>29053.0</v>
      </c>
      <c r="D1495" s="27">
        <v>0.0</v>
      </c>
      <c r="E1495" s="42"/>
    </row>
    <row r="1496">
      <c r="A1496" s="57" t="s">
        <v>3858</v>
      </c>
      <c r="B1496" s="29">
        <v>32282.0</v>
      </c>
      <c r="C1496" s="26">
        <v>32282.0</v>
      </c>
      <c r="D1496" s="27">
        <v>0.0</v>
      </c>
      <c r="E1496" s="28"/>
    </row>
    <row r="1497">
      <c r="A1497" s="57" t="s">
        <v>3859</v>
      </c>
      <c r="B1497" s="29">
        <v>800.0</v>
      </c>
      <c r="C1497" s="26">
        <v>800.0</v>
      </c>
      <c r="D1497" s="27">
        <v>0.0</v>
      </c>
      <c r="E1497" s="42"/>
    </row>
    <row r="1498">
      <c r="A1498" s="57" t="s">
        <v>3860</v>
      </c>
      <c r="B1498" s="29">
        <v>0.0</v>
      </c>
      <c r="C1498" s="26"/>
      <c r="D1498" s="27">
        <v>0.0</v>
      </c>
      <c r="E1498" s="42"/>
    </row>
    <row r="1499">
      <c r="A1499" s="31" t="s">
        <v>3862</v>
      </c>
      <c r="B1499" s="29">
        <v>0.0</v>
      </c>
      <c r="C1499" s="26"/>
      <c r="D1499" s="27">
        <v>0.0</v>
      </c>
      <c r="E1499" s="42"/>
    </row>
    <row r="1500">
      <c r="A1500" s="31" t="s">
        <v>3863</v>
      </c>
      <c r="B1500" s="29">
        <v>2900.0</v>
      </c>
      <c r="C1500" s="26">
        <v>2835.0</v>
      </c>
      <c r="D1500" s="27">
        <v>-65.0</v>
      </c>
      <c r="E1500" s="28" t="s">
        <v>5331</v>
      </c>
    </row>
    <row r="1501">
      <c r="A1501" s="31" t="s">
        <v>3865</v>
      </c>
      <c r="B1501" s="29">
        <v>380.0</v>
      </c>
      <c r="C1501" s="26">
        <v>380.0</v>
      </c>
      <c r="D1501" s="27">
        <v>0.0</v>
      </c>
      <c r="E1501" s="28"/>
    </row>
    <row r="1502">
      <c r="A1502" s="31" t="s">
        <v>3867</v>
      </c>
      <c r="B1502" s="29">
        <v>7160.0</v>
      </c>
      <c r="C1502" s="26">
        <v>7120.0</v>
      </c>
      <c r="D1502" s="27">
        <v>-40.0</v>
      </c>
      <c r="E1502" s="42"/>
    </row>
    <row r="1503">
      <c r="A1503" s="58" t="s">
        <v>3868</v>
      </c>
      <c r="B1503" s="29">
        <v>110105.0</v>
      </c>
      <c r="C1503" s="29">
        <v>110105.0</v>
      </c>
      <c r="D1503" s="27">
        <v>0.0</v>
      </c>
      <c r="E1503" s="42"/>
    </row>
    <row r="1504">
      <c r="A1504" s="58" t="s">
        <v>3869</v>
      </c>
      <c r="B1504" s="29">
        <v>50954.0</v>
      </c>
      <c r="C1504" s="59">
        <v>50954.0</v>
      </c>
      <c r="D1504" s="27">
        <v>0.0</v>
      </c>
      <c r="E1504" s="42"/>
    </row>
    <row r="1505">
      <c r="A1505" s="58" t="s">
        <v>3870</v>
      </c>
      <c r="B1505" s="29">
        <v>111177.0</v>
      </c>
      <c r="C1505" s="59">
        <v>111177.0</v>
      </c>
      <c r="D1505" s="27">
        <v>0.0</v>
      </c>
      <c r="E1505" s="42"/>
    </row>
    <row r="1506">
      <c r="A1506" s="58" t="s">
        <v>3871</v>
      </c>
      <c r="B1506" s="29">
        <v>105546.0</v>
      </c>
      <c r="C1506" s="59">
        <v>105546.0</v>
      </c>
      <c r="D1506" s="27">
        <v>0.0</v>
      </c>
      <c r="E1506" s="42"/>
    </row>
    <row r="1507">
      <c r="A1507" s="58" t="s">
        <v>3873</v>
      </c>
      <c r="B1507" s="29">
        <v>1418.0</v>
      </c>
      <c r="C1507" s="59">
        <v>1418.0</v>
      </c>
      <c r="D1507" s="27">
        <v>0.0</v>
      </c>
      <c r="E1507" s="42"/>
    </row>
    <row r="1508">
      <c r="A1508" s="58" t="s">
        <v>3874</v>
      </c>
      <c r="B1508" s="29">
        <v>14508.0</v>
      </c>
      <c r="C1508" s="59">
        <v>14508.0</v>
      </c>
      <c r="D1508" s="27">
        <v>0.0</v>
      </c>
      <c r="E1508" s="42"/>
    </row>
    <row r="1509">
      <c r="A1509" s="35" t="s">
        <v>3875</v>
      </c>
      <c r="B1509" s="29">
        <v>451761.5</v>
      </c>
      <c r="C1509" s="59">
        <v>451761.5</v>
      </c>
      <c r="D1509" s="27">
        <v>0.0</v>
      </c>
      <c r="E1509" s="42"/>
    </row>
    <row r="1510">
      <c r="A1510" s="36" t="s">
        <v>3876</v>
      </c>
      <c r="B1510" s="43">
        <v>13.5</v>
      </c>
      <c r="C1510" s="65">
        <v>-91.5</v>
      </c>
      <c r="D1510" s="66">
        <v>-105.0</v>
      </c>
      <c r="E1510" s="46"/>
    </row>
    <row r="1513">
      <c r="A1513" s="5" t="s">
        <v>5089</v>
      </c>
      <c r="B1513" s="6"/>
      <c r="C1513" s="6"/>
      <c r="D1513" s="6"/>
      <c r="E1513" s="7"/>
    </row>
    <row r="1514">
      <c r="A1514" s="10"/>
      <c r="B1514" s="11"/>
      <c r="C1514" s="11"/>
      <c r="D1514" s="11"/>
      <c r="E1514" s="12"/>
    </row>
    <row r="1515">
      <c r="A1515" s="5" t="s">
        <v>3850</v>
      </c>
      <c r="B1515" s="6"/>
      <c r="C1515" s="6"/>
      <c r="D1515" s="6"/>
      <c r="E1515" s="7"/>
    </row>
    <row r="1516">
      <c r="A1516" s="10"/>
      <c r="B1516" s="11"/>
      <c r="C1516" s="11"/>
      <c r="D1516" s="11"/>
      <c r="E1516" s="12"/>
    </row>
    <row r="1517">
      <c r="A1517" s="13">
        <v>45831.0</v>
      </c>
      <c r="B1517" s="6"/>
      <c r="C1517" s="54" t="s">
        <v>3851</v>
      </c>
      <c r="D1517" s="15">
        <v>45838.0</v>
      </c>
      <c r="E1517" s="7"/>
    </row>
    <row r="1518">
      <c r="A1518" s="10"/>
      <c r="B1518" s="11"/>
      <c r="C1518" s="16"/>
      <c r="D1518" s="11"/>
      <c r="E1518" s="12"/>
    </row>
    <row r="1519">
      <c r="A1519" s="55" t="s">
        <v>5098</v>
      </c>
      <c r="B1519" s="7"/>
      <c r="C1519" s="16"/>
      <c r="D1519" s="56" t="s">
        <v>5098</v>
      </c>
      <c r="E1519" s="7"/>
    </row>
    <row r="1520">
      <c r="A1520" s="10"/>
      <c r="B1520" s="12"/>
      <c r="C1520" s="16"/>
      <c r="D1520" s="11"/>
      <c r="E1520" s="12"/>
    </row>
    <row r="1521">
      <c r="A1521" s="19" t="s">
        <v>3852</v>
      </c>
      <c r="B1521" s="6"/>
      <c r="C1521" s="6"/>
      <c r="D1521" s="6"/>
      <c r="E1521" s="7"/>
    </row>
    <row r="1522">
      <c r="A1522" s="20" t="s">
        <v>3853</v>
      </c>
      <c r="B1522" s="21" t="s">
        <v>3854</v>
      </c>
      <c r="C1522" s="22" t="s">
        <v>3855</v>
      </c>
      <c r="D1522" s="21" t="s">
        <v>3856</v>
      </c>
      <c r="E1522" s="23" t="s">
        <v>13</v>
      </c>
    </row>
    <row r="1523">
      <c r="A1523" s="57" t="s">
        <v>3857</v>
      </c>
      <c r="B1523" s="25">
        <v>46821.0</v>
      </c>
      <c r="C1523" s="26">
        <v>46840.0</v>
      </c>
      <c r="D1523" s="27">
        <v>19.0</v>
      </c>
      <c r="E1523" s="42"/>
    </row>
    <row r="1524">
      <c r="A1524" s="57" t="s">
        <v>3858</v>
      </c>
      <c r="B1524" s="29">
        <v>37229.0</v>
      </c>
      <c r="C1524" s="26">
        <v>34727.0</v>
      </c>
      <c r="D1524" s="27">
        <v>-2502.0</v>
      </c>
      <c r="E1524" s="28" t="s">
        <v>5332</v>
      </c>
    </row>
    <row r="1525">
      <c r="A1525" s="57" t="s">
        <v>3859</v>
      </c>
      <c r="B1525" s="29">
        <v>400.0</v>
      </c>
      <c r="C1525" s="26">
        <v>400.0</v>
      </c>
      <c r="D1525" s="27">
        <v>0.0</v>
      </c>
      <c r="E1525" s="42"/>
    </row>
    <row r="1526">
      <c r="A1526" s="57" t="s">
        <v>3860</v>
      </c>
      <c r="B1526" s="29">
        <v>0.0</v>
      </c>
      <c r="C1526" s="26"/>
      <c r="D1526" s="27">
        <v>0.0</v>
      </c>
      <c r="E1526" s="42"/>
    </row>
    <row r="1527">
      <c r="A1527" s="31" t="s">
        <v>3862</v>
      </c>
      <c r="B1527" s="29">
        <v>0.0</v>
      </c>
      <c r="C1527" s="26"/>
      <c r="D1527" s="27">
        <v>0.0</v>
      </c>
      <c r="E1527" s="42"/>
    </row>
    <row r="1528">
      <c r="A1528" s="31" t="s">
        <v>3863</v>
      </c>
      <c r="B1528" s="29">
        <v>0.0</v>
      </c>
      <c r="C1528" s="26"/>
      <c r="D1528" s="27">
        <v>0.0</v>
      </c>
      <c r="E1528" s="28"/>
    </row>
    <row r="1529">
      <c r="A1529" s="31" t="s">
        <v>3865</v>
      </c>
      <c r="B1529" s="29">
        <v>0.0</v>
      </c>
      <c r="C1529" s="26"/>
      <c r="D1529" s="27">
        <v>0.0</v>
      </c>
      <c r="E1529" s="28"/>
    </row>
    <row r="1530">
      <c r="A1530" s="31" t="s">
        <v>3867</v>
      </c>
      <c r="B1530" s="29">
        <v>8760.0</v>
      </c>
      <c r="C1530" s="26">
        <v>8520.0</v>
      </c>
      <c r="D1530" s="27">
        <v>-240.0</v>
      </c>
      <c r="E1530" s="42"/>
    </row>
    <row r="1531">
      <c r="A1531" s="58" t="s">
        <v>3868</v>
      </c>
      <c r="B1531" s="29">
        <v>103148.0</v>
      </c>
      <c r="C1531" s="29">
        <v>103148.0</v>
      </c>
      <c r="D1531" s="27">
        <v>0.0</v>
      </c>
      <c r="E1531" s="42"/>
    </row>
    <row r="1532">
      <c r="A1532" s="58" t="s">
        <v>3869</v>
      </c>
      <c r="B1532" s="29">
        <v>48167.0</v>
      </c>
      <c r="C1532" s="59">
        <v>48167.0</v>
      </c>
      <c r="D1532" s="27">
        <v>0.0</v>
      </c>
      <c r="E1532" s="42"/>
    </row>
    <row r="1533">
      <c r="A1533" s="58" t="s">
        <v>3870</v>
      </c>
      <c r="B1533" s="29">
        <v>118975.0</v>
      </c>
      <c r="C1533" s="59">
        <v>118975.0</v>
      </c>
      <c r="D1533" s="27">
        <v>0.0</v>
      </c>
      <c r="E1533" s="42"/>
    </row>
    <row r="1534">
      <c r="A1534" s="58" t="s">
        <v>3871</v>
      </c>
      <c r="B1534" s="29">
        <v>110268.0</v>
      </c>
      <c r="C1534" s="59">
        <v>110268.0</v>
      </c>
      <c r="D1534" s="27">
        <v>0.0</v>
      </c>
      <c r="E1534" s="42"/>
    </row>
    <row r="1535">
      <c r="A1535" s="58" t="s">
        <v>3873</v>
      </c>
      <c r="B1535" s="29">
        <v>4600.0</v>
      </c>
      <c r="C1535" s="59">
        <v>4600.0</v>
      </c>
      <c r="D1535" s="27">
        <v>0.0</v>
      </c>
      <c r="E1535" s="42"/>
    </row>
    <row r="1536">
      <c r="A1536" s="58" t="s">
        <v>3874</v>
      </c>
      <c r="B1536" s="29">
        <v>17215.0</v>
      </c>
      <c r="C1536" s="59">
        <v>17215.0</v>
      </c>
      <c r="D1536" s="27">
        <v>0.0</v>
      </c>
      <c r="E1536" s="42"/>
    </row>
    <row r="1537">
      <c r="A1537" s="35" t="s">
        <v>3875</v>
      </c>
      <c r="B1537" s="29">
        <v>478362.0</v>
      </c>
      <c r="C1537" s="59">
        <v>478362.0</v>
      </c>
      <c r="D1537" s="27">
        <v>0.0</v>
      </c>
      <c r="E1537" s="42"/>
    </row>
    <row r="1538">
      <c r="A1538" s="36" t="s">
        <v>3876</v>
      </c>
      <c r="B1538" s="43">
        <v>6.0</v>
      </c>
      <c r="C1538" s="65">
        <v>-2717.0</v>
      </c>
      <c r="D1538" s="66">
        <v>-2723.0</v>
      </c>
      <c r="E1538" s="46"/>
    </row>
    <row r="1541">
      <c r="A1541" s="5" t="s">
        <v>5089</v>
      </c>
      <c r="B1541" s="6"/>
      <c r="C1541" s="6"/>
      <c r="D1541" s="6"/>
      <c r="E1541" s="7"/>
    </row>
    <row r="1542">
      <c r="A1542" s="10"/>
      <c r="B1542" s="11"/>
      <c r="C1542" s="11"/>
      <c r="D1542" s="11"/>
      <c r="E1542" s="12"/>
    </row>
    <row r="1543">
      <c r="A1543" s="5" t="s">
        <v>3850</v>
      </c>
      <c r="B1543" s="6"/>
      <c r="C1543" s="6"/>
      <c r="D1543" s="6"/>
      <c r="E1543" s="7"/>
    </row>
    <row r="1544">
      <c r="A1544" s="10"/>
      <c r="B1544" s="11"/>
      <c r="C1544" s="11"/>
      <c r="D1544" s="11"/>
      <c r="E1544" s="12"/>
    </row>
    <row r="1545">
      <c r="A1545" s="13">
        <v>45839.0</v>
      </c>
      <c r="B1545" s="6"/>
      <c r="C1545" s="54" t="s">
        <v>3851</v>
      </c>
      <c r="D1545" s="15">
        <v>45844.0</v>
      </c>
      <c r="E1545" s="7"/>
    </row>
    <row r="1546">
      <c r="A1546" s="10"/>
      <c r="B1546" s="11"/>
      <c r="C1546" s="16"/>
      <c r="D1546" s="11"/>
      <c r="E1546" s="12"/>
    </row>
    <row r="1547">
      <c r="A1547" s="55" t="s">
        <v>5100</v>
      </c>
      <c r="B1547" s="7"/>
      <c r="C1547" s="16"/>
      <c r="D1547" s="56" t="s">
        <v>5099</v>
      </c>
      <c r="E1547" s="7"/>
    </row>
    <row r="1548">
      <c r="A1548" s="10"/>
      <c r="B1548" s="12"/>
      <c r="C1548" s="16"/>
      <c r="D1548" s="11"/>
      <c r="E1548" s="12"/>
    </row>
    <row r="1549">
      <c r="A1549" s="19" t="s">
        <v>3852</v>
      </c>
      <c r="B1549" s="6"/>
      <c r="C1549" s="6"/>
      <c r="D1549" s="6"/>
      <c r="E1549" s="7"/>
    </row>
    <row r="1550">
      <c r="A1550" s="20" t="s">
        <v>3853</v>
      </c>
      <c r="B1550" s="21" t="s">
        <v>3854</v>
      </c>
      <c r="C1550" s="22" t="s">
        <v>3855</v>
      </c>
      <c r="D1550" s="21" t="s">
        <v>3856</v>
      </c>
      <c r="E1550" s="23" t="s">
        <v>13</v>
      </c>
    </row>
    <row r="1551">
      <c r="A1551" s="57" t="s">
        <v>3857</v>
      </c>
      <c r="B1551" s="25">
        <v>13862.0</v>
      </c>
      <c r="C1551" s="26">
        <v>13841.0</v>
      </c>
      <c r="D1551" s="27">
        <v>-21.0</v>
      </c>
      <c r="E1551" s="42"/>
    </row>
    <row r="1552">
      <c r="A1552" s="57" t="s">
        <v>3858</v>
      </c>
      <c r="B1552" s="29">
        <v>19774.0</v>
      </c>
      <c r="C1552" s="26">
        <v>19774.0</v>
      </c>
      <c r="D1552" s="27">
        <v>0.0</v>
      </c>
      <c r="E1552" s="28"/>
    </row>
    <row r="1553">
      <c r="A1553" s="57" t="s">
        <v>3859</v>
      </c>
      <c r="B1553" s="29">
        <v>960.0</v>
      </c>
      <c r="C1553" s="26">
        <v>960.0</v>
      </c>
      <c r="D1553" s="27">
        <v>0.0</v>
      </c>
      <c r="E1553" s="42"/>
    </row>
    <row r="1554">
      <c r="A1554" s="57" t="s">
        <v>3860</v>
      </c>
      <c r="B1554" s="29">
        <v>0.0</v>
      </c>
      <c r="C1554" s="26"/>
      <c r="D1554" s="27">
        <v>0.0</v>
      </c>
      <c r="E1554" s="42"/>
    </row>
    <row r="1555">
      <c r="A1555" s="31" t="s">
        <v>3862</v>
      </c>
      <c r="B1555" s="29">
        <v>0.0</v>
      </c>
      <c r="C1555" s="26"/>
      <c r="D1555" s="27">
        <v>0.0</v>
      </c>
      <c r="E1555" s="42"/>
    </row>
    <row r="1556">
      <c r="A1556" s="31" t="s">
        <v>3863</v>
      </c>
      <c r="B1556" s="29">
        <v>386.0</v>
      </c>
      <c r="C1556" s="26">
        <v>386.0</v>
      </c>
      <c r="D1556" s="27">
        <v>0.0</v>
      </c>
      <c r="E1556" s="28"/>
    </row>
    <row r="1557">
      <c r="A1557" s="31" t="s">
        <v>3865</v>
      </c>
      <c r="B1557" s="29">
        <v>6000.0</v>
      </c>
      <c r="C1557" s="26">
        <v>6000.0</v>
      </c>
      <c r="D1557" s="27">
        <v>0.0</v>
      </c>
      <c r="E1557" s="28" t="s">
        <v>5333</v>
      </c>
    </row>
    <row r="1558">
      <c r="A1558" s="31" t="s">
        <v>3867</v>
      </c>
      <c r="B1558" s="29">
        <v>6000.0</v>
      </c>
      <c r="C1558" s="26">
        <v>5960.0</v>
      </c>
      <c r="D1558" s="27">
        <v>-40.0</v>
      </c>
      <c r="E1558" s="42"/>
    </row>
    <row r="1559">
      <c r="A1559" s="58" t="s">
        <v>3868</v>
      </c>
      <c r="B1559" s="29">
        <v>77358.0</v>
      </c>
      <c r="C1559" s="29">
        <v>77358.0</v>
      </c>
      <c r="D1559" s="27">
        <v>0.0</v>
      </c>
      <c r="E1559" s="42"/>
    </row>
    <row r="1560">
      <c r="A1560" s="58" t="s">
        <v>3869</v>
      </c>
      <c r="B1560" s="29">
        <v>45868.0</v>
      </c>
      <c r="C1560" s="59">
        <v>45868.0</v>
      </c>
      <c r="D1560" s="27">
        <v>0.0</v>
      </c>
      <c r="E1560" s="42"/>
    </row>
    <row r="1561">
      <c r="A1561" s="58" t="s">
        <v>3870</v>
      </c>
      <c r="B1561" s="29">
        <v>90423.0</v>
      </c>
      <c r="C1561" s="59">
        <v>90423.0</v>
      </c>
      <c r="D1561" s="27">
        <v>0.0</v>
      </c>
      <c r="E1561" s="42"/>
    </row>
    <row r="1562">
      <c r="A1562" s="58" t="s">
        <v>3871</v>
      </c>
      <c r="B1562" s="29">
        <v>88070.0</v>
      </c>
      <c r="C1562" s="59">
        <v>88070.0</v>
      </c>
      <c r="D1562" s="27">
        <v>0.0</v>
      </c>
      <c r="E1562" s="42"/>
    </row>
    <row r="1563">
      <c r="A1563" s="58" t="s">
        <v>3873</v>
      </c>
      <c r="B1563" s="29">
        <v>2713.0</v>
      </c>
      <c r="C1563" s="59">
        <v>2713.0</v>
      </c>
      <c r="D1563" s="27">
        <v>0.0</v>
      </c>
      <c r="E1563" s="42"/>
    </row>
    <row r="1564">
      <c r="A1564" s="58" t="s">
        <v>3874</v>
      </c>
      <c r="B1564" s="29">
        <v>9613.0</v>
      </c>
      <c r="C1564" s="59">
        <v>9613.0</v>
      </c>
      <c r="D1564" s="27">
        <v>0.0</v>
      </c>
      <c r="E1564" s="42"/>
    </row>
    <row r="1565">
      <c r="A1565" s="35" t="s">
        <v>3875</v>
      </c>
      <c r="B1565" s="29">
        <v>351397.5</v>
      </c>
      <c r="C1565" s="59">
        <v>351397.5</v>
      </c>
      <c r="D1565" s="27">
        <v>0.0</v>
      </c>
      <c r="E1565" s="42"/>
    </row>
    <row r="1566">
      <c r="A1566" s="36" t="s">
        <v>3876</v>
      </c>
      <c r="B1566" s="43">
        <v>16.5</v>
      </c>
      <c r="C1566" s="65">
        <v>-44.5</v>
      </c>
      <c r="D1566" s="66">
        <v>-61.0</v>
      </c>
      <c r="E1566" s="46"/>
    </row>
    <row r="1569">
      <c r="A1569" s="5" t="s">
        <v>5089</v>
      </c>
      <c r="B1569" s="6"/>
      <c r="C1569" s="6"/>
      <c r="D1569" s="6"/>
      <c r="E1569" s="7"/>
    </row>
    <row r="1570">
      <c r="A1570" s="10"/>
      <c r="B1570" s="11"/>
      <c r="C1570" s="11"/>
      <c r="D1570" s="11"/>
      <c r="E1570" s="12"/>
    </row>
    <row r="1571">
      <c r="A1571" s="5" t="s">
        <v>3850</v>
      </c>
      <c r="B1571" s="6"/>
      <c r="C1571" s="6"/>
      <c r="D1571" s="6"/>
      <c r="E1571" s="7"/>
    </row>
    <row r="1572">
      <c r="A1572" s="10"/>
      <c r="B1572" s="11"/>
      <c r="C1572" s="11"/>
      <c r="D1572" s="11"/>
      <c r="E1572" s="12"/>
    </row>
    <row r="1573">
      <c r="A1573" s="13">
        <v>45845.0</v>
      </c>
      <c r="B1573" s="6"/>
      <c r="C1573" s="54" t="s">
        <v>3851</v>
      </c>
      <c r="D1573" s="15">
        <v>45851.0</v>
      </c>
      <c r="E1573" s="7"/>
    </row>
    <row r="1574">
      <c r="A1574" s="10"/>
      <c r="B1574" s="11"/>
      <c r="C1574" s="16"/>
      <c r="D1574" s="11"/>
      <c r="E1574" s="12"/>
    </row>
    <row r="1575">
      <c r="A1575" s="55" t="s">
        <v>5098</v>
      </c>
      <c r="B1575" s="7"/>
      <c r="C1575" s="16"/>
      <c r="D1575" s="56" t="s">
        <v>5099</v>
      </c>
      <c r="E1575" s="7"/>
    </row>
    <row r="1576">
      <c r="A1576" s="10"/>
      <c r="B1576" s="12"/>
      <c r="C1576" s="16"/>
      <c r="D1576" s="11"/>
      <c r="E1576" s="12"/>
    </row>
    <row r="1577">
      <c r="A1577" s="19" t="s">
        <v>3852</v>
      </c>
      <c r="B1577" s="6"/>
      <c r="C1577" s="6"/>
      <c r="D1577" s="6"/>
      <c r="E1577" s="7"/>
    </row>
    <row r="1578">
      <c r="A1578" s="20" t="s">
        <v>3853</v>
      </c>
      <c r="B1578" s="21" t="s">
        <v>3854</v>
      </c>
      <c r="C1578" s="22" t="s">
        <v>3855</v>
      </c>
      <c r="D1578" s="21" t="s">
        <v>3856</v>
      </c>
      <c r="E1578" s="23" t="s">
        <v>13</v>
      </c>
    </row>
    <row r="1579">
      <c r="A1579" s="57" t="s">
        <v>3857</v>
      </c>
      <c r="B1579" s="25">
        <v>21565.0</v>
      </c>
      <c r="C1579" s="26">
        <v>21565.0</v>
      </c>
      <c r="D1579" s="27">
        <v>0.0</v>
      </c>
      <c r="E1579" s="42"/>
    </row>
    <row r="1580">
      <c r="A1580" s="57" t="s">
        <v>3858</v>
      </c>
      <c r="B1580" s="29">
        <v>32452.0</v>
      </c>
      <c r="C1580" s="26">
        <v>32452.0</v>
      </c>
      <c r="D1580" s="27">
        <v>0.0</v>
      </c>
      <c r="E1580" s="28"/>
    </row>
    <row r="1581">
      <c r="A1581" s="57" t="s">
        <v>3859</v>
      </c>
      <c r="B1581" s="29">
        <v>817.0</v>
      </c>
      <c r="C1581" s="26">
        <v>817.0</v>
      </c>
      <c r="D1581" s="27">
        <v>0.0</v>
      </c>
      <c r="E1581" s="42"/>
    </row>
    <row r="1582">
      <c r="A1582" s="57" t="s">
        <v>3860</v>
      </c>
      <c r="B1582" s="29">
        <v>0.0</v>
      </c>
      <c r="C1582" s="26"/>
      <c r="D1582" s="27">
        <v>0.0</v>
      </c>
      <c r="E1582" s="42"/>
    </row>
    <row r="1583">
      <c r="A1583" s="31" t="s">
        <v>3862</v>
      </c>
      <c r="B1583" s="29">
        <v>0.0</v>
      </c>
      <c r="C1583" s="26"/>
      <c r="D1583" s="27">
        <v>0.0</v>
      </c>
      <c r="E1583" s="42"/>
    </row>
    <row r="1584">
      <c r="A1584" s="31" t="s">
        <v>3863</v>
      </c>
      <c r="B1584" s="29">
        <v>2835.0</v>
      </c>
      <c r="C1584" s="26">
        <v>2835.0</v>
      </c>
      <c r="D1584" s="27">
        <v>0.0</v>
      </c>
      <c r="E1584" s="28" t="s">
        <v>5334</v>
      </c>
    </row>
    <row r="1585">
      <c r="A1585" s="31" t="s">
        <v>3865</v>
      </c>
      <c r="B1585" s="29">
        <v>891.0</v>
      </c>
      <c r="C1585" s="26">
        <v>571.0</v>
      </c>
      <c r="D1585" s="27">
        <v>-320.0</v>
      </c>
      <c r="E1585" s="28" t="s">
        <v>5335</v>
      </c>
    </row>
    <row r="1586">
      <c r="A1586" s="31" t="s">
        <v>3867</v>
      </c>
      <c r="B1586" s="29">
        <v>5480.0</v>
      </c>
      <c r="C1586" s="26">
        <v>5800.0</v>
      </c>
      <c r="D1586" s="27">
        <v>320.0</v>
      </c>
      <c r="E1586" s="42"/>
    </row>
    <row r="1587">
      <c r="A1587" s="58" t="s">
        <v>3868</v>
      </c>
      <c r="B1587" s="29">
        <v>110854.0</v>
      </c>
      <c r="C1587" s="29">
        <v>110854.0</v>
      </c>
      <c r="D1587" s="27">
        <v>0.0</v>
      </c>
      <c r="E1587" s="42"/>
    </row>
    <row r="1588">
      <c r="A1588" s="58" t="s">
        <v>3869</v>
      </c>
      <c r="B1588" s="29">
        <v>45226.0</v>
      </c>
      <c r="C1588" s="59">
        <v>45226.0</v>
      </c>
      <c r="D1588" s="27">
        <v>0.0</v>
      </c>
      <c r="E1588" s="42"/>
    </row>
    <row r="1589">
      <c r="A1589" s="58" t="s">
        <v>3870</v>
      </c>
      <c r="B1589" s="29">
        <v>103682.0</v>
      </c>
      <c r="C1589" s="59">
        <v>103682.0</v>
      </c>
      <c r="D1589" s="27">
        <v>0.0</v>
      </c>
      <c r="E1589" s="42"/>
    </row>
    <row r="1590">
      <c r="A1590" s="58" t="s">
        <v>3871</v>
      </c>
      <c r="B1590" s="29">
        <v>106272.0</v>
      </c>
      <c r="C1590" s="59">
        <v>106272.0</v>
      </c>
      <c r="D1590" s="27">
        <v>0.0</v>
      </c>
      <c r="E1590" s="42"/>
    </row>
    <row r="1591">
      <c r="A1591" s="58" t="s">
        <v>3873</v>
      </c>
      <c r="B1591" s="29">
        <v>4398.0</v>
      </c>
      <c r="C1591" s="59">
        <v>4398.0</v>
      </c>
      <c r="D1591" s="27">
        <v>0.0</v>
      </c>
      <c r="E1591" s="42"/>
    </row>
    <row r="1592">
      <c r="A1592" s="58" t="s">
        <v>3874</v>
      </c>
      <c r="B1592" s="29">
        <v>13229.0</v>
      </c>
      <c r="C1592" s="59">
        <v>12033.0</v>
      </c>
      <c r="D1592" s="27">
        <v>-1196.0</v>
      </c>
      <c r="E1592" s="42"/>
    </row>
    <row r="1593">
      <c r="A1593" s="35" t="s">
        <v>3875</v>
      </c>
      <c r="B1593" s="29">
        <v>434466.0</v>
      </c>
      <c r="C1593" s="59">
        <v>433270.0</v>
      </c>
      <c r="D1593" s="27">
        <v>-1196.0</v>
      </c>
      <c r="E1593" s="42"/>
    </row>
    <row r="1594">
      <c r="A1594" s="36" t="s">
        <v>3876</v>
      </c>
      <c r="B1594" s="43">
        <v>6.0</v>
      </c>
      <c r="C1594" s="65">
        <v>1202.0</v>
      </c>
      <c r="D1594" s="66">
        <v>1196.0</v>
      </c>
      <c r="E1594" s="46"/>
    </row>
    <row r="1597">
      <c r="A1597" s="5" t="s">
        <v>5089</v>
      </c>
      <c r="B1597" s="6"/>
      <c r="C1597" s="6"/>
      <c r="D1597" s="6"/>
      <c r="E1597" s="7"/>
    </row>
    <row r="1598">
      <c r="A1598" s="10"/>
      <c r="B1598" s="11"/>
      <c r="C1598" s="11"/>
      <c r="D1598" s="11"/>
      <c r="E1598" s="12"/>
    </row>
    <row r="1599">
      <c r="A1599" s="5" t="s">
        <v>3850</v>
      </c>
      <c r="B1599" s="6"/>
      <c r="C1599" s="6"/>
      <c r="D1599" s="6"/>
      <c r="E1599" s="7"/>
    </row>
    <row r="1600">
      <c r="A1600" s="10"/>
      <c r="B1600" s="11"/>
      <c r="C1600" s="11"/>
      <c r="D1600" s="11"/>
      <c r="E1600" s="12"/>
    </row>
    <row r="1601">
      <c r="A1601" s="13">
        <v>45852.0</v>
      </c>
      <c r="B1601" s="6"/>
      <c r="C1601" s="54" t="s">
        <v>3851</v>
      </c>
      <c r="D1601" s="15">
        <v>45858.0</v>
      </c>
      <c r="E1601" s="7"/>
    </row>
    <row r="1602">
      <c r="A1602" s="10"/>
      <c r="B1602" s="11"/>
      <c r="C1602" s="16"/>
      <c r="D1602" s="11"/>
      <c r="E1602" s="12"/>
    </row>
    <row r="1603">
      <c r="A1603" s="55" t="s">
        <v>5098</v>
      </c>
      <c r="B1603" s="7"/>
      <c r="C1603" s="16"/>
      <c r="D1603" s="56" t="s">
        <v>5099</v>
      </c>
      <c r="E1603" s="7"/>
    </row>
    <row r="1604">
      <c r="A1604" s="10"/>
      <c r="B1604" s="12"/>
      <c r="C1604" s="16"/>
      <c r="D1604" s="11"/>
      <c r="E1604" s="12"/>
    </row>
    <row r="1605">
      <c r="A1605" s="19" t="s">
        <v>3852</v>
      </c>
      <c r="B1605" s="6"/>
      <c r="C1605" s="6"/>
      <c r="D1605" s="6"/>
      <c r="E1605" s="7"/>
    </row>
    <row r="1606">
      <c r="A1606" s="20" t="s">
        <v>3853</v>
      </c>
      <c r="B1606" s="21" t="s">
        <v>3854</v>
      </c>
      <c r="C1606" s="22" t="s">
        <v>3855</v>
      </c>
      <c r="D1606" s="21" t="s">
        <v>3856</v>
      </c>
      <c r="E1606" s="23" t="s">
        <v>13</v>
      </c>
    </row>
    <row r="1607">
      <c r="A1607" s="57" t="s">
        <v>3857</v>
      </c>
      <c r="B1607" s="25">
        <v>28020.0</v>
      </c>
      <c r="C1607" s="26">
        <v>28021.0</v>
      </c>
      <c r="D1607" s="27">
        <v>1.0</v>
      </c>
      <c r="E1607" s="42"/>
    </row>
    <row r="1608">
      <c r="A1608" s="57" t="s">
        <v>3858</v>
      </c>
      <c r="B1608" s="29">
        <v>35331.0</v>
      </c>
      <c r="C1608" s="26">
        <v>35331.0</v>
      </c>
      <c r="D1608" s="27">
        <v>0.0</v>
      </c>
      <c r="E1608" s="28"/>
    </row>
    <row r="1609">
      <c r="A1609" s="57" t="s">
        <v>3859</v>
      </c>
      <c r="B1609" s="29">
        <v>0.0</v>
      </c>
      <c r="C1609" s="26"/>
      <c r="D1609" s="27">
        <v>0.0</v>
      </c>
      <c r="E1609" s="42"/>
    </row>
    <row r="1610">
      <c r="A1610" s="57" t="s">
        <v>3860</v>
      </c>
      <c r="B1610" s="29">
        <v>0.0</v>
      </c>
      <c r="C1610" s="26"/>
      <c r="D1610" s="27">
        <v>0.0</v>
      </c>
      <c r="E1610" s="42"/>
    </row>
    <row r="1611">
      <c r="A1611" s="31" t="s">
        <v>3862</v>
      </c>
      <c r="B1611" s="29">
        <v>0.0</v>
      </c>
      <c r="C1611" s="26"/>
      <c r="D1611" s="27">
        <v>0.0</v>
      </c>
      <c r="E1611" s="42"/>
    </row>
    <row r="1612">
      <c r="A1612" s="31" t="s">
        <v>3863</v>
      </c>
      <c r="B1612" s="29">
        <v>0.0</v>
      </c>
      <c r="C1612" s="26"/>
      <c r="D1612" s="27">
        <v>0.0</v>
      </c>
      <c r="E1612" s="28"/>
    </row>
    <row r="1613">
      <c r="A1613" s="31" t="s">
        <v>3865</v>
      </c>
      <c r="B1613" s="29">
        <v>1560.0</v>
      </c>
      <c r="C1613" s="26"/>
      <c r="D1613" s="27">
        <v>-1560.0</v>
      </c>
      <c r="E1613" s="28"/>
    </row>
    <row r="1614">
      <c r="A1614" s="31" t="s">
        <v>3867</v>
      </c>
      <c r="B1614" s="29">
        <v>5800.0</v>
      </c>
      <c r="C1614" s="26">
        <v>6720.0</v>
      </c>
      <c r="D1614" s="27">
        <v>920.0</v>
      </c>
      <c r="E1614" s="42"/>
    </row>
    <row r="1615">
      <c r="A1615" s="58" t="s">
        <v>3868</v>
      </c>
      <c r="B1615" s="29">
        <v>106134.0</v>
      </c>
      <c r="C1615" s="29">
        <v>106134.0</v>
      </c>
      <c r="D1615" s="27">
        <v>0.0</v>
      </c>
      <c r="E1615" s="42"/>
    </row>
    <row r="1616">
      <c r="A1616" s="58" t="s">
        <v>3869</v>
      </c>
      <c r="B1616" s="29">
        <v>45916.0</v>
      </c>
      <c r="C1616" s="59">
        <v>45916.0</v>
      </c>
      <c r="D1616" s="27">
        <v>0.0</v>
      </c>
      <c r="E1616" s="42"/>
    </row>
    <row r="1617">
      <c r="A1617" s="58" t="s">
        <v>3870</v>
      </c>
      <c r="B1617" s="29">
        <v>101315.0</v>
      </c>
      <c r="C1617" s="59">
        <v>100787.0</v>
      </c>
      <c r="D1617" s="27">
        <v>-528.0</v>
      </c>
      <c r="E1617" s="42"/>
    </row>
    <row r="1618">
      <c r="A1618" s="58" t="s">
        <v>3871</v>
      </c>
      <c r="B1618" s="29">
        <v>99435.0</v>
      </c>
      <c r="C1618" s="59">
        <v>99435.0</v>
      </c>
      <c r="D1618" s="27">
        <v>0.0</v>
      </c>
      <c r="E1618" s="42"/>
    </row>
    <row r="1619">
      <c r="A1619" s="58" t="s">
        <v>3873</v>
      </c>
      <c r="B1619" s="29">
        <v>1140.0</v>
      </c>
      <c r="C1619" s="59">
        <v>1140.0</v>
      </c>
      <c r="D1619" s="27">
        <v>0.0</v>
      </c>
      <c r="E1619" s="42"/>
    </row>
    <row r="1620">
      <c r="A1620" s="58" t="s">
        <v>3874</v>
      </c>
      <c r="B1620" s="29">
        <v>13211.0</v>
      </c>
      <c r="C1620" s="59">
        <v>12683.0</v>
      </c>
      <c r="D1620" s="27">
        <v>-528.0</v>
      </c>
      <c r="E1620" s="42"/>
    </row>
    <row r="1621">
      <c r="A1621" s="35" t="s">
        <v>3875</v>
      </c>
      <c r="B1621" s="29">
        <v>424649.0</v>
      </c>
      <c r="C1621" s="59">
        <v>423593.0</v>
      </c>
      <c r="D1621" s="27">
        <v>-1056.0</v>
      </c>
      <c r="E1621" s="42"/>
    </row>
    <row r="1622">
      <c r="A1622" s="36" t="s">
        <v>3876</v>
      </c>
      <c r="B1622" s="43">
        <v>2.0</v>
      </c>
      <c r="C1622" s="65">
        <v>-109.0</v>
      </c>
      <c r="D1622" s="66">
        <v>-111.0</v>
      </c>
      <c r="E1622" s="46"/>
    </row>
    <row r="1625">
      <c r="A1625" s="5" t="s">
        <v>5089</v>
      </c>
      <c r="B1625" s="6"/>
      <c r="C1625" s="6"/>
      <c r="D1625" s="6"/>
      <c r="E1625" s="7"/>
    </row>
    <row r="1626">
      <c r="A1626" s="10"/>
      <c r="B1626" s="11"/>
      <c r="C1626" s="11"/>
      <c r="D1626" s="11"/>
      <c r="E1626" s="12"/>
    </row>
    <row r="1627">
      <c r="A1627" s="5" t="s">
        <v>3850</v>
      </c>
      <c r="B1627" s="6"/>
      <c r="C1627" s="6"/>
      <c r="D1627" s="6"/>
      <c r="E1627" s="7"/>
    </row>
    <row r="1628">
      <c r="A1628" s="10"/>
      <c r="B1628" s="11"/>
      <c r="C1628" s="11"/>
      <c r="D1628" s="11"/>
      <c r="E1628" s="12"/>
    </row>
    <row r="1629">
      <c r="A1629" s="13">
        <v>45859.0</v>
      </c>
      <c r="B1629" s="6"/>
      <c r="C1629" s="54" t="s">
        <v>3851</v>
      </c>
      <c r="D1629" s="15">
        <v>45865.0</v>
      </c>
      <c r="E1629" s="7"/>
    </row>
    <row r="1630">
      <c r="A1630" s="10"/>
      <c r="B1630" s="11"/>
      <c r="C1630" s="16"/>
      <c r="D1630" s="11"/>
      <c r="E1630" s="12"/>
    </row>
    <row r="1631">
      <c r="A1631" s="55" t="s">
        <v>5098</v>
      </c>
      <c r="B1631" s="7"/>
      <c r="C1631" s="16"/>
      <c r="D1631" s="56" t="s">
        <v>5099</v>
      </c>
      <c r="E1631" s="7"/>
    </row>
    <row r="1632">
      <c r="A1632" s="10"/>
      <c r="B1632" s="12"/>
      <c r="C1632" s="16"/>
      <c r="D1632" s="11"/>
      <c r="E1632" s="12"/>
    </row>
    <row r="1633">
      <c r="A1633" s="19" t="s">
        <v>3852</v>
      </c>
      <c r="B1633" s="6"/>
      <c r="C1633" s="6"/>
      <c r="D1633" s="6"/>
      <c r="E1633" s="7"/>
    </row>
    <row r="1634">
      <c r="A1634" s="20" t="s">
        <v>3853</v>
      </c>
      <c r="B1634" s="21" t="s">
        <v>3854</v>
      </c>
      <c r="C1634" s="22" t="s">
        <v>3855</v>
      </c>
      <c r="D1634" s="21" t="s">
        <v>3856</v>
      </c>
      <c r="E1634" s="23" t="s">
        <v>13</v>
      </c>
    </row>
    <row r="1635">
      <c r="A1635" s="57" t="s">
        <v>3857</v>
      </c>
      <c r="B1635" s="25">
        <v>23045.0</v>
      </c>
      <c r="C1635" s="26">
        <v>23045.0</v>
      </c>
      <c r="D1635" s="27">
        <v>0.0</v>
      </c>
      <c r="E1635" s="42"/>
    </row>
    <row r="1636">
      <c r="A1636" s="57" t="s">
        <v>3858</v>
      </c>
      <c r="B1636" s="29">
        <v>28263.0</v>
      </c>
      <c r="C1636" s="26">
        <v>28263.0</v>
      </c>
      <c r="D1636" s="27">
        <v>0.0</v>
      </c>
      <c r="E1636" s="28"/>
    </row>
    <row r="1637">
      <c r="A1637" s="57" t="s">
        <v>3859</v>
      </c>
      <c r="B1637" s="29">
        <v>600.0</v>
      </c>
      <c r="C1637" s="26">
        <v>600.0</v>
      </c>
      <c r="D1637" s="27">
        <v>0.0</v>
      </c>
      <c r="E1637" s="42"/>
    </row>
    <row r="1638">
      <c r="A1638" s="57" t="s">
        <v>3860</v>
      </c>
      <c r="B1638" s="29">
        <v>0.0</v>
      </c>
      <c r="C1638" s="26"/>
      <c r="D1638" s="27">
        <v>0.0</v>
      </c>
      <c r="E1638" s="42"/>
    </row>
    <row r="1639">
      <c r="A1639" s="31" t="s">
        <v>3862</v>
      </c>
      <c r="B1639" s="29">
        <v>0.0</v>
      </c>
      <c r="C1639" s="26"/>
      <c r="D1639" s="27">
        <v>0.0</v>
      </c>
      <c r="E1639" s="42"/>
    </row>
    <row r="1640">
      <c r="A1640" s="31" t="s">
        <v>3863</v>
      </c>
      <c r="B1640" s="29">
        <v>20.0</v>
      </c>
      <c r="C1640" s="26"/>
      <c r="D1640" s="27">
        <v>-20.0</v>
      </c>
      <c r="E1640" s="28"/>
    </row>
    <row r="1641">
      <c r="A1641" s="31" t="s">
        <v>3865</v>
      </c>
      <c r="B1641" s="29">
        <v>6870.0</v>
      </c>
      <c r="C1641" s="26">
        <v>6870.0</v>
      </c>
      <c r="D1641" s="27">
        <v>0.0</v>
      </c>
      <c r="E1641" s="28"/>
    </row>
    <row r="1642">
      <c r="A1642" s="31" t="s">
        <v>3867</v>
      </c>
      <c r="B1642" s="29">
        <v>5960.0</v>
      </c>
      <c r="C1642" s="26">
        <v>6000.0</v>
      </c>
      <c r="D1642" s="27">
        <v>40.0</v>
      </c>
      <c r="E1642" s="42"/>
    </row>
    <row r="1643">
      <c r="A1643" s="58" t="s">
        <v>3868</v>
      </c>
      <c r="B1643" s="29">
        <v>88169.0</v>
      </c>
      <c r="C1643" s="29">
        <v>88433.0</v>
      </c>
      <c r="D1643" s="27">
        <v>264.0</v>
      </c>
      <c r="E1643" s="42"/>
    </row>
    <row r="1644">
      <c r="A1644" s="58" t="s">
        <v>3869</v>
      </c>
      <c r="B1644" s="29">
        <v>35890.0</v>
      </c>
      <c r="C1644" s="59">
        <v>35890.0</v>
      </c>
      <c r="D1644" s="27">
        <v>0.0</v>
      </c>
      <c r="E1644" s="42"/>
    </row>
    <row r="1645">
      <c r="A1645" s="58" t="s">
        <v>3870</v>
      </c>
      <c r="B1645" s="29">
        <v>125147.0</v>
      </c>
      <c r="C1645" s="59">
        <v>124599.0</v>
      </c>
      <c r="D1645" s="27">
        <v>-548.0</v>
      </c>
      <c r="E1645" s="42"/>
    </row>
    <row r="1646">
      <c r="A1646" s="58" t="s">
        <v>3871</v>
      </c>
      <c r="B1646" s="29">
        <v>88080.0</v>
      </c>
      <c r="C1646" s="59">
        <v>88080.0</v>
      </c>
      <c r="D1646" s="27">
        <v>0.0</v>
      </c>
      <c r="E1646" s="42"/>
    </row>
    <row r="1647">
      <c r="A1647" s="58" t="s">
        <v>3873</v>
      </c>
      <c r="B1647" s="29">
        <v>2511.0</v>
      </c>
      <c r="C1647" s="59">
        <v>2511.0</v>
      </c>
      <c r="D1647" s="27">
        <v>0.0</v>
      </c>
      <c r="E1647" s="42"/>
    </row>
    <row r="1648">
      <c r="A1648" s="58" t="s">
        <v>3874</v>
      </c>
      <c r="B1648" s="29">
        <v>13285.0</v>
      </c>
      <c r="C1648" s="59">
        <v>13285.0</v>
      </c>
      <c r="D1648" s="27">
        <v>0.0</v>
      </c>
      <c r="E1648" s="42"/>
    </row>
    <row r="1649">
      <c r="A1649" s="35" t="s">
        <v>3875</v>
      </c>
      <c r="B1649" s="29">
        <v>404525.0</v>
      </c>
      <c r="C1649" s="59">
        <v>404241.0</v>
      </c>
      <c r="D1649" s="27">
        <v>-284.0</v>
      </c>
      <c r="E1649" s="42"/>
    </row>
    <row r="1650">
      <c r="A1650" s="36" t="s">
        <v>3876</v>
      </c>
      <c r="B1650" s="43">
        <v>30.0</v>
      </c>
      <c r="C1650" s="65">
        <v>50.0</v>
      </c>
      <c r="D1650" s="66">
        <v>20.0</v>
      </c>
      <c r="E1650" s="46"/>
    </row>
    <row r="1653">
      <c r="A1653" s="5" t="s">
        <v>5089</v>
      </c>
      <c r="B1653" s="6"/>
      <c r="C1653" s="6"/>
      <c r="D1653" s="6"/>
      <c r="E1653" s="7"/>
    </row>
    <row r="1654">
      <c r="A1654" s="10"/>
      <c r="B1654" s="11"/>
      <c r="C1654" s="11"/>
      <c r="D1654" s="11"/>
      <c r="E1654" s="12"/>
    </row>
    <row r="1655">
      <c r="A1655" s="5" t="s">
        <v>3850</v>
      </c>
      <c r="B1655" s="6"/>
      <c r="C1655" s="6"/>
      <c r="D1655" s="6"/>
      <c r="E1655" s="7"/>
    </row>
    <row r="1656">
      <c r="A1656" s="10"/>
      <c r="B1656" s="11"/>
      <c r="C1656" s="11"/>
      <c r="D1656" s="11"/>
      <c r="E1656" s="12"/>
    </row>
    <row r="1657">
      <c r="A1657" s="13">
        <v>45866.0</v>
      </c>
      <c r="B1657" s="6"/>
      <c r="C1657" s="54" t="s">
        <v>3851</v>
      </c>
      <c r="D1657" s="15">
        <v>45869.0</v>
      </c>
      <c r="E1657" s="7"/>
    </row>
    <row r="1658">
      <c r="A1658" s="10"/>
      <c r="B1658" s="11"/>
      <c r="C1658" s="16"/>
      <c r="D1658" s="11"/>
      <c r="E1658" s="12"/>
    </row>
    <row r="1659">
      <c r="A1659" s="55" t="s">
        <v>5098</v>
      </c>
      <c r="B1659" s="7"/>
      <c r="C1659" s="16"/>
      <c r="D1659" s="56" t="s">
        <v>5113</v>
      </c>
      <c r="E1659" s="7"/>
    </row>
    <row r="1660">
      <c r="A1660" s="10"/>
      <c r="B1660" s="12"/>
      <c r="C1660" s="16"/>
      <c r="D1660" s="11"/>
      <c r="E1660" s="12"/>
    </row>
    <row r="1661">
      <c r="A1661" s="19" t="s">
        <v>3852</v>
      </c>
      <c r="B1661" s="6"/>
      <c r="C1661" s="6"/>
      <c r="D1661" s="6"/>
      <c r="E1661" s="7"/>
    </row>
    <row r="1662">
      <c r="A1662" s="20" t="s">
        <v>3853</v>
      </c>
      <c r="B1662" s="21" t="s">
        <v>3854</v>
      </c>
      <c r="C1662" s="22" t="s">
        <v>3855</v>
      </c>
      <c r="D1662" s="21" t="s">
        <v>3856</v>
      </c>
      <c r="E1662" s="23" t="s">
        <v>13</v>
      </c>
    </row>
    <row r="1663">
      <c r="A1663" s="57" t="s">
        <v>3857</v>
      </c>
      <c r="B1663" s="25">
        <v>17641.0</v>
      </c>
      <c r="C1663" s="26">
        <v>17641.0</v>
      </c>
      <c r="D1663" s="27">
        <v>0.0</v>
      </c>
      <c r="E1663" s="42"/>
    </row>
    <row r="1664">
      <c r="A1664" s="57" t="s">
        <v>3858</v>
      </c>
      <c r="B1664" s="29">
        <v>19959.0</v>
      </c>
      <c r="C1664" s="26">
        <v>19959.0</v>
      </c>
      <c r="D1664" s="27">
        <v>0.0</v>
      </c>
      <c r="E1664" s="28"/>
    </row>
    <row r="1665">
      <c r="A1665" s="57" t="s">
        <v>3859</v>
      </c>
      <c r="B1665" s="29">
        <v>0.0</v>
      </c>
      <c r="C1665" s="26"/>
      <c r="D1665" s="27">
        <v>0.0</v>
      </c>
      <c r="E1665" s="42"/>
    </row>
    <row r="1666">
      <c r="A1666" s="57" t="s">
        <v>3860</v>
      </c>
      <c r="B1666" s="29">
        <v>0.0</v>
      </c>
      <c r="C1666" s="26"/>
      <c r="D1666" s="27">
        <v>0.0</v>
      </c>
      <c r="E1666" s="42"/>
    </row>
    <row r="1667">
      <c r="A1667" s="31" t="s">
        <v>3862</v>
      </c>
      <c r="B1667" s="29">
        <v>0.0</v>
      </c>
      <c r="C1667" s="26"/>
      <c r="D1667" s="27">
        <v>0.0</v>
      </c>
      <c r="E1667" s="42"/>
    </row>
    <row r="1668">
      <c r="A1668" s="31" t="s">
        <v>3863</v>
      </c>
      <c r="B1668" s="29">
        <v>0.0</v>
      </c>
      <c r="C1668" s="26"/>
      <c r="D1668" s="27">
        <v>0.0</v>
      </c>
      <c r="E1668" s="28"/>
    </row>
    <row r="1669">
      <c r="A1669" s="31" t="s">
        <v>3865</v>
      </c>
      <c r="B1669" s="29">
        <v>744.0</v>
      </c>
      <c r="C1669" s="26">
        <v>744.0</v>
      </c>
      <c r="D1669" s="27">
        <v>0.0</v>
      </c>
      <c r="E1669" s="28" t="s">
        <v>5336</v>
      </c>
    </row>
    <row r="1670">
      <c r="A1670" s="31" t="s">
        <v>3867</v>
      </c>
      <c r="B1670" s="29">
        <v>1600.0</v>
      </c>
      <c r="C1670" s="26">
        <v>1600.0</v>
      </c>
      <c r="D1670" s="27">
        <v>0.0</v>
      </c>
      <c r="E1670" s="42"/>
    </row>
    <row r="1671">
      <c r="A1671" s="58" t="s">
        <v>3868</v>
      </c>
      <c r="B1671" s="29">
        <v>54214.0</v>
      </c>
      <c r="C1671" s="29">
        <v>54214.0</v>
      </c>
      <c r="D1671" s="27">
        <v>0.0</v>
      </c>
      <c r="E1671" s="42"/>
    </row>
    <row r="1672">
      <c r="A1672" s="58" t="s">
        <v>3869</v>
      </c>
      <c r="B1672" s="29">
        <v>17486.0</v>
      </c>
      <c r="C1672" s="59">
        <v>17486.0</v>
      </c>
      <c r="D1672" s="27">
        <v>0.0</v>
      </c>
      <c r="E1672" s="42"/>
    </row>
    <row r="1673">
      <c r="A1673" s="58" t="s">
        <v>3870</v>
      </c>
      <c r="B1673" s="29">
        <v>55320.0</v>
      </c>
      <c r="C1673" s="59">
        <v>55320.0</v>
      </c>
      <c r="D1673" s="27">
        <v>0.0</v>
      </c>
      <c r="E1673" s="42"/>
    </row>
    <row r="1674">
      <c r="A1674" s="58" t="s">
        <v>3871</v>
      </c>
      <c r="B1674" s="29">
        <v>49256.0</v>
      </c>
      <c r="C1674" s="59">
        <v>49256.0</v>
      </c>
      <c r="D1674" s="27">
        <v>0.0</v>
      </c>
      <c r="E1674" s="42"/>
    </row>
    <row r="1675">
      <c r="A1675" s="58" t="s">
        <v>3873</v>
      </c>
      <c r="B1675" s="29">
        <v>3295.0</v>
      </c>
      <c r="C1675" s="59">
        <v>3295.0</v>
      </c>
      <c r="D1675" s="27">
        <v>0.0</v>
      </c>
      <c r="E1675" s="42"/>
    </row>
    <row r="1676">
      <c r="A1676" s="58" t="s">
        <v>3874</v>
      </c>
      <c r="B1676" s="29">
        <v>11297.0</v>
      </c>
      <c r="C1676" s="59">
        <v>11297.0</v>
      </c>
      <c r="D1676" s="27">
        <v>0.0</v>
      </c>
      <c r="E1676" s="42"/>
    </row>
    <row r="1677">
      <c r="A1677" s="35" t="s">
        <v>3875</v>
      </c>
      <c r="B1677" s="29">
        <v>219506.5</v>
      </c>
      <c r="C1677" s="59">
        <v>219506.5</v>
      </c>
      <c r="D1677" s="27">
        <v>0.0</v>
      </c>
      <c r="E1677" s="42"/>
    </row>
    <row r="1678">
      <c r="A1678" s="36" t="s">
        <v>3876</v>
      </c>
      <c r="B1678" s="43">
        <v>8.5</v>
      </c>
      <c r="C1678" s="65">
        <v>8.5</v>
      </c>
      <c r="D1678" s="66">
        <v>0.0</v>
      </c>
      <c r="E1678" s="46"/>
    </row>
    <row r="1681">
      <c r="A1681" s="5" t="s">
        <v>5089</v>
      </c>
      <c r="B1681" s="6"/>
      <c r="C1681" s="6"/>
      <c r="D1681" s="6"/>
      <c r="E1681" s="7"/>
    </row>
    <row r="1682">
      <c r="A1682" s="10"/>
      <c r="B1682" s="11"/>
      <c r="C1682" s="11"/>
      <c r="D1682" s="11"/>
      <c r="E1682" s="12"/>
    </row>
    <row r="1683">
      <c r="A1683" s="5" t="s">
        <v>3850</v>
      </c>
      <c r="B1683" s="6"/>
      <c r="C1683" s="6"/>
      <c r="D1683" s="6"/>
      <c r="E1683" s="7"/>
    </row>
    <row r="1684">
      <c r="A1684" s="10"/>
      <c r="B1684" s="11"/>
      <c r="C1684" s="11"/>
      <c r="D1684" s="11"/>
      <c r="E1684" s="12"/>
    </row>
    <row r="1685">
      <c r="A1685" s="13">
        <v>45870.0</v>
      </c>
      <c r="B1685" s="6"/>
      <c r="C1685" s="54" t="s">
        <v>3851</v>
      </c>
      <c r="D1685" s="15">
        <v>45872.0</v>
      </c>
      <c r="E1685" s="7"/>
    </row>
    <row r="1686">
      <c r="A1686" s="10"/>
      <c r="B1686" s="11"/>
      <c r="C1686" s="16"/>
      <c r="D1686" s="11"/>
      <c r="E1686" s="12"/>
    </row>
    <row r="1687">
      <c r="A1687" s="55" t="s">
        <v>5105</v>
      </c>
      <c r="B1687" s="7"/>
      <c r="C1687" s="16"/>
      <c r="D1687" s="56" t="s">
        <v>5099</v>
      </c>
      <c r="E1687" s="7"/>
    </row>
    <row r="1688">
      <c r="A1688" s="10"/>
      <c r="B1688" s="12"/>
      <c r="C1688" s="16"/>
      <c r="D1688" s="11"/>
      <c r="E1688" s="12"/>
    </row>
    <row r="1689">
      <c r="A1689" s="19" t="s">
        <v>3852</v>
      </c>
      <c r="B1689" s="6"/>
      <c r="C1689" s="6"/>
      <c r="D1689" s="6"/>
      <c r="E1689" s="7"/>
    </row>
    <row r="1690">
      <c r="A1690" s="20" t="s">
        <v>3853</v>
      </c>
      <c r="B1690" s="21" t="s">
        <v>3854</v>
      </c>
      <c r="C1690" s="22" t="s">
        <v>3855</v>
      </c>
      <c r="D1690" s="21" t="s">
        <v>3856</v>
      </c>
      <c r="E1690" s="23" t="s">
        <v>13</v>
      </c>
    </row>
    <row r="1691">
      <c r="A1691" s="57" t="s">
        <v>3857</v>
      </c>
      <c r="B1691" s="25">
        <v>9470.0</v>
      </c>
      <c r="C1691" s="26">
        <v>14960.0</v>
      </c>
      <c r="D1691" s="27">
        <v>5490.0</v>
      </c>
      <c r="E1691" s="42"/>
    </row>
    <row r="1692">
      <c r="A1692" s="57" t="s">
        <v>3858</v>
      </c>
      <c r="B1692" s="29">
        <v>14439.0</v>
      </c>
      <c r="C1692" s="26">
        <v>14439.0</v>
      </c>
      <c r="D1692" s="27">
        <v>0.0</v>
      </c>
      <c r="E1692" s="28"/>
    </row>
    <row r="1693">
      <c r="A1693" s="57" t="s">
        <v>3859</v>
      </c>
      <c r="B1693" s="29">
        <v>5490.0</v>
      </c>
      <c r="C1693" s="26"/>
      <c r="D1693" s="27">
        <v>-5490.0</v>
      </c>
      <c r="E1693" s="42"/>
    </row>
    <row r="1694">
      <c r="A1694" s="57" t="s">
        <v>3860</v>
      </c>
      <c r="B1694" s="29">
        <v>0.0</v>
      </c>
      <c r="C1694" s="26"/>
      <c r="D1694" s="27">
        <v>0.0</v>
      </c>
      <c r="E1694" s="42"/>
    </row>
    <row r="1695">
      <c r="A1695" s="31" t="s">
        <v>3862</v>
      </c>
      <c r="B1695" s="29">
        <v>0.0</v>
      </c>
      <c r="C1695" s="26"/>
      <c r="D1695" s="27">
        <v>0.0</v>
      </c>
      <c r="E1695" s="42"/>
    </row>
    <row r="1696">
      <c r="A1696" s="31" t="s">
        <v>3863</v>
      </c>
      <c r="B1696" s="29">
        <v>0.0</v>
      </c>
      <c r="C1696" s="26"/>
      <c r="D1696" s="27">
        <v>0.0</v>
      </c>
      <c r="E1696" s="28"/>
    </row>
    <row r="1697">
      <c r="A1697" s="31" t="s">
        <v>3865</v>
      </c>
      <c r="B1697" s="29">
        <v>128.0</v>
      </c>
      <c r="C1697" s="26">
        <v>128.0</v>
      </c>
      <c r="D1697" s="27">
        <v>0.0</v>
      </c>
      <c r="E1697" s="28" t="s">
        <v>5337</v>
      </c>
    </row>
    <row r="1698">
      <c r="A1698" s="31" t="s">
        <v>3867</v>
      </c>
      <c r="B1698" s="29">
        <v>1600.0</v>
      </c>
      <c r="C1698" s="26">
        <v>1560.0</v>
      </c>
      <c r="D1698" s="27">
        <v>-40.0</v>
      </c>
      <c r="E1698" s="42"/>
    </row>
    <row r="1699">
      <c r="A1699" s="58" t="s">
        <v>3868</v>
      </c>
      <c r="B1699" s="29">
        <v>48222.0</v>
      </c>
      <c r="C1699" s="29">
        <v>48222.0</v>
      </c>
      <c r="D1699" s="27">
        <v>0.0</v>
      </c>
      <c r="E1699" s="42"/>
    </row>
    <row r="1700">
      <c r="A1700" s="58" t="s">
        <v>3869</v>
      </c>
      <c r="B1700" s="29">
        <v>26576.0</v>
      </c>
      <c r="C1700" s="59">
        <v>26576.0</v>
      </c>
      <c r="D1700" s="27">
        <v>0.0</v>
      </c>
      <c r="E1700" s="42"/>
    </row>
    <row r="1701">
      <c r="A1701" s="58" t="s">
        <v>3870</v>
      </c>
      <c r="B1701" s="29">
        <v>51929.0</v>
      </c>
      <c r="C1701" s="59">
        <v>51929.0</v>
      </c>
      <c r="D1701" s="27">
        <v>0.0</v>
      </c>
      <c r="E1701" s="42"/>
    </row>
    <row r="1702">
      <c r="A1702" s="58" t="s">
        <v>3871</v>
      </c>
      <c r="B1702" s="29">
        <v>42238.0</v>
      </c>
      <c r="C1702" s="59">
        <v>42238.0</v>
      </c>
      <c r="D1702" s="27">
        <v>0.0</v>
      </c>
      <c r="E1702" s="42"/>
    </row>
    <row r="1703">
      <c r="A1703" s="58" t="s">
        <v>3873</v>
      </c>
      <c r="B1703" s="29">
        <v>1396.0</v>
      </c>
      <c r="C1703" s="59">
        <v>1396.0</v>
      </c>
      <c r="D1703" s="27">
        <v>0.0</v>
      </c>
      <c r="E1703" s="42"/>
    </row>
    <row r="1704">
      <c r="A1704" s="58" t="s">
        <v>3874</v>
      </c>
      <c r="B1704" s="29">
        <v>8169.0</v>
      </c>
      <c r="C1704" s="59">
        <v>8169.0</v>
      </c>
      <c r="D1704" s="27">
        <v>0.0</v>
      </c>
      <c r="E1704" s="42"/>
    </row>
    <row r="1705">
      <c r="A1705" s="35" t="s">
        <v>3875</v>
      </c>
      <c r="B1705" s="29">
        <v>201473.5</v>
      </c>
      <c r="C1705" s="59">
        <v>201473.5</v>
      </c>
      <c r="D1705" s="27">
        <v>0.0</v>
      </c>
      <c r="E1705" s="42"/>
    </row>
    <row r="1706">
      <c r="A1706" s="36" t="s">
        <v>3876</v>
      </c>
      <c r="B1706" s="43">
        <v>14.5</v>
      </c>
      <c r="C1706" s="65">
        <v>-25.5</v>
      </c>
      <c r="D1706" s="66">
        <v>-40.0</v>
      </c>
      <c r="E1706" s="46"/>
    </row>
    <row r="1709">
      <c r="A1709" s="5" t="s">
        <v>5089</v>
      </c>
      <c r="B1709" s="6"/>
      <c r="C1709" s="6"/>
      <c r="D1709" s="6"/>
      <c r="E1709" s="7"/>
    </row>
    <row r="1710">
      <c r="A1710" s="10"/>
      <c r="B1710" s="11"/>
      <c r="C1710" s="11"/>
      <c r="D1710" s="11"/>
      <c r="E1710" s="12"/>
    </row>
    <row r="1711">
      <c r="A1711" s="5" t="s">
        <v>3850</v>
      </c>
      <c r="B1711" s="6"/>
      <c r="C1711" s="6"/>
      <c r="D1711" s="6"/>
      <c r="E1711" s="7"/>
    </row>
    <row r="1712">
      <c r="A1712" s="10"/>
      <c r="B1712" s="11"/>
      <c r="C1712" s="11"/>
      <c r="D1712" s="11"/>
      <c r="E1712" s="12"/>
    </row>
    <row r="1713">
      <c r="A1713" s="13">
        <v>45873.0</v>
      </c>
      <c r="B1713" s="6"/>
      <c r="C1713" s="54" t="s">
        <v>3851</v>
      </c>
      <c r="D1713" s="15">
        <v>45879.0</v>
      </c>
      <c r="E1713" s="7"/>
    </row>
    <row r="1714">
      <c r="A1714" s="10"/>
      <c r="B1714" s="11"/>
      <c r="C1714" s="16"/>
      <c r="D1714" s="11"/>
      <c r="E1714" s="12"/>
    </row>
    <row r="1715">
      <c r="A1715" s="55" t="s">
        <v>5098</v>
      </c>
      <c r="B1715" s="7"/>
      <c r="C1715" s="16"/>
      <c r="D1715" s="56" t="s">
        <v>5099</v>
      </c>
      <c r="E1715" s="7"/>
    </row>
    <row r="1716">
      <c r="A1716" s="10"/>
      <c r="B1716" s="12"/>
      <c r="C1716" s="16"/>
      <c r="D1716" s="11"/>
      <c r="E1716" s="12"/>
    </row>
    <row r="1717">
      <c r="A1717" s="19" t="s">
        <v>3852</v>
      </c>
      <c r="B1717" s="6"/>
      <c r="C1717" s="6"/>
      <c r="D1717" s="6"/>
      <c r="E1717" s="7"/>
    </row>
    <row r="1718">
      <c r="A1718" s="20" t="s">
        <v>3853</v>
      </c>
      <c r="B1718" s="21" t="s">
        <v>3854</v>
      </c>
      <c r="C1718" s="22" t="s">
        <v>3855</v>
      </c>
      <c r="D1718" s="21" t="s">
        <v>3856</v>
      </c>
      <c r="E1718" s="23" t="s">
        <v>13</v>
      </c>
    </row>
    <row r="1719">
      <c r="A1719" s="57" t="s">
        <v>3857</v>
      </c>
      <c r="B1719" s="25">
        <v>21888.0</v>
      </c>
      <c r="C1719" s="26">
        <v>22389.0</v>
      </c>
      <c r="D1719" s="27">
        <v>501.0</v>
      </c>
      <c r="E1719" s="42"/>
    </row>
    <row r="1720">
      <c r="A1720" s="57" t="s">
        <v>3858</v>
      </c>
      <c r="B1720" s="29">
        <v>29987.0</v>
      </c>
      <c r="C1720" s="26">
        <v>25449.0</v>
      </c>
      <c r="D1720" s="27">
        <v>-4538.0</v>
      </c>
      <c r="E1720" s="28"/>
    </row>
    <row r="1721">
      <c r="A1721" s="57" t="s">
        <v>3859</v>
      </c>
      <c r="B1721" s="29">
        <v>0.0</v>
      </c>
      <c r="C1721" s="26"/>
      <c r="D1721" s="27">
        <v>0.0</v>
      </c>
      <c r="E1721" s="42"/>
    </row>
    <row r="1722">
      <c r="A1722" s="57" t="s">
        <v>3860</v>
      </c>
      <c r="B1722" s="29">
        <v>0.0</v>
      </c>
      <c r="C1722" s="26"/>
      <c r="D1722" s="27">
        <v>0.0</v>
      </c>
      <c r="E1722" s="42"/>
    </row>
    <row r="1723">
      <c r="A1723" s="31" t="s">
        <v>3862</v>
      </c>
      <c r="B1723" s="29">
        <v>0.0</v>
      </c>
      <c r="C1723" s="26"/>
      <c r="D1723" s="27">
        <v>0.0</v>
      </c>
      <c r="E1723" s="42"/>
    </row>
    <row r="1724">
      <c r="A1724" s="31" t="s">
        <v>3863</v>
      </c>
      <c r="B1724" s="29">
        <v>0.0</v>
      </c>
      <c r="C1724" s="26"/>
      <c r="D1724" s="27">
        <v>0.0</v>
      </c>
      <c r="E1724" s="28"/>
    </row>
    <row r="1725">
      <c r="A1725" s="31" t="s">
        <v>3865</v>
      </c>
      <c r="B1725" s="29">
        <v>2231.0</v>
      </c>
      <c r="C1725" s="26">
        <v>2231.0</v>
      </c>
      <c r="D1725" s="27">
        <v>0.0</v>
      </c>
      <c r="E1725" s="28" t="s">
        <v>5338</v>
      </c>
    </row>
    <row r="1726">
      <c r="A1726" s="31" t="s">
        <v>3867</v>
      </c>
      <c r="B1726" s="29">
        <v>4960.0</v>
      </c>
      <c r="C1726" s="26">
        <v>4840.0</v>
      </c>
      <c r="D1726" s="27">
        <v>-120.0</v>
      </c>
      <c r="E1726" s="42"/>
    </row>
    <row r="1727">
      <c r="A1727" s="58" t="s">
        <v>3868</v>
      </c>
      <c r="B1727" s="29">
        <v>101132.0</v>
      </c>
      <c r="C1727" s="29">
        <v>101132.0</v>
      </c>
      <c r="D1727" s="27">
        <v>0.0</v>
      </c>
      <c r="E1727" s="42"/>
    </row>
    <row r="1728">
      <c r="A1728" s="58" t="s">
        <v>3869</v>
      </c>
      <c r="B1728" s="29">
        <v>35000.0</v>
      </c>
      <c r="C1728" s="59">
        <v>36011.0</v>
      </c>
      <c r="D1728" s="27">
        <v>1011.0</v>
      </c>
      <c r="E1728" s="42"/>
    </row>
    <row r="1729">
      <c r="A1729" s="58" t="s">
        <v>3870</v>
      </c>
      <c r="B1729" s="29">
        <v>120969.0</v>
      </c>
      <c r="C1729" s="59">
        <v>120969.0</v>
      </c>
      <c r="D1729" s="27">
        <v>0.0</v>
      </c>
      <c r="E1729" s="42"/>
    </row>
    <row r="1730">
      <c r="A1730" s="58" t="s">
        <v>3871</v>
      </c>
      <c r="B1730" s="29">
        <v>95686.5</v>
      </c>
      <c r="C1730" s="59">
        <v>95686.5</v>
      </c>
      <c r="D1730" s="27">
        <v>0.0</v>
      </c>
      <c r="E1730" s="42"/>
    </row>
    <row r="1731">
      <c r="A1731" s="58" t="s">
        <v>3873</v>
      </c>
      <c r="B1731" s="29">
        <v>3489.0</v>
      </c>
      <c r="C1731" s="59">
        <v>3489.0</v>
      </c>
      <c r="D1731" s="27">
        <v>0.0</v>
      </c>
      <c r="E1731" s="42"/>
    </row>
    <row r="1732">
      <c r="A1732" s="58" t="s">
        <v>3874</v>
      </c>
      <c r="B1732" s="29">
        <v>16873.0</v>
      </c>
      <c r="C1732" s="59">
        <v>16873.0</v>
      </c>
      <c r="D1732" s="27">
        <v>0.0</v>
      </c>
      <c r="E1732" s="42"/>
    </row>
    <row r="1733">
      <c r="A1733" s="35" t="s">
        <v>3875</v>
      </c>
      <c r="B1733" s="29">
        <v>415333.7</v>
      </c>
      <c r="C1733" s="59">
        <v>416344.7</v>
      </c>
      <c r="D1733" s="27">
        <v>1011.0</v>
      </c>
      <c r="E1733" s="42"/>
    </row>
    <row r="1734">
      <c r="A1734" s="36" t="s">
        <v>3876</v>
      </c>
      <c r="B1734" s="43">
        <v>8.80000000000291</v>
      </c>
      <c r="C1734" s="65">
        <v>-4148.200000000012</v>
      </c>
      <c r="D1734" s="66">
        <v>-4157.000000000015</v>
      </c>
      <c r="E1734" s="46"/>
    </row>
    <row r="1737">
      <c r="A1737" s="5" t="s">
        <v>5089</v>
      </c>
      <c r="B1737" s="6"/>
      <c r="C1737" s="6"/>
      <c r="D1737" s="6"/>
      <c r="E1737" s="7"/>
    </row>
    <row r="1738">
      <c r="A1738" s="10"/>
      <c r="B1738" s="11"/>
      <c r="C1738" s="11"/>
      <c r="D1738" s="11"/>
      <c r="E1738" s="12"/>
    </row>
    <row r="1739">
      <c r="A1739" s="5" t="s">
        <v>3850</v>
      </c>
      <c r="B1739" s="6"/>
      <c r="C1739" s="6"/>
      <c r="D1739" s="6"/>
      <c r="E1739" s="7"/>
    </row>
    <row r="1740">
      <c r="A1740" s="10"/>
      <c r="B1740" s="11"/>
      <c r="C1740" s="11"/>
      <c r="D1740" s="11"/>
      <c r="E1740" s="12"/>
    </row>
    <row r="1741">
      <c r="A1741" s="13">
        <v>45880.0</v>
      </c>
      <c r="B1741" s="6"/>
      <c r="C1741" s="54" t="s">
        <v>3851</v>
      </c>
      <c r="D1741" s="15">
        <v>45886.0</v>
      </c>
      <c r="E1741" s="7"/>
    </row>
    <row r="1742">
      <c r="A1742" s="10"/>
      <c r="B1742" s="11"/>
      <c r="C1742" s="16"/>
      <c r="D1742" s="11"/>
      <c r="E1742" s="12"/>
    </row>
    <row r="1743">
      <c r="A1743" s="55" t="s">
        <v>5098</v>
      </c>
      <c r="B1743" s="7"/>
      <c r="C1743" s="16"/>
      <c r="D1743" s="56" t="s">
        <v>5099</v>
      </c>
      <c r="E1743" s="7"/>
    </row>
    <row r="1744">
      <c r="A1744" s="10"/>
      <c r="B1744" s="12"/>
      <c r="C1744" s="16"/>
      <c r="D1744" s="11"/>
      <c r="E1744" s="12"/>
    </row>
    <row r="1745">
      <c r="A1745" s="19" t="s">
        <v>3852</v>
      </c>
      <c r="B1745" s="6"/>
      <c r="C1745" s="6"/>
      <c r="D1745" s="6"/>
      <c r="E1745" s="7"/>
    </row>
    <row r="1746">
      <c r="A1746" s="20" t="s">
        <v>3853</v>
      </c>
      <c r="B1746" s="21" t="s">
        <v>3854</v>
      </c>
      <c r="C1746" s="22" t="s">
        <v>3855</v>
      </c>
      <c r="D1746" s="21" t="s">
        <v>3856</v>
      </c>
      <c r="E1746" s="23" t="s">
        <v>13</v>
      </c>
    </row>
    <row r="1747">
      <c r="A1747" s="57" t="s">
        <v>3857</v>
      </c>
      <c r="B1747" s="25">
        <v>23453.0</v>
      </c>
      <c r="C1747" s="26">
        <v>23471.0</v>
      </c>
      <c r="D1747" s="27">
        <v>18.0</v>
      </c>
      <c r="E1747" s="42"/>
    </row>
    <row r="1748">
      <c r="A1748" s="57" t="s">
        <v>3858</v>
      </c>
      <c r="B1748" s="29">
        <v>37232.0</v>
      </c>
      <c r="C1748" s="26">
        <v>32126.0</v>
      </c>
      <c r="D1748" s="27">
        <v>-5106.0</v>
      </c>
      <c r="E1748" s="28" t="s">
        <v>5339</v>
      </c>
    </row>
    <row r="1749">
      <c r="A1749" s="57" t="s">
        <v>3859</v>
      </c>
      <c r="B1749" s="29">
        <v>1000.0</v>
      </c>
      <c r="C1749" s="26">
        <v>1000.0</v>
      </c>
      <c r="D1749" s="27">
        <v>0.0</v>
      </c>
      <c r="E1749" s="42"/>
    </row>
    <row r="1750">
      <c r="A1750" s="57" t="s">
        <v>3860</v>
      </c>
      <c r="B1750" s="29">
        <v>0.0</v>
      </c>
      <c r="C1750" s="26"/>
      <c r="D1750" s="27">
        <v>0.0</v>
      </c>
      <c r="E1750" s="42"/>
    </row>
    <row r="1751">
      <c r="A1751" s="31" t="s">
        <v>3862</v>
      </c>
      <c r="B1751" s="29">
        <v>0.0</v>
      </c>
      <c r="C1751" s="26"/>
      <c r="D1751" s="27">
        <v>0.0</v>
      </c>
      <c r="E1751" s="42"/>
    </row>
    <row r="1752">
      <c r="A1752" s="31" t="s">
        <v>3863</v>
      </c>
      <c r="B1752" s="29">
        <v>0.0</v>
      </c>
      <c r="C1752" s="26"/>
      <c r="D1752" s="27">
        <v>0.0</v>
      </c>
      <c r="E1752" s="28"/>
    </row>
    <row r="1753">
      <c r="A1753" s="31" t="s">
        <v>3865</v>
      </c>
      <c r="B1753" s="29">
        <v>3455.0</v>
      </c>
      <c r="C1753" s="26">
        <v>3455.0</v>
      </c>
      <c r="D1753" s="27">
        <v>0.0</v>
      </c>
      <c r="E1753" s="28" t="s">
        <v>5340</v>
      </c>
    </row>
    <row r="1754">
      <c r="A1754" s="31" t="s">
        <v>3867</v>
      </c>
      <c r="B1754" s="29">
        <v>6160.0</v>
      </c>
      <c r="C1754" s="26">
        <v>6160.0</v>
      </c>
      <c r="D1754" s="27">
        <v>0.0</v>
      </c>
      <c r="E1754" s="42"/>
    </row>
    <row r="1755">
      <c r="A1755" s="58" t="s">
        <v>3868</v>
      </c>
      <c r="B1755" s="29">
        <v>113017.0</v>
      </c>
      <c r="C1755" s="29">
        <v>113017.0</v>
      </c>
      <c r="D1755" s="27">
        <v>0.0</v>
      </c>
      <c r="E1755" s="42"/>
    </row>
    <row r="1756">
      <c r="A1756" s="58" t="s">
        <v>3869</v>
      </c>
      <c r="B1756" s="29">
        <v>43987.0</v>
      </c>
      <c r="C1756" s="59">
        <v>43987.0</v>
      </c>
      <c r="D1756" s="27">
        <v>0.0</v>
      </c>
      <c r="E1756" s="42"/>
    </row>
    <row r="1757">
      <c r="A1757" s="58" t="s">
        <v>3870</v>
      </c>
      <c r="B1757" s="29">
        <v>113188.0</v>
      </c>
      <c r="C1757" s="59">
        <v>112545.0</v>
      </c>
      <c r="D1757" s="27">
        <v>-643.0</v>
      </c>
      <c r="E1757" s="42"/>
    </row>
    <row r="1758">
      <c r="A1758" s="58" t="s">
        <v>3871</v>
      </c>
      <c r="B1758" s="29">
        <v>100394.0</v>
      </c>
      <c r="C1758" s="59">
        <v>100394.0</v>
      </c>
      <c r="D1758" s="27">
        <v>0.0</v>
      </c>
      <c r="E1758" s="42"/>
    </row>
    <row r="1759">
      <c r="A1759" s="58" t="s">
        <v>3873</v>
      </c>
      <c r="B1759" s="29">
        <v>2414.0</v>
      </c>
      <c r="C1759" s="59">
        <v>2414.0</v>
      </c>
      <c r="D1759" s="27">
        <v>0.0</v>
      </c>
      <c r="E1759" s="42"/>
    </row>
    <row r="1760">
      <c r="A1760" s="58" t="s">
        <v>3874</v>
      </c>
      <c r="B1760" s="29">
        <v>14146.0</v>
      </c>
      <c r="C1760" s="59">
        <v>13488.0</v>
      </c>
      <c r="D1760" s="27">
        <v>-658.0</v>
      </c>
      <c r="E1760" s="42"/>
    </row>
    <row r="1761">
      <c r="A1761" s="35" t="s">
        <v>3875</v>
      </c>
      <c r="B1761" s="29">
        <v>444302.3</v>
      </c>
      <c r="C1761" s="59">
        <v>443001.3</v>
      </c>
      <c r="D1761" s="27">
        <v>-1301.0</v>
      </c>
      <c r="E1761" s="42"/>
    </row>
    <row r="1762">
      <c r="A1762" s="36" t="s">
        <v>3876</v>
      </c>
      <c r="B1762" s="43">
        <v>-2.3000000000029104</v>
      </c>
      <c r="C1762" s="65">
        <v>-4432.299999999988</v>
      </c>
      <c r="D1762" s="66">
        <v>-4429.999999999985</v>
      </c>
      <c r="E1762" s="46"/>
    </row>
    <row r="1765">
      <c r="A1765" s="5" t="s">
        <v>5089</v>
      </c>
      <c r="B1765" s="6"/>
      <c r="C1765" s="6"/>
      <c r="D1765" s="6"/>
      <c r="E1765" s="7"/>
    </row>
    <row r="1766">
      <c r="A1766" s="10"/>
      <c r="B1766" s="11"/>
      <c r="C1766" s="11"/>
      <c r="D1766" s="11"/>
      <c r="E1766" s="12"/>
    </row>
    <row r="1767">
      <c r="A1767" s="5" t="s">
        <v>3850</v>
      </c>
      <c r="B1767" s="6"/>
      <c r="C1767" s="6"/>
      <c r="D1767" s="6"/>
      <c r="E1767" s="7"/>
    </row>
    <row r="1768">
      <c r="A1768" s="10"/>
      <c r="B1768" s="11"/>
      <c r="C1768" s="11"/>
      <c r="D1768" s="11"/>
      <c r="E1768" s="12"/>
    </row>
    <row r="1769">
      <c r="A1769" s="13">
        <v>45887.0</v>
      </c>
      <c r="B1769" s="6"/>
      <c r="C1769" s="54" t="s">
        <v>3851</v>
      </c>
      <c r="D1769" s="15">
        <v>45893.0</v>
      </c>
      <c r="E1769" s="7"/>
    </row>
    <row r="1770">
      <c r="A1770" s="10"/>
      <c r="B1770" s="11"/>
      <c r="C1770" s="16"/>
      <c r="D1770" s="11"/>
      <c r="E1770" s="12"/>
    </row>
    <row r="1771">
      <c r="A1771" s="55" t="s">
        <v>5098</v>
      </c>
      <c r="B1771" s="7"/>
      <c r="C1771" s="16"/>
      <c r="D1771" s="56" t="s">
        <v>5099</v>
      </c>
      <c r="E1771" s="7"/>
    </row>
    <row r="1772">
      <c r="A1772" s="10"/>
      <c r="B1772" s="12"/>
      <c r="C1772" s="16"/>
      <c r="D1772" s="11"/>
      <c r="E1772" s="12"/>
    </row>
    <row r="1773">
      <c r="A1773" s="19" t="s">
        <v>3852</v>
      </c>
      <c r="B1773" s="6"/>
      <c r="C1773" s="6"/>
      <c r="D1773" s="6"/>
      <c r="E1773" s="7"/>
    </row>
    <row r="1774">
      <c r="A1774" s="20" t="s">
        <v>3853</v>
      </c>
      <c r="B1774" s="21" t="s">
        <v>3854</v>
      </c>
      <c r="C1774" s="22" t="s">
        <v>3855</v>
      </c>
      <c r="D1774" s="21" t="s">
        <v>3856</v>
      </c>
      <c r="E1774" s="23" t="s">
        <v>13</v>
      </c>
    </row>
    <row r="1775">
      <c r="A1775" s="57" t="s">
        <v>3857</v>
      </c>
      <c r="B1775" s="25">
        <v>15541.0</v>
      </c>
      <c r="C1775" s="26">
        <v>15542.0</v>
      </c>
      <c r="D1775" s="27">
        <v>1.0</v>
      </c>
      <c r="E1775" s="42"/>
    </row>
    <row r="1776">
      <c r="A1776" s="57" t="s">
        <v>3858</v>
      </c>
      <c r="B1776" s="29">
        <v>28893.0</v>
      </c>
      <c r="C1776" s="26">
        <v>28893.0</v>
      </c>
      <c r="D1776" s="27">
        <v>0.0</v>
      </c>
      <c r="E1776" s="28"/>
    </row>
    <row r="1777">
      <c r="A1777" s="57" t="s">
        <v>3859</v>
      </c>
      <c r="B1777" s="29">
        <v>0.0</v>
      </c>
      <c r="C1777" s="26"/>
      <c r="D1777" s="27">
        <v>0.0</v>
      </c>
      <c r="E1777" s="42"/>
    </row>
    <row r="1778">
      <c r="A1778" s="57" t="s">
        <v>3860</v>
      </c>
      <c r="B1778" s="29">
        <v>0.0</v>
      </c>
      <c r="C1778" s="26"/>
      <c r="D1778" s="27">
        <v>0.0</v>
      </c>
      <c r="E1778" s="42"/>
    </row>
    <row r="1779">
      <c r="A1779" s="31" t="s">
        <v>3862</v>
      </c>
      <c r="B1779" s="29">
        <v>0.0</v>
      </c>
      <c r="C1779" s="26"/>
      <c r="D1779" s="27">
        <v>0.0</v>
      </c>
      <c r="E1779" s="42"/>
    </row>
    <row r="1780">
      <c r="A1780" s="31" t="s">
        <v>3863</v>
      </c>
      <c r="B1780" s="29">
        <v>2920.0</v>
      </c>
      <c r="C1780" s="26">
        <v>2835.0</v>
      </c>
      <c r="D1780" s="27">
        <v>-85.0</v>
      </c>
      <c r="E1780" s="28" t="s">
        <v>5341</v>
      </c>
    </row>
    <row r="1781">
      <c r="A1781" s="31" t="s">
        <v>3865</v>
      </c>
      <c r="B1781" s="29">
        <v>155.0</v>
      </c>
      <c r="C1781" s="26">
        <v>160.0</v>
      </c>
      <c r="D1781" s="27">
        <v>5.0</v>
      </c>
      <c r="E1781" s="28" t="s">
        <v>5342</v>
      </c>
    </row>
    <row r="1782">
      <c r="A1782" s="31" t="s">
        <v>3867</v>
      </c>
      <c r="B1782" s="29">
        <v>5840.0</v>
      </c>
      <c r="C1782" s="26">
        <v>5920.0</v>
      </c>
      <c r="D1782" s="27">
        <v>80.0</v>
      </c>
      <c r="E1782" s="42"/>
    </row>
    <row r="1783">
      <c r="A1783" s="58" t="s">
        <v>3868</v>
      </c>
      <c r="B1783" s="29">
        <v>120074.0</v>
      </c>
      <c r="C1783" s="29">
        <v>120074.0</v>
      </c>
      <c r="D1783" s="27">
        <v>0.0</v>
      </c>
      <c r="E1783" s="42"/>
    </row>
    <row r="1784">
      <c r="A1784" s="58" t="s">
        <v>3869</v>
      </c>
      <c r="B1784" s="29">
        <v>44816.0</v>
      </c>
      <c r="C1784" s="59">
        <v>44816.0</v>
      </c>
      <c r="D1784" s="27">
        <v>0.0</v>
      </c>
      <c r="E1784" s="42"/>
    </row>
    <row r="1785">
      <c r="A1785" s="58" t="s">
        <v>3870</v>
      </c>
      <c r="B1785" s="29">
        <v>114317.0</v>
      </c>
      <c r="C1785" s="59">
        <v>114317.0</v>
      </c>
      <c r="D1785" s="27">
        <v>0.0</v>
      </c>
      <c r="E1785" s="42"/>
    </row>
    <row r="1786">
      <c r="A1786" s="58" t="s">
        <v>3871</v>
      </c>
      <c r="B1786" s="29">
        <v>88011.0</v>
      </c>
      <c r="C1786" s="59">
        <v>88011.0</v>
      </c>
      <c r="D1786" s="27">
        <v>0.0</v>
      </c>
      <c r="E1786" s="42"/>
    </row>
    <row r="1787">
      <c r="A1787" s="58" t="s">
        <v>3873</v>
      </c>
      <c r="B1787" s="29">
        <v>3190.0</v>
      </c>
      <c r="C1787" s="59">
        <v>3190.0</v>
      </c>
      <c r="D1787" s="27">
        <v>0.0</v>
      </c>
      <c r="E1787" s="42"/>
    </row>
    <row r="1788">
      <c r="A1788" s="58" t="s">
        <v>3874</v>
      </c>
      <c r="B1788" s="29">
        <v>11892.0</v>
      </c>
      <c r="C1788" s="59">
        <v>11892.0</v>
      </c>
      <c r="D1788" s="27">
        <v>0.0</v>
      </c>
      <c r="E1788" s="42"/>
    </row>
    <row r="1789">
      <c r="A1789" s="35" t="s">
        <v>3875</v>
      </c>
      <c r="B1789" s="29">
        <v>423751.0</v>
      </c>
      <c r="C1789" s="59">
        <v>423751.0</v>
      </c>
      <c r="D1789" s="27">
        <v>0.0</v>
      </c>
      <c r="E1789" s="42"/>
    </row>
    <row r="1790">
      <c r="A1790" s="36" t="s">
        <v>3876</v>
      </c>
      <c r="B1790" s="43">
        <v>6.0</v>
      </c>
      <c r="C1790" s="65">
        <v>7.0</v>
      </c>
      <c r="D1790" s="66">
        <v>1.0</v>
      </c>
      <c r="E1790" s="46"/>
    </row>
    <row r="1793">
      <c r="A1793" s="5" t="s">
        <v>5089</v>
      </c>
      <c r="B1793" s="6"/>
      <c r="C1793" s="6"/>
      <c r="D1793" s="6"/>
      <c r="E1793" s="7"/>
    </row>
    <row r="1794">
      <c r="A1794" s="10"/>
      <c r="B1794" s="11"/>
      <c r="C1794" s="11"/>
      <c r="D1794" s="11"/>
      <c r="E1794" s="12"/>
    </row>
    <row r="1795">
      <c r="A1795" s="5" t="s">
        <v>3850</v>
      </c>
      <c r="B1795" s="6"/>
      <c r="C1795" s="6"/>
      <c r="D1795" s="6"/>
      <c r="E1795" s="7"/>
    </row>
    <row r="1796">
      <c r="A1796" s="10"/>
      <c r="B1796" s="11"/>
      <c r="C1796" s="11"/>
      <c r="D1796" s="11"/>
      <c r="E1796" s="12"/>
    </row>
    <row r="1797">
      <c r="A1797" s="13">
        <v>45894.0</v>
      </c>
      <c r="B1797" s="6"/>
      <c r="C1797" s="54" t="s">
        <v>3851</v>
      </c>
      <c r="D1797" s="15">
        <v>45900.0</v>
      </c>
      <c r="E1797" s="7"/>
    </row>
    <row r="1798">
      <c r="A1798" s="10"/>
      <c r="B1798" s="11"/>
      <c r="C1798" s="16"/>
      <c r="D1798" s="11"/>
      <c r="E1798" s="12"/>
    </row>
    <row r="1799">
      <c r="A1799" s="55" t="s">
        <v>5098</v>
      </c>
      <c r="B1799" s="7"/>
      <c r="C1799" s="16"/>
      <c r="D1799" s="56" t="s">
        <v>5099</v>
      </c>
      <c r="E1799" s="7"/>
    </row>
    <row r="1800">
      <c r="A1800" s="10"/>
      <c r="B1800" s="12"/>
      <c r="C1800" s="16"/>
      <c r="D1800" s="11"/>
      <c r="E1800" s="12"/>
    </row>
    <row r="1801">
      <c r="A1801" s="19" t="s">
        <v>3852</v>
      </c>
      <c r="B1801" s="6"/>
      <c r="C1801" s="6"/>
      <c r="D1801" s="6"/>
      <c r="E1801" s="7"/>
    </row>
    <row r="1802">
      <c r="A1802" s="20" t="s">
        <v>3853</v>
      </c>
      <c r="B1802" s="21" t="s">
        <v>3854</v>
      </c>
      <c r="C1802" s="22" t="s">
        <v>3855</v>
      </c>
      <c r="D1802" s="21" t="s">
        <v>3856</v>
      </c>
      <c r="E1802" s="23" t="s">
        <v>13</v>
      </c>
    </row>
    <row r="1803">
      <c r="A1803" s="57" t="s">
        <v>3857</v>
      </c>
      <c r="B1803" s="25">
        <v>22630.0</v>
      </c>
      <c r="C1803" s="26">
        <v>22630.0</v>
      </c>
      <c r="D1803" s="27">
        <v>0.0</v>
      </c>
      <c r="E1803" s="42"/>
    </row>
    <row r="1804">
      <c r="A1804" s="57" t="s">
        <v>3858</v>
      </c>
      <c r="B1804" s="29">
        <v>32496.0</v>
      </c>
      <c r="C1804" s="26">
        <v>32496.0</v>
      </c>
      <c r="D1804" s="27">
        <v>0.0</v>
      </c>
      <c r="E1804" s="28"/>
    </row>
    <row r="1805">
      <c r="A1805" s="57" t="s">
        <v>3859</v>
      </c>
      <c r="B1805" s="29">
        <v>860.0</v>
      </c>
      <c r="C1805" s="26">
        <v>860.0</v>
      </c>
      <c r="D1805" s="27">
        <v>0.0</v>
      </c>
      <c r="E1805" s="42"/>
    </row>
    <row r="1806">
      <c r="A1806" s="57" t="s">
        <v>3860</v>
      </c>
      <c r="B1806" s="29">
        <v>0.0</v>
      </c>
      <c r="C1806" s="26"/>
      <c r="D1806" s="27">
        <v>0.0</v>
      </c>
      <c r="E1806" s="42"/>
    </row>
    <row r="1807">
      <c r="A1807" s="31" t="s">
        <v>3862</v>
      </c>
      <c r="B1807" s="29">
        <v>0.0</v>
      </c>
      <c r="C1807" s="26"/>
      <c r="D1807" s="27">
        <v>0.0</v>
      </c>
      <c r="E1807" s="42"/>
    </row>
    <row r="1808">
      <c r="A1808" s="31" t="s">
        <v>3863</v>
      </c>
      <c r="B1808" s="29">
        <v>0.0</v>
      </c>
      <c r="C1808" s="26"/>
      <c r="D1808" s="27">
        <v>0.0</v>
      </c>
      <c r="E1808" s="28"/>
    </row>
    <row r="1809">
      <c r="A1809" s="31" t="s">
        <v>3865</v>
      </c>
      <c r="B1809" s="29">
        <v>3469.0</v>
      </c>
      <c r="C1809" s="26">
        <v>3469.0</v>
      </c>
      <c r="D1809" s="27">
        <v>0.0</v>
      </c>
      <c r="E1809" s="28"/>
    </row>
    <row r="1810">
      <c r="A1810" s="31" t="s">
        <v>3867</v>
      </c>
      <c r="B1810" s="29">
        <v>5600.0</v>
      </c>
      <c r="C1810" s="26">
        <v>5640.0</v>
      </c>
      <c r="D1810" s="27">
        <v>40.0</v>
      </c>
      <c r="E1810" s="42"/>
    </row>
    <row r="1811">
      <c r="A1811" s="58" t="s">
        <v>3868</v>
      </c>
      <c r="B1811" s="29">
        <v>99713.0</v>
      </c>
      <c r="C1811" s="29">
        <v>99713.0</v>
      </c>
      <c r="D1811" s="27">
        <v>0.0</v>
      </c>
      <c r="E1811" s="42"/>
    </row>
    <row r="1812">
      <c r="A1812" s="58" t="s">
        <v>3869</v>
      </c>
      <c r="B1812" s="29">
        <v>44481.0</v>
      </c>
      <c r="C1812" s="59">
        <v>44481.0</v>
      </c>
      <c r="D1812" s="27">
        <v>0.0</v>
      </c>
      <c r="E1812" s="42"/>
    </row>
    <row r="1813">
      <c r="A1813" s="58" t="s">
        <v>3870</v>
      </c>
      <c r="B1813" s="29">
        <v>123691.0</v>
      </c>
      <c r="C1813" s="59">
        <v>122371.0</v>
      </c>
      <c r="D1813" s="27">
        <v>-1320.0</v>
      </c>
      <c r="E1813" s="42"/>
    </row>
    <row r="1814">
      <c r="A1814" s="58" t="s">
        <v>3871</v>
      </c>
      <c r="B1814" s="29">
        <v>105046.0</v>
      </c>
      <c r="C1814" s="59">
        <v>105345.0</v>
      </c>
      <c r="D1814" s="27">
        <v>299.0</v>
      </c>
      <c r="E1814" s="42"/>
    </row>
    <row r="1815">
      <c r="A1815" s="58" t="s">
        <v>3873</v>
      </c>
      <c r="B1815" s="29">
        <v>3522.0</v>
      </c>
      <c r="C1815" s="59">
        <v>3522.0</v>
      </c>
      <c r="D1815" s="27">
        <v>0.0</v>
      </c>
      <c r="E1815" s="42"/>
    </row>
    <row r="1816">
      <c r="A1816" s="58" t="s">
        <v>3874</v>
      </c>
      <c r="B1816" s="29">
        <v>16803.0</v>
      </c>
      <c r="C1816" s="59">
        <v>16803.0</v>
      </c>
      <c r="D1816" s="27">
        <v>0.0</v>
      </c>
      <c r="E1816" s="42"/>
    </row>
    <row r="1817">
      <c r="A1817" s="35" t="s">
        <v>3875</v>
      </c>
      <c r="B1817" s="29">
        <v>441508.5</v>
      </c>
      <c r="C1817" s="59">
        <v>440487.5</v>
      </c>
      <c r="D1817" s="27">
        <v>-1021.0</v>
      </c>
      <c r="E1817" s="42"/>
    </row>
    <row r="1818">
      <c r="A1818" s="36" t="s">
        <v>3876</v>
      </c>
      <c r="B1818" s="43">
        <v>-0.5</v>
      </c>
      <c r="C1818" s="65">
        <v>39.5</v>
      </c>
      <c r="D1818" s="66">
        <v>40.0</v>
      </c>
      <c r="E1818" s="46"/>
    </row>
    <row r="1821">
      <c r="A1821" s="5" t="s">
        <v>5089</v>
      </c>
      <c r="B1821" s="6"/>
      <c r="C1821" s="6"/>
      <c r="D1821" s="6"/>
      <c r="E1821" s="7"/>
    </row>
    <row r="1822">
      <c r="A1822" s="10"/>
      <c r="B1822" s="11"/>
      <c r="C1822" s="11"/>
      <c r="D1822" s="11"/>
      <c r="E1822" s="12"/>
    </row>
    <row r="1823">
      <c r="A1823" s="5" t="s">
        <v>3850</v>
      </c>
      <c r="B1823" s="6"/>
      <c r="C1823" s="6"/>
      <c r="D1823" s="6"/>
      <c r="E1823" s="7"/>
    </row>
    <row r="1824">
      <c r="A1824" s="10"/>
      <c r="B1824" s="11"/>
      <c r="C1824" s="11"/>
      <c r="D1824" s="11"/>
      <c r="E1824" s="12"/>
    </row>
    <row r="1825">
      <c r="A1825" s="13">
        <v>45901.0</v>
      </c>
      <c r="B1825" s="6"/>
      <c r="C1825" s="54" t="s">
        <v>3851</v>
      </c>
      <c r="D1825" s="15">
        <v>45907.0</v>
      </c>
      <c r="E1825" s="7"/>
    </row>
    <row r="1826">
      <c r="A1826" s="10"/>
      <c r="B1826" s="11"/>
      <c r="C1826" s="16"/>
      <c r="D1826" s="11"/>
      <c r="E1826" s="12"/>
    </row>
    <row r="1827">
      <c r="A1827" s="55" t="s">
        <v>5098</v>
      </c>
      <c r="B1827" s="7"/>
      <c r="C1827" s="16"/>
      <c r="D1827" s="56" t="s">
        <v>5099</v>
      </c>
      <c r="E1827" s="7"/>
    </row>
    <row r="1828">
      <c r="A1828" s="10"/>
      <c r="B1828" s="12"/>
      <c r="C1828" s="16"/>
      <c r="D1828" s="11"/>
      <c r="E1828" s="12"/>
    </row>
    <row r="1829">
      <c r="A1829" s="19" t="s">
        <v>3852</v>
      </c>
      <c r="B1829" s="6"/>
      <c r="C1829" s="6"/>
      <c r="D1829" s="6"/>
      <c r="E1829" s="7"/>
    </row>
    <row r="1830">
      <c r="A1830" s="20" t="s">
        <v>3853</v>
      </c>
      <c r="B1830" s="21" t="s">
        <v>3854</v>
      </c>
      <c r="C1830" s="22" t="s">
        <v>3855</v>
      </c>
      <c r="D1830" s="21" t="s">
        <v>3856</v>
      </c>
      <c r="E1830" s="23" t="s">
        <v>13</v>
      </c>
    </row>
    <row r="1831">
      <c r="A1831" s="57" t="s">
        <v>3857</v>
      </c>
      <c r="B1831" s="25">
        <v>24996.0</v>
      </c>
      <c r="C1831" s="26">
        <v>24996.0</v>
      </c>
      <c r="D1831" s="27">
        <v>0.0</v>
      </c>
      <c r="E1831" s="42"/>
    </row>
    <row r="1832">
      <c r="A1832" s="57" t="s">
        <v>3858</v>
      </c>
      <c r="B1832" s="29">
        <v>32968.0</v>
      </c>
      <c r="C1832" s="26">
        <v>28331.0</v>
      </c>
      <c r="D1832" s="27">
        <v>-4637.0</v>
      </c>
      <c r="E1832" s="28" t="s">
        <v>5343</v>
      </c>
    </row>
    <row r="1833">
      <c r="A1833" s="57" t="s">
        <v>3859</v>
      </c>
      <c r="B1833" s="29">
        <v>500.0</v>
      </c>
      <c r="C1833" s="26">
        <v>500.0</v>
      </c>
      <c r="D1833" s="27">
        <v>0.0</v>
      </c>
      <c r="E1833" s="42"/>
    </row>
    <row r="1834">
      <c r="A1834" s="57" t="s">
        <v>3860</v>
      </c>
      <c r="B1834" s="29">
        <v>0.0</v>
      </c>
      <c r="C1834" s="26"/>
      <c r="D1834" s="27">
        <v>0.0</v>
      </c>
      <c r="E1834" s="42"/>
    </row>
    <row r="1835">
      <c r="A1835" s="31" t="s">
        <v>3862</v>
      </c>
      <c r="B1835" s="29">
        <v>0.0</v>
      </c>
      <c r="C1835" s="26"/>
      <c r="D1835" s="27">
        <v>0.0</v>
      </c>
      <c r="E1835" s="42"/>
    </row>
    <row r="1836">
      <c r="A1836" s="31" t="s">
        <v>3863</v>
      </c>
      <c r="B1836" s="29">
        <v>0.0</v>
      </c>
      <c r="C1836" s="26"/>
      <c r="D1836" s="27">
        <v>0.0</v>
      </c>
      <c r="E1836" s="28"/>
    </row>
    <row r="1837">
      <c r="A1837" s="31" t="s">
        <v>3865</v>
      </c>
      <c r="B1837" s="29">
        <v>40.0</v>
      </c>
      <c r="C1837" s="26"/>
      <c r="D1837" s="27">
        <v>-40.0</v>
      </c>
      <c r="E1837" s="28"/>
    </row>
    <row r="1838">
      <c r="A1838" s="31" t="s">
        <v>3867</v>
      </c>
      <c r="B1838" s="29">
        <v>5240.0</v>
      </c>
      <c r="C1838" s="26">
        <v>5240.0</v>
      </c>
      <c r="D1838" s="27">
        <v>0.0</v>
      </c>
      <c r="E1838" s="42"/>
    </row>
    <row r="1839">
      <c r="A1839" s="58" t="s">
        <v>3868</v>
      </c>
      <c r="B1839" s="29">
        <v>102587.0</v>
      </c>
      <c r="C1839" s="29">
        <v>102587.0</v>
      </c>
      <c r="D1839" s="27">
        <v>0.0</v>
      </c>
      <c r="E1839" s="42"/>
    </row>
    <row r="1840">
      <c r="A1840" s="58" t="s">
        <v>3869</v>
      </c>
      <c r="B1840" s="29">
        <v>47823.0</v>
      </c>
      <c r="C1840" s="59">
        <v>47823.0</v>
      </c>
      <c r="D1840" s="27">
        <v>0.0</v>
      </c>
      <c r="E1840" s="42"/>
    </row>
    <row r="1841">
      <c r="A1841" s="58" t="s">
        <v>3870</v>
      </c>
      <c r="B1841" s="29">
        <v>122781.0</v>
      </c>
      <c r="C1841" s="59">
        <v>122452.0</v>
      </c>
      <c r="D1841" s="27">
        <v>-329.0</v>
      </c>
      <c r="E1841" s="42"/>
    </row>
    <row r="1842">
      <c r="A1842" s="58" t="s">
        <v>3871</v>
      </c>
      <c r="B1842" s="29">
        <v>98482.0</v>
      </c>
      <c r="C1842" s="59">
        <v>98482.0</v>
      </c>
      <c r="D1842" s="27">
        <v>0.0</v>
      </c>
      <c r="E1842" s="42"/>
    </row>
    <row r="1843">
      <c r="A1843" s="58" t="s">
        <v>3873</v>
      </c>
      <c r="B1843" s="29">
        <v>3554.0</v>
      </c>
      <c r="C1843" s="59">
        <v>3554.0</v>
      </c>
      <c r="D1843" s="27">
        <v>0.0</v>
      </c>
      <c r="E1843" s="42"/>
    </row>
    <row r="1844">
      <c r="A1844" s="58" t="s">
        <v>3874</v>
      </c>
      <c r="B1844" s="29">
        <v>11978.0</v>
      </c>
      <c r="C1844" s="59">
        <v>11978.0</v>
      </c>
      <c r="D1844" s="27">
        <v>0.0</v>
      </c>
      <c r="E1844" s="42"/>
    </row>
    <row r="1845">
      <c r="A1845" s="35" t="s">
        <v>3875</v>
      </c>
      <c r="B1845" s="29">
        <v>438963.30000000005</v>
      </c>
      <c r="C1845" s="59">
        <v>438634.30000000005</v>
      </c>
      <c r="D1845" s="27">
        <v>-329.0</v>
      </c>
      <c r="E1845" s="42"/>
    </row>
    <row r="1846">
      <c r="A1846" s="36" t="s">
        <v>3876</v>
      </c>
      <c r="B1846" s="43">
        <v>7.700000000004366</v>
      </c>
      <c r="C1846" s="65">
        <v>-4669.300000000047</v>
      </c>
      <c r="D1846" s="66">
        <v>-4677.000000000051</v>
      </c>
      <c r="E1846" s="46"/>
    </row>
    <row r="1849">
      <c r="A1849" s="5" t="s">
        <v>5089</v>
      </c>
      <c r="B1849" s="6"/>
      <c r="C1849" s="6"/>
      <c r="D1849" s="6"/>
      <c r="E1849" s="7"/>
    </row>
    <row r="1850">
      <c r="A1850" s="10"/>
      <c r="B1850" s="11"/>
      <c r="C1850" s="11"/>
      <c r="D1850" s="11"/>
      <c r="E1850" s="12"/>
    </row>
    <row r="1851">
      <c r="A1851" s="5" t="s">
        <v>3850</v>
      </c>
      <c r="B1851" s="6"/>
      <c r="C1851" s="6"/>
      <c r="D1851" s="6"/>
      <c r="E1851" s="7"/>
    </row>
    <row r="1852">
      <c r="A1852" s="10"/>
      <c r="B1852" s="11"/>
      <c r="C1852" s="11"/>
      <c r="D1852" s="11"/>
      <c r="E1852" s="12"/>
    </row>
    <row r="1853">
      <c r="A1853" s="13">
        <v>45908.0</v>
      </c>
      <c r="B1853" s="6"/>
      <c r="C1853" s="54" t="s">
        <v>3851</v>
      </c>
      <c r="D1853" s="15">
        <v>45914.0</v>
      </c>
      <c r="E1853" s="7"/>
    </row>
    <row r="1854">
      <c r="A1854" s="10"/>
      <c r="B1854" s="11"/>
      <c r="C1854" s="16"/>
      <c r="D1854" s="11"/>
      <c r="E1854" s="12"/>
    </row>
    <row r="1855">
      <c r="A1855" s="55" t="s">
        <v>5098</v>
      </c>
      <c r="B1855" s="7"/>
      <c r="C1855" s="16"/>
      <c r="D1855" s="56" t="s">
        <v>5099</v>
      </c>
      <c r="E1855" s="7"/>
    </row>
    <row r="1856">
      <c r="A1856" s="10"/>
      <c r="B1856" s="12"/>
      <c r="C1856" s="16"/>
      <c r="D1856" s="11"/>
      <c r="E1856" s="12"/>
    </row>
    <row r="1857">
      <c r="A1857" s="19" t="s">
        <v>3852</v>
      </c>
      <c r="B1857" s="6"/>
      <c r="C1857" s="6"/>
      <c r="D1857" s="6"/>
      <c r="E1857" s="7"/>
    </row>
    <row r="1858">
      <c r="A1858" s="20" t="s">
        <v>3853</v>
      </c>
      <c r="B1858" s="21" t="s">
        <v>3854</v>
      </c>
      <c r="C1858" s="22" t="s">
        <v>3855</v>
      </c>
      <c r="D1858" s="21" t="s">
        <v>3856</v>
      </c>
      <c r="E1858" s="23" t="s">
        <v>13</v>
      </c>
    </row>
    <row r="1859">
      <c r="A1859" s="57" t="s">
        <v>3857</v>
      </c>
      <c r="B1859" s="25">
        <v>26194.0</v>
      </c>
      <c r="C1859" s="26">
        <v>26195.0</v>
      </c>
      <c r="D1859" s="27">
        <v>1.0</v>
      </c>
      <c r="E1859" s="42"/>
    </row>
    <row r="1860">
      <c r="A1860" s="57" t="s">
        <v>3858</v>
      </c>
      <c r="B1860" s="29">
        <v>33592.0</v>
      </c>
      <c r="C1860" s="26">
        <v>33592.0</v>
      </c>
      <c r="D1860" s="27">
        <v>0.0</v>
      </c>
      <c r="E1860" s="28"/>
    </row>
    <row r="1861">
      <c r="A1861" s="57" t="s">
        <v>3859</v>
      </c>
      <c r="B1861" s="29">
        <v>200.0</v>
      </c>
      <c r="C1861" s="26">
        <v>200.0</v>
      </c>
      <c r="D1861" s="27">
        <v>0.0</v>
      </c>
      <c r="E1861" s="42"/>
    </row>
    <row r="1862">
      <c r="A1862" s="57" t="s">
        <v>3860</v>
      </c>
      <c r="B1862" s="29">
        <v>0.0</v>
      </c>
      <c r="C1862" s="26"/>
      <c r="D1862" s="27">
        <v>0.0</v>
      </c>
      <c r="E1862" s="42"/>
    </row>
    <row r="1863">
      <c r="A1863" s="31" t="s">
        <v>3862</v>
      </c>
      <c r="B1863" s="29">
        <v>0.0</v>
      </c>
      <c r="C1863" s="26"/>
      <c r="D1863" s="27">
        <v>0.0</v>
      </c>
      <c r="E1863" s="42"/>
    </row>
    <row r="1864">
      <c r="A1864" s="31" t="s">
        <v>3863</v>
      </c>
      <c r="B1864" s="29">
        <v>0.0</v>
      </c>
      <c r="C1864" s="26"/>
      <c r="D1864" s="27">
        <v>0.0</v>
      </c>
      <c r="E1864" s="28"/>
    </row>
    <row r="1865">
      <c r="A1865" s="31" t="s">
        <v>3865</v>
      </c>
      <c r="B1865" s="29">
        <v>880.0</v>
      </c>
      <c r="C1865" s="26"/>
      <c r="D1865" s="27">
        <v>-880.0</v>
      </c>
      <c r="E1865" s="28"/>
    </row>
    <row r="1866">
      <c r="A1866" s="31" t="s">
        <v>3867</v>
      </c>
      <c r="B1866" s="29">
        <v>5480.0</v>
      </c>
      <c r="C1866" s="26">
        <v>6360.0</v>
      </c>
      <c r="D1866" s="27">
        <v>880.0</v>
      </c>
      <c r="E1866" s="42"/>
    </row>
    <row r="1867">
      <c r="A1867" s="58" t="s">
        <v>3868</v>
      </c>
      <c r="B1867" s="29">
        <v>114482.0</v>
      </c>
      <c r="C1867" s="29">
        <v>116077.0</v>
      </c>
      <c r="D1867" s="27">
        <v>1595.0</v>
      </c>
      <c r="E1867" s="42"/>
    </row>
    <row r="1868">
      <c r="A1868" s="58" t="s">
        <v>3869</v>
      </c>
      <c r="B1868" s="29">
        <v>27643.0</v>
      </c>
      <c r="C1868" s="59">
        <v>29388.0</v>
      </c>
      <c r="D1868" s="27">
        <v>1745.0</v>
      </c>
      <c r="E1868" s="42"/>
    </row>
    <row r="1869">
      <c r="A1869" s="58" t="s">
        <v>3870</v>
      </c>
      <c r="B1869" s="29">
        <v>118392.0</v>
      </c>
      <c r="C1869" s="59">
        <v>118392.0</v>
      </c>
      <c r="D1869" s="27">
        <v>0.0</v>
      </c>
      <c r="E1869" s="42"/>
    </row>
    <row r="1870">
      <c r="A1870" s="58" t="s">
        <v>3871</v>
      </c>
      <c r="B1870" s="29">
        <v>96644.0</v>
      </c>
      <c r="C1870" s="59">
        <v>97302.0</v>
      </c>
      <c r="D1870" s="27">
        <v>658.0</v>
      </c>
      <c r="E1870" s="42"/>
    </row>
    <row r="1871">
      <c r="A1871" s="58" t="s">
        <v>3873</v>
      </c>
      <c r="B1871" s="29">
        <v>4568.0</v>
      </c>
      <c r="C1871" s="59">
        <v>4568.0</v>
      </c>
      <c r="D1871" s="27">
        <v>0.0</v>
      </c>
      <c r="E1871" s="42"/>
    </row>
    <row r="1872">
      <c r="A1872" s="58" t="s">
        <v>3874</v>
      </c>
      <c r="B1872" s="29">
        <v>11428.0</v>
      </c>
      <c r="C1872" s="59">
        <v>11916.0</v>
      </c>
      <c r="D1872" s="27">
        <v>488.0</v>
      </c>
      <c r="E1872" s="42"/>
    </row>
    <row r="1873">
      <c r="A1873" s="35" t="s">
        <v>3875</v>
      </c>
      <c r="B1873" s="29">
        <v>428057.2</v>
      </c>
      <c r="C1873" s="59">
        <v>432618.2</v>
      </c>
      <c r="D1873" s="27">
        <v>4561.0</v>
      </c>
      <c r="E1873" s="42"/>
    </row>
    <row r="1874">
      <c r="A1874" s="36" t="s">
        <v>3876</v>
      </c>
      <c r="B1874" s="43">
        <v>17.80000000000291</v>
      </c>
      <c r="C1874" s="65">
        <v>-544.2000000000116</v>
      </c>
      <c r="D1874" s="66">
        <v>-562.0000000000146</v>
      </c>
      <c r="E1874" s="46"/>
    </row>
    <row r="1877">
      <c r="A1877" s="5" t="s">
        <v>5089</v>
      </c>
      <c r="B1877" s="6"/>
      <c r="C1877" s="6"/>
      <c r="D1877" s="6"/>
      <c r="E1877" s="7"/>
    </row>
    <row r="1878">
      <c r="A1878" s="10"/>
      <c r="B1878" s="11"/>
      <c r="C1878" s="11"/>
      <c r="D1878" s="11"/>
      <c r="E1878" s="12"/>
    </row>
    <row r="1879">
      <c r="A1879" s="5" t="s">
        <v>3850</v>
      </c>
      <c r="B1879" s="6"/>
      <c r="C1879" s="6"/>
      <c r="D1879" s="6"/>
      <c r="E1879" s="7"/>
    </row>
    <row r="1880">
      <c r="A1880" s="10"/>
      <c r="B1880" s="11"/>
      <c r="C1880" s="11"/>
      <c r="D1880" s="11"/>
      <c r="E1880" s="12"/>
    </row>
    <row r="1881">
      <c r="A1881" s="13">
        <v>45915.0</v>
      </c>
      <c r="B1881" s="6"/>
      <c r="C1881" s="54" t="s">
        <v>3851</v>
      </c>
      <c r="D1881" s="15">
        <v>45921.0</v>
      </c>
      <c r="E1881" s="7"/>
    </row>
    <row r="1882">
      <c r="A1882" s="10"/>
      <c r="B1882" s="11"/>
      <c r="C1882" s="16"/>
      <c r="D1882" s="11"/>
      <c r="E1882" s="12"/>
    </row>
    <row r="1883">
      <c r="A1883" s="55" t="s">
        <v>5098</v>
      </c>
      <c r="B1883" s="7"/>
      <c r="C1883" s="16"/>
      <c r="D1883" s="56" t="s">
        <v>5099</v>
      </c>
      <c r="E1883" s="7"/>
    </row>
    <row r="1884">
      <c r="A1884" s="10"/>
      <c r="B1884" s="12"/>
      <c r="C1884" s="16"/>
      <c r="D1884" s="11"/>
      <c r="E1884" s="12"/>
    </row>
    <row r="1885">
      <c r="A1885" s="19" t="s">
        <v>3852</v>
      </c>
      <c r="B1885" s="6"/>
      <c r="C1885" s="6"/>
      <c r="D1885" s="6"/>
      <c r="E1885" s="7"/>
    </row>
    <row r="1886">
      <c r="A1886" s="20" t="s">
        <v>3853</v>
      </c>
      <c r="B1886" s="21" t="s">
        <v>3854</v>
      </c>
      <c r="C1886" s="22" t="s">
        <v>3855</v>
      </c>
      <c r="D1886" s="21" t="s">
        <v>3856</v>
      </c>
      <c r="E1886" s="23" t="s">
        <v>13</v>
      </c>
    </row>
    <row r="1887">
      <c r="A1887" s="57" t="s">
        <v>3857</v>
      </c>
      <c r="B1887" s="25">
        <v>26869.0</v>
      </c>
      <c r="C1887" s="26">
        <v>26850.0</v>
      </c>
      <c r="D1887" s="27">
        <v>-19.0</v>
      </c>
      <c r="E1887" s="42"/>
    </row>
    <row r="1888">
      <c r="A1888" s="57" t="s">
        <v>3858</v>
      </c>
      <c r="B1888" s="29">
        <v>28386.0</v>
      </c>
      <c r="C1888" s="26">
        <v>28386.0</v>
      </c>
      <c r="D1888" s="27">
        <v>0.0</v>
      </c>
      <c r="E1888" s="28"/>
    </row>
    <row r="1889">
      <c r="A1889" s="57" t="s">
        <v>3859</v>
      </c>
      <c r="B1889" s="29">
        <v>920.0</v>
      </c>
      <c r="C1889" s="26">
        <v>920.0</v>
      </c>
      <c r="D1889" s="27">
        <v>0.0</v>
      </c>
      <c r="E1889" s="42"/>
    </row>
    <row r="1890">
      <c r="A1890" s="57" t="s">
        <v>3860</v>
      </c>
      <c r="B1890" s="29">
        <v>0.0</v>
      </c>
      <c r="C1890" s="26"/>
      <c r="D1890" s="27">
        <v>0.0</v>
      </c>
      <c r="E1890" s="42"/>
    </row>
    <row r="1891">
      <c r="A1891" s="31" t="s">
        <v>3862</v>
      </c>
      <c r="B1891" s="29">
        <v>0.0</v>
      </c>
      <c r="C1891" s="26"/>
      <c r="D1891" s="27">
        <v>0.0</v>
      </c>
      <c r="E1891" s="42"/>
    </row>
    <row r="1892">
      <c r="A1892" s="31" t="s">
        <v>3863</v>
      </c>
      <c r="B1892" s="29">
        <v>3024.0</v>
      </c>
      <c r="C1892" s="26">
        <v>3024.0</v>
      </c>
      <c r="D1892" s="27">
        <v>0.0</v>
      </c>
      <c r="E1892" s="28"/>
    </row>
    <row r="1893">
      <c r="A1893" s="31" t="s">
        <v>3865</v>
      </c>
      <c r="B1893" s="29">
        <v>40.0</v>
      </c>
      <c r="C1893" s="26">
        <v>40.0</v>
      </c>
      <c r="D1893" s="27">
        <v>0.0</v>
      </c>
      <c r="E1893" s="28"/>
    </row>
    <row r="1894">
      <c r="A1894" s="31" t="s">
        <v>3867</v>
      </c>
      <c r="B1894" s="29">
        <v>5400.0</v>
      </c>
      <c r="C1894" s="26">
        <v>5400.0</v>
      </c>
      <c r="D1894" s="27">
        <v>0.0</v>
      </c>
      <c r="E1894" s="42"/>
    </row>
    <row r="1895">
      <c r="A1895" s="58" t="s">
        <v>3868</v>
      </c>
      <c r="B1895" s="29">
        <v>105998.0</v>
      </c>
      <c r="C1895" s="29">
        <v>105998.0</v>
      </c>
      <c r="D1895" s="27">
        <v>0.0</v>
      </c>
      <c r="E1895" s="42"/>
    </row>
    <row r="1896">
      <c r="A1896" s="58" t="s">
        <v>3869</v>
      </c>
      <c r="B1896" s="29">
        <v>46190.0</v>
      </c>
      <c r="C1896" s="59">
        <v>46190.0</v>
      </c>
      <c r="D1896" s="27">
        <v>0.0</v>
      </c>
      <c r="E1896" s="42"/>
    </row>
    <row r="1897">
      <c r="A1897" s="58" t="s">
        <v>3870</v>
      </c>
      <c r="B1897" s="29">
        <v>131325.0</v>
      </c>
      <c r="C1897" s="59">
        <v>131325.0</v>
      </c>
      <c r="D1897" s="27">
        <v>0.0</v>
      </c>
      <c r="E1897" s="42"/>
    </row>
    <row r="1898">
      <c r="A1898" s="58" t="s">
        <v>3871</v>
      </c>
      <c r="B1898" s="29">
        <v>86775.0</v>
      </c>
      <c r="C1898" s="59">
        <v>86775.0</v>
      </c>
      <c r="D1898" s="27">
        <v>0.0</v>
      </c>
      <c r="E1898" s="42"/>
    </row>
    <row r="1899">
      <c r="A1899" s="58" t="s">
        <v>3873</v>
      </c>
      <c r="B1899" s="29">
        <v>3178.0</v>
      </c>
      <c r="C1899" s="59">
        <v>3178.0</v>
      </c>
      <c r="D1899" s="27">
        <v>0.0</v>
      </c>
      <c r="E1899" s="42"/>
    </row>
    <row r="1900">
      <c r="A1900" s="58" t="s">
        <v>3874</v>
      </c>
      <c r="B1900" s="29">
        <v>9105.0</v>
      </c>
      <c r="C1900" s="59">
        <v>9105.0</v>
      </c>
      <c r="D1900" s="27">
        <v>0.0</v>
      </c>
      <c r="E1900" s="42"/>
    </row>
    <row r="1901">
      <c r="A1901" s="35" t="s">
        <v>3875</v>
      </c>
      <c r="B1901" s="29">
        <v>438083.0</v>
      </c>
      <c r="C1901" s="59">
        <v>438103.0</v>
      </c>
      <c r="D1901" s="27">
        <v>20.0</v>
      </c>
      <c r="E1901" s="42"/>
    </row>
    <row r="1902">
      <c r="A1902" s="36" t="s">
        <v>3876</v>
      </c>
      <c r="B1902" s="43">
        <v>22.0</v>
      </c>
      <c r="C1902" s="65">
        <v>-17.0</v>
      </c>
      <c r="D1902" s="66">
        <v>-39.0</v>
      </c>
      <c r="E1902" s="46"/>
    </row>
    <row r="1905">
      <c r="A1905" s="5" t="s">
        <v>5089</v>
      </c>
      <c r="B1905" s="6"/>
      <c r="C1905" s="6"/>
      <c r="D1905" s="6"/>
      <c r="E1905" s="7"/>
    </row>
    <row r="1906">
      <c r="A1906" s="10"/>
      <c r="B1906" s="11"/>
      <c r="C1906" s="11"/>
      <c r="D1906" s="11"/>
      <c r="E1906" s="12"/>
    </row>
    <row r="1907">
      <c r="A1907" s="5" t="s">
        <v>3850</v>
      </c>
      <c r="B1907" s="6"/>
      <c r="C1907" s="6"/>
      <c r="D1907" s="6"/>
      <c r="E1907" s="7"/>
    </row>
    <row r="1908">
      <c r="A1908" s="10"/>
      <c r="B1908" s="11"/>
      <c r="C1908" s="11"/>
      <c r="D1908" s="11"/>
      <c r="E1908" s="12"/>
    </row>
    <row r="1909">
      <c r="A1909" s="13">
        <v>45922.0</v>
      </c>
      <c r="B1909" s="6"/>
      <c r="C1909" s="54" t="s">
        <v>3851</v>
      </c>
      <c r="D1909" s="15">
        <v>45928.0</v>
      </c>
      <c r="E1909" s="7"/>
    </row>
    <row r="1910">
      <c r="A1910" s="10"/>
      <c r="B1910" s="11"/>
      <c r="C1910" s="16"/>
      <c r="D1910" s="11"/>
      <c r="E1910" s="12"/>
    </row>
    <row r="1911">
      <c r="A1911" s="55" t="s">
        <v>5098</v>
      </c>
      <c r="B1911" s="7"/>
      <c r="C1911" s="16"/>
      <c r="D1911" s="56" t="s">
        <v>5099</v>
      </c>
      <c r="E1911" s="7"/>
    </row>
    <row r="1912">
      <c r="A1912" s="10"/>
      <c r="B1912" s="12"/>
      <c r="C1912" s="16"/>
      <c r="D1912" s="11"/>
      <c r="E1912" s="12"/>
    </row>
    <row r="1913">
      <c r="A1913" s="19" t="s">
        <v>3852</v>
      </c>
      <c r="B1913" s="6"/>
      <c r="C1913" s="6"/>
      <c r="D1913" s="6"/>
      <c r="E1913" s="7"/>
    </row>
    <row r="1914">
      <c r="A1914" s="20" t="s">
        <v>3853</v>
      </c>
      <c r="B1914" s="21" t="s">
        <v>3854</v>
      </c>
      <c r="C1914" s="22" t="s">
        <v>3855</v>
      </c>
      <c r="D1914" s="21" t="s">
        <v>3856</v>
      </c>
      <c r="E1914" s="23" t="s">
        <v>13</v>
      </c>
    </row>
    <row r="1915">
      <c r="A1915" s="57" t="s">
        <v>3857</v>
      </c>
      <c r="B1915" s="25">
        <v>31177.0</v>
      </c>
      <c r="C1915" s="26">
        <v>29177.0</v>
      </c>
      <c r="D1915" s="27">
        <v>-2000.0</v>
      </c>
      <c r="E1915" s="42"/>
    </row>
    <row r="1916">
      <c r="A1916" s="57" t="s">
        <v>3858</v>
      </c>
      <c r="B1916" s="29">
        <v>29599.0</v>
      </c>
      <c r="C1916" s="26">
        <v>29599.0</v>
      </c>
      <c r="D1916" s="27">
        <v>0.0</v>
      </c>
      <c r="E1916" s="28"/>
    </row>
    <row r="1917">
      <c r="A1917" s="57" t="s">
        <v>3859</v>
      </c>
      <c r="B1917" s="29">
        <v>1050.0</v>
      </c>
      <c r="C1917" s="26">
        <v>1050.0</v>
      </c>
      <c r="D1917" s="27">
        <v>0.0</v>
      </c>
      <c r="E1917" s="42"/>
    </row>
    <row r="1918">
      <c r="A1918" s="57" t="s">
        <v>3860</v>
      </c>
      <c r="B1918" s="29">
        <v>0.0</v>
      </c>
      <c r="C1918" s="26"/>
      <c r="D1918" s="27">
        <v>0.0</v>
      </c>
      <c r="E1918" s="42"/>
    </row>
    <row r="1919">
      <c r="A1919" s="31" t="s">
        <v>3862</v>
      </c>
      <c r="B1919" s="29">
        <v>0.0</v>
      </c>
      <c r="C1919" s="26"/>
      <c r="D1919" s="27">
        <v>0.0</v>
      </c>
      <c r="E1919" s="42"/>
    </row>
    <row r="1920">
      <c r="A1920" s="31" t="s">
        <v>3863</v>
      </c>
      <c r="B1920" s="29">
        <v>0.0</v>
      </c>
      <c r="C1920" s="26"/>
      <c r="D1920" s="27">
        <v>0.0</v>
      </c>
      <c r="E1920" s="28"/>
    </row>
    <row r="1921">
      <c r="A1921" s="31" t="s">
        <v>3865</v>
      </c>
      <c r="B1921" s="29">
        <v>1296.8</v>
      </c>
      <c r="C1921" s="26">
        <v>56.8</v>
      </c>
      <c r="D1921" s="27">
        <v>-1240.0</v>
      </c>
      <c r="E1921" s="28" t="s">
        <v>5344</v>
      </c>
    </row>
    <row r="1922">
      <c r="A1922" s="31" t="s">
        <v>3867</v>
      </c>
      <c r="B1922" s="29">
        <v>4280.0</v>
      </c>
      <c r="C1922" s="26">
        <v>5520.0</v>
      </c>
      <c r="D1922" s="27">
        <v>1240.0</v>
      </c>
      <c r="E1922" s="42"/>
    </row>
    <row r="1923">
      <c r="A1923" s="58" t="s">
        <v>3868</v>
      </c>
      <c r="B1923" s="29">
        <v>130353.0</v>
      </c>
      <c r="C1923" s="29">
        <v>130353.0</v>
      </c>
      <c r="D1923" s="27">
        <v>0.0</v>
      </c>
      <c r="E1923" s="42"/>
    </row>
    <row r="1924">
      <c r="A1924" s="58" t="s">
        <v>3869</v>
      </c>
      <c r="B1924" s="29">
        <v>36892.0</v>
      </c>
      <c r="C1924" s="59">
        <v>36892.0</v>
      </c>
      <c r="D1924" s="27">
        <v>0.0</v>
      </c>
      <c r="E1924" s="42"/>
    </row>
    <row r="1925">
      <c r="A1925" s="58" t="s">
        <v>3870</v>
      </c>
      <c r="B1925" s="29">
        <v>147119.0</v>
      </c>
      <c r="C1925" s="59">
        <v>147119.0</v>
      </c>
      <c r="D1925" s="27">
        <v>0.0</v>
      </c>
      <c r="E1925" s="42"/>
    </row>
    <row r="1926">
      <c r="A1926" s="58" t="s">
        <v>3871</v>
      </c>
      <c r="B1926" s="29">
        <v>114028.0</v>
      </c>
      <c r="C1926" s="59">
        <v>114028.0</v>
      </c>
      <c r="D1926" s="27">
        <v>0.0</v>
      </c>
      <c r="E1926" s="42"/>
    </row>
    <row r="1927">
      <c r="A1927" s="58" t="s">
        <v>3873</v>
      </c>
      <c r="B1927" s="29">
        <v>8401.0</v>
      </c>
      <c r="C1927" s="59">
        <v>8401.0</v>
      </c>
      <c r="D1927" s="27">
        <v>0.0</v>
      </c>
      <c r="E1927" s="42"/>
    </row>
    <row r="1928">
      <c r="A1928" s="58" t="s">
        <v>3874</v>
      </c>
      <c r="B1928" s="29">
        <v>12666.0</v>
      </c>
      <c r="C1928" s="59">
        <v>12666.0</v>
      </c>
      <c r="D1928" s="27">
        <v>0.0</v>
      </c>
      <c r="E1928" s="42"/>
    </row>
    <row r="1929">
      <c r="A1929" s="35" t="s">
        <v>3875</v>
      </c>
      <c r="B1929" s="29">
        <v>504195.4</v>
      </c>
      <c r="C1929" s="59">
        <v>504215.4</v>
      </c>
      <c r="D1929" s="27">
        <v>20.0</v>
      </c>
      <c r="E1929" s="42"/>
    </row>
    <row r="1930">
      <c r="A1930" s="36" t="s">
        <v>3876</v>
      </c>
      <c r="B1930" s="43">
        <v>0.40000000000873115</v>
      </c>
      <c r="C1930" s="65">
        <v>-2019.600000000035</v>
      </c>
      <c r="D1930" s="66">
        <v>-2020.0000000000437</v>
      </c>
      <c r="E1930" s="46"/>
    </row>
    <row r="1933">
      <c r="A1933" s="5" t="s">
        <v>5089</v>
      </c>
      <c r="B1933" s="6"/>
      <c r="C1933" s="6"/>
      <c r="D1933" s="6"/>
      <c r="E1933" s="7"/>
    </row>
    <row r="1934">
      <c r="A1934" s="10"/>
      <c r="B1934" s="11"/>
      <c r="C1934" s="11"/>
      <c r="D1934" s="11"/>
      <c r="E1934" s="12"/>
    </row>
    <row r="1935">
      <c r="A1935" s="5" t="s">
        <v>3850</v>
      </c>
      <c r="B1935" s="6"/>
      <c r="C1935" s="6"/>
      <c r="D1935" s="6"/>
      <c r="E1935" s="7"/>
    </row>
    <row r="1936">
      <c r="A1936" s="10"/>
      <c r="B1936" s="11"/>
      <c r="C1936" s="11"/>
      <c r="D1936" s="11"/>
      <c r="E1936" s="12"/>
    </row>
    <row r="1937">
      <c r="A1937" s="13">
        <v>45929.0</v>
      </c>
      <c r="B1937" s="6"/>
      <c r="C1937" s="54" t="s">
        <v>3851</v>
      </c>
      <c r="D1937" s="15">
        <v>45930.0</v>
      </c>
      <c r="E1937" s="7"/>
    </row>
    <row r="1938">
      <c r="A1938" s="10"/>
      <c r="B1938" s="11"/>
      <c r="C1938" s="16"/>
      <c r="D1938" s="11"/>
      <c r="E1938" s="12"/>
    </row>
    <row r="1939">
      <c r="A1939" s="55" t="s">
        <v>5098</v>
      </c>
      <c r="B1939" s="7"/>
      <c r="C1939" s="16"/>
      <c r="D1939" s="56" t="s">
        <v>5100</v>
      </c>
      <c r="E1939" s="7"/>
    </row>
    <row r="1940">
      <c r="A1940" s="10"/>
      <c r="B1940" s="12"/>
      <c r="C1940" s="16"/>
      <c r="D1940" s="11"/>
      <c r="E1940" s="12"/>
    </row>
    <row r="1941">
      <c r="A1941" s="19" t="s">
        <v>3852</v>
      </c>
      <c r="B1941" s="6"/>
      <c r="C1941" s="6"/>
      <c r="D1941" s="6"/>
      <c r="E1941" s="7"/>
    </row>
    <row r="1942">
      <c r="A1942" s="20" t="s">
        <v>3853</v>
      </c>
      <c r="B1942" s="21" t="s">
        <v>3854</v>
      </c>
      <c r="C1942" s="22" t="s">
        <v>3855</v>
      </c>
      <c r="D1942" s="21" t="s">
        <v>3856</v>
      </c>
      <c r="E1942" s="23" t="s">
        <v>13</v>
      </c>
    </row>
    <row r="1943">
      <c r="A1943" s="57" t="s">
        <v>3857</v>
      </c>
      <c r="B1943" s="25">
        <v>10940.0</v>
      </c>
      <c r="C1943" s="26">
        <v>10940.0</v>
      </c>
      <c r="D1943" s="27">
        <v>0.0</v>
      </c>
      <c r="E1943" s="42"/>
    </row>
    <row r="1944">
      <c r="A1944" s="57" t="s">
        <v>3858</v>
      </c>
      <c r="B1944" s="29">
        <v>5140.6</v>
      </c>
      <c r="C1944" s="26">
        <v>5140.6</v>
      </c>
      <c r="D1944" s="27">
        <v>0.0</v>
      </c>
      <c r="E1944" s="28"/>
    </row>
    <row r="1945">
      <c r="A1945" s="57" t="s">
        <v>3859</v>
      </c>
      <c r="B1945" s="29">
        <v>200.0</v>
      </c>
      <c r="C1945" s="26">
        <v>200.0</v>
      </c>
      <c r="D1945" s="27">
        <v>0.0</v>
      </c>
      <c r="E1945" s="42"/>
    </row>
    <row r="1946">
      <c r="A1946" s="57" t="s">
        <v>3860</v>
      </c>
      <c r="B1946" s="29">
        <v>0.0</v>
      </c>
      <c r="C1946" s="26"/>
      <c r="D1946" s="27">
        <v>0.0</v>
      </c>
      <c r="E1946" s="42"/>
    </row>
    <row r="1947">
      <c r="A1947" s="31" t="s">
        <v>3862</v>
      </c>
      <c r="B1947" s="29">
        <v>0.0</v>
      </c>
      <c r="C1947" s="26"/>
      <c r="D1947" s="27">
        <v>0.0</v>
      </c>
      <c r="E1947" s="42"/>
    </row>
    <row r="1948">
      <c r="A1948" s="31" t="s">
        <v>3863</v>
      </c>
      <c r="B1948" s="29">
        <v>3980.0</v>
      </c>
      <c r="C1948" s="26">
        <v>3980.0</v>
      </c>
      <c r="D1948" s="27">
        <v>0.0</v>
      </c>
      <c r="E1948" s="28" t="s">
        <v>5345</v>
      </c>
    </row>
    <row r="1949">
      <c r="A1949" s="31" t="s">
        <v>3865</v>
      </c>
      <c r="B1949" s="29">
        <v>0.0</v>
      </c>
      <c r="C1949" s="26"/>
      <c r="D1949" s="27">
        <v>0.0</v>
      </c>
      <c r="E1949" s="28"/>
    </row>
    <row r="1950">
      <c r="A1950" s="31" t="s">
        <v>3867</v>
      </c>
      <c r="B1950" s="29">
        <v>1560.0</v>
      </c>
      <c r="C1950" s="26">
        <v>1560.0</v>
      </c>
      <c r="D1950" s="27">
        <v>0.0</v>
      </c>
      <c r="E1950" s="42"/>
    </row>
    <row r="1951">
      <c r="A1951" s="58" t="s">
        <v>3868</v>
      </c>
      <c r="B1951" s="29">
        <v>25262.0</v>
      </c>
      <c r="C1951" s="29">
        <v>25262.0</v>
      </c>
      <c r="D1951" s="27">
        <v>0.0</v>
      </c>
      <c r="E1951" s="42"/>
    </row>
    <row r="1952">
      <c r="A1952" s="58" t="s">
        <v>3869</v>
      </c>
      <c r="B1952" s="29">
        <v>9194.0</v>
      </c>
      <c r="C1952" s="59">
        <v>9194.0</v>
      </c>
      <c r="D1952" s="27">
        <v>0.0</v>
      </c>
      <c r="E1952" s="42"/>
    </row>
    <row r="1953">
      <c r="A1953" s="58" t="s">
        <v>3870</v>
      </c>
      <c r="B1953" s="29">
        <v>24885.0</v>
      </c>
      <c r="C1953" s="59">
        <v>24885.0</v>
      </c>
      <c r="D1953" s="27">
        <v>0.0</v>
      </c>
      <c r="E1953" s="42"/>
    </row>
    <row r="1954">
      <c r="A1954" s="58" t="s">
        <v>3871</v>
      </c>
      <c r="B1954" s="29">
        <v>18935.0</v>
      </c>
      <c r="C1954" s="59">
        <v>18935.0</v>
      </c>
      <c r="D1954" s="27">
        <v>0.0</v>
      </c>
      <c r="E1954" s="42"/>
    </row>
    <row r="1955">
      <c r="A1955" s="58" t="s">
        <v>3873</v>
      </c>
      <c r="B1955" s="29">
        <v>707.0</v>
      </c>
      <c r="C1955" s="59">
        <v>707.0</v>
      </c>
      <c r="D1955" s="27">
        <v>0.0</v>
      </c>
      <c r="E1955" s="42"/>
    </row>
    <row r="1956">
      <c r="A1956" s="58" t="s">
        <v>3874</v>
      </c>
      <c r="B1956" s="29">
        <v>4983.0</v>
      </c>
      <c r="C1956" s="59">
        <v>4983.0</v>
      </c>
      <c r="D1956" s="27">
        <v>0.0</v>
      </c>
      <c r="E1956" s="42"/>
    </row>
    <row r="1957">
      <c r="A1957" s="35" t="s">
        <v>3875</v>
      </c>
      <c r="B1957" s="29">
        <v>100792.0</v>
      </c>
      <c r="C1957" s="59">
        <v>100832.0</v>
      </c>
      <c r="D1957" s="27">
        <v>40.0</v>
      </c>
      <c r="E1957" s="42"/>
    </row>
    <row r="1958">
      <c r="A1958" s="36" t="s">
        <v>3876</v>
      </c>
      <c r="B1958" s="43">
        <v>11.599999999998545</v>
      </c>
      <c r="C1958" s="65">
        <v>-28.39999999999418</v>
      </c>
      <c r="D1958" s="66">
        <v>-39.999999999992724</v>
      </c>
      <c r="E1958" s="46"/>
    </row>
    <row r="1961">
      <c r="A1961" s="5" t="s">
        <v>5089</v>
      </c>
      <c r="B1961" s="6"/>
      <c r="C1961" s="6"/>
      <c r="D1961" s="6"/>
      <c r="E1961" s="7"/>
    </row>
    <row r="1962">
      <c r="A1962" s="10"/>
      <c r="B1962" s="11"/>
      <c r="C1962" s="11"/>
      <c r="D1962" s="11"/>
      <c r="E1962" s="12"/>
    </row>
    <row r="1963">
      <c r="A1963" s="5" t="s">
        <v>3850</v>
      </c>
      <c r="B1963" s="6"/>
      <c r="C1963" s="6"/>
      <c r="D1963" s="6"/>
      <c r="E1963" s="7"/>
    </row>
    <row r="1964">
      <c r="A1964" s="10"/>
      <c r="B1964" s="11"/>
      <c r="C1964" s="11"/>
      <c r="D1964" s="11"/>
      <c r="E1964" s="12"/>
    </row>
    <row r="1965">
      <c r="A1965" s="13">
        <v>45931.0</v>
      </c>
      <c r="B1965" s="6"/>
      <c r="C1965" s="54" t="s">
        <v>3851</v>
      </c>
      <c r="D1965" s="15">
        <v>45935.0</v>
      </c>
      <c r="E1965" s="7"/>
    </row>
    <row r="1966">
      <c r="A1966" s="10"/>
      <c r="B1966" s="11"/>
      <c r="C1966" s="16"/>
      <c r="D1966" s="11"/>
      <c r="E1966" s="12"/>
    </row>
    <row r="1967">
      <c r="A1967" s="55" t="s">
        <v>5101</v>
      </c>
      <c r="B1967" s="7"/>
      <c r="C1967" s="16"/>
      <c r="D1967" s="56" t="s">
        <v>5099</v>
      </c>
      <c r="E1967" s="7"/>
    </row>
    <row r="1968">
      <c r="A1968" s="10"/>
      <c r="B1968" s="12"/>
      <c r="C1968" s="16"/>
      <c r="D1968" s="11"/>
      <c r="E1968" s="12"/>
    </row>
    <row r="1969">
      <c r="A1969" s="19" t="s">
        <v>3852</v>
      </c>
      <c r="B1969" s="6"/>
      <c r="C1969" s="6"/>
      <c r="D1969" s="6"/>
      <c r="E1969" s="7"/>
    </row>
    <row r="1970">
      <c r="A1970" s="20" t="s">
        <v>3853</v>
      </c>
      <c r="B1970" s="21" t="s">
        <v>3854</v>
      </c>
      <c r="C1970" s="22" t="s">
        <v>3855</v>
      </c>
      <c r="D1970" s="21" t="s">
        <v>3856</v>
      </c>
      <c r="E1970" s="23" t="s">
        <v>13</v>
      </c>
    </row>
    <row r="1971">
      <c r="A1971" s="57" t="s">
        <v>3857</v>
      </c>
      <c r="B1971" s="25">
        <v>16442.0</v>
      </c>
      <c r="C1971" s="26">
        <v>16442.0</v>
      </c>
      <c r="D1971" s="27">
        <v>0.0</v>
      </c>
      <c r="E1971" s="42"/>
    </row>
    <row r="1972">
      <c r="A1972" s="57" t="s">
        <v>3858</v>
      </c>
      <c r="B1972" s="29">
        <v>23341.0</v>
      </c>
      <c r="C1972" s="26">
        <v>23341.0</v>
      </c>
      <c r="D1972" s="27">
        <v>0.0</v>
      </c>
      <c r="E1972" s="28"/>
    </row>
    <row r="1973">
      <c r="A1973" s="57" t="s">
        <v>3859</v>
      </c>
      <c r="B1973" s="29">
        <v>1190.0</v>
      </c>
      <c r="C1973" s="26">
        <v>1190.0</v>
      </c>
      <c r="D1973" s="27">
        <v>0.0</v>
      </c>
      <c r="E1973" s="42"/>
    </row>
    <row r="1974">
      <c r="A1974" s="57" t="s">
        <v>3860</v>
      </c>
      <c r="B1974" s="29">
        <v>0.0</v>
      </c>
      <c r="C1974" s="26"/>
      <c r="D1974" s="27">
        <v>0.0</v>
      </c>
      <c r="E1974" s="42"/>
    </row>
    <row r="1975">
      <c r="A1975" s="31" t="s">
        <v>3862</v>
      </c>
      <c r="B1975" s="29">
        <v>0.0</v>
      </c>
      <c r="C1975" s="26"/>
      <c r="D1975" s="27">
        <v>0.0</v>
      </c>
      <c r="E1975" s="42"/>
    </row>
    <row r="1976">
      <c r="A1976" s="31" t="s">
        <v>3863</v>
      </c>
      <c r="B1976" s="29">
        <v>0.0</v>
      </c>
      <c r="C1976" s="26"/>
      <c r="D1976" s="27">
        <v>0.0</v>
      </c>
      <c r="E1976" s="28"/>
    </row>
    <row r="1977">
      <c r="A1977" s="31" t="s">
        <v>3865</v>
      </c>
      <c r="B1977" s="29">
        <v>6160.0</v>
      </c>
      <c r="C1977" s="26">
        <v>6153.0</v>
      </c>
      <c r="D1977" s="27">
        <v>-7.0</v>
      </c>
      <c r="E1977" s="28" t="s">
        <v>5346</v>
      </c>
    </row>
    <row r="1978">
      <c r="A1978" s="31" t="s">
        <v>3867</v>
      </c>
      <c r="B1978" s="29">
        <v>5080.0</v>
      </c>
      <c r="C1978" s="26">
        <v>5120.0</v>
      </c>
      <c r="D1978" s="27">
        <v>40.0</v>
      </c>
      <c r="E1978" s="42"/>
    </row>
    <row r="1979">
      <c r="A1979" s="58" t="s">
        <v>3868</v>
      </c>
      <c r="B1979" s="29">
        <v>93615.0</v>
      </c>
      <c r="C1979" s="29">
        <v>94273.0</v>
      </c>
      <c r="D1979" s="27">
        <v>658.0</v>
      </c>
      <c r="E1979" s="42"/>
    </row>
    <row r="1980">
      <c r="A1980" s="58" t="s">
        <v>3869</v>
      </c>
      <c r="B1980" s="29">
        <v>33238.0</v>
      </c>
      <c r="C1980" s="59">
        <v>33607.0</v>
      </c>
      <c r="D1980" s="27">
        <v>369.0</v>
      </c>
      <c r="E1980" s="42"/>
    </row>
    <row r="1981">
      <c r="A1981" s="58" t="s">
        <v>3870</v>
      </c>
      <c r="B1981" s="29">
        <v>100278.0</v>
      </c>
      <c r="C1981" s="59">
        <v>100278.0</v>
      </c>
      <c r="D1981" s="27">
        <v>0.0</v>
      </c>
      <c r="E1981" s="42"/>
    </row>
    <row r="1982">
      <c r="A1982" s="58" t="s">
        <v>3871</v>
      </c>
      <c r="B1982" s="29">
        <v>76188.0</v>
      </c>
      <c r="C1982" s="59">
        <v>76188.0</v>
      </c>
      <c r="D1982" s="27">
        <v>0.0</v>
      </c>
      <c r="E1982" s="42"/>
    </row>
    <row r="1983">
      <c r="A1983" s="58" t="s">
        <v>3873</v>
      </c>
      <c r="B1983" s="29">
        <v>1872.0</v>
      </c>
      <c r="C1983" s="59">
        <v>1872.0</v>
      </c>
      <c r="D1983" s="27">
        <v>0.0</v>
      </c>
      <c r="E1983" s="42"/>
    </row>
    <row r="1984">
      <c r="A1984" s="58" t="s">
        <v>3874</v>
      </c>
      <c r="B1984" s="29">
        <v>11857.0</v>
      </c>
      <c r="C1984" s="59">
        <v>11857.0</v>
      </c>
      <c r="D1984" s="27">
        <v>0.0</v>
      </c>
      <c r="E1984" s="42"/>
    </row>
    <row r="1985">
      <c r="A1985" s="35" t="s">
        <v>3875</v>
      </c>
      <c r="B1985" s="29">
        <v>357389.5</v>
      </c>
      <c r="C1985" s="59">
        <v>358416.5</v>
      </c>
      <c r="D1985" s="27">
        <v>1027.0</v>
      </c>
      <c r="E1985" s="42"/>
    </row>
    <row r="1986">
      <c r="A1986" s="36" t="s">
        <v>3876</v>
      </c>
      <c r="B1986" s="43">
        <v>14.5</v>
      </c>
      <c r="C1986" s="65">
        <v>47.5</v>
      </c>
      <c r="D1986" s="66">
        <v>33.0</v>
      </c>
      <c r="E1986" s="46"/>
    </row>
    <row r="1989">
      <c r="A1989" s="5" t="s">
        <v>5089</v>
      </c>
      <c r="B1989" s="6"/>
      <c r="C1989" s="6"/>
      <c r="D1989" s="6"/>
      <c r="E1989" s="7"/>
    </row>
    <row r="1990">
      <c r="A1990" s="10"/>
      <c r="B1990" s="11"/>
      <c r="C1990" s="11"/>
      <c r="D1990" s="11"/>
      <c r="E1990" s="12"/>
    </row>
    <row r="1991">
      <c r="A1991" s="5" t="s">
        <v>3850</v>
      </c>
      <c r="B1991" s="6"/>
      <c r="C1991" s="6"/>
      <c r="D1991" s="6"/>
      <c r="E1991" s="7"/>
    </row>
    <row r="1992">
      <c r="A1992" s="10"/>
      <c r="B1992" s="11"/>
      <c r="C1992" s="11"/>
      <c r="D1992" s="11"/>
      <c r="E1992" s="12"/>
    </row>
    <row r="1993">
      <c r="A1993" s="13">
        <v>45936.0</v>
      </c>
      <c r="B1993" s="6"/>
      <c r="C1993" s="54" t="s">
        <v>3851</v>
      </c>
      <c r="D1993" s="15">
        <v>45942.0</v>
      </c>
      <c r="E1993" s="7"/>
    </row>
    <row r="1994">
      <c r="A1994" s="10"/>
      <c r="B1994" s="11"/>
      <c r="C1994" s="16"/>
      <c r="D1994" s="11"/>
      <c r="E1994" s="12"/>
    </row>
    <row r="1995">
      <c r="A1995" s="55" t="s">
        <v>5098</v>
      </c>
      <c r="B1995" s="7"/>
      <c r="C1995" s="16"/>
      <c r="D1995" s="56" t="s">
        <v>5099</v>
      </c>
      <c r="E1995" s="7"/>
    </row>
    <row r="1996">
      <c r="A1996" s="10"/>
      <c r="B1996" s="12"/>
      <c r="C1996" s="16"/>
      <c r="D1996" s="11"/>
      <c r="E1996" s="12"/>
    </row>
    <row r="1997">
      <c r="A1997" s="19" t="s">
        <v>3852</v>
      </c>
      <c r="B1997" s="6"/>
      <c r="C1997" s="6"/>
      <c r="D1997" s="6"/>
      <c r="E1997" s="7"/>
    </row>
    <row r="1998">
      <c r="A1998" s="20" t="s">
        <v>3853</v>
      </c>
      <c r="B1998" s="21" t="s">
        <v>3854</v>
      </c>
      <c r="C1998" s="22" t="s">
        <v>3855</v>
      </c>
      <c r="D1998" s="21" t="s">
        <v>3856</v>
      </c>
      <c r="E1998" s="23" t="s">
        <v>13</v>
      </c>
    </row>
    <row r="1999">
      <c r="A1999" s="57" t="s">
        <v>3857</v>
      </c>
      <c r="B1999" s="25">
        <v>49547.0</v>
      </c>
      <c r="C1999" s="26">
        <v>49547.0</v>
      </c>
      <c r="D1999" s="27">
        <v>0.0</v>
      </c>
      <c r="E1999" s="42"/>
    </row>
    <row r="2000">
      <c r="A2000" s="57" t="s">
        <v>3858</v>
      </c>
      <c r="B2000" s="29">
        <v>28902.0</v>
      </c>
      <c r="C2000" s="26">
        <v>28902.0</v>
      </c>
      <c r="D2000" s="27">
        <v>0.0</v>
      </c>
      <c r="E2000" s="28"/>
    </row>
    <row r="2001">
      <c r="A2001" s="57" t="s">
        <v>3859</v>
      </c>
      <c r="B2001" s="29">
        <v>400.0</v>
      </c>
      <c r="C2001" s="26">
        <v>400.0</v>
      </c>
      <c r="D2001" s="27">
        <v>0.0</v>
      </c>
      <c r="E2001" s="42"/>
    </row>
    <row r="2002">
      <c r="A2002" s="57" t="s">
        <v>3860</v>
      </c>
      <c r="B2002" s="29">
        <v>0.0</v>
      </c>
      <c r="C2002" s="26"/>
      <c r="D2002" s="27">
        <v>0.0</v>
      </c>
      <c r="E2002" s="42"/>
    </row>
    <row r="2003">
      <c r="A2003" s="31" t="s">
        <v>3862</v>
      </c>
      <c r="B2003" s="29">
        <v>0.0</v>
      </c>
      <c r="C2003" s="26"/>
      <c r="D2003" s="27">
        <v>0.0</v>
      </c>
      <c r="E2003" s="42"/>
    </row>
    <row r="2004">
      <c r="A2004" s="31" t="s">
        <v>3863</v>
      </c>
      <c r="B2004" s="29">
        <v>0.0</v>
      </c>
      <c r="C2004" s="26"/>
      <c r="D2004" s="27">
        <v>0.0</v>
      </c>
      <c r="E2004" s="28"/>
    </row>
    <row r="2005">
      <c r="A2005" s="31" t="s">
        <v>3865</v>
      </c>
      <c r="B2005" s="29">
        <v>1024.0</v>
      </c>
      <c r="C2005" s="26">
        <v>984.0</v>
      </c>
      <c r="D2005" s="27">
        <v>-40.0</v>
      </c>
      <c r="E2005" s="28" t="s">
        <v>5347</v>
      </c>
    </row>
    <row r="2006">
      <c r="A2006" s="31" t="s">
        <v>3867</v>
      </c>
      <c r="B2006" s="29">
        <v>5440.0</v>
      </c>
      <c r="C2006" s="26">
        <v>5320.0</v>
      </c>
      <c r="D2006" s="27">
        <v>-120.0</v>
      </c>
      <c r="E2006" s="42"/>
    </row>
    <row r="2007">
      <c r="A2007" s="58" t="s">
        <v>3868</v>
      </c>
      <c r="B2007" s="29">
        <v>121082.0</v>
      </c>
      <c r="C2007" s="29">
        <v>122104.0</v>
      </c>
      <c r="D2007" s="27">
        <v>1022.0</v>
      </c>
      <c r="E2007" s="42"/>
    </row>
    <row r="2008">
      <c r="A2008" s="58" t="s">
        <v>3869</v>
      </c>
      <c r="B2008" s="29">
        <v>42378.0</v>
      </c>
      <c r="C2008" s="59">
        <v>42762.0</v>
      </c>
      <c r="D2008" s="27">
        <v>384.0</v>
      </c>
      <c r="E2008" s="42"/>
    </row>
    <row r="2009">
      <c r="A2009" s="58" t="s">
        <v>3870</v>
      </c>
      <c r="B2009" s="29">
        <v>122086.0</v>
      </c>
      <c r="C2009" s="59">
        <v>122086.0</v>
      </c>
      <c r="D2009" s="27">
        <v>0.0</v>
      </c>
      <c r="E2009" s="42"/>
    </row>
    <row r="2010">
      <c r="A2010" s="58" t="s">
        <v>3871</v>
      </c>
      <c r="B2010" s="29">
        <v>99102.0</v>
      </c>
      <c r="C2010" s="59">
        <v>99930.0</v>
      </c>
      <c r="D2010" s="27">
        <v>828.0</v>
      </c>
      <c r="E2010" s="42"/>
    </row>
    <row r="2011">
      <c r="A2011" s="58" t="s">
        <v>3873</v>
      </c>
      <c r="B2011" s="29">
        <v>6439.0</v>
      </c>
      <c r="C2011" s="59">
        <v>6439.0</v>
      </c>
      <c r="D2011" s="27">
        <v>0.0</v>
      </c>
      <c r="E2011" s="42"/>
    </row>
    <row r="2012">
      <c r="A2012" s="58" t="s">
        <v>3874</v>
      </c>
      <c r="B2012" s="29">
        <v>19396.0</v>
      </c>
      <c r="C2012" s="59">
        <v>19775.0</v>
      </c>
      <c r="D2012" s="27">
        <v>379.0</v>
      </c>
      <c r="E2012" s="42"/>
    </row>
    <row r="2013">
      <c r="A2013" s="35" t="s">
        <v>3875</v>
      </c>
      <c r="B2013" s="29">
        <v>476388.0</v>
      </c>
      <c r="C2013" s="59">
        <v>479001.0</v>
      </c>
      <c r="D2013" s="27">
        <v>2613.0</v>
      </c>
      <c r="E2013" s="42"/>
    </row>
    <row r="2014">
      <c r="A2014" s="36" t="s">
        <v>3876</v>
      </c>
      <c r="B2014" s="43">
        <v>12.0</v>
      </c>
      <c r="C2014" s="65">
        <v>-527.0</v>
      </c>
      <c r="D2014" s="66">
        <v>-539.0</v>
      </c>
      <c r="E2014" s="46"/>
    </row>
    <row r="2017">
      <c r="A2017" s="5" t="s">
        <v>5089</v>
      </c>
      <c r="B2017" s="6"/>
      <c r="C2017" s="6"/>
      <c r="D2017" s="6"/>
      <c r="E2017" s="7"/>
    </row>
    <row r="2018">
      <c r="A2018" s="10"/>
      <c r="B2018" s="11"/>
      <c r="C2018" s="11"/>
      <c r="D2018" s="11"/>
      <c r="E2018" s="12"/>
    </row>
    <row r="2019">
      <c r="A2019" s="5" t="s">
        <v>3850</v>
      </c>
      <c r="B2019" s="6"/>
      <c r="C2019" s="6"/>
      <c r="D2019" s="6"/>
      <c r="E2019" s="7"/>
    </row>
    <row r="2020">
      <c r="A2020" s="10"/>
      <c r="B2020" s="11"/>
      <c r="C2020" s="11"/>
      <c r="D2020" s="11"/>
      <c r="E2020" s="12"/>
    </row>
    <row r="2021">
      <c r="A2021" s="13">
        <v>45943.0</v>
      </c>
      <c r="B2021" s="6"/>
      <c r="C2021" s="54" t="s">
        <v>3851</v>
      </c>
      <c r="D2021" s="15">
        <v>45949.0</v>
      </c>
      <c r="E2021" s="7"/>
    </row>
    <row r="2022">
      <c r="A2022" s="10"/>
      <c r="B2022" s="11"/>
      <c r="C2022" s="16"/>
      <c r="D2022" s="11"/>
      <c r="E2022" s="12"/>
    </row>
    <row r="2023">
      <c r="A2023" s="55" t="s">
        <v>5098</v>
      </c>
      <c r="B2023" s="7"/>
      <c r="C2023" s="16"/>
      <c r="D2023" s="56" t="s">
        <v>5099</v>
      </c>
      <c r="E2023" s="7"/>
    </row>
    <row r="2024">
      <c r="A2024" s="10"/>
      <c r="B2024" s="12"/>
      <c r="C2024" s="16"/>
      <c r="D2024" s="11"/>
      <c r="E2024" s="12"/>
    </row>
    <row r="2025">
      <c r="A2025" s="19" t="s">
        <v>3852</v>
      </c>
      <c r="B2025" s="6"/>
      <c r="C2025" s="6"/>
      <c r="D2025" s="6"/>
      <c r="E2025" s="7"/>
    </row>
    <row r="2026">
      <c r="A2026" s="20" t="s">
        <v>3853</v>
      </c>
      <c r="B2026" s="21" t="s">
        <v>3854</v>
      </c>
      <c r="C2026" s="22" t="s">
        <v>3855</v>
      </c>
      <c r="D2026" s="21" t="s">
        <v>3856</v>
      </c>
      <c r="E2026" s="23" t="s">
        <v>13</v>
      </c>
    </row>
    <row r="2027">
      <c r="A2027" s="57" t="s">
        <v>3857</v>
      </c>
      <c r="B2027" s="25">
        <v>25531.0</v>
      </c>
      <c r="C2027" s="26">
        <v>25531.0</v>
      </c>
      <c r="D2027" s="27">
        <v>0.0</v>
      </c>
      <c r="E2027" s="42"/>
    </row>
    <row r="2028">
      <c r="A2028" s="57" t="s">
        <v>3858</v>
      </c>
      <c r="B2028" s="29">
        <v>34912.0</v>
      </c>
      <c r="C2028" s="26">
        <v>34912.0</v>
      </c>
      <c r="D2028" s="27">
        <v>0.0</v>
      </c>
      <c r="E2028" s="28"/>
    </row>
    <row r="2029">
      <c r="A2029" s="57" t="s">
        <v>3859</v>
      </c>
      <c r="B2029" s="29">
        <v>340.0</v>
      </c>
      <c r="C2029" s="26">
        <v>340.0</v>
      </c>
      <c r="D2029" s="27">
        <v>0.0</v>
      </c>
      <c r="E2029" s="42"/>
    </row>
    <row r="2030">
      <c r="A2030" s="57" t="s">
        <v>3860</v>
      </c>
      <c r="B2030" s="29">
        <v>0.0</v>
      </c>
      <c r="C2030" s="26"/>
      <c r="D2030" s="27">
        <v>0.0</v>
      </c>
      <c r="E2030" s="42"/>
    </row>
    <row r="2031">
      <c r="A2031" s="31" t="s">
        <v>3862</v>
      </c>
      <c r="B2031" s="29">
        <v>0.0</v>
      </c>
      <c r="C2031" s="26"/>
      <c r="D2031" s="27">
        <v>0.0</v>
      </c>
      <c r="E2031" s="42"/>
    </row>
    <row r="2032">
      <c r="A2032" s="31" t="s">
        <v>3863</v>
      </c>
      <c r="B2032" s="29">
        <v>3780.0</v>
      </c>
      <c r="C2032" s="26">
        <v>3856.0</v>
      </c>
      <c r="D2032" s="27">
        <v>76.0</v>
      </c>
      <c r="E2032" s="28"/>
    </row>
    <row r="2033">
      <c r="A2033" s="31" t="s">
        <v>3865</v>
      </c>
      <c r="B2033" s="29">
        <v>876.0</v>
      </c>
      <c r="C2033" s="26"/>
      <c r="D2033" s="27">
        <v>-876.0</v>
      </c>
      <c r="E2033" s="28"/>
    </row>
    <row r="2034">
      <c r="A2034" s="31" t="s">
        <v>3867</v>
      </c>
      <c r="B2034" s="29">
        <v>5560.0</v>
      </c>
      <c r="C2034" s="26">
        <v>6320.0</v>
      </c>
      <c r="D2034" s="27">
        <v>760.0</v>
      </c>
      <c r="E2034" s="42"/>
    </row>
    <row r="2035">
      <c r="A2035" s="58" t="s">
        <v>3868</v>
      </c>
      <c r="B2035" s="29">
        <v>106825.0</v>
      </c>
      <c r="C2035" s="29">
        <v>106825.0</v>
      </c>
      <c r="D2035" s="27">
        <v>0.0</v>
      </c>
      <c r="E2035" s="42"/>
    </row>
    <row r="2036">
      <c r="A2036" s="58" t="s">
        <v>3869</v>
      </c>
      <c r="B2036" s="29">
        <v>46353.0</v>
      </c>
      <c r="C2036" s="59">
        <v>46353.0</v>
      </c>
      <c r="D2036" s="27">
        <v>0.0</v>
      </c>
      <c r="E2036" s="42"/>
    </row>
    <row r="2037">
      <c r="A2037" s="58" t="s">
        <v>3870</v>
      </c>
      <c r="B2037" s="29">
        <v>120343.0</v>
      </c>
      <c r="C2037" s="59">
        <v>120632.0</v>
      </c>
      <c r="D2037" s="27">
        <v>289.0</v>
      </c>
      <c r="E2037" s="42"/>
    </row>
    <row r="2038">
      <c r="A2038" s="58" t="s">
        <v>3871</v>
      </c>
      <c r="B2038" s="29">
        <v>108646.0</v>
      </c>
      <c r="C2038" s="59">
        <v>108646.0</v>
      </c>
      <c r="D2038" s="27">
        <v>0.0</v>
      </c>
      <c r="E2038" s="42"/>
    </row>
    <row r="2039">
      <c r="A2039" s="58" t="s">
        <v>3873</v>
      </c>
      <c r="B2039" s="29">
        <v>2441.0</v>
      </c>
      <c r="C2039" s="59">
        <v>2441.0</v>
      </c>
      <c r="D2039" s="27">
        <v>0.0</v>
      </c>
      <c r="E2039" s="42"/>
    </row>
    <row r="2040">
      <c r="A2040" s="58" t="s">
        <v>3874</v>
      </c>
      <c r="B2040" s="29">
        <v>11802.0</v>
      </c>
      <c r="C2040" s="59">
        <v>11802.0</v>
      </c>
      <c r="D2040" s="27">
        <v>0.0</v>
      </c>
      <c r="E2040" s="42"/>
    </row>
    <row r="2041">
      <c r="A2041" s="35" t="s">
        <v>3875</v>
      </c>
      <c r="B2041" s="29">
        <v>455597.9</v>
      </c>
      <c r="C2041" s="59">
        <v>455886.9</v>
      </c>
      <c r="D2041" s="27">
        <v>289.0</v>
      </c>
      <c r="E2041" s="42"/>
    </row>
    <row r="2042">
      <c r="A2042" s="36" t="s">
        <v>3876</v>
      </c>
      <c r="B2042" s="43">
        <v>9.10000000000582</v>
      </c>
      <c r="C2042" s="65">
        <v>-30.900000000023283</v>
      </c>
      <c r="D2042" s="66">
        <v>-40.000000000029104</v>
      </c>
      <c r="E2042" s="46"/>
    </row>
    <row r="2045">
      <c r="A2045" s="5" t="s">
        <v>5089</v>
      </c>
      <c r="B2045" s="6"/>
      <c r="C2045" s="6"/>
      <c r="D2045" s="6"/>
      <c r="E2045" s="7"/>
    </row>
    <row r="2046">
      <c r="A2046" s="10"/>
      <c r="B2046" s="11"/>
      <c r="C2046" s="11"/>
      <c r="D2046" s="11"/>
      <c r="E2046" s="12"/>
    </row>
    <row r="2047">
      <c r="A2047" s="5" t="s">
        <v>3850</v>
      </c>
      <c r="B2047" s="6"/>
      <c r="C2047" s="6"/>
      <c r="D2047" s="6"/>
      <c r="E2047" s="7"/>
    </row>
    <row r="2048">
      <c r="A2048" s="10"/>
      <c r="B2048" s="11"/>
      <c r="C2048" s="11"/>
      <c r="D2048" s="11"/>
      <c r="E2048" s="12"/>
    </row>
    <row r="2049">
      <c r="A2049" s="13">
        <v>45950.0</v>
      </c>
      <c r="B2049" s="6"/>
      <c r="C2049" s="54" t="s">
        <v>3851</v>
      </c>
      <c r="D2049" s="15">
        <v>45956.0</v>
      </c>
      <c r="E2049" s="7"/>
    </row>
    <row r="2050">
      <c r="A2050" s="10"/>
      <c r="B2050" s="11"/>
      <c r="C2050" s="16"/>
      <c r="D2050" s="11"/>
      <c r="E2050" s="12"/>
    </row>
    <row r="2051">
      <c r="A2051" s="55" t="s">
        <v>5098</v>
      </c>
      <c r="B2051" s="7"/>
      <c r="C2051" s="16"/>
      <c r="D2051" s="56" t="s">
        <v>5099</v>
      </c>
      <c r="E2051" s="7"/>
    </row>
    <row r="2052">
      <c r="A2052" s="10"/>
      <c r="B2052" s="12"/>
      <c r="C2052" s="16"/>
      <c r="D2052" s="11"/>
      <c r="E2052" s="12"/>
    </row>
    <row r="2053">
      <c r="A2053" s="19" t="s">
        <v>3852</v>
      </c>
      <c r="B2053" s="6"/>
      <c r="C2053" s="6"/>
      <c r="D2053" s="6"/>
      <c r="E2053" s="7"/>
    </row>
    <row r="2054">
      <c r="A2054" s="20" t="s">
        <v>3853</v>
      </c>
      <c r="B2054" s="21" t="s">
        <v>3854</v>
      </c>
      <c r="C2054" s="22" t="s">
        <v>3855</v>
      </c>
      <c r="D2054" s="21" t="s">
        <v>3856</v>
      </c>
      <c r="E2054" s="23" t="s">
        <v>13</v>
      </c>
    </row>
    <row r="2055">
      <c r="A2055" s="57" t="s">
        <v>3857</v>
      </c>
      <c r="B2055" s="25">
        <v>37466.0</v>
      </c>
      <c r="C2055" s="26">
        <v>37466.0</v>
      </c>
      <c r="D2055" s="27">
        <v>0.0</v>
      </c>
      <c r="E2055" s="42"/>
    </row>
    <row r="2056">
      <c r="A2056" s="57" t="s">
        <v>3858</v>
      </c>
      <c r="B2056" s="29">
        <v>25730.0</v>
      </c>
      <c r="C2056" s="26">
        <v>25730.0</v>
      </c>
      <c r="D2056" s="27">
        <v>0.0</v>
      </c>
      <c r="E2056" s="28"/>
    </row>
    <row r="2057">
      <c r="A2057" s="57" t="s">
        <v>3859</v>
      </c>
      <c r="B2057" s="29">
        <v>840.0</v>
      </c>
      <c r="C2057" s="26">
        <v>840.0</v>
      </c>
      <c r="D2057" s="27">
        <v>0.0</v>
      </c>
      <c r="E2057" s="42"/>
    </row>
    <row r="2058">
      <c r="A2058" s="57" t="s">
        <v>3860</v>
      </c>
      <c r="B2058" s="29">
        <v>500.0</v>
      </c>
      <c r="C2058" s="26">
        <v>500.0</v>
      </c>
      <c r="D2058" s="27">
        <v>0.0</v>
      </c>
      <c r="E2058" s="42"/>
    </row>
    <row r="2059">
      <c r="A2059" s="31" t="s">
        <v>3862</v>
      </c>
      <c r="B2059" s="29">
        <v>0.0</v>
      </c>
      <c r="C2059" s="26"/>
      <c r="D2059" s="27">
        <v>0.0</v>
      </c>
      <c r="E2059" s="42"/>
    </row>
    <row r="2060">
      <c r="A2060" s="31" t="s">
        <v>3863</v>
      </c>
      <c r="B2060" s="29">
        <v>194.0</v>
      </c>
      <c r="C2060" s="26">
        <v>194.0</v>
      </c>
      <c r="D2060" s="27">
        <v>0.0</v>
      </c>
      <c r="E2060" s="28"/>
    </row>
    <row r="2061">
      <c r="A2061" s="31" t="s">
        <v>3865</v>
      </c>
      <c r="B2061" s="29">
        <v>300.0</v>
      </c>
      <c r="C2061" s="26">
        <v>300.0</v>
      </c>
      <c r="D2061" s="27">
        <v>0.0</v>
      </c>
      <c r="E2061" s="28"/>
    </row>
    <row r="2062">
      <c r="A2062" s="31" t="s">
        <v>3867</v>
      </c>
      <c r="B2062" s="29">
        <v>6400.0</v>
      </c>
      <c r="C2062" s="26">
        <v>5840.0</v>
      </c>
      <c r="D2062" s="27">
        <v>-560.0</v>
      </c>
      <c r="E2062" s="42"/>
    </row>
    <row r="2063">
      <c r="A2063" s="58" t="s">
        <v>3868</v>
      </c>
      <c r="B2063" s="29">
        <v>107212.0</v>
      </c>
      <c r="C2063" s="29">
        <v>108458.0</v>
      </c>
      <c r="D2063" s="27">
        <v>1246.0</v>
      </c>
      <c r="E2063" s="42"/>
    </row>
    <row r="2064">
      <c r="A2064" s="58" t="s">
        <v>3869</v>
      </c>
      <c r="B2064" s="29">
        <v>38603.0</v>
      </c>
      <c r="C2064" s="59">
        <v>39156.0</v>
      </c>
      <c r="D2064" s="27">
        <v>553.0</v>
      </c>
      <c r="E2064" s="42"/>
    </row>
    <row r="2065">
      <c r="A2065" s="58" t="s">
        <v>3870</v>
      </c>
      <c r="B2065" s="29">
        <v>122912.0</v>
      </c>
      <c r="C2065" s="59">
        <v>123440.0</v>
      </c>
      <c r="D2065" s="27">
        <v>528.0</v>
      </c>
      <c r="E2065" s="42"/>
    </row>
    <row r="2066">
      <c r="A2066" s="58" t="s">
        <v>3871</v>
      </c>
      <c r="B2066" s="29">
        <v>91233.5</v>
      </c>
      <c r="C2066" s="59">
        <v>91233.5</v>
      </c>
      <c r="D2066" s="27">
        <v>0.0</v>
      </c>
      <c r="E2066" s="42"/>
    </row>
    <row r="2067">
      <c r="A2067" s="58" t="s">
        <v>3873</v>
      </c>
      <c r="B2067" s="29">
        <v>1603.0</v>
      </c>
      <c r="C2067" s="59">
        <v>1603.0</v>
      </c>
      <c r="D2067" s="27">
        <v>0.0</v>
      </c>
      <c r="E2067" s="42"/>
    </row>
    <row r="2068">
      <c r="A2068" s="58" t="s">
        <v>3874</v>
      </c>
      <c r="B2068" s="29">
        <v>18762.0</v>
      </c>
      <c r="C2068" s="59">
        <v>19196.0</v>
      </c>
      <c r="D2068" s="27">
        <v>434.0</v>
      </c>
      <c r="E2068" s="42"/>
    </row>
    <row r="2069">
      <c r="A2069" s="35" t="s">
        <v>3875</v>
      </c>
      <c r="B2069" s="29">
        <v>432986.2</v>
      </c>
      <c r="C2069" s="59">
        <v>435747.2</v>
      </c>
      <c r="D2069" s="27">
        <v>2761.0</v>
      </c>
      <c r="E2069" s="42"/>
    </row>
    <row r="2070">
      <c r="A2070" s="36" t="s">
        <v>3876</v>
      </c>
      <c r="B2070" s="43">
        <v>7.30000000000291</v>
      </c>
      <c r="C2070" s="65">
        <v>-986.7000000000116</v>
      </c>
      <c r="D2070" s="66">
        <v>-994.0000000000146</v>
      </c>
      <c r="E2070" s="46"/>
    </row>
    <row r="2073">
      <c r="A2073" s="5" t="s">
        <v>5089</v>
      </c>
      <c r="B2073" s="6"/>
      <c r="C2073" s="6"/>
      <c r="D2073" s="6"/>
      <c r="E2073" s="7"/>
    </row>
    <row r="2074">
      <c r="A2074" s="10"/>
      <c r="B2074" s="11"/>
      <c r="C2074" s="11"/>
      <c r="D2074" s="11"/>
      <c r="E2074" s="12"/>
    </row>
    <row r="2075">
      <c r="A2075" s="5" t="s">
        <v>3850</v>
      </c>
      <c r="B2075" s="6"/>
      <c r="C2075" s="6"/>
      <c r="D2075" s="6"/>
      <c r="E2075" s="7"/>
    </row>
    <row r="2076">
      <c r="A2076" s="10"/>
      <c r="B2076" s="11"/>
      <c r="C2076" s="11"/>
      <c r="D2076" s="11"/>
      <c r="E2076" s="12"/>
    </row>
    <row r="2077">
      <c r="A2077" s="13">
        <v>45957.0</v>
      </c>
      <c r="B2077" s="6"/>
      <c r="C2077" s="54" t="s">
        <v>3851</v>
      </c>
      <c r="D2077" s="15">
        <v>45961.0</v>
      </c>
      <c r="E2077" s="7"/>
    </row>
    <row r="2078">
      <c r="A2078" s="10"/>
      <c r="B2078" s="11"/>
      <c r="C2078" s="16"/>
      <c r="D2078" s="11"/>
      <c r="E2078" s="12"/>
    </row>
    <row r="2079">
      <c r="A2079" s="55" t="s">
        <v>5098</v>
      </c>
      <c r="B2079" s="7"/>
      <c r="C2079" s="16"/>
      <c r="D2079" s="56" t="s">
        <v>5105</v>
      </c>
      <c r="E2079" s="7"/>
    </row>
    <row r="2080">
      <c r="A2080" s="10"/>
      <c r="B2080" s="12"/>
      <c r="C2080" s="16"/>
      <c r="D2080" s="11"/>
      <c r="E2080" s="12"/>
    </row>
    <row r="2081">
      <c r="A2081" s="19" t="s">
        <v>3852</v>
      </c>
      <c r="B2081" s="6"/>
      <c r="C2081" s="6"/>
      <c r="D2081" s="6"/>
      <c r="E2081" s="7"/>
    </row>
    <row r="2082">
      <c r="A2082" s="20" t="s">
        <v>3853</v>
      </c>
      <c r="B2082" s="21" t="s">
        <v>3854</v>
      </c>
      <c r="C2082" s="22" t="s">
        <v>3855</v>
      </c>
      <c r="D2082" s="21" t="s">
        <v>3856</v>
      </c>
      <c r="E2082" s="23" t="s">
        <v>13</v>
      </c>
    </row>
    <row r="2083">
      <c r="A2083" s="57" t="s">
        <v>3857</v>
      </c>
      <c r="B2083" s="25">
        <v>21489.0</v>
      </c>
      <c r="C2083" s="26">
        <v>21489.0</v>
      </c>
      <c r="D2083" s="27">
        <v>0.0</v>
      </c>
      <c r="E2083" s="42"/>
    </row>
    <row r="2084">
      <c r="A2084" s="57" t="s">
        <v>3858</v>
      </c>
      <c r="B2084" s="29">
        <v>17836.0</v>
      </c>
      <c r="C2084" s="26">
        <v>17836.0</v>
      </c>
      <c r="D2084" s="27">
        <v>0.0</v>
      </c>
      <c r="E2084" s="28"/>
    </row>
    <row r="2085">
      <c r="A2085" s="57" t="s">
        <v>3859</v>
      </c>
      <c r="B2085" s="29">
        <v>0.0</v>
      </c>
      <c r="C2085" s="26"/>
      <c r="D2085" s="27">
        <v>0.0</v>
      </c>
      <c r="E2085" s="42"/>
    </row>
    <row r="2086">
      <c r="A2086" s="57" t="s">
        <v>3860</v>
      </c>
      <c r="B2086" s="29">
        <v>0.0</v>
      </c>
      <c r="C2086" s="26"/>
      <c r="D2086" s="27">
        <v>0.0</v>
      </c>
      <c r="E2086" s="42"/>
    </row>
    <row r="2087">
      <c r="A2087" s="31" t="s">
        <v>3862</v>
      </c>
      <c r="B2087" s="29">
        <v>0.0</v>
      </c>
      <c r="C2087" s="26"/>
      <c r="D2087" s="27">
        <v>0.0</v>
      </c>
      <c r="E2087" s="42"/>
    </row>
    <row r="2088">
      <c r="A2088" s="31" t="s">
        <v>3863</v>
      </c>
      <c r="B2088" s="29">
        <v>0.0</v>
      </c>
      <c r="C2088" s="26"/>
      <c r="D2088" s="27">
        <v>0.0</v>
      </c>
      <c r="E2088" s="28"/>
    </row>
    <row r="2089">
      <c r="A2089" s="31" t="s">
        <v>3865</v>
      </c>
      <c r="B2089" s="29">
        <v>237.0</v>
      </c>
      <c r="C2089" s="26">
        <v>237.0</v>
      </c>
      <c r="D2089" s="27">
        <v>0.0</v>
      </c>
      <c r="E2089" s="28"/>
    </row>
    <row r="2090">
      <c r="A2090" s="31" t="s">
        <v>3867</v>
      </c>
      <c r="B2090" s="29">
        <v>4400.0</v>
      </c>
      <c r="C2090" s="26">
        <v>4400.0</v>
      </c>
      <c r="D2090" s="27">
        <v>0.0</v>
      </c>
      <c r="E2090" s="42"/>
    </row>
    <row r="2091">
      <c r="A2091" s="58" t="s">
        <v>3868</v>
      </c>
      <c r="B2091" s="29">
        <v>74467.0</v>
      </c>
      <c r="C2091" s="29">
        <v>74467.0</v>
      </c>
      <c r="D2091" s="27">
        <v>0.0</v>
      </c>
      <c r="E2091" s="42"/>
    </row>
    <row r="2092">
      <c r="A2092" s="58" t="s">
        <v>3869</v>
      </c>
      <c r="B2092" s="29">
        <v>30149.0</v>
      </c>
      <c r="C2092" s="59">
        <v>30149.0</v>
      </c>
      <c r="D2092" s="27">
        <v>0.0</v>
      </c>
      <c r="E2092" s="42"/>
    </row>
    <row r="2093">
      <c r="A2093" s="58" t="s">
        <v>3870</v>
      </c>
      <c r="B2093" s="29">
        <v>78810.0</v>
      </c>
      <c r="C2093" s="59">
        <v>78810.0</v>
      </c>
      <c r="D2093" s="27">
        <v>0.0</v>
      </c>
      <c r="E2093" s="42"/>
    </row>
    <row r="2094">
      <c r="A2094" s="58" t="s">
        <v>3871</v>
      </c>
      <c r="B2094" s="29">
        <v>68011.0</v>
      </c>
      <c r="C2094" s="59">
        <v>68011.0</v>
      </c>
      <c r="D2094" s="27">
        <v>0.0</v>
      </c>
      <c r="E2094" s="42"/>
    </row>
    <row r="2095">
      <c r="A2095" s="58" t="s">
        <v>3873</v>
      </c>
      <c r="B2095" s="29">
        <v>811.0</v>
      </c>
      <c r="C2095" s="59">
        <v>811.0</v>
      </c>
      <c r="D2095" s="27">
        <v>0.0</v>
      </c>
      <c r="E2095" s="42"/>
    </row>
    <row r="2096">
      <c r="A2096" s="58" t="s">
        <v>3874</v>
      </c>
      <c r="B2096" s="29">
        <v>9880.0</v>
      </c>
      <c r="C2096" s="59">
        <v>9880.0</v>
      </c>
      <c r="D2096" s="27">
        <v>0.0</v>
      </c>
      <c r="E2096" s="42"/>
    </row>
    <row r="2097">
      <c r="A2097" s="35" t="s">
        <v>3875</v>
      </c>
      <c r="B2097" s="29">
        <v>296206.5</v>
      </c>
      <c r="C2097" s="59">
        <v>296206.5</v>
      </c>
      <c r="D2097" s="27">
        <v>0.0</v>
      </c>
      <c r="E2097" s="42"/>
    </row>
    <row r="2098">
      <c r="A2098" s="36" t="s">
        <v>3876</v>
      </c>
      <c r="B2098" s="43">
        <v>3.5</v>
      </c>
      <c r="C2098" s="65">
        <v>3.5</v>
      </c>
      <c r="D2098" s="66">
        <v>0.0</v>
      </c>
      <c r="E2098" s="46"/>
    </row>
    <row r="2101">
      <c r="A2101" s="5" t="s">
        <v>5089</v>
      </c>
      <c r="B2101" s="6"/>
      <c r="C2101" s="6"/>
      <c r="D2101" s="6"/>
      <c r="E2101" s="7"/>
    </row>
    <row r="2102">
      <c r="A2102" s="10"/>
      <c r="B2102" s="11"/>
      <c r="C2102" s="11"/>
      <c r="D2102" s="11"/>
      <c r="E2102" s="12"/>
    </row>
    <row r="2103">
      <c r="A2103" s="5" t="s">
        <v>3850</v>
      </c>
      <c r="B2103" s="6"/>
      <c r="C2103" s="6"/>
      <c r="D2103" s="6"/>
      <c r="E2103" s="7"/>
    </row>
    <row r="2104">
      <c r="A2104" s="10"/>
      <c r="B2104" s="11"/>
      <c r="C2104" s="11"/>
      <c r="D2104" s="11"/>
      <c r="E2104" s="12"/>
    </row>
    <row r="2105">
      <c r="A2105" s="13">
        <v>45962.0</v>
      </c>
      <c r="B2105" s="6"/>
      <c r="C2105" s="54" t="s">
        <v>3851</v>
      </c>
      <c r="D2105" s="15">
        <v>45963.0</v>
      </c>
      <c r="E2105" s="7"/>
    </row>
    <row r="2106">
      <c r="A2106" s="10"/>
      <c r="B2106" s="11"/>
      <c r="C2106" s="16"/>
      <c r="D2106" s="11"/>
      <c r="E2106" s="12"/>
    </row>
    <row r="2107">
      <c r="A2107" s="55" t="s">
        <v>5107</v>
      </c>
      <c r="B2107" s="7"/>
      <c r="C2107" s="16"/>
      <c r="D2107" s="56" t="s">
        <v>5099</v>
      </c>
      <c r="E2107" s="7"/>
    </row>
    <row r="2108">
      <c r="A2108" s="10"/>
      <c r="B2108" s="12"/>
      <c r="C2108" s="16"/>
      <c r="D2108" s="11"/>
      <c r="E2108" s="12"/>
    </row>
    <row r="2109">
      <c r="A2109" s="19" t="s">
        <v>3852</v>
      </c>
      <c r="B2109" s="6"/>
      <c r="C2109" s="6"/>
      <c r="D2109" s="6"/>
      <c r="E2109" s="7"/>
    </row>
    <row r="2110">
      <c r="A2110" s="20" t="s">
        <v>3853</v>
      </c>
      <c r="B2110" s="21" t="s">
        <v>3854</v>
      </c>
      <c r="C2110" s="22" t="s">
        <v>3855</v>
      </c>
      <c r="D2110" s="21" t="s">
        <v>3856</v>
      </c>
      <c r="E2110" s="23" t="s">
        <v>13</v>
      </c>
    </row>
    <row r="2111">
      <c r="A2111" s="57" t="s">
        <v>3857</v>
      </c>
      <c r="B2111" s="25">
        <v>13013.0</v>
      </c>
      <c r="C2111" s="26">
        <v>13013.0</v>
      </c>
      <c r="D2111" s="27">
        <v>0.0</v>
      </c>
      <c r="E2111" s="42"/>
    </row>
    <row r="2112">
      <c r="A2112" s="57" t="s">
        <v>3858</v>
      </c>
      <c r="B2112" s="29">
        <v>8382.0</v>
      </c>
      <c r="C2112" s="26">
        <v>8382.0</v>
      </c>
      <c r="D2112" s="27">
        <v>0.0</v>
      </c>
      <c r="E2112" s="28"/>
    </row>
    <row r="2113">
      <c r="A2113" s="57" t="s">
        <v>3859</v>
      </c>
      <c r="B2113" s="29">
        <v>0.0</v>
      </c>
      <c r="C2113" s="26"/>
      <c r="D2113" s="27">
        <v>0.0</v>
      </c>
      <c r="E2113" s="42"/>
    </row>
    <row r="2114">
      <c r="A2114" s="57" t="s">
        <v>3860</v>
      </c>
      <c r="B2114" s="29">
        <v>0.0</v>
      </c>
      <c r="C2114" s="26"/>
      <c r="D2114" s="27">
        <v>0.0</v>
      </c>
      <c r="E2114" s="42"/>
    </row>
    <row r="2115">
      <c r="A2115" s="31" t="s">
        <v>3862</v>
      </c>
      <c r="B2115" s="29">
        <v>0.0</v>
      </c>
      <c r="C2115" s="26"/>
      <c r="D2115" s="27">
        <v>0.0</v>
      </c>
      <c r="E2115" s="42"/>
    </row>
    <row r="2116">
      <c r="A2116" s="31" t="s">
        <v>3863</v>
      </c>
      <c r="B2116" s="29">
        <v>0.0</v>
      </c>
      <c r="C2116" s="26"/>
      <c r="D2116" s="27">
        <v>0.0</v>
      </c>
      <c r="E2116" s="28"/>
    </row>
    <row r="2117">
      <c r="A2117" s="31" t="s">
        <v>3865</v>
      </c>
      <c r="B2117" s="29">
        <v>0.0</v>
      </c>
      <c r="C2117" s="26"/>
      <c r="D2117" s="27">
        <v>0.0</v>
      </c>
      <c r="E2117" s="28"/>
    </row>
    <row r="2118">
      <c r="A2118" s="31" t="s">
        <v>3867</v>
      </c>
      <c r="B2118" s="29">
        <v>2120.0</v>
      </c>
      <c r="C2118" s="26">
        <v>2120.0</v>
      </c>
      <c r="D2118" s="27">
        <v>0.0</v>
      </c>
      <c r="E2118" s="42"/>
    </row>
    <row r="2119">
      <c r="A2119" s="58" t="s">
        <v>3868</v>
      </c>
      <c r="B2119" s="29">
        <v>45636.0</v>
      </c>
      <c r="C2119" s="29">
        <v>45636.0</v>
      </c>
      <c r="D2119" s="27">
        <v>0.0</v>
      </c>
      <c r="E2119" s="42"/>
    </row>
    <row r="2120">
      <c r="A2120" s="58" t="s">
        <v>3869</v>
      </c>
      <c r="B2120" s="29">
        <v>19527.0</v>
      </c>
      <c r="C2120" s="59">
        <v>19527.0</v>
      </c>
      <c r="D2120" s="27">
        <v>0.0</v>
      </c>
      <c r="E2120" s="42"/>
    </row>
    <row r="2121">
      <c r="A2121" s="58" t="s">
        <v>3870</v>
      </c>
      <c r="B2121" s="29">
        <v>47510.0</v>
      </c>
      <c r="C2121" s="59">
        <v>47510.0</v>
      </c>
      <c r="D2121" s="27">
        <v>0.0</v>
      </c>
      <c r="E2121" s="42"/>
    </row>
    <row r="2122">
      <c r="A2122" s="58" t="s">
        <v>3871</v>
      </c>
      <c r="B2122" s="29">
        <v>31195.0</v>
      </c>
      <c r="C2122" s="59">
        <v>31951.0</v>
      </c>
      <c r="D2122" s="27">
        <v>756.0</v>
      </c>
      <c r="E2122" s="42"/>
    </row>
    <row r="2123">
      <c r="A2123" s="58" t="s">
        <v>3873</v>
      </c>
      <c r="B2123" s="29">
        <v>0.0</v>
      </c>
      <c r="C2123" s="59">
        <v>0.0</v>
      </c>
      <c r="D2123" s="27">
        <v>0.0</v>
      </c>
      <c r="E2123" s="42"/>
    </row>
    <row r="2124">
      <c r="A2124" s="58" t="s">
        <v>3874</v>
      </c>
      <c r="B2124" s="29">
        <v>7588.0</v>
      </c>
      <c r="C2124" s="59">
        <v>7588.0</v>
      </c>
      <c r="D2124" s="27">
        <v>0.0</v>
      </c>
      <c r="E2124" s="42"/>
    </row>
    <row r="2125">
      <c r="A2125" s="35" t="s">
        <v>3875</v>
      </c>
      <c r="B2125" s="29">
        <v>167382.5</v>
      </c>
      <c r="C2125" s="59">
        <v>168138.5</v>
      </c>
      <c r="D2125" s="27">
        <v>756.0</v>
      </c>
      <c r="E2125" s="42"/>
    </row>
    <row r="2126">
      <c r="A2126" s="36" t="s">
        <v>3876</v>
      </c>
      <c r="B2126" s="43">
        <v>0.5</v>
      </c>
      <c r="C2126" s="65">
        <v>0.5</v>
      </c>
      <c r="D2126" s="66">
        <v>0.0</v>
      </c>
      <c r="E2126" s="46"/>
    </row>
    <row r="2129">
      <c r="A2129" s="5" t="s">
        <v>5089</v>
      </c>
      <c r="B2129" s="6"/>
      <c r="C2129" s="6"/>
      <c r="D2129" s="6"/>
      <c r="E2129" s="7"/>
    </row>
    <row r="2130">
      <c r="A2130" s="10"/>
      <c r="B2130" s="11"/>
      <c r="C2130" s="11"/>
      <c r="D2130" s="11"/>
      <c r="E2130" s="12"/>
    </row>
    <row r="2131">
      <c r="A2131" s="5" t="s">
        <v>3850</v>
      </c>
      <c r="B2131" s="6"/>
      <c r="C2131" s="6"/>
      <c r="D2131" s="6"/>
      <c r="E2131" s="7"/>
    </row>
    <row r="2132">
      <c r="A2132" s="10"/>
      <c r="B2132" s="11"/>
      <c r="C2132" s="11"/>
      <c r="D2132" s="11"/>
      <c r="E2132" s="12"/>
    </row>
    <row r="2133">
      <c r="A2133" s="13">
        <v>45964.0</v>
      </c>
      <c r="B2133" s="6"/>
      <c r="C2133" s="54" t="s">
        <v>3851</v>
      </c>
      <c r="D2133" s="15">
        <v>45970.0</v>
      </c>
      <c r="E2133" s="7"/>
    </row>
    <row r="2134">
      <c r="A2134" s="10"/>
      <c r="B2134" s="11"/>
      <c r="C2134" s="16"/>
      <c r="D2134" s="11"/>
      <c r="E2134" s="12"/>
    </row>
    <row r="2135">
      <c r="A2135" s="55" t="s">
        <v>5098</v>
      </c>
      <c r="B2135" s="7"/>
      <c r="C2135" s="16"/>
      <c r="D2135" s="56" t="s">
        <v>5099</v>
      </c>
      <c r="E2135" s="7"/>
    </row>
    <row r="2136">
      <c r="A2136" s="10"/>
      <c r="B2136" s="12"/>
      <c r="C2136" s="16"/>
      <c r="D2136" s="11"/>
      <c r="E2136" s="12"/>
    </row>
    <row r="2137">
      <c r="A2137" s="19" t="s">
        <v>3852</v>
      </c>
      <c r="B2137" s="6"/>
      <c r="C2137" s="6"/>
      <c r="D2137" s="6"/>
      <c r="E2137" s="7"/>
    </row>
    <row r="2138">
      <c r="A2138" s="20" t="s">
        <v>3853</v>
      </c>
      <c r="B2138" s="21" t="s">
        <v>3854</v>
      </c>
      <c r="C2138" s="22" t="s">
        <v>3855</v>
      </c>
      <c r="D2138" s="21" t="s">
        <v>3856</v>
      </c>
      <c r="E2138" s="23" t="s">
        <v>13</v>
      </c>
    </row>
    <row r="2139">
      <c r="A2139" s="57" t="s">
        <v>3857</v>
      </c>
      <c r="B2139" s="25">
        <v>27737.0</v>
      </c>
      <c r="C2139" s="26">
        <v>27737.0</v>
      </c>
      <c r="D2139" s="27">
        <v>0.0</v>
      </c>
      <c r="E2139" s="42"/>
    </row>
    <row r="2140">
      <c r="A2140" s="57" t="s">
        <v>3858</v>
      </c>
      <c r="B2140" s="29">
        <v>31011.0</v>
      </c>
      <c r="C2140" s="26">
        <v>31011.0</v>
      </c>
      <c r="D2140" s="27">
        <v>0.0</v>
      </c>
      <c r="E2140" s="28"/>
    </row>
    <row r="2141">
      <c r="A2141" s="57" t="s">
        <v>3859</v>
      </c>
      <c r="B2141" s="29">
        <v>670.0</v>
      </c>
      <c r="C2141" s="26">
        <v>670.0</v>
      </c>
      <c r="D2141" s="27">
        <v>0.0</v>
      </c>
      <c r="E2141" s="42"/>
    </row>
    <row r="2142">
      <c r="A2142" s="57" t="s">
        <v>3860</v>
      </c>
      <c r="B2142" s="29">
        <v>0.0</v>
      </c>
      <c r="C2142" s="26"/>
      <c r="D2142" s="27">
        <v>0.0</v>
      </c>
      <c r="E2142" s="42"/>
    </row>
    <row r="2143">
      <c r="A2143" s="31" t="s">
        <v>3862</v>
      </c>
      <c r="B2143" s="29">
        <v>0.0</v>
      </c>
      <c r="C2143" s="26"/>
      <c r="D2143" s="27">
        <v>0.0</v>
      </c>
      <c r="E2143" s="42"/>
    </row>
    <row r="2144">
      <c r="A2144" s="31" t="s">
        <v>3863</v>
      </c>
      <c r="B2144" s="29">
        <v>0.0</v>
      </c>
      <c r="C2144" s="26"/>
      <c r="D2144" s="27">
        <v>0.0</v>
      </c>
      <c r="E2144" s="28"/>
    </row>
    <row r="2145">
      <c r="A2145" s="31" t="s">
        <v>3865</v>
      </c>
      <c r="B2145" s="29">
        <v>1022.0</v>
      </c>
      <c r="C2145" s="26">
        <v>1023.0</v>
      </c>
      <c r="D2145" s="27">
        <v>1.0</v>
      </c>
      <c r="E2145" s="28" t="s">
        <v>5348</v>
      </c>
    </row>
    <row r="2146">
      <c r="A2146" s="31" t="s">
        <v>3867</v>
      </c>
      <c r="B2146" s="29">
        <v>5720.0</v>
      </c>
      <c r="C2146" s="26">
        <v>5720.0</v>
      </c>
      <c r="D2146" s="27">
        <v>0.0</v>
      </c>
      <c r="E2146" s="42"/>
    </row>
    <row r="2147">
      <c r="A2147" s="58" t="s">
        <v>3868</v>
      </c>
      <c r="B2147" s="29">
        <v>106316.0</v>
      </c>
      <c r="C2147" s="29">
        <v>106316.0</v>
      </c>
      <c r="D2147" s="27">
        <v>0.0</v>
      </c>
      <c r="E2147" s="42"/>
    </row>
    <row r="2148">
      <c r="A2148" s="58" t="s">
        <v>3869</v>
      </c>
      <c r="B2148" s="29">
        <v>43726.0</v>
      </c>
      <c r="C2148" s="59">
        <v>43726.0</v>
      </c>
      <c r="D2148" s="27">
        <v>0.0</v>
      </c>
      <c r="E2148" s="42"/>
    </row>
    <row r="2149">
      <c r="A2149" s="58" t="s">
        <v>3870</v>
      </c>
      <c r="B2149" s="29">
        <v>130882.0</v>
      </c>
      <c r="C2149" s="59">
        <v>130059.0</v>
      </c>
      <c r="D2149" s="27">
        <v>-823.0</v>
      </c>
      <c r="E2149" s="42"/>
    </row>
    <row r="2150">
      <c r="A2150" s="58" t="s">
        <v>3871</v>
      </c>
      <c r="B2150" s="29">
        <v>96208.0</v>
      </c>
      <c r="C2150" s="59">
        <v>96208.0</v>
      </c>
      <c r="D2150" s="27">
        <v>0.0</v>
      </c>
      <c r="E2150" s="42"/>
    </row>
    <row r="2151">
      <c r="A2151" s="58" t="s">
        <v>3873</v>
      </c>
      <c r="B2151" s="29">
        <v>1723.0</v>
      </c>
      <c r="C2151" s="59">
        <v>1723.0</v>
      </c>
      <c r="D2151" s="27">
        <v>0.0</v>
      </c>
      <c r="E2151" s="42"/>
    </row>
    <row r="2152">
      <c r="A2152" s="58" t="s">
        <v>3874</v>
      </c>
      <c r="B2152" s="29">
        <v>18072.0</v>
      </c>
      <c r="C2152" s="59">
        <v>18072.0</v>
      </c>
      <c r="D2152" s="27">
        <v>0.0</v>
      </c>
      <c r="E2152" s="42"/>
    </row>
    <row r="2153">
      <c r="A2153" s="35" t="s">
        <v>3875</v>
      </c>
      <c r="B2153" s="29">
        <v>445013.0</v>
      </c>
      <c r="C2153" s="59">
        <v>444190.0</v>
      </c>
      <c r="D2153" s="27">
        <v>-823.0</v>
      </c>
      <c r="E2153" s="42"/>
    </row>
    <row r="2154">
      <c r="A2154" s="36" t="s">
        <v>3876</v>
      </c>
      <c r="B2154" s="43">
        <v>2.0</v>
      </c>
      <c r="C2154" s="65">
        <v>3.0</v>
      </c>
      <c r="D2154" s="66">
        <v>1.0</v>
      </c>
      <c r="E2154" s="46"/>
    </row>
    <row r="2157">
      <c r="A2157" s="5" t="s">
        <v>5089</v>
      </c>
      <c r="B2157" s="6"/>
      <c r="C2157" s="6"/>
      <c r="D2157" s="6"/>
      <c r="E2157" s="7"/>
    </row>
    <row r="2158">
      <c r="A2158" s="10"/>
      <c r="B2158" s="11"/>
      <c r="C2158" s="11"/>
      <c r="D2158" s="11"/>
      <c r="E2158" s="12"/>
    </row>
    <row r="2159">
      <c r="A2159" s="5" t="s">
        <v>3850</v>
      </c>
      <c r="B2159" s="6"/>
      <c r="C2159" s="6"/>
      <c r="D2159" s="6"/>
      <c r="E2159" s="7"/>
    </row>
    <row r="2160">
      <c r="A2160" s="10"/>
      <c r="B2160" s="11"/>
      <c r="C2160" s="11"/>
      <c r="D2160" s="11"/>
      <c r="E2160" s="12"/>
    </row>
    <row r="2161">
      <c r="A2161" s="13">
        <v>45971.0</v>
      </c>
      <c r="B2161" s="6"/>
      <c r="C2161" s="54" t="s">
        <v>3851</v>
      </c>
      <c r="D2161" s="15">
        <v>45977.0</v>
      </c>
      <c r="E2161" s="7"/>
    </row>
    <row r="2162">
      <c r="A2162" s="10"/>
      <c r="B2162" s="11"/>
      <c r="C2162" s="16"/>
      <c r="D2162" s="11"/>
      <c r="E2162" s="12"/>
    </row>
    <row r="2163">
      <c r="A2163" s="55" t="s">
        <v>5098</v>
      </c>
      <c r="B2163" s="7"/>
      <c r="C2163" s="16"/>
      <c r="D2163" s="56" t="s">
        <v>5099</v>
      </c>
      <c r="E2163" s="7"/>
    </row>
    <row r="2164">
      <c r="A2164" s="10"/>
      <c r="B2164" s="12"/>
      <c r="C2164" s="16"/>
      <c r="D2164" s="11"/>
      <c r="E2164" s="12"/>
    </row>
    <row r="2165">
      <c r="A2165" s="19" t="s">
        <v>3852</v>
      </c>
      <c r="B2165" s="6"/>
      <c r="C2165" s="6"/>
      <c r="D2165" s="6"/>
      <c r="E2165" s="7"/>
    </row>
    <row r="2166">
      <c r="A2166" s="20" t="s">
        <v>3853</v>
      </c>
      <c r="B2166" s="21" t="s">
        <v>3854</v>
      </c>
      <c r="C2166" s="22" t="s">
        <v>3855</v>
      </c>
      <c r="D2166" s="21" t="s">
        <v>3856</v>
      </c>
      <c r="E2166" s="23" t="s">
        <v>13</v>
      </c>
    </row>
    <row r="2167">
      <c r="A2167" s="57" t="s">
        <v>3857</v>
      </c>
      <c r="B2167" s="25">
        <v>28446.0</v>
      </c>
      <c r="C2167" s="26">
        <v>28446.0</v>
      </c>
      <c r="D2167" s="27">
        <v>0.0</v>
      </c>
      <c r="E2167" s="42"/>
    </row>
    <row r="2168">
      <c r="A2168" s="57" t="s">
        <v>3858</v>
      </c>
      <c r="B2168" s="29">
        <v>33696.0</v>
      </c>
      <c r="C2168" s="26">
        <v>33696.0</v>
      </c>
      <c r="D2168" s="27">
        <v>0.0</v>
      </c>
      <c r="E2168" s="28"/>
    </row>
    <row r="2169">
      <c r="A2169" s="57" t="s">
        <v>3859</v>
      </c>
      <c r="B2169" s="29">
        <v>600.0</v>
      </c>
      <c r="C2169" s="26">
        <v>600.0</v>
      </c>
      <c r="D2169" s="27">
        <v>0.0</v>
      </c>
      <c r="E2169" s="42"/>
    </row>
    <row r="2170">
      <c r="A2170" s="57" t="s">
        <v>3860</v>
      </c>
      <c r="B2170" s="29">
        <v>0.0</v>
      </c>
      <c r="C2170" s="26"/>
      <c r="D2170" s="27">
        <v>0.0</v>
      </c>
      <c r="E2170" s="42"/>
    </row>
    <row r="2171">
      <c r="A2171" s="31" t="s">
        <v>3862</v>
      </c>
      <c r="B2171" s="29">
        <v>0.0</v>
      </c>
      <c r="C2171" s="26"/>
      <c r="D2171" s="27">
        <v>0.0</v>
      </c>
      <c r="E2171" s="42"/>
    </row>
    <row r="2172">
      <c r="A2172" s="31" t="s">
        <v>3863</v>
      </c>
      <c r="B2172" s="29">
        <v>945.0</v>
      </c>
      <c r="C2172" s="26">
        <v>945.0</v>
      </c>
      <c r="D2172" s="27">
        <v>0.0</v>
      </c>
      <c r="E2172" s="28"/>
    </row>
    <row r="2173">
      <c r="A2173" s="31" t="s">
        <v>3865</v>
      </c>
      <c r="B2173" s="29">
        <v>2369.0</v>
      </c>
      <c r="C2173" s="26">
        <v>2369.0</v>
      </c>
      <c r="D2173" s="27">
        <v>0.0</v>
      </c>
      <c r="E2173" s="28" t="s">
        <v>5349</v>
      </c>
    </row>
    <row r="2174">
      <c r="A2174" s="31" t="s">
        <v>3867</v>
      </c>
      <c r="B2174" s="29">
        <v>6560.0</v>
      </c>
      <c r="C2174" s="26">
        <v>6560.0</v>
      </c>
      <c r="D2174" s="27">
        <v>0.0</v>
      </c>
      <c r="E2174" s="42"/>
    </row>
    <row r="2175">
      <c r="A2175" s="58" t="s">
        <v>3868</v>
      </c>
      <c r="B2175" s="29">
        <v>116520.0</v>
      </c>
      <c r="C2175" s="29">
        <v>116520.0</v>
      </c>
      <c r="D2175" s="27">
        <v>0.0</v>
      </c>
      <c r="E2175" s="42"/>
    </row>
    <row r="2176">
      <c r="A2176" s="58" t="s">
        <v>3869</v>
      </c>
      <c r="B2176" s="29">
        <v>41718.0</v>
      </c>
      <c r="C2176" s="59">
        <v>41718.0</v>
      </c>
      <c r="D2176" s="27">
        <v>0.0</v>
      </c>
      <c r="E2176" s="42"/>
    </row>
    <row r="2177">
      <c r="A2177" s="58" t="s">
        <v>3870</v>
      </c>
      <c r="B2177" s="29">
        <v>136229.0</v>
      </c>
      <c r="C2177" s="59">
        <v>136229.0</v>
      </c>
      <c r="D2177" s="27">
        <v>0.0</v>
      </c>
      <c r="E2177" s="42"/>
    </row>
    <row r="2178">
      <c r="A2178" s="58" t="s">
        <v>3871</v>
      </c>
      <c r="B2178" s="29">
        <v>124560.0</v>
      </c>
      <c r="C2178" s="59">
        <v>124560.0</v>
      </c>
      <c r="D2178" s="27">
        <v>0.0</v>
      </c>
      <c r="E2178" s="42"/>
    </row>
    <row r="2179">
      <c r="A2179" s="58" t="s">
        <v>3873</v>
      </c>
      <c r="B2179" s="29">
        <v>2957.0</v>
      </c>
      <c r="C2179" s="59">
        <v>2957.0</v>
      </c>
      <c r="D2179" s="27">
        <v>0.0</v>
      </c>
      <c r="E2179" s="42"/>
    </row>
    <row r="2180">
      <c r="A2180" s="58" t="s">
        <v>3874</v>
      </c>
      <c r="B2180" s="29">
        <v>11892.0</v>
      </c>
      <c r="C2180" s="59">
        <v>11892.0</v>
      </c>
      <c r="D2180" s="27">
        <v>0.0</v>
      </c>
      <c r="E2180" s="42"/>
    </row>
    <row r="2181">
      <c r="A2181" s="35" t="s">
        <v>3875</v>
      </c>
      <c r="B2181" s="29">
        <v>494586.5</v>
      </c>
      <c r="C2181" s="59">
        <v>494675.5</v>
      </c>
      <c r="D2181" s="27">
        <v>89.0</v>
      </c>
      <c r="E2181" s="42"/>
    </row>
    <row r="2182">
      <c r="A2182" s="36" t="s">
        <v>3876</v>
      </c>
      <c r="B2182" s="43">
        <v>13.5</v>
      </c>
      <c r="C2182" s="65">
        <v>-75.5</v>
      </c>
      <c r="D2182" s="66">
        <v>-89.0</v>
      </c>
      <c r="E2182" s="46"/>
    </row>
    <row r="2185">
      <c r="A2185" s="5" t="s">
        <v>5089</v>
      </c>
      <c r="B2185" s="6"/>
      <c r="C2185" s="6"/>
      <c r="D2185" s="6"/>
      <c r="E2185" s="7"/>
    </row>
    <row r="2186">
      <c r="A2186" s="10"/>
      <c r="B2186" s="11"/>
      <c r="C2186" s="11"/>
      <c r="D2186" s="11"/>
      <c r="E2186" s="12"/>
    </row>
    <row r="2187">
      <c r="A2187" s="5" t="s">
        <v>3850</v>
      </c>
      <c r="B2187" s="6"/>
      <c r="C2187" s="6"/>
      <c r="D2187" s="6"/>
      <c r="E2187" s="7"/>
    </row>
    <row r="2188">
      <c r="A2188" s="10"/>
      <c r="B2188" s="11"/>
      <c r="C2188" s="11"/>
      <c r="D2188" s="11"/>
      <c r="E2188" s="12"/>
    </row>
    <row r="2189">
      <c r="A2189" s="13">
        <v>45971.0</v>
      </c>
      <c r="B2189" s="6"/>
      <c r="C2189" s="54" t="s">
        <v>3851</v>
      </c>
      <c r="D2189" s="15">
        <v>45977.0</v>
      </c>
      <c r="E2189" s="7"/>
    </row>
    <row r="2190">
      <c r="A2190" s="10"/>
      <c r="B2190" s="11"/>
      <c r="C2190" s="16"/>
      <c r="D2190" s="11"/>
      <c r="E2190" s="12"/>
    </row>
    <row r="2191">
      <c r="A2191" s="55" t="s">
        <v>5098</v>
      </c>
      <c r="B2191" s="7"/>
      <c r="C2191" s="16"/>
      <c r="D2191" s="56" t="s">
        <v>5099</v>
      </c>
      <c r="E2191" s="7"/>
    </row>
    <row r="2192">
      <c r="A2192" s="10"/>
      <c r="B2192" s="12"/>
      <c r="C2192" s="16"/>
      <c r="D2192" s="11"/>
      <c r="E2192" s="12"/>
    </row>
    <row r="2193">
      <c r="A2193" s="19" t="s">
        <v>3852</v>
      </c>
      <c r="B2193" s="6"/>
      <c r="C2193" s="6"/>
      <c r="D2193" s="6"/>
      <c r="E2193" s="7"/>
    </row>
    <row r="2194">
      <c r="A2194" s="20" t="s">
        <v>3853</v>
      </c>
      <c r="B2194" s="21" t="s">
        <v>3854</v>
      </c>
      <c r="C2194" s="22" t="s">
        <v>3855</v>
      </c>
      <c r="D2194" s="21" t="s">
        <v>3856</v>
      </c>
      <c r="E2194" s="23" t="s">
        <v>13</v>
      </c>
    </row>
    <row r="2195">
      <c r="A2195" s="57" t="s">
        <v>3857</v>
      </c>
      <c r="B2195" s="25">
        <v>28446.0</v>
      </c>
      <c r="C2195" s="26">
        <v>28446.0</v>
      </c>
      <c r="D2195" s="27">
        <v>0.0</v>
      </c>
      <c r="E2195" s="42"/>
    </row>
    <row r="2196">
      <c r="A2196" s="57" t="s">
        <v>3858</v>
      </c>
      <c r="B2196" s="29">
        <v>33696.0</v>
      </c>
      <c r="C2196" s="26">
        <v>33696.0</v>
      </c>
      <c r="D2196" s="27">
        <v>0.0</v>
      </c>
      <c r="E2196" s="28"/>
    </row>
    <row r="2197">
      <c r="A2197" s="57" t="s">
        <v>3859</v>
      </c>
      <c r="B2197" s="29">
        <v>600.0</v>
      </c>
      <c r="C2197" s="26">
        <v>600.0</v>
      </c>
      <c r="D2197" s="27">
        <v>0.0</v>
      </c>
      <c r="E2197" s="42"/>
    </row>
    <row r="2198">
      <c r="A2198" s="57" t="s">
        <v>3860</v>
      </c>
      <c r="B2198" s="29">
        <v>0.0</v>
      </c>
      <c r="C2198" s="26"/>
      <c r="D2198" s="27">
        <v>0.0</v>
      </c>
      <c r="E2198" s="42"/>
    </row>
    <row r="2199">
      <c r="A2199" s="31" t="s">
        <v>3862</v>
      </c>
      <c r="B2199" s="29">
        <v>0.0</v>
      </c>
      <c r="C2199" s="26"/>
      <c r="D2199" s="27">
        <v>0.0</v>
      </c>
      <c r="E2199" s="42"/>
    </row>
    <row r="2200">
      <c r="A2200" s="31" t="s">
        <v>3863</v>
      </c>
      <c r="B2200" s="29">
        <v>945.0</v>
      </c>
      <c r="C2200" s="26">
        <v>945.0</v>
      </c>
      <c r="D2200" s="27">
        <v>0.0</v>
      </c>
      <c r="E2200" s="28"/>
    </row>
    <row r="2201">
      <c r="A2201" s="31" t="s">
        <v>3865</v>
      </c>
      <c r="B2201" s="29">
        <v>2369.0</v>
      </c>
      <c r="C2201" s="26">
        <v>2369.0</v>
      </c>
      <c r="D2201" s="27">
        <v>0.0</v>
      </c>
      <c r="E2201" s="28" t="s">
        <v>5349</v>
      </c>
    </row>
    <row r="2202">
      <c r="A2202" s="31" t="s">
        <v>3867</v>
      </c>
      <c r="B2202" s="29">
        <v>6560.0</v>
      </c>
      <c r="C2202" s="26">
        <v>6560.0</v>
      </c>
      <c r="D2202" s="27">
        <v>0.0</v>
      </c>
      <c r="E2202" s="42"/>
    </row>
    <row r="2203">
      <c r="A2203" s="58" t="s">
        <v>3868</v>
      </c>
      <c r="B2203" s="29">
        <v>116520.0</v>
      </c>
      <c r="C2203" s="29">
        <v>116520.0</v>
      </c>
      <c r="D2203" s="27">
        <v>0.0</v>
      </c>
      <c r="E2203" s="42"/>
    </row>
    <row r="2204">
      <c r="A2204" s="58" t="s">
        <v>3869</v>
      </c>
      <c r="B2204" s="29">
        <v>41718.0</v>
      </c>
      <c r="C2204" s="59">
        <v>41718.0</v>
      </c>
      <c r="D2204" s="27">
        <v>0.0</v>
      </c>
      <c r="E2204" s="42"/>
    </row>
    <row r="2205">
      <c r="A2205" s="58" t="s">
        <v>3870</v>
      </c>
      <c r="B2205" s="29">
        <v>136229.0</v>
      </c>
      <c r="C2205" s="59">
        <v>136229.0</v>
      </c>
      <c r="D2205" s="27">
        <v>0.0</v>
      </c>
      <c r="E2205" s="42"/>
    </row>
    <row r="2206">
      <c r="A2206" s="58" t="s">
        <v>3871</v>
      </c>
      <c r="B2206" s="29">
        <v>124560.0</v>
      </c>
      <c r="C2206" s="59">
        <v>124560.0</v>
      </c>
      <c r="D2206" s="27">
        <v>0.0</v>
      </c>
      <c r="E2206" s="42"/>
    </row>
    <row r="2207">
      <c r="A2207" s="58" t="s">
        <v>3873</v>
      </c>
      <c r="B2207" s="29">
        <v>2957.0</v>
      </c>
      <c r="C2207" s="59">
        <v>2957.0</v>
      </c>
      <c r="D2207" s="27">
        <v>0.0</v>
      </c>
      <c r="E2207" s="42"/>
    </row>
    <row r="2208">
      <c r="A2208" s="58" t="s">
        <v>3874</v>
      </c>
      <c r="B2208" s="29">
        <v>11892.0</v>
      </c>
      <c r="C2208" s="59">
        <v>11892.0</v>
      </c>
      <c r="D2208" s="27">
        <v>0.0</v>
      </c>
      <c r="E2208" s="42"/>
    </row>
    <row r="2209">
      <c r="A2209" s="35" t="s">
        <v>3875</v>
      </c>
      <c r="B2209" s="29">
        <v>494586.5</v>
      </c>
      <c r="C2209" s="59">
        <v>494675.5</v>
      </c>
      <c r="D2209" s="27">
        <v>89.0</v>
      </c>
      <c r="E2209" s="42"/>
    </row>
    <row r="2210">
      <c r="A2210" s="36" t="s">
        <v>3876</v>
      </c>
      <c r="B2210" s="43">
        <v>13.5</v>
      </c>
      <c r="C2210" s="65">
        <v>-75.5</v>
      </c>
      <c r="D2210" s="66">
        <v>-89.0</v>
      </c>
      <c r="E2210" s="46"/>
    </row>
    <row r="2213">
      <c r="A2213" s="5" t="s">
        <v>5089</v>
      </c>
      <c r="B2213" s="6"/>
      <c r="C2213" s="6"/>
      <c r="D2213" s="6"/>
      <c r="E2213" s="7"/>
    </row>
    <row r="2214">
      <c r="A2214" s="10"/>
      <c r="B2214" s="11"/>
      <c r="C2214" s="11"/>
      <c r="D2214" s="11"/>
      <c r="E2214" s="12"/>
    </row>
    <row r="2215">
      <c r="A2215" s="5" t="s">
        <v>3850</v>
      </c>
      <c r="B2215" s="6"/>
      <c r="C2215" s="6"/>
      <c r="D2215" s="6"/>
      <c r="E2215" s="7"/>
    </row>
    <row r="2216">
      <c r="A2216" s="10"/>
      <c r="B2216" s="11"/>
      <c r="C2216" s="11"/>
      <c r="D2216" s="11"/>
      <c r="E2216" s="12"/>
    </row>
    <row r="2217">
      <c r="A2217" s="13">
        <v>45978.0</v>
      </c>
      <c r="B2217" s="6"/>
      <c r="C2217" s="54" t="s">
        <v>3851</v>
      </c>
      <c r="D2217" s="15">
        <v>45984.0</v>
      </c>
      <c r="E2217" s="7"/>
    </row>
    <row r="2218">
      <c r="A2218" s="10"/>
      <c r="B2218" s="11"/>
      <c r="C2218" s="16"/>
      <c r="D2218" s="11"/>
      <c r="E2218" s="12"/>
    </row>
    <row r="2219">
      <c r="A2219" s="55" t="s">
        <v>5098</v>
      </c>
      <c r="B2219" s="7"/>
      <c r="C2219" s="16"/>
      <c r="D2219" s="56" t="s">
        <v>5099</v>
      </c>
      <c r="E2219" s="7"/>
    </row>
    <row r="2220">
      <c r="A2220" s="10"/>
      <c r="B2220" s="12"/>
      <c r="C2220" s="16"/>
      <c r="D2220" s="11"/>
      <c r="E2220" s="12"/>
    </row>
    <row r="2221">
      <c r="A2221" s="19" t="s">
        <v>3852</v>
      </c>
      <c r="B2221" s="6"/>
      <c r="C2221" s="6"/>
      <c r="D2221" s="6"/>
      <c r="E2221" s="7"/>
    </row>
    <row r="2222">
      <c r="A2222" s="20" t="s">
        <v>3853</v>
      </c>
      <c r="B2222" s="21" t="s">
        <v>3854</v>
      </c>
      <c r="C2222" s="22" t="s">
        <v>3855</v>
      </c>
      <c r="D2222" s="21" t="s">
        <v>3856</v>
      </c>
      <c r="E2222" s="23" t="s">
        <v>13</v>
      </c>
    </row>
    <row r="2223">
      <c r="A2223" s="57" t="s">
        <v>3857</v>
      </c>
      <c r="B2223" s="25">
        <v>33100.0</v>
      </c>
      <c r="C2223" s="26">
        <v>40815.0</v>
      </c>
      <c r="D2223" s="27">
        <v>7715.0</v>
      </c>
      <c r="E2223" s="42"/>
    </row>
    <row r="2224">
      <c r="A2224" s="57" t="s">
        <v>3858</v>
      </c>
      <c r="B2224" s="29">
        <v>34019.0</v>
      </c>
      <c r="C2224" s="26">
        <v>34019.0</v>
      </c>
      <c r="D2224" s="27">
        <v>0.0</v>
      </c>
      <c r="E2224" s="28"/>
    </row>
    <row r="2225">
      <c r="A2225" s="57" t="s">
        <v>3859</v>
      </c>
      <c r="B2225" s="29">
        <v>0.0</v>
      </c>
      <c r="C2225" s="26"/>
      <c r="D2225" s="27">
        <v>0.0</v>
      </c>
      <c r="E2225" s="42"/>
    </row>
    <row r="2226">
      <c r="A2226" s="57" t="s">
        <v>3860</v>
      </c>
      <c r="B2226" s="29">
        <v>7715.0</v>
      </c>
      <c r="C2226" s="26"/>
      <c r="D2226" s="27">
        <v>-7715.0</v>
      </c>
      <c r="E2226" s="42"/>
    </row>
    <row r="2227">
      <c r="A2227" s="31" t="s">
        <v>3862</v>
      </c>
      <c r="B2227" s="29">
        <v>0.0</v>
      </c>
      <c r="C2227" s="26"/>
      <c r="D2227" s="27">
        <v>0.0</v>
      </c>
      <c r="E2227" s="42"/>
    </row>
    <row r="2228">
      <c r="A2228" s="31" t="s">
        <v>3863</v>
      </c>
      <c r="B2228" s="29">
        <v>0.0</v>
      </c>
      <c r="C2228" s="26"/>
      <c r="D2228" s="27">
        <v>0.0</v>
      </c>
      <c r="E2228" s="28"/>
    </row>
    <row r="2229">
      <c r="A2229" s="31" t="s">
        <v>3865</v>
      </c>
      <c r="B2229" s="29">
        <v>1647.0</v>
      </c>
      <c r="C2229" s="26">
        <v>1647.0</v>
      </c>
      <c r="D2229" s="27">
        <v>0.0</v>
      </c>
      <c r="E2229" s="28"/>
    </row>
    <row r="2230">
      <c r="A2230" s="31" t="s">
        <v>3867</v>
      </c>
      <c r="B2230" s="29">
        <v>7440.0</v>
      </c>
      <c r="C2230" s="26">
        <v>7400.0</v>
      </c>
      <c r="D2230" s="27">
        <v>-40.0</v>
      </c>
      <c r="E2230" s="42"/>
    </row>
    <row r="2231">
      <c r="A2231" s="58" t="s">
        <v>3868</v>
      </c>
      <c r="B2231" s="29">
        <v>123701.0</v>
      </c>
      <c r="C2231" s="29">
        <v>123701.0</v>
      </c>
      <c r="D2231" s="27">
        <v>0.0</v>
      </c>
      <c r="E2231" s="42"/>
    </row>
    <row r="2232">
      <c r="A2232" s="58" t="s">
        <v>3869</v>
      </c>
      <c r="B2232" s="29">
        <v>42758.0</v>
      </c>
      <c r="C2232" s="59">
        <v>42758.0</v>
      </c>
      <c r="D2232" s="27">
        <v>0.0</v>
      </c>
      <c r="E2232" s="42"/>
    </row>
    <row r="2233">
      <c r="A2233" s="58" t="s">
        <v>3870</v>
      </c>
      <c r="B2233" s="29">
        <v>147051.0</v>
      </c>
      <c r="C2233" s="59">
        <v>147051.0</v>
      </c>
      <c r="D2233" s="27">
        <v>0.0</v>
      </c>
      <c r="E2233" s="42"/>
    </row>
    <row r="2234">
      <c r="A2234" s="58" t="s">
        <v>3871</v>
      </c>
      <c r="B2234" s="29">
        <v>115820.5</v>
      </c>
      <c r="C2234" s="59">
        <v>115820.5</v>
      </c>
      <c r="D2234" s="27">
        <v>0.0</v>
      </c>
      <c r="E2234" s="42"/>
    </row>
    <row r="2235">
      <c r="A2235" s="58" t="s">
        <v>3873</v>
      </c>
      <c r="B2235" s="29">
        <v>4216.0</v>
      </c>
      <c r="C2235" s="59">
        <v>4216.0</v>
      </c>
      <c r="D2235" s="27">
        <v>0.0</v>
      </c>
      <c r="E2235" s="42"/>
    </row>
    <row r="2236">
      <c r="A2236" s="58" t="s">
        <v>3874</v>
      </c>
      <c r="B2236" s="29">
        <v>16344.0</v>
      </c>
      <c r="C2236" s="59">
        <v>16344.0</v>
      </c>
      <c r="D2236" s="27">
        <v>0.0</v>
      </c>
      <c r="E2236" s="42"/>
    </row>
    <row r="2237">
      <c r="A2237" s="35" t="s">
        <v>3875</v>
      </c>
      <c r="B2237" s="29">
        <v>517451.4</v>
      </c>
      <c r="C2237" s="59">
        <v>517451.4</v>
      </c>
      <c r="D2237" s="27">
        <v>0.0</v>
      </c>
      <c r="E2237" s="42"/>
    </row>
    <row r="2238">
      <c r="A2238" s="36" t="s">
        <v>3876</v>
      </c>
      <c r="B2238" s="43">
        <v>16.10000000000582</v>
      </c>
      <c r="C2238" s="65">
        <v>-23.900000000023283</v>
      </c>
      <c r="D2238" s="66">
        <v>-40.000000000029104</v>
      </c>
      <c r="E2238" s="46"/>
    </row>
    <row r="2241">
      <c r="A2241" s="5" t="s">
        <v>5089</v>
      </c>
      <c r="B2241" s="6"/>
      <c r="C2241" s="6"/>
      <c r="D2241" s="6"/>
      <c r="E2241" s="7"/>
    </row>
    <row r="2242">
      <c r="A2242" s="10"/>
      <c r="B2242" s="11"/>
      <c r="C2242" s="11"/>
      <c r="D2242" s="11"/>
      <c r="E2242" s="12"/>
    </row>
    <row r="2243">
      <c r="A2243" s="5" t="s">
        <v>3850</v>
      </c>
      <c r="B2243" s="6"/>
      <c r="C2243" s="6"/>
      <c r="D2243" s="6"/>
      <c r="E2243" s="7"/>
    </row>
    <row r="2244">
      <c r="A2244" s="10"/>
      <c r="B2244" s="11"/>
      <c r="C2244" s="11"/>
      <c r="D2244" s="11"/>
      <c r="E2244" s="12"/>
    </row>
    <row r="2245">
      <c r="A2245" s="13">
        <v>45978.0</v>
      </c>
      <c r="B2245" s="6"/>
      <c r="C2245" s="54" t="s">
        <v>3851</v>
      </c>
      <c r="D2245" s="15">
        <v>45984.0</v>
      </c>
      <c r="E2245" s="7"/>
    </row>
    <row r="2246">
      <c r="A2246" s="10"/>
      <c r="B2246" s="11"/>
      <c r="C2246" s="16"/>
      <c r="D2246" s="11"/>
      <c r="E2246" s="12"/>
    </row>
    <row r="2247">
      <c r="A2247" s="55" t="s">
        <v>5098</v>
      </c>
      <c r="B2247" s="7"/>
      <c r="C2247" s="16"/>
      <c r="D2247" s="56" t="s">
        <v>5099</v>
      </c>
      <c r="E2247" s="7"/>
    </row>
    <row r="2248">
      <c r="A2248" s="10"/>
      <c r="B2248" s="12"/>
      <c r="C2248" s="16"/>
      <c r="D2248" s="11"/>
      <c r="E2248" s="12"/>
    </row>
    <row r="2249">
      <c r="A2249" s="19" t="s">
        <v>3852</v>
      </c>
      <c r="B2249" s="6"/>
      <c r="C2249" s="6"/>
      <c r="D2249" s="6"/>
      <c r="E2249" s="7"/>
    </row>
    <row r="2250">
      <c r="A2250" s="20" t="s">
        <v>3853</v>
      </c>
      <c r="B2250" s="21" t="s">
        <v>3854</v>
      </c>
      <c r="C2250" s="22" t="s">
        <v>3855</v>
      </c>
      <c r="D2250" s="21" t="s">
        <v>3856</v>
      </c>
      <c r="E2250" s="23" t="s">
        <v>13</v>
      </c>
    </row>
    <row r="2251">
      <c r="A2251" s="57" t="s">
        <v>3857</v>
      </c>
      <c r="B2251" s="25">
        <v>33100.0</v>
      </c>
      <c r="C2251" s="26">
        <v>40915.0</v>
      </c>
      <c r="D2251" s="27">
        <v>7815.0</v>
      </c>
      <c r="E2251" s="42"/>
    </row>
    <row r="2252">
      <c r="A2252" s="57" t="s">
        <v>3858</v>
      </c>
      <c r="B2252" s="29">
        <v>34019.0</v>
      </c>
      <c r="C2252" s="26">
        <v>34019.0</v>
      </c>
      <c r="D2252" s="27">
        <v>0.0</v>
      </c>
      <c r="E2252" s="28"/>
    </row>
    <row r="2253">
      <c r="A2253" s="57" t="s">
        <v>3859</v>
      </c>
      <c r="B2253" s="29">
        <v>0.0</v>
      </c>
      <c r="C2253" s="26"/>
      <c r="D2253" s="27">
        <v>0.0</v>
      </c>
      <c r="E2253" s="42"/>
    </row>
    <row r="2254">
      <c r="A2254" s="57" t="s">
        <v>3860</v>
      </c>
      <c r="B2254" s="29">
        <v>7715.0</v>
      </c>
      <c r="C2254" s="26"/>
      <c r="D2254" s="27">
        <v>-7715.0</v>
      </c>
      <c r="E2254" s="42"/>
    </row>
    <row r="2255">
      <c r="A2255" s="31" t="s">
        <v>3862</v>
      </c>
      <c r="B2255" s="29">
        <v>0.0</v>
      </c>
      <c r="C2255" s="26"/>
      <c r="D2255" s="27">
        <v>0.0</v>
      </c>
      <c r="E2255" s="42"/>
    </row>
    <row r="2256">
      <c r="A2256" s="31" t="s">
        <v>3863</v>
      </c>
      <c r="B2256" s="29">
        <v>0.0</v>
      </c>
      <c r="C2256" s="26"/>
      <c r="D2256" s="27">
        <v>0.0</v>
      </c>
      <c r="E2256" s="28"/>
    </row>
    <row r="2257">
      <c r="A2257" s="31" t="s">
        <v>3865</v>
      </c>
      <c r="B2257" s="29">
        <v>1647.0</v>
      </c>
      <c r="C2257" s="26">
        <v>1647.0</v>
      </c>
      <c r="D2257" s="27">
        <v>0.0</v>
      </c>
      <c r="E2257" s="28"/>
    </row>
    <row r="2258">
      <c r="A2258" s="31" t="s">
        <v>3867</v>
      </c>
      <c r="B2258" s="29">
        <v>7440.0</v>
      </c>
      <c r="C2258" s="26">
        <v>7400.0</v>
      </c>
      <c r="D2258" s="27">
        <v>-40.0</v>
      </c>
      <c r="E2258" s="42"/>
    </row>
    <row r="2259">
      <c r="A2259" s="58" t="s">
        <v>3868</v>
      </c>
      <c r="B2259" s="29">
        <v>123701.0</v>
      </c>
      <c r="C2259" s="29">
        <v>123701.0</v>
      </c>
      <c r="D2259" s="27">
        <v>0.0</v>
      </c>
      <c r="E2259" s="42"/>
    </row>
    <row r="2260">
      <c r="A2260" s="58" t="s">
        <v>3869</v>
      </c>
      <c r="B2260" s="29">
        <v>42758.0</v>
      </c>
      <c r="C2260" s="59">
        <v>42758.0</v>
      </c>
      <c r="D2260" s="27">
        <v>0.0</v>
      </c>
      <c r="E2260" s="42"/>
    </row>
    <row r="2261">
      <c r="A2261" s="58" t="s">
        <v>3870</v>
      </c>
      <c r="B2261" s="29">
        <v>147051.0</v>
      </c>
      <c r="C2261" s="59">
        <v>147051.0</v>
      </c>
      <c r="D2261" s="27">
        <v>0.0</v>
      </c>
      <c r="E2261" s="42"/>
    </row>
    <row r="2262">
      <c r="A2262" s="58" t="s">
        <v>3871</v>
      </c>
      <c r="B2262" s="29">
        <v>115820.5</v>
      </c>
      <c r="C2262" s="59">
        <v>115820.5</v>
      </c>
      <c r="D2262" s="27">
        <v>0.0</v>
      </c>
      <c r="E2262" s="42"/>
    </row>
    <row r="2263">
      <c r="A2263" s="58" t="s">
        <v>3873</v>
      </c>
      <c r="B2263" s="29">
        <v>4216.0</v>
      </c>
      <c r="C2263" s="59">
        <v>4216.0</v>
      </c>
      <c r="D2263" s="27">
        <v>0.0</v>
      </c>
      <c r="E2263" s="42"/>
    </row>
    <row r="2264">
      <c r="A2264" s="58" t="s">
        <v>3874</v>
      </c>
      <c r="B2264" s="29">
        <v>16344.0</v>
      </c>
      <c r="C2264" s="59">
        <v>16344.0</v>
      </c>
      <c r="D2264" s="27">
        <v>0.0</v>
      </c>
      <c r="E2264" s="42"/>
    </row>
    <row r="2265">
      <c r="A2265" s="35" t="s">
        <v>3875</v>
      </c>
      <c r="B2265" s="29">
        <v>517451.4</v>
      </c>
      <c r="C2265" s="59">
        <v>517451.4</v>
      </c>
      <c r="D2265" s="27">
        <v>0.0</v>
      </c>
      <c r="E2265" s="42"/>
    </row>
    <row r="2266">
      <c r="A2266" s="36" t="s">
        <v>3876</v>
      </c>
      <c r="B2266" s="43">
        <v>16.10000000000582</v>
      </c>
      <c r="C2266" s="65">
        <v>76.09999999997672</v>
      </c>
      <c r="D2266" s="66">
        <v>59.999999999970896</v>
      </c>
      <c r="E2266" s="46"/>
    </row>
    <row r="2269">
      <c r="A2269" s="5" t="s">
        <v>5089</v>
      </c>
      <c r="B2269" s="6"/>
      <c r="C2269" s="6"/>
      <c r="D2269" s="6"/>
      <c r="E2269" s="7"/>
    </row>
    <row r="2270">
      <c r="A2270" s="10"/>
      <c r="B2270" s="11"/>
      <c r="C2270" s="11"/>
      <c r="D2270" s="11"/>
      <c r="E2270" s="12"/>
    </row>
    <row r="2271">
      <c r="A2271" s="5" t="s">
        <v>3850</v>
      </c>
      <c r="B2271" s="6"/>
      <c r="C2271" s="6"/>
      <c r="D2271" s="6"/>
      <c r="E2271" s="7"/>
    </row>
    <row r="2272">
      <c r="A2272" s="10"/>
      <c r="B2272" s="11"/>
      <c r="C2272" s="11"/>
      <c r="D2272" s="11"/>
      <c r="E2272" s="12"/>
    </row>
    <row r="2273">
      <c r="A2273" s="13">
        <v>45985.0</v>
      </c>
      <c r="B2273" s="6"/>
      <c r="C2273" s="54" t="s">
        <v>3851</v>
      </c>
      <c r="D2273" s="15">
        <v>45991.0</v>
      </c>
      <c r="E2273" s="7"/>
    </row>
    <row r="2274">
      <c r="A2274" s="10"/>
      <c r="B2274" s="11"/>
      <c r="C2274" s="16"/>
      <c r="D2274" s="11"/>
      <c r="E2274" s="12"/>
    </row>
    <row r="2275">
      <c r="A2275" s="55" t="s">
        <v>5098</v>
      </c>
      <c r="B2275" s="7"/>
      <c r="C2275" s="16"/>
      <c r="D2275" s="56" t="s">
        <v>5099</v>
      </c>
      <c r="E2275" s="7"/>
    </row>
    <row r="2276">
      <c r="A2276" s="10"/>
      <c r="B2276" s="12"/>
      <c r="C2276" s="16"/>
      <c r="D2276" s="11"/>
      <c r="E2276" s="12"/>
    </row>
    <row r="2277">
      <c r="A2277" s="19" t="s">
        <v>3852</v>
      </c>
      <c r="B2277" s="6"/>
      <c r="C2277" s="6"/>
      <c r="D2277" s="6"/>
      <c r="E2277" s="7"/>
    </row>
    <row r="2278">
      <c r="A2278" s="20" t="s">
        <v>3853</v>
      </c>
      <c r="B2278" s="21" t="s">
        <v>3854</v>
      </c>
      <c r="C2278" s="22" t="s">
        <v>3855</v>
      </c>
      <c r="D2278" s="21" t="s">
        <v>3856</v>
      </c>
      <c r="E2278" s="23" t="s">
        <v>13</v>
      </c>
    </row>
    <row r="2279">
      <c r="A2279" s="57" t="s">
        <v>3857</v>
      </c>
      <c r="B2279" s="25">
        <v>25914.0</v>
      </c>
      <c r="C2279" s="26">
        <v>25914.0</v>
      </c>
      <c r="D2279" s="27">
        <v>0.0</v>
      </c>
      <c r="E2279" s="42"/>
    </row>
    <row r="2280">
      <c r="A2280" s="57" t="s">
        <v>3858</v>
      </c>
      <c r="B2280" s="29">
        <v>23955.5</v>
      </c>
      <c r="C2280" s="26">
        <v>23955.5</v>
      </c>
      <c r="D2280" s="27">
        <v>0.0</v>
      </c>
      <c r="E2280" s="28"/>
    </row>
    <row r="2281">
      <c r="A2281" s="57" t="s">
        <v>3859</v>
      </c>
      <c r="B2281" s="29">
        <v>390.0</v>
      </c>
      <c r="C2281" s="26">
        <v>390.0</v>
      </c>
      <c r="D2281" s="27">
        <v>0.0</v>
      </c>
      <c r="E2281" s="42"/>
    </row>
    <row r="2282">
      <c r="A2282" s="57" t="s">
        <v>3860</v>
      </c>
      <c r="B2282" s="29">
        <v>0.0</v>
      </c>
      <c r="C2282" s="26"/>
      <c r="D2282" s="27">
        <v>0.0</v>
      </c>
      <c r="E2282" s="42"/>
    </row>
    <row r="2283">
      <c r="A2283" s="31" t="s">
        <v>3862</v>
      </c>
      <c r="B2283" s="29">
        <v>0.0</v>
      </c>
      <c r="C2283" s="26"/>
      <c r="D2283" s="27">
        <v>0.0</v>
      </c>
      <c r="E2283" s="42"/>
    </row>
    <row r="2284">
      <c r="A2284" s="31" t="s">
        <v>3863</v>
      </c>
      <c r="B2284" s="29">
        <v>0.0</v>
      </c>
      <c r="C2284" s="26"/>
      <c r="D2284" s="27">
        <v>0.0</v>
      </c>
      <c r="E2284" s="28"/>
    </row>
    <row r="2285">
      <c r="A2285" s="31" t="s">
        <v>3865</v>
      </c>
      <c r="B2285" s="29">
        <v>8714.0</v>
      </c>
      <c r="C2285" s="26">
        <v>8674.0</v>
      </c>
      <c r="D2285" s="27">
        <v>-40.0</v>
      </c>
      <c r="E2285" s="28" t="s">
        <v>5350</v>
      </c>
    </row>
    <row r="2286">
      <c r="A2286" s="31" t="s">
        <v>3867</v>
      </c>
      <c r="B2286" s="29">
        <v>7240.0</v>
      </c>
      <c r="C2286" s="26">
        <v>7280.0</v>
      </c>
      <c r="D2286" s="27">
        <v>40.0</v>
      </c>
      <c r="E2286" s="42"/>
    </row>
    <row r="2287">
      <c r="A2287" s="58" t="s">
        <v>3868</v>
      </c>
      <c r="B2287" s="29">
        <v>135904.0</v>
      </c>
      <c r="C2287" s="29">
        <v>135904.0</v>
      </c>
      <c r="D2287" s="27">
        <v>0.0</v>
      </c>
      <c r="E2287" s="42"/>
    </row>
    <row r="2288">
      <c r="A2288" s="58" t="s">
        <v>3869</v>
      </c>
      <c r="B2288" s="29">
        <v>42696.0</v>
      </c>
      <c r="C2288" s="59">
        <v>42696.0</v>
      </c>
      <c r="D2288" s="27">
        <v>0.0</v>
      </c>
      <c r="E2288" s="42"/>
    </row>
    <row r="2289">
      <c r="A2289" s="58" t="s">
        <v>3870</v>
      </c>
      <c r="B2289" s="29">
        <v>150968.0</v>
      </c>
      <c r="C2289" s="59">
        <v>151551.0</v>
      </c>
      <c r="D2289" s="27">
        <v>583.0</v>
      </c>
      <c r="E2289" s="42"/>
    </row>
    <row r="2290">
      <c r="A2290" s="58" t="s">
        <v>3871</v>
      </c>
      <c r="B2290" s="29">
        <v>113141.0</v>
      </c>
      <c r="C2290" s="59">
        <v>113141.0</v>
      </c>
      <c r="D2290" s="27">
        <v>0.0</v>
      </c>
      <c r="E2290" s="42"/>
    </row>
    <row r="2291">
      <c r="A2291" s="58" t="s">
        <v>3873</v>
      </c>
      <c r="B2291" s="29">
        <v>654.0</v>
      </c>
      <c r="C2291" s="59">
        <v>654.0</v>
      </c>
      <c r="D2291" s="27">
        <v>0.0</v>
      </c>
      <c r="E2291" s="42"/>
    </row>
    <row r="2292">
      <c r="A2292" s="58" t="s">
        <v>3874</v>
      </c>
      <c r="B2292" s="29">
        <v>14456.0</v>
      </c>
      <c r="C2292" s="59">
        <v>14456.0</v>
      </c>
      <c r="D2292" s="27">
        <v>0.0</v>
      </c>
      <c r="E2292" s="42"/>
    </row>
    <row r="2293">
      <c r="A2293" s="35" t="s">
        <v>3875</v>
      </c>
      <c r="B2293" s="29">
        <v>509568.5</v>
      </c>
      <c r="C2293" s="59">
        <v>510151.5</v>
      </c>
      <c r="D2293" s="27">
        <v>583.0</v>
      </c>
      <c r="E2293" s="42"/>
    </row>
    <row r="2294">
      <c r="A2294" s="36" t="s">
        <v>3876</v>
      </c>
      <c r="B2294" s="43">
        <v>8.0</v>
      </c>
      <c r="C2294" s="65">
        <v>8.0</v>
      </c>
      <c r="D2294" s="66">
        <v>0.0</v>
      </c>
      <c r="E2294" s="46"/>
    </row>
    <row r="2297">
      <c r="A2297" s="5" t="s">
        <v>5089</v>
      </c>
      <c r="B2297" s="6"/>
      <c r="C2297" s="6"/>
      <c r="D2297" s="6"/>
      <c r="E2297" s="7"/>
    </row>
    <row r="2298">
      <c r="A2298" s="10"/>
      <c r="B2298" s="11"/>
      <c r="C2298" s="11"/>
      <c r="D2298" s="11"/>
      <c r="E2298" s="12"/>
    </row>
    <row r="2299">
      <c r="A2299" s="5" t="s">
        <v>3850</v>
      </c>
      <c r="B2299" s="6"/>
      <c r="C2299" s="6"/>
      <c r="D2299" s="6"/>
      <c r="E2299" s="7"/>
    </row>
    <row r="2300">
      <c r="A2300" s="10"/>
      <c r="B2300" s="11"/>
      <c r="C2300" s="11"/>
      <c r="D2300" s="11"/>
      <c r="E2300" s="12"/>
    </row>
    <row r="2301">
      <c r="A2301" s="13">
        <v>45992.0</v>
      </c>
      <c r="B2301" s="6"/>
      <c r="C2301" s="54" t="s">
        <v>3851</v>
      </c>
      <c r="D2301" s="15">
        <v>45998.0</v>
      </c>
      <c r="E2301" s="7"/>
    </row>
    <row r="2302">
      <c r="A2302" s="10"/>
      <c r="B2302" s="11"/>
      <c r="C2302" s="16"/>
      <c r="D2302" s="11"/>
      <c r="E2302" s="12"/>
    </row>
    <row r="2303">
      <c r="A2303" s="55" t="s">
        <v>5098</v>
      </c>
      <c r="B2303" s="7"/>
      <c r="C2303" s="16"/>
      <c r="D2303" s="56" t="s">
        <v>5099</v>
      </c>
      <c r="E2303" s="7"/>
    </row>
    <row r="2304">
      <c r="A2304" s="10"/>
      <c r="B2304" s="12"/>
      <c r="C2304" s="16"/>
      <c r="D2304" s="11"/>
      <c r="E2304" s="12"/>
    </row>
    <row r="2305">
      <c r="A2305" s="19" t="s">
        <v>3852</v>
      </c>
      <c r="B2305" s="6"/>
      <c r="C2305" s="6"/>
      <c r="D2305" s="6"/>
      <c r="E2305" s="7"/>
    </row>
    <row r="2306">
      <c r="A2306" s="20" t="s">
        <v>3853</v>
      </c>
      <c r="B2306" s="21" t="s">
        <v>3854</v>
      </c>
      <c r="C2306" s="22" t="s">
        <v>3855</v>
      </c>
      <c r="D2306" s="21" t="s">
        <v>3856</v>
      </c>
      <c r="E2306" s="23" t="s">
        <v>13</v>
      </c>
    </row>
    <row r="2307">
      <c r="A2307" s="57" t="s">
        <v>3857</v>
      </c>
      <c r="B2307" s="25">
        <v>34817.0</v>
      </c>
      <c r="C2307" s="26">
        <v>34817.0</v>
      </c>
      <c r="D2307" s="27">
        <v>0.0</v>
      </c>
      <c r="E2307" s="42"/>
    </row>
    <row r="2308">
      <c r="A2308" s="57" t="s">
        <v>3858</v>
      </c>
      <c r="B2308" s="29">
        <v>37144.0</v>
      </c>
      <c r="C2308" s="26">
        <v>37144.0</v>
      </c>
      <c r="D2308" s="27">
        <v>0.0</v>
      </c>
      <c r="E2308" s="28"/>
    </row>
    <row r="2309">
      <c r="A2309" s="57" t="s">
        <v>3859</v>
      </c>
      <c r="B2309" s="29">
        <v>2400.0</v>
      </c>
      <c r="C2309" s="26">
        <v>2400.0</v>
      </c>
      <c r="D2309" s="27">
        <v>0.0</v>
      </c>
      <c r="E2309" s="42"/>
    </row>
    <row r="2310">
      <c r="A2310" s="57" t="s">
        <v>3860</v>
      </c>
      <c r="B2310" s="29">
        <v>0.0</v>
      </c>
      <c r="C2310" s="26"/>
      <c r="D2310" s="27">
        <v>0.0</v>
      </c>
      <c r="E2310" s="42"/>
    </row>
    <row r="2311">
      <c r="A2311" s="31" t="s">
        <v>3862</v>
      </c>
      <c r="B2311" s="29">
        <v>440.0</v>
      </c>
      <c r="C2311" s="26"/>
      <c r="D2311" s="27">
        <v>-440.0</v>
      </c>
      <c r="E2311" s="42"/>
    </row>
    <row r="2312">
      <c r="A2312" s="31" t="s">
        <v>3863</v>
      </c>
      <c r="B2312" s="29">
        <v>0.0</v>
      </c>
      <c r="C2312" s="26"/>
      <c r="D2312" s="27">
        <v>0.0</v>
      </c>
      <c r="E2312" s="28"/>
    </row>
    <row r="2313">
      <c r="A2313" s="31" t="s">
        <v>3865</v>
      </c>
      <c r="B2313" s="29">
        <v>655.0</v>
      </c>
      <c r="C2313" s="26">
        <v>655.0</v>
      </c>
      <c r="D2313" s="27">
        <v>0.0</v>
      </c>
      <c r="E2313" s="28" t="s">
        <v>5350</v>
      </c>
    </row>
    <row r="2314">
      <c r="A2314" s="31" t="s">
        <v>3867</v>
      </c>
      <c r="B2314" s="29">
        <v>6360.0</v>
      </c>
      <c r="C2314" s="26">
        <v>6800.0</v>
      </c>
      <c r="D2314" s="27">
        <v>440.0</v>
      </c>
      <c r="E2314" s="42"/>
    </row>
    <row r="2315">
      <c r="A2315" s="58" t="s">
        <v>3868</v>
      </c>
      <c r="B2315" s="29">
        <v>130098.0</v>
      </c>
      <c r="C2315" s="29">
        <v>130098.0</v>
      </c>
      <c r="D2315" s="27">
        <v>0.0</v>
      </c>
      <c r="E2315" s="42"/>
    </row>
    <row r="2316">
      <c r="A2316" s="58" t="s">
        <v>3869</v>
      </c>
      <c r="B2316" s="29">
        <v>34355.0</v>
      </c>
      <c r="C2316" s="59">
        <v>34355.0</v>
      </c>
      <c r="D2316" s="27">
        <v>0.0</v>
      </c>
      <c r="E2316" s="42"/>
    </row>
    <row r="2317">
      <c r="A2317" s="58" t="s">
        <v>3870</v>
      </c>
      <c r="B2317" s="29">
        <v>125744.0</v>
      </c>
      <c r="C2317" s="59">
        <v>125744.0</v>
      </c>
      <c r="D2317" s="27">
        <v>0.0</v>
      </c>
      <c r="E2317" s="42"/>
    </row>
    <row r="2318">
      <c r="A2318" s="58" t="s">
        <v>3871</v>
      </c>
      <c r="B2318" s="29">
        <v>113633.0</v>
      </c>
      <c r="C2318" s="59">
        <v>113633.0</v>
      </c>
      <c r="D2318" s="27">
        <v>0.0</v>
      </c>
      <c r="E2318" s="42"/>
    </row>
    <row r="2319">
      <c r="A2319" s="58" t="s">
        <v>3873</v>
      </c>
      <c r="B2319" s="29">
        <v>4878.0</v>
      </c>
      <c r="C2319" s="59">
        <v>4878.0</v>
      </c>
      <c r="D2319" s="27">
        <v>0.0</v>
      </c>
      <c r="E2319" s="42"/>
    </row>
    <row r="2320">
      <c r="A2320" s="58" t="s">
        <v>3874</v>
      </c>
      <c r="B2320" s="29">
        <v>19674.0</v>
      </c>
      <c r="C2320" s="59">
        <v>19674.0</v>
      </c>
      <c r="D2320" s="27">
        <v>0.0</v>
      </c>
      <c r="E2320" s="42"/>
    </row>
    <row r="2321">
      <c r="A2321" s="35" t="s">
        <v>3875</v>
      </c>
      <c r="B2321" s="29">
        <v>490493.5</v>
      </c>
      <c r="C2321" s="59">
        <v>490493.5</v>
      </c>
      <c r="D2321" s="27">
        <v>0.0</v>
      </c>
      <c r="E2321" s="42"/>
    </row>
    <row r="2322">
      <c r="A2322" s="36" t="s">
        <v>3876</v>
      </c>
      <c r="B2322" s="43">
        <v>30.5</v>
      </c>
      <c r="C2322" s="65">
        <v>30.5</v>
      </c>
      <c r="D2322" s="66">
        <v>0.0</v>
      </c>
      <c r="E2322" s="46"/>
    </row>
    <row r="2325">
      <c r="A2325" s="5" t="s">
        <v>5089</v>
      </c>
      <c r="B2325" s="6"/>
      <c r="C2325" s="6"/>
      <c r="D2325" s="6"/>
      <c r="E2325" s="7"/>
    </row>
    <row r="2326">
      <c r="A2326" s="10"/>
      <c r="B2326" s="11"/>
      <c r="C2326" s="11"/>
      <c r="D2326" s="11"/>
      <c r="E2326" s="12"/>
    </row>
    <row r="2327">
      <c r="A2327" s="5" t="s">
        <v>3850</v>
      </c>
      <c r="B2327" s="6"/>
      <c r="C2327" s="6"/>
      <c r="D2327" s="6"/>
      <c r="E2327" s="7"/>
    </row>
    <row r="2328">
      <c r="A2328" s="10"/>
      <c r="B2328" s="11"/>
      <c r="C2328" s="11"/>
      <c r="D2328" s="11"/>
      <c r="E2328" s="12"/>
    </row>
    <row r="2329">
      <c r="A2329" s="13">
        <v>45992.0</v>
      </c>
      <c r="B2329" s="6"/>
      <c r="C2329" s="54" t="s">
        <v>3851</v>
      </c>
      <c r="D2329" s="15">
        <v>45998.0</v>
      </c>
      <c r="E2329" s="7"/>
    </row>
    <row r="2330">
      <c r="A2330" s="10"/>
      <c r="B2330" s="11"/>
      <c r="C2330" s="16"/>
      <c r="D2330" s="11"/>
      <c r="E2330" s="12"/>
    </row>
    <row r="2331">
      <c r="A2331" s="55" t="s">
        <v>5098</v>
      </c>
      <c r="B2331" s="7"/>
      <c r="C2331" s="16"/>
      <c r="D2331" s="56" t="s">
        <v>5099</v>
      </c>
      <c r="E2331" s="7"/>
    </row>
    <row r="2332">
      <c r="A2332" s="10"/>
      <c r="B2332" s="12"/>
      <c r="C2332" s="16"/>
      <c r="D2332" s="11"/>
      <c r="E2332" s="12"/>
    </row>
    <row r="2333">
      <c r="A2333" s="19" t="s">
        <v>3852</v>
      </c>
      <c r="B2333" s="6"/>
      <c r="C2333" s="6"/>
      <c r="D2333" s="6"/>
      <c r="E2333" s="7"/>
    </row>
    <row r="2334">
      <c r="A2334" s="20" t="s">
        <v>3853</v>
      </c>
      <c r="B2334" s="21" t="s">
        <v>3854</v>
      </c>
      <c r="C2334" s="22" t="s">
        <v>3855</v>
      </c>
      <c r="D2334" s="21" t="s">
        <v>3856</v>
      </c>
      <c r="E2334" s="23" t="s">
        <v>13</v>
      </c>
    </row>
    <row r="2335">
      <c r="A2335" s="57" t="s">
        <v>3857</v>
      </c>
      <c r="B2335" s="25">
        <v>34817.0</v>
      </c>
      <c r="C2335" s="26">
        <v>34817.0</v>
      </c>
      <c r="D2335" s="27">
        <v>0.0</v>
      </c>
      <c r="E2335" s="42"/>
    </row>
    <row r="2336">
      <c r="A2336" s="57" t="s">
        <v>3858</v>
      </c>
      <c r="B2336" s="29">
        <v>37144.0</v>
      </c>
      <c r="C2336" s="26">
        <v>37144.0</v>
      </c>
      <c r="D2336" s="27">
        <v>0.0</v>
      </c>
      <c r="E2336" s="28"/>
    </row>
    <row r="2337">
      <c r="A2337" s="57" t="s">
        <v>3859</v>
      </c>
      <c r="B2337" s="29">
        <v>2400.0</v>
      </c>
      <c r="C2337" s="26">
        <v>2400.0</v>
      </c>
      <c r="D2337" s="27">
        <v>0.0</v>
      </c>
      <c r="E2337" s="42"/>
    </row>
    <row r="2338">
      <c r="A2338" s="57" t="s">
        <v>3860</v>
      </c>
      <c r="B2338" s="29">
        <v>0.0</v>
      </c>
      <c r="C2338" s="26"/>
      <c r="D2338" s="27">
        <v>0.0</v>
      </c>
      <c r="E2338" s="42"/>
    </row>
    <row r="2339">
      <c r="A2339" s="31" t="s">
        <v>3862</v>
      </c>
      <c r="B2339" s="29">
        <v>440.0</v>
      </c>
      <c r="C2339" s="26"/>
      <c r="D2339" s="27">
        <v>-440.0</v>
      </c>
      <c r="E2339" s="42"/>
    </row>
    <row r="2340">
      <c r="A2340" s="31" t="s">
        <v>3863</v>
      </c>
      <c r="B2340" s="29">
        <v>0.0</v>
      </c>
      <c r="C2340" s="26"/>
      <c r="D2340" s="27">
        <v>0.0</v>
      </c>
      <c r="E2340" s="28"/>
    </row>
    <row r="2341">
      <c r="A2341" s="31" t="s">
        <v>3865</v>
      </c>
      <c r="B2341" s="29">
        <v>655.0</v>
      </c>
      <c r="C2341" s="26">
        <v>655.0</v>
      </c>
      <c r="D2341" s="27">
        <v>0.0</v>
      </c>
      <c r="E2341" s="28" t="s">
        <v>5351</v>
      </c>
    </row>
    <row r="2342">
      <c r="A2342" s="31" t="s">
        <v>3867</v>
      </c>
      <c r="B2342" s="29">
        <v>6360.0</v>
      </c>
      <c r="C2342" s="26">
        <v>6800.0</v>
      </c>
      <c r="D2342" s="27">
        <v>440.0</v>
      </c>
      <c r="E2342" s="42"/>
    </row>
    <row r="2343">
      <c r="A2343" s="58" t="s">
        <v>3868</v>
      </c>
      <c r="B2343" s="29">
        <v>130098.0</v>
      </c>
      <c r="C2343" s="29">
        <v>130098.0</v>
      </c>
      <c r="D2343" s="27">
        <v>0.0</v>
      </c>
      <c r="E2343" s="42"/>
    </row>
    <row r="2344">
      <c r="A2344" s="58" t="s">
        <v>3869</v>
      </c>
      <c r="B2344" s="29">
        <v>34355.0</v>
      </c>
      <c r="C2344" s="59">
        <v>34355.0</v>
      </c>
      <c r="D2344" s="27">
        <v>0.0</v>
      </c>
      <c r="E2344" s="42"/>
    </row>
    <row r="2345">
      <c r="A2345" s="58" t="s">
        <v>3870</v>
      </c>
      <c r="B2345" s="29">
        <v>125744.0</v>
      </c>
      <c r="C2345" s="59">
        <v>125744.0</v>
      </c>
      <c r="D2345" s="27">
        <v>0.0</v>
      </c>
      <c r="E2345" s="42"/>
    </row>
    <row r="2346">
      <c r="A2346" s="58" t="s">
        <v>3871</v>
      </c>
      <c r="B2346" s="29">
        <v>113633.0</v>
      </c>
      <c r="C2346" s="59">
        <v>113633.0</v>
      </c>
      <c r="D2346" s="27">
        <v>0.0</v>
      </c>
      <c r="E2346" s="42"/>
    </row>
    <row r="2347">
      <c r="A2347" s="58" t="s">
        <v>3873</v>
      </c>
      <c r="B2347" s="29">
        <v>4878.0</v>
      </c>
      <c r="C2347" s="59">
        <v>4878.0</v>
      </c>
      <c r="D2347" s="27">
        <v>0.0</v>
      </c>
      <c r="E2347" s="42"/>
    </row>
    <row r="2348">
      <c r="A2348" s="58" t="s">
        <v>3874</v>
      </c>
      <c r="B2348" s="29">
        <v>19674.0</v>
      </c>
      <c r="C2348" s="59">
        <v>19674.0</v>
      </c>
      <c r="D2348" s="27">
        <v>0.0</v>
      </c>
      <c r="E2348" s="42"/>
    </row>
    <row r="2349">
      <c r="A2349" s="35" t="s">
        <v>3875</v>
      </c>
      <c r="B2349" s="29">
        <v>490493.5</v>
      </c>
      <c r="C2349" s="59">
        <v>490493.5</v>
      </c>
      <c r="D2349" s="27">
        <v>0.0</v>
      </c>
      <c r="E2349" s="42"/>
    </row>
    <row r="2350">
      <c r="A2350" s="36" t="s">
        <v>3876</v>
      </c>
      <c r="B2350" s="43">
        <v>30.5</v>
      </c>
      <c r="C2350" s="65">
        <v>30.5</v>
      </c>
      <c r="D2350" s="66">
        <v>0.0</v>
      </c>
      <c r="E2350" s="46"/>
    </row>
    <row r="2353">
      <c r="A2353" s="5" t="s">
        <v>5089</v>
      </c>
      <c r="B2353" s="6"/>
      <c r="C2353" s="6"/>
      <c r="D2353" s="6"/>
      <c r="E2353" s="7"/>
    </row>
    <row r="2354">
      <c r="A2354" s="10"/>
      <c r="B2354" s="11"/>
      <c r="C2354" s="11"/>
      <c r="D2354" s="11"/>
      <c r="E2354" s="12"/>
    </row>
    <row r="2355">
      <c r="A2355" s="5" t="s">
        <v>3850</v>
      </c>
      <c r="B2355" s="6"/>
      <c r="C2355" s="6"/>
      <c r="D2355" s="6"/>
      <c r="E2355" s="7"/>
    </row>
    <row r="2356">
      <c r="A2356" s="10"/>
      <c r="B2356" s="11"/>
      <c r="C2356" s="11"/>
      <c r="D2356" s="11"/>
      <c r="E2356" s="12"/>
    </row>
    <row r="2357">
      <c r="A2357" s="13">
        <v>45999.0</v>
      </c>
      <c r="B2357" s="6"/>
      <c r="C2357" s="54" t="s">
        <v>3851</v>
      </c>
      <c r="D2357" s="15">
        <v>46005.0</v>
      </c>
      <c r="E2357" s="7"/>
    </row>
    <row r="2358">
      <c r="A2358" s="10"/>
      <c r="B2358" s="11"/>
      <c r="C2358" s="16"/>
      <c r="D2358" s="11"/>
      <c r="E2358" s="12"/>
    </row>
    <row r="2359">
      <c r="A2359" s="55" t="s">
        <v>5098</v>
      </c>
      <c r="B2359" s="7"/>
      <c r="C2359" s="16"/>
      <c r="D2359" s="56" t="s">
        <v>5099</v>
      </c>
      <c r="E2359" s="7"/>
    </row>
    <row r="2360">
      <c r="A2360" s="10"/>
      <c r="B2360" s="12"/>
      <c r="C2360" s="16"/>
      <c r="D2360" s="11"/>
      <c r="E2360" s="12"/>
    </row>
    <row r="2361">
      <c r="A2361" s="19" t="s">
        <v>3852</v>
      </c>
      <c r="B2361" s="6"/>
      <c r="C2361" s="6"/>
      <c r="D2361" s="6"/>
      <c r="E2361" s="7"/>
    </row>
    <row r="2362">
      <c r="A2362" s="20" t="s">
        <v>3853</v>
      </c>
      <c r="B2362" s="21" t="s">
        <v>3854</v>
      </c>
      <c r="C2362" s="22" t="s">
        <v>3855</v>
      </c>
      <c r="D2362" s="21" t="s">
        <v>3856</v>
      </c>
      <c r="E2362" s="23" t="s">
        <v>13</v>
      </c>
    </row>
    <row r="2363">
      <c r="A2363" s="57" t="s">
        <v>3857</v>
      </c>
      <c r="B2363" s="25">
        <v>32322.0</v>
      </c>
      <c r="C2363" s="26">
        <v>32322.0</v>
      </c>
      <c r="D2363" s="27">
        <v>0.0</v>
      </c>
      <c r="E2363" s="42"/>
    </row>
    <row r="2364">
      <c r="A2364" s="57" t="s">
        <v>3858</v>
      </c>
      <c r="B2364" s="29">
        <v>34137.0</v>
      </c>
      <c r="C2364" s="26">
        <v>34137.0</v>
      </c>
      <c r="D2364" s="27">
        <v>0.0</v>
      </c>
      <c r="E2364" s="28"/>
    </row>
    <row r="2365">
      <c r="A2365" s="57" t="s">
        <v>3859</v>
      </c>
      <c r="B2365" s="29">
        <v>640.0</v>
      </c>
      <c r="C2365" s="26">
        <v>640.0</v>
      </c>
      <c r="D2365" s="27">
        <v>0.0</v>
      </c>
      <c r="E2365" s="42"/>
    </row>
    <row r="2366">
      <c r="A2366" s="57" t="s">
        <v>3860</v>
      </c>
      <c r="B2366" s="29">
        <v>0.0</v>
      </c>
      <c r="C2366" s="26"/>
      <c r="D2366" s="27">
        <v>0.0</v>
      </c>
      <c r="E2366" s="42"/>
    </row>
    <row r="2367">
      <c r="A2367" s="31" t="s">
        <v>3862</v>
      </c>
      <c r="B2367" s="29">
        <v>360.0</v>
      </c>
      <c r="C2367" s="26">
        <v>360.0</v>
      </c>
      <c r="D2367" s="27">
        <v>0.0</v>
      </c>
      <c r="E2367" s="41" t="s">
        <v>5352</v>
      </c>
    </row>
    <row r="2368">
      <c r="A2368" s="31" t="s">
        <v>3863</v>
      </c>
      <c r="B2368" s="29">
        <v>145.0</v>
      </c>
      <c r="C2368" s="26">
        <v>145.0</v>
      </c>
      <c r="D2368" s="27">
        <v>0.0</v>
      </c>
      <c r="E2368" s="28"/>
    </row>
    <row r="2369">
      <c r="A2369" s="31" t="s">
        <v>3865</v>
      </c>
      <c r="B2369" s="29">
        <v>627.0</v>
      </c>
      <c r="C2369" s="26">
        <v>560.0</v>
      </c>
      <c r="D2369" s="27">
        <v>-67.0</v>
      </c>
      <c r="E2369" s="28" t="s">
        <v>5353</v>
      </c>
    </row>
    <row r="2370">
      <c r="A2370" s="31" t="s">
        <v>3867</v>
      </c>
      <c r="B2370" s="29">
        <v>4440.0</v>
      </c>
      <c r="C2370" s="26">
        <v>4480.0</v>
      </c>
      <c r="D2370" s="27">
        <v>40.0</v>
      </c>
      <c r="E2370" s="42"/>
    </row>
    <row r="2371">
      <c r="A2371" s="58" t="s">
        <v>3868</v>
      </c>
      <c r="B2371" s="29">
        <v>150565.0</v>
      </c>
      <c r="C2371" s="29">
        <v>150565.0</v>
      </c>
      <c r="D2371" s="27">
        <v>0.0</v>
      </c>
      <c r="E2371" s="42"/>
    </row>
    <row r="2372">
      <c r="A2372" s="58" t="s">
        <v>3869</v>
      </c>
      <c r="B2372" s="29">
        <v>43128.0</v>
      </c>
      <c r="C2372" s="59">
        <v>43920.0</v>
      </c>
      <c r="D2372" s="27">
        <v>792.0</v>
      </c>
      <c r="E2372" s="42"/>
    </row>
    <row r="2373">
      <c r="A2373" s="58" t="s">
        <v>3870</v>
      </c>
      <c r="B2373" s="29">
        <v>163358.0</v>
      </c>
      <c r="C2373" s="59">
        <v>163358.0</v>
      </c>
      <c r="D2373" s="27">
        <v>0.0</v>
      </c>
      <c r="E2373" s="42"/>
    </row>
    <row r="2374">
      <c r="A2374" s="58" t="s">
        <v>3871</v>
      </c>
      <c r="B2374" s="29">
        <v>122939.0</v>
      </c>
      <c r="C2374" s="59">
        <v>123383.0</v>
      </c>
      <c r="D2374" s="27">
        <v>444.0</v>
      </c>
      <c r="E2374" s="42"/>
    </row>
    <row r="2375">
      <c r="A2375" s="58" t="s">
        <v>3873</v>
      </c>
      <c r="B2375" s="29">
        <v>9639.0</v>
      </c>
      <c r="C2375" s="59">
        <v>9639.0</v>
      </c>
      <c r="D2375" s="27">
        <v>0.0</v>
      </c>
      <c r="E2375" s="42"/>
    </row>
    <row r="2376">
      <c r="A2376" s="58" t="s">
        <v>3874</v>
      </c>
      <c r="B2376" s="29">
        <v>16446.0</v>
      </c>
      <c r="C2376" s="59">
        <v>16446.0</v>
      </c>
      <c r="D2376" s="27">
        <v>0.0</v>
      </c>
      <c r="E2376" s="42"/>
    </row>
    <row r="2377">
      <c r="A2377" s="35" t="s">
        <v>3875</v>
      </c>
      <c r="B2377" s="29">
        <v>562290.7</v>
      </c>
      <c r="C2377" s="59">
        <v>563526.7</v>
      </c>
      <c r="D2377" s="27">
        <v>1236.0</v>
      </c>
      <c r="E2377" s="42"/>
    </row>
    <row r="2378">
      <c r="A2378" s="36" t="s">
        <v>3876</v>
      </c>
      <c r="B2378" s="43">
        <v>9.30000000000291</v>
      </c>
      <c r="C2378" s="65">
        <v>-17.699999999953434</v>
      </c>
      <c r="D2378" s="66">
        <v>-26.999999999956344</v>
      </c>
      <c r="E2378" s="46"/>
    </row>
    <row r="2381">
      <c r="A2381" s="5" t="s">
        <v>5089</v>
      </c>
      <c r="B2381" s="6"/>
      <c r="C2381" s="6"/>
      <c r="D2381" s="6"/>
      <c r="E2381" s="7"/>
    </row>
    <row r="2382">
      <c r="A2382" s="10"/>
      <c r="B2382" s="11"/>
      <c r="C2382" s="11"/>
      <c r="D2382" s="11"/>
      <c r="E2382" s="12"/>
    </row>
    <row r="2383">
      <c r="A2383" s="5" t="s">
        <v>3850</v>
      </c>
      <c r="B2383" s="6"/>
      <c r="C2383" s="6"/>
      <c r="D2383" s="6"/>
      <c r="E2383" s="7"/>
    </row>
    <row r="2384">
      <c r="A2384" s="10"/>
      <c r="B2384" s="11"/>
      <c r="C2384" s="11"/>
      <c r="D2384" s="11"/>
      <c r="E2384" s="12"/>
    </row>
    <row r="2385">
      <c r="A2385" s="13">
        <v>45999.0</v>
      </c>
      <c r="B2385" s="6"/>
      <c r="C2385" s="54" t="s">
        <v>3851</v>
      </c>
      <c r="D2385" s="15">
        <v>46005.0</v>
      </c>
      <c r="E2385" s="7"/>
    </row>
    <row r="2386">
      <c r="A2386" s="10"/>
      <c r="B2386" s="11"/>
      <c r="C2386" s="16"/>
      <c r="D2386" s="11"/>
      <c r="E2386" s="12"/>
    </row>
    <row r="2387">
      <c r="A2387" s="55" t="s">
        <v>5098</v>
      </c>
      <c r="B2387" s="7"/>
      <c r="C2387" s="16"/>
      <c r="D2387" s="56" t="s">
        <v>5099</v>
      </c>
      <c r="E2387" s="7"/>
    </row>
    <row r="2388">
      <c r="A2388" s="10"/>
      <c r="B2388" s="12"/>
      <c r="C2388" s="16"/>
      <c r="D2388" s="11"/>
      <c r="E2388" s="12"/>
    </row>
    <row r="2389">
      <c r="A2389" s="19" t="s">
        <v>3852</v>
      </c>
      <c r="B2389" s="6"/>
      <c r="C2389" s="6"/>
      <c r="D2389" s="6"/>
      <c r="E2389" s="7"/>
    </row>
    <row r="2390">
      <c r="A2390" s="20" t="s">
        <v>3853</v>
      </c>
      <c r="B2390" s="21" t="s">
        <v>3854</v>
      </c>
      <c r="C2390" s="22" t="s">
        <v>3855</v>
      </c>
      <c r="D2390" s="21" t="s">
        <v>3856</v>
      </c>
      <c r="E2390" s="23" t="s">
        <v>13</v>
      </c>
    </row>
    <row r="2391">
      <c r="A2391" s="57" t="s">
        <v>3857</v>
      </c>
      <c r="B2391" s="25">
        <v>32322.0</v>
      </c>
      <c r="C2391" s="26">
        <v>32322.0</v>
      </c>
      <c r="D2391" s="27">
        <v>0.0</v>
      </c>
      <c r="E2391" s="42"/>
    </row>
    <row r="2392">
      <c r="A2392" s="57" t="s">
        <v>3858</v>
      </c>
      <c r="B2392" s="29">
        <v>34137.0</v>
      </c>
      <c r="C2392" s="26">
        <v>34137.0</v>
      </c>
      <c r="D2392" s="27">
        <v>0.0</v>
      </c>
      <c r="E2392" s="28"/>
    </row>
    <row r="2393">
      <c r="A2393" s="57" t="s">
        <v>3859</v>
      </c>
      <c r="B2393" s="29">
        <v>640.0</v>
      </c>
      <c r="C2393" s="26">
        <v>640.0</v>
      </c>
      <c r="D2393" s="27">
        <v>0.0</v>
      </c>
      <c r="E2393" s="42"/>
    </row>
    <row r="2394">
      <c r="A2394" s="57" t="s">
        <v>3860</v>
      </c>
      <c r="B2394" s="29">
        <v>0.0</v>
      </c>
      <c r="C2394" s="26"/>
      <c r="D2394" s="27">
        <v>0.0</v>
      </c>
      <c r="E2394" s="42"/>
    </row>
    <row r="2395">
      <c r="A2395" s="31" t="s">
        <v>3862</v>
      </c>
      <c r="B2395" s="29">
        <v>360.0</v>
      </c>
      <c r="C2395" s="26">
        <v>360.0</v>
      </c>
      <c r="D2395" s="27">
        <v>0.0</v>
      </c>
      <c r="E2395" s="41" t="s">
        <v>5352</v>
      </c>
    </row>
    <row r="2396">
      <c r="A2396" s="31" t="s">
        <v>3863</v>
      </c>
      <c r="B2396" s="29">
        <v>145.0</v>
      </c>
      <c r="C2396" s="26">
        <v>145.0</v>
      </c>
      <c r="D2396" s="27">
        <v>0.0</v>
      </c>
      <c r="E2396" s="28"/>
    </row>
    <row r="2397">
      <c r="A2397" s="31" t="s">
        <v>3865</v>
      </c>
      <c r="B2397" s="29">
        <v>627.0</v>
      </c>
      <c r="C2397" s="26">
        <v>560.0</v>
      </c>
      <c r="D2397" s="27">
        <v>-67.0</v>
      </c>
      <c r="E2397" s="28" t="s">
        <v>5353</v>
      </c>
    </row>
    <row r="2398">
      <c r="A2398" s="31" t="s">
        <v>3867</v>
      </c>
      <c r="B2398" s="29">
        <v>4440.0</v>
      </c>
      <c r="C2398" s="26">
        <v>4480.0</v>
      </c>
      <c r="D2398" s="27">
        <v>40.0</v>
      </c>
      <c r="E2398" s="42"/>
    </row>
    <row r="2399">
      <c r="A2399" s="58" t="s">
        <v>3868</v>
      </c>
      <c r="B2399" s="29">
        <v>150565.0</v>
      </c>
      <c r="C2399" s="29">
        <v>150565.0</v>
      </c>
      <c r="D2399" s="27">
        <v>0.0</v>
      </c>
      <c r="E2399" s="42"/>
    </row>
    <row r="2400">
      <c r="A2400" s="58" t="s">
        <v>3869</v>
      </c>
      <c r="B2400" s="29">
        <v>43128.0</v>
      </c>
      <c r="C2400" s="59">
        <v>43920.0</v>
      </c>
      <c r="D2400" s="27">
        <v>792.0</v>
      </c>
      <c r="E2400" s="42"/>
    </row>
    <row r="2401">
      <c r="A2401" s="58" t="s">
        <v>3870</v>
      </c>
      <c r="B2401" s="29">
        <v>163358.0</v>
      </c>
      <c r="C2401" s="59">
        <v>163358.0</v>
      </c>
      <c r="D2401" s="27">
        <v>0.0</v>
      </c>
      <c r="E2401" s="42"/>
    </row>
    <row r="2402">
      <c r="A2402" s="58" t="s">
        <v>3871</v>
      </c>
      <c r="B2402" s="29">
        <v>122939.0</v>
      </c>
      <c r="C2402" s="59">
        <v>123383.0</v>
      </c>
      <c r="D2402" s="27">
        <v>444.0</v>
      </c>
      <c r="E2402" s="42"/>
    </row>
    <row r="2403">
      <c r="A2403" s="58" t="s">
        <v>3873</v>
      </c>
      <c r="B2403" s="29">
        <v>9639.0</v>
      </c>
      <c r="C2403" s="59">
        <v>9639.0</v>
      </c>
      <c r="D2403" s="27">
        <v>0.0</v>
      </c>
      <c r="E2403" s="42"/>
    </row>
    <row r="2404">
      <c r="A2404" s="58" t="s">
        <v>3874</v>
      </c>
      <c r="B2404" s="29">
        <v>16446.0</v>
      </c>
      <c r="C2404" s="59">
        <v>16446.0</v>
      </c>
      <c r="D2404" s="27">
        <v>0.0</v>
      </c>
      <c r="E2404" s="42"/>
    </row>
    <row r="2405">
      <c r="A2405" s="35" t="s">
        <v>3875</v>
      </c>
      <c r="B2405" s="29">
        <v>562290.7</v>
      </c>
      <c r="C2405" s="59">
        <v>563526.7</v>
      </c>
      <c r="D2405" s="27">
        <v>1236.0</v>
      </c>
      <c r="E2405" s="42"/>
    </row>
    <row r="2406">
      <c r="A2406" s="36" t="s">
        <v>3876</v>
      </c>
      <c r="B2406" s="43">
        <v>9.30000000000291</v>
      </c>
      <c r="C2406" s="65">
        <v>-17.699999999953434</v>
      </c>
      <c r="D2406" s="66">
        <v>-26.999999999956344</v>
      </c>
      <c r="E2406" s="46"/>
    </row>
    <row r="2409">
      <c r="A2409" s="5" t="s">
        <v>5089</v>
      </c>
      <c r="B2409" s="6"/>
      <c r="C2409" s="6"/>
      <c r="D2409" s="6"/>
      <c r="E2409" s="7"/>
    </row>
    <row r="2410">
      <c r="A2410" s="10"/>
      <c r="B2410" s="11"/>
      <c r="C2410" s="11"/>
      <c r="D2410" s="11"/>
      <c r="E2410" s="12"/>
    </row>
    <row r="2411">
      <c r="A2411" s="5" t="s">
        <v>3850</v>
      </c>
      <c r="B2411" s="6"/>
      <c r="C2411" s="6"/>
      <c r="D2411" s="6"/>
      <c r="E2411" s="7"/>
    </row>
    <row r="2412">
      <c r="A2412" s="10"/>
      <c r="B2412" s="11"/>
      <c r="C2412" s="11"/>
      <c r="D2412" s="11"/>
      <c r="E2412" s="12"/>
    </row>
    <row r="2413">
      <c r="A2413" s="13">
        <v>46006.0</v>
      </c>
      <c r="B2413" s="6"/>
      <c r="C2413" s="54" t="s">
        <v>3851</v>
      </c>
      <c r="D2413" s="15">
        <v>46012.0</v>
      </c>
      <c r="E2413" s="7"/>
    </row>
    <row r="2414">
      <c r="A2414" s="10"/>
      <c r="B2414" s="11"/>
      <c r="C2414" s="16"/>
      <c r="D2414" s="11"/>
      <c r="E2414" s="12"/>
    </row>
    <row r="2415">
      <c r="A2415" s="55" t="s">
        <v>5098</v>
      </c>
      <c r="B2415" s="7"/>
      <c r="C2415" s="16"/>
      <c r="D2415" s="56" t="s">
        <v>5099</v>
      </c>
      <c r="E2415" s="7"/>
    </row>
    <row r="2416">
      <c r="A2416" s="10"/>
      <c r="B2416" s="12"/>
      <c r="C2416" s="16"/>
      <c r="D2416" s="11"/>
      <c r="E2416" s="12"/>
    </row>
    <row r="2417">
      <c r="A2417" s="19" t="s">
        <v>3852</v>
      </c>
      <c r="B2417" s="6"/>
      <c r="C2417" s="6"/>
      <c r="D2417" s="6"/>
      <c r="E2417" s="7"/>
    </row>
    <row r="2418">
      <c r="A2418" s="20" t="s">
        <v>3853</v>
      </c>
      <c r="B2418" s="21" t="s">
        <v>3854</v>
      </c>
      <c r="C2418" s="22" t="s">
        <v>3855</v>
      </c>
      <c r="D2418" s="21" t="s">
        <v>3856</v>
      </c>
      <c r="E2418" s="23" t="s">
        <v>13</v>
      </c>
    </row>
    <row r="2419">
      <c r="A2419" s="57" t="s">
        <v>3857</v>
      </c>
      <c r="B2419" s="25">
        <v>37575.0</v>
      </c>
      <c r="C2419" s="26">
        <v>37575.0</v>
      </c>
      <c r="D2419" s="27">
        <v>0.0</v>
      </c>
      <c r="E2419" s="42"/>
    </row>
    <row r="2420">
      <c r="A2420" s="57" t="s">
        <v>3858</v>
      </c>
      <c r="B2420" s="29">
        <v>35927.0</v>
      </c>
      <c r="C2420" s="26">
        <v>35927.0</v>
      </c>
      <c r="D2420" s="27">
        <v>0.0</v>
      </c>
      <c r="E2420" s="28"/>
    </row>
    <row r="2421">
      <c r="A2421" s="57" t="s">
        <v>3859</v>
      </c>
      <c r="B2421" s="29">
        <v>1540.0</v>
      </c>
      <c r="C2421" s="26">
        <v>1540.0</v>
      </c>
      <c r="D2421" s="27">
        <v>0.0</v>
      </c>
      <c r="E2421" s="42"/>
    </row>
    <row r="2422">
      <c r="A2422" s="57" t="s">
        <v>3860</v>
      </c>
      <c r="B2422" s="29">
        <v>0.0</v>
      </c>
      <c r="C2422" s="26"/>
      <c r="D2422" s="27">
        <v>0.0</v>
      </c>
      <c r="E2422" s="42"/>
    </row>
    <row r="2423">
      <c r="A2423" s="31" t="s">
        <v>3862</v>
      </c>
      <c r="B2423" s="29">
        <v>1600.0</v>
      </c>
      <c r="C2423" s="26"/>
      <c r="D2423" s="27">
        <v>-1600.0</v>
      </c>
      <c r="E2423" s="41"/>
    </row>
    <row r="2424">
      <c r="A2424" s="31" t="s">
        <v>3863</v>
      </c>
      <c r="B2424" s="29">
        <v>0.0</v>
      </c>
      <c r="C2424" s="26"/>
      <c r="D2424" s="27">
        <v>0.0</v>
      </c>
      <c r="E2424" s="28"/>
    </row>
    <row r="2425">
      <c r="A2425" s="31" t="s">
        <v>3865</v>
      </c>
      <c r="B2425" s="29">
        <v>1033.0</v>
      </c>
      <c r="C2425" s="26">
        <v>1033.0</v>
      </c>
      <c r="D2425" s="27">
        <v>0.0</v>
      </c>
      <c r="E2425" s="28" t="s">
        <v>5298</v>
      </c>
    </row>
    <row r="2426">
      <c r="A2426" s="31" t="s">
        <v>3867</v>
      </c>
      <c r="B2426" s="29">
        <v>4600.0</v>
      </c>
      <c r="C2426" s="26">
        <v>6240.0</v>
      </c>
      <c r="D2426" s="27">
        <v>1640.0</v>
      </c>
      <c r="E2426" s="42"/>
    </row>
    <row r="2427">
      <c r="A2427" s="58" t="s">
        <v>3868</v>
      </c>
      <c r="B2427" s="29">
        <v>140901.0</v>
      </c>
      <c r="C2427" s="29">
        <v>140901.0</v>
      </c>
      <c r="D2427" s="27">
        <v>0.0</v>
      </c>
      <c r="E2427" s="42"/>
    </row>
    <row r="2428">
      <c r="A2428" s="58" t="s">
        <v>3869</v>
      </c>
      <c r="B2428" s="29">
        <v>45961.0</v>
      </c>
      <c r="C2428" s="59">
        <v>45961.0</v>
      </c>
      <c r="D2428" s="27">
        <v>0.0</v>
      </c>
      <c r="E2428" s="42"/>
    </row>
    <row r="2429">
      <c r="A2429" s="58" t="s">
        <v>3870</v>
      </c>
      <c r="B2429" s="29">
        <v>173192.0</v>
      </c>
      <c r="C2429" s="59">
        <v>173192.0</v>
      </c>
      <c r="D2429" s="27">
        <v>0.0</v>
      </c>
      <c r="E2429" s="42"/>
    </row>
    <row r="2430">
      <c r="A2430" s="58" t="s">
        <v>3871</v>
      </c>
      <c r="B2430" s="29">
        <v>140334.0</v>
      </c>
      <c r="C2430" s="59">
        <v>140334.0</v>
      </c>
      <c r="D2430" s="27">
        <v>0.0</v>
      </c>
      <c r="E2430" s="42"/>
    </row>
    <row r="2431">
      <c r="A2431" s="58" t="s">
        <v>3873</v>
      </c>
      <c r="B2431" s="29">
        <v>7789.0</v>
      </c>
      <c r="C2431" s="59">
        <v>7789.0</v>
      </c>
      <c r="D2431" s="27">
        <v>0.0</v>
      </c>
      <c r="E2431" s="42"/>
    </row>
    <row r="2432">
      <c r="A2432" s="58" t="s">
        <v>3874</v>
      </c>
      <c r="B2432" s="29">
        <v>17068.0</v>
      </c>
      <c r="C2432" s="59">
        <v>17068.0</v>
      </c>
      <c r="D2432" s="27">
        <v>0.0</v>
      </c>
      <c r="E2432" s="42"/>
    </row>
    <row r="2433">
      <c r="A2433" s="35" t="s">
        <v>3875</v>
      </c>
      <c r="B2433" s="29">
        <v>590439.0</v>
      </c>
      <c r="C2433" s="59">
        <v>590439.0</v>
      </c>
      <c r="D2433" s="27">
        <v>0.0</v>
      </c>
      <c r="E2433" s="42"/>
    </row>
    <row r="2434">
      <c r="A2434" s="36" t="s">
        <v>3876</v>
      </c>
      <c r="B2434" s="43">
        <v>13.0</v>
      </c>
      <c r="C2434" s="65">
        <v>53.0</v>
      </c>
      <c r="D2434" s="66">
        <v>40.0</v>
      </c>
      <c r="E2434" s="46"/>
    </row>
    <row r="2437">
      <c r="A2437" s="5" t="s">
        <v>5089</v>
      </c>
      <c r="B2437" s="6"/>
      <c r="C2437" s="6"/>
      <c r="D2437" s="6"/>
      <c r="E2437" s="7"/>
    </row>
    <row r="2438">
      <c r="A2438" s="10"/>
      <c r="B2438" s="11"/>
      <c r="C2438" s="11"/>
      <c r="D2438" s="11"/>
      <c r="E2438" s="12"/>
    </row>
    <row r="2439">
      <c r="A2439" s="5" t="s">
        <v>3850</v>
      </c>
      <c r="B2439" s="6"/>
      <c r="C2439" s="6"/>
      <c r="D2439" s="6"/>
      <c r="E2439" s="7"/>
    </row>
    <row r="2440">
      <c r="A2440" s="10"/>
      <c r="B2440" s="11"/>
      <c r="C2440" s="11"/>
      <c r="D2440" s="11"/>
      <c r="E2440" s="12"/>
    </row>
    <row r="2441">
      <c r="A2441" s="13">
        <v>46013.0</v>
      </c>
      <c r="B2441" s="6"/>
      <c r="C2441" s="54" t="s">
        <v>3851</v>
      </c>
      <c r="D2441" s="15">
        <v>46019.0</v>
      </c>
      <c r="E2441" s="7"/>
    </row>
    <row r="2442">
      <c r="A2442" s="10"/>
      <c r="B2442" s="11"/>
      <c r="C2442" s="16"/>
      <c r="D2442" s="11"/>
      <c r="E2442" s="12"/>
    </row>
    <row r="2443">
      <c r="A2443" s="55" t="s">
        <v>5098</v>
      </c>
      <c r="B2443" s="7"/>
      <c r="C2443" s="16"/>
      <c r="D2443" s="56" t="s">
        <v>5099</v>
      </c>
      <c r="E2443" s="7"/>
    </row>
    <row r="2444">
      <c r="A2444" s="10"/>
      <c r="B2444" s="12"/>
      <c r="C2444" s="16"/>
      <c r="D2444" s="11"/>
      <c r="E2444" s="12"/>
    </row>
    <row r="2445">
      <c r="A2445" s="19" t="s">
        <v>3852</v>
      </c>
      <c r="B2445" s="6"/>
      <c r="C2445" s="6"/>
      <c r="D2445" s="6"/>
      <c r="E2445" s="7"/>
    </row>
    <row r="2446">
      <c r="A2446" s="20" t="s">
        <v>3853</v>
      </c>
      <c r="B2446" s="21" t="s">
        <v>3854</v>
      </c>
      <c r="C2446" s="22" t="s">
        <v>3855</v>
      </c>
      <c r="D2446" s="21" t="s">
        <v>3856</v>
      </c>
      <c r="E2446" s="23" t="s">
        <v>13</v>
      </c>
    </row>
    <row r="2447">
      <c r="A2447" s="57" t="s">
        <v>3857</v>
      </c>
      <c r="B2447" s="25">
        <v>29745.0</v>
      </c>
      <c r="C2447" s="26">
        <v>29745.0</v>
      </c>
      <c r="D2447" s="27">
        <v>0.0</v>
      </c>
      <c r="E2447" s="42"/>
    </row>
    <row r="2448">
      <c r="A2448" s="57" t="s">
        <v>3858</v>
      </c>
      <c r="B2448" s="29">
        <v>19236.0</v>
      </c>
      <c r="C2448" s="26">
        <v>19236.0</v>
      </c>
      <c r="D2448" s="27">
        <v>0.0</v>
      </c>
      <c r="E2448" s="28"/>
    </row>
    <row r="2449">
      <c r="A2449" s="57" t="s">
        <v>3859</v>
      </c>
      <c r="B2449" s="29">
        <v>0.0</v>
      </c>
      <c r="C2449" s="26"/>
      <c r="D2449" s="27">
        <v>0.0</v>
      </c>
      <c r="E2449" s="42"/>
    </row>
    <row r="2450">
      <c r="A2450" s="57" t="s">
        <v>3860</v>
      </c>
      <c r="B2450" s="29">
        <v>0.0</v>
      </c>
      <c r="C2450" s="26"/>
      <c r="D2450" s="27">
        <v>0.0</v>
      </c>
      <c r="E2450" s="42"/>
    </row>
    <row r="2451">
      <c r="A2451" s="31" t="s">
        <v>3862</v>
      </c>
      <c r="B2451" s="29">
        <v>920.0</v>
      </c>
      <c r="C2451" s="26"/>
      <c r="D2451" s="27">
        <v>-920.0</v>
      </c>
      <c r="E2451" s="41"/>
    </row>
    <row r="2452">
      <c r="A2452" s="31" t="s">
        <v>3863</v>
      </c>
      <c r="B2452" s="29">
        <v>51.0</v>
      </c>
      <c r="C2452" s="26">
        <v>51.0</v>
      </c>
      <c r="D2452" s="27">
        <v>0.0</v>
      </c>
      <c r="E2452" s="28"/>
    </row>
    <row r="2453">
      <c r="A2453" s="31" t="s">
        <v>3865</v>
      </c>
      <c r="B2453" s="29">
        <v>350.0</v>
      </c>
      <c r="C2453" s="26">
        <v>350.0</v>
      </c>
      <c r="D2453" s="27">
        <v>0.0</v>
      </c>
      <c r="E2453" s="28" t="s">
        <v>5354</v>
      </c>
    </row>
    <row r="2454">
      <c r="A2454" s="31" t="s">
        <v>3867</v>
      </c>
      <c r="B2454" s="29">
        <v>2480.0</v>
      </c>
      <c r="C2454" s="26">
        <v>3400.0</v>
      </c>
      <c r="D2454" s="27">
        <v>920.0</v>
      </c>
      <c r="E2454" s="42"/>
    </row>
    <row r="2455">
      <c r="A2455" s="58" t="s">
        <v>3868</v>
      </c>
      <c r="B2455" s="29">
        <v>64360.0</v>
      </c>
      <c r="C2455" s="29">
        <v>64360.0</v>
      </c>
      <c r="D2455" s="27">
        <v>0.0</v>
      </c>
      <c r="E2455" s="42"/>
    </row>
    <row r="2456">
      <c r="A2456" s="58" t="s">
        <v>3869</v>
      </c>
      <c r="B2456" s="29">
        <v>15964.0</v>
      </c>
      <c r="C2456" s="59">
        <v>15635.0</v>
      </c>
      <c r="D2456" s="27">
        <v>-329.0</v>
      </c>
      <c r="E2456" s="42"/>
    </row>
    <row r="2457">
      <c r="A2457" s="58" t="s">
        <v>3870</v>
      </c>
      <c r="B2457" s="29">
        <v>79101.0</v>
      </c>
      <c r="C2457" s="59">
        <v>79101.0</v>
      </c>
      <c r="D2457" s="27">
        <v>0.0</v>
      </c>
      <c r="E2457" s="42"/>
    </row>
    <row r="2458">
      <c r="A2458" s="58" t="s">
        <v>3871</v>
      </c>
      <c r="B2458" s="29">
        <v>70590.0</v>
      </c>
      <c r="C2458" s="59">
        <v>70590.0</v>
      </c>
      <c r="D2458" s="27">
        <v>0.0</v>
      </c>
      <c r="E2458" s="42"/>
    </row>
    <row r="2459">
      <c r="A2459" s="58" t="s">
        <v>3873</v>
      </c>
      <c r="B2459" s="29">
        <v>2670.0</v>
      </c>
      <c r="C2459" s="59">
        <v>2670.0</v>
      </c>
      <c r="D2459" s="27">
        <v>0.0</v>
      </c>
      <c r="E2459" s="42"/>
    </row>
    <row r="2460">
      <c r="A2460" s="58" t="s">
        <v>3874</v>
      </c>
      <c r="B2460" s="29">
        <v>14329.0</v>
      </c>
      <c r="C2460" s="59">
        <v>14329.0</v>
      </c>
      <c r="D2460" s="27">
        <v>0.0</v>
      </c>
      <c r="E2460" s="42"/>
    </row>
    <row r="2461">
      <c r="A2461" s="35" t="s">
        <v>3875</v>
      </c>
      <c r="B2461" s="29">
        <v>285458.5</v>
      </c>
      <c r="C2461" s="59">
        <v>285129.5</v>
      </c>
      <c r="D2461" s="27">
        <v>-329.0</v>
      </c>
      <c r="E2461" s="42"/>
    </row>
    <row r="2462">
      <c r="A2462" s="36" t="s">
        <v>3876</v>
      </c>
      <c r="B2462" s="43">
        <v>8.5</v>
      </c>
      <c r="C2462" s="65">
        <v>8.5</v>
      </c>
      <c r="D2462" s="66">
        <v>0.0</v>
      </c>
      <c r="E2462" s="46"/>
    </row>
    <row r="2465">
      <c r="A2465" s="5" t="s">
        <v>5089</v>
      </c>
      <c r="B2465" s="6"/>
      <c r="C2465" s="6"/>
      <c r="D2465" s="6"/>
      <c r="E2465" s="7"/>
    </row>
    <row r="2466">
      <c r="A2466" s="10"/>
      <c r="B2466" s="11"/>
      <c r="C2466" s="11"/>
      <c r="D2466" s="11"/>
      <c r="E2466" s="12"/>
    </row>
    <row r="2467">
      <c r="A2467" s="5" t="s">
        <v>3850</v>
      </c>
      <c r="B2467" s="6"/>
      <c r="C2467" s="6"/>
      <c r="D2467" s="6"/>
      <c r="E2467" s="7"/>
    </row>
    <row r="2468">
      <c r="A2468" s="10"/>
      <c r="B2468" s="11"/>
      <c r="C2468" s="11"/>
      <c r="D2468" s="11"/>
      <c r="E2468" s="12"/>
    </row>
    <row r="2469">
      <c r="A2469" s="13">
        <v>46020.0</v>
      </c>
      <c r="B2469" s="6"/>
      <c r="C2469" s="54" t="s">
        <v>3851</v>
      </c>
      <c r="D2469" s="15">
        <v>46022.0</v>
      </c>
      <c r="E2469" s="7"/>
    </row>
    <row r="2470">
      <c r="A2470" s="10"/>
      <c r="B2470" s="11"/>
      <c r="C2470" s="16"/>
      <c r="D2470" s="11"/>
      <c r="E2470" s="12"/>
    </row>
    <row r="2471">
      <c r="A2471" s="55" t="s">
        <v>5098</v>
      </c>
      <c r="B2471" s="7"/>
      <c r="C2471" s="16"/>
      <c r="D2471" s="56" t="s">
        <v>5101</v>
      </c>
      <c r="E2471" s="7"/>
    </row>
    <row r="2472">
      <c r="A2472" s="10"/>
      <c r="B2472" s="12"/>
      <c r="C2472" s="16"/>
      <c r="D2472" s="11"/>
      <c r="E2472" s="12"/>
    </row>
    <row r="2473">
      <c r="A2473" s="19" t="s">
        <v>3852</v>
      </c>
      <c r="B2473" s="6"/>
      <c r="C2473" s="6"/>
      <c r="D2473" s="6"/>
      <c r="E2473" s="7"/>
    </row>
    <row r="2474">
      <c r="A2474" s="20" t="s">
        <v>3853</v>
      </c>
      <c r="B2474" s="21" t="s">
        <v>3854</v>
      </c>
      <c r="C2474" s="22" t="s">
        <v>3855</v>
      </c>
      <c r="D2474" s="21" t="s">
        <v>3856</v>
      </c>
      <c r="E2474" s="23" t="s">
        <v>13</v>
      </c>
    </row>
    <row r="2475">
      <c r="A2475" s="57" t="s">
        <v>3857</v>
      </c>
      <c r="B2475" s="25">
        <v>18505.0</v>
      </c>
      <c r="C2475" s="26">
        <v>18505.0</v>
      </c>
      <c r="D2475" s="27">
        <v>0.0</v>
      </c>
      <c r="E2475" s="42"/>
    </row>
    <row r="2476">
      <c r="A2476" s="57" t="s">
        <v>3858</v>
      </c>
      <c r="B2476" s="29">
        <v>14580.0</v>
      </c>
      <c r="C2476" s="26">
        <v>14580.0</v>
      </c>
      <c r="D2476" s="27">
        <v>0.0</v>
      </c>
      <c r="E2476" s="28"/>
    </row>
    <row r="2477">
      <c r="A2477" s="57" t="s">
        <v>3859</v>
      </c>
      <c r="B2477" s="29">
        <v>400.0</v>
      </c>
      <c r="C2477" s="26">
        <v>400.0</v>
      </c>
      <c r="D2477" s="27">
        <v>0.0</v>
      </c>
      <c r="E2477" s="42"/>
    </row>
    <row r="2478">
      <c r="A2478" s="57" t="s">
        <v>3860</v>
      </c>
      <c r="B2478" s="29">
        <v>0.0</v>
      </c>
      <c r="C2478" s="26"/>
      <c r="D2478" s="27">
        <v>0.0</v>
      </c>
      <c r="E2478" s="42"/>
    </row>
    <row r="2479">
      <c r="A2479" s="31" t="s">
        <v>3862</v>
      </c>
      <c r="B2479" s="29">
        <v>0.0</v>
      </c>
      <c r="C2479" s="26"/>
      <c r="D2479" s="27">
        <v>0.0</v>
      </c>
      <c r="E2479" s="41"/>
    </row>
    <row r="2480">
      <c r="A2480" s="31" t="s">
        <v>3863</v>
      </c>
      <c r="B2480" s="29">
        <v>0.0</v>
      </c>
      <c r="C2480" s="26"/>
      <c r="D2480" s="27">
        <v>0.0</v>
      </c>
      <c r="E2480" s="28"/>
    </row>
    <row r="2481">
      <c r="A2481" s="31" t="s">
        <v>3865</v>
      </c>
      <c r="B2481" s="29">
        <v>480.0</v>
      </c>
      <c r="C2481" s="26"/>
      <c r="D2481" s="27">
        <v>-480.0</v>
      </c>
      <c r="E2481" s="28"/>
    </row>
    <row r="2482">
      <c r="A2482" s="31" t="s">
        <v>3867</v>
      </c>
      <c r="B2482" s="29">
        <v>1000.0</v>
      </c>
      <c r="C2482" s="26">
        <v>1480.0</v>
      </c>
      <c r="D2482" s="27">
        <v>480.0</v>
      </c>
      <c r="E2482" s="42"/>
    </row>
    <row r="2483">
      <c r="A2483" s="58" t="s">
        <v>3868</v>
      </c>
      <c r="B2483" s="29">
        <v>40093.0</v>
      </c>
      <c r="C2483" s="29">
        <v>40093.0</v>
      </c>
      <c r="D2483" s="27">
        <v>0.0</v>
      </c>
      <c r="E2483" s="42"/>
    </row>
    <row r="2484">
      <c r="A2484" s="58" t="s">
        <v>3869</v>
      </c>
      <c r="B2484" s="29">
        <v>19713.0</v>
      </c>
      <c r="C2484" s="59">
        <v>19713.0</v>
      </c>
      <c r="D2484" s="27">
        <v>0.0</v>
      </c>
      <c r="E2484" s="42"/>
    </row>
    <row r="2485">
      <c r="A2485" s="58" t="s">
        <v>3870</v>
      </c>
      <c r="B2485" s="29">
        <v>69923.0</v>
      </c>
      <c r="C2485" s="59">
        <v>68821.0</v>
      </c>
      <c r="D2485" s="27">
        <v>-1102.0</v>
      </c>
      <c r="E2485" s="42"/>
    </row>
    <row r="2486">
      <c r="A2486" s="58" t="s">
        <v>3871</v>
      </c>
      <c r="B2486" s="29">
        <v>47907.0</v>
      </c>
      <c r="C2486" s="59">
        <v>47907.0</v>
      </c>
      <c r="D2486" s="27">
        <v>0.0</v>
      </c>
      <c r="E2486" s="42"/>
    </row>
    <row r="2487">
      <c r="A2487" s="58" t="s">
        <v>3873</v>
      </c>
      <c r="B2487" s="29">
        <v>2759.0</v>
      </c>
      <c r="C2487" s="59">
        <v>2759.0</v>
      </c>
      <c r="D2487" s="27">
        <v>0.0</v>
      </c>
      <c r="E2487" s="42"/>
    </row>
    <row r="2488">
      <c r="A2488" s="58" t="s">
        <v>3874</v>
      </c>
      <c r="B2488" s="29">
        <v>12129.0</v>
      </c>
      <c r="C2488" s="59">
        <v>11601.0</v>
      </c>
      <c r="D2488" s="27">
        <v>-528.0</v>
      </c>
      <c r="E2488" s="42"/>
    </row>
    <row r="2489">
      <c r="A2489" s="35" t="s">
        <v>3875</v>
      </c>
      <c r="B2489" s="29">
        <v>215353.5</v>
      </c>
      <c r="C2489" s="59">
        <v>213723.5</v>
      </c>
      <c r="D2489" s="27">
        <v>-1630.0</v>
      </c>
      <c r="E2489" s="42"/>
    </row>
    <row r="2490">
      <c r="A2490" s="36" t="s">
        <v>3876</v>
      </c>
      <c r="B2490" s="43">
        <v>6.5</v>
      </c>
      <c r="C2490" s="65">
        <v>534.5</v>
      </c>
      <c r="D2490" s="66">
        <v>528.0</v>
      </c>
      <c r="E2490" s="46"/>
    </row>
    <row r="2493">
      <c r="A2493" s="5" t="s">
        <v>5089</v>
      </c>
      <c r="B2493" s="6"/>
      <c r="C2493" s="6"/>
      <c r="D2493" s="6"/>
      <c r="E2493" s="7"/>
    </row>
    <row r="2494">
      <c r="A2494" s="10"/>
      <c r="B2494" s="11"/>
      <c r="C2494" s="11"/>
      <c r="D2494" s="11"/>
      <c r="E2494" s="12"/>
    </row>
    <row r="2495">
      <c r="A2495" s="5" t="s">
        <v>3850</v>
      </c>
      <c r="B2495" s="6"/>
      <c r="C2495" s="6"/>
      <c r="D2495" s="6"/>
      <c r="E2495" s="7"/>
    </row>
    <row r="2496">
      <c r="A2496" s="10"/>
      <c r="B2496" s="11"/>
      <c r="C2496" s="11"/>
      <c r="D2496" s="11"/>
      <c r="E2496" s="12"/>
    </row>
    <row r="2497">
      <c r="A2497" s="13">
        <v>46023.0</v>
      </c>
      <c r="B2497" s="6"/>
      <c r="C2497" s="54" t="s">
        <v>3851</v>
      </c>
      <c r="D2497" s="15">
        <v>46026.0</v>
      </c>
      <c r="E2497" s="7"/>
    </row>
    <row r="2498">
      <c r="A2498" s="10"/>
      <c r="B2498" s="11"/>
      <c r="C2498" s="16"/>
      <c r="D2498" s="11"/>
      <c r="E2498" s="12"/>
    </row>
    <row r="2499">
      <c r="A2499" s="55" t="s">
        <v>5113</v>
      </c>
      <c r="B2499" s="7"/>
      <c r="C2499" s="16"/>
      <c r="D2499" s="56" t="s">
        <v>5099</v>
      </c>
      <c r="E2499" s="7"/>
    </row>
    <row r="2500">
      <c r="A2500" s="10"/>
      <c r="B2500" s="12"/>
      <c r="C2500" s="16"/>
      <c r="D2500" s="11"/>
      <c r="E2500" s="12"/>
    </row>
    <row r="2501">
      <c r="A2501" s="19" t="s">
        <v>3852</v>
      </c>
      <c r="B2501" s="6"/>
      <c r="C2501" s="6"/>
      <c r="D2501" s="6"/>
      <c r="E2501" s="7"/>
    </row>
    <row r="2502">
      <c r="A2502" s="20" t="s">
        <v>3853</v>
      </c>
      <c r="B2502" s="21" t="s">
        <v>3854</v>
      </c>
      <c r="C2502" s="22" t="s">
        <v>3855</v>
      </c>
      <c r="D2502" s="21" t="s">
        <v>3856</v>
      </c>
      <c r="E2502" s="23" t="s">
        <v>13</v>
      </c>
    </row>
    <row r="2503">
      <c r="A2503" s="57" t="s">
        <v>3857</v>
      </c>
      <c r="B2503" s="25">
        <v>26235.0</v>
      </c>
      <c r="C2503" s="26">
        <v>26235.0</v>
      </c>
      <c r="D2503" s="27">
        <v>0.0</v>
      </c>
      <c r="E2503" s="42"/>
    </row>
    <row r="2504">
      <c r="A2504" s="57" t="s">
        <v>3858</v>
      </c>
      <c r="B2504" s="29">
        <v>18208.0</v>
      </c>
      <c r="C2504" s="26">
        <v>18208.0</v>
      </c>
      <c r="D2504" s="27">
        <v>0.0</v>
      </c>
      <c r="E2504" s="28"/>
    </row>
    <row r="2505">
      <c r="A2505" s="57" t="s">
        <v>3859</v>
      </c>
      <c r="B2505" s="29">
        <v>600.0</v>
      </c>
      <c r="C2505" s="26">
        <v>600.0</v>
      </c>
      <c r="D2505" s="27">
        <v>0.0</v>
      </c>
      <c r="E2505" s="42"/>
    </row>
    <row r="2506">
      <c r="A2506" s="57" t="s">
        <v>3860</v>
      </c>
      <c r="B2506" s="29">
        <v>0.0</v>
      </c>
      <c r="C2506" s="26"/>
      <c r="D2506" s="27">
        <v>0.0</v>
      </c>
      <c r="E2506" s="42"/>
    </row>
    <row r="2507">
      <c r="A2507" s="31" t="s">
        <v>3862</v>
      </c>
      <c r="B2507" s="29">
        <v>0.0</v>
      </c>
      <c r="C2507" s="26"/>
      <c r="D2507" s="27">
        <v>0.0</v>
      </c>
      <c r="E2507" s="41"/>
    </row>
    <row r="2508">
      <c r="A2508" s="31" t="s">
        <v>3863</v>
      </c>
      <c r="B2508" s="29">
        <v>2750.0</v>
      </c>
      <c r="C2508" s="26">
        <v>2770.0</v>
      </c>
      <c r="D2508" s="27">
        <v>20.0</v>
      </c>
      <c r="E2508" s="28"/>
    </row>
    <row r="2509">
      <c r="A2509" s="31" t="s">
        <v>3865</v>
      </c>
      <c r="B2509" s="29">
        <v>827.0</v>
      </c>
      <c r="C2509" s="26">
        <v>800.0</v>
      </c>
      <c r="D2509" s="27">
        <v>-27.0</v>
      </c>
      <c r="E2509" s="28"/>
    </row>
    <row r="2510">
      <c r="A2510" s="31" t="s">
        <v>3867</v>
      </c>
      <c r="B2510" s="29">
        <v>3080.0</v>
      </c>
      <c r="C2510" s="26">
        <v>3080.0</v>
      </c>
      <c r="D2510" s="27">
        <v>0.0</v>
      </c>
      <c r="E2510" s="42"/>
    </row>
    <row r="2511">
      <c r="A2511" s="58" t="s">
        <v>3868</v>
      </c>
      <c r="B2511" s="29">
        <v>90820.0</v>
      </c>
      <c r="C2511" s="29">
        <v>90820.0</v>
      </c>
      <c r="D2511" s="27">
        <v>0.0</v>
      </c>
      <c r="E2511" s="42"/>
    </row>
    <row r="2512">
      <c r="A2512" s="58" t="s">
        <v>3869</v>
      </c>
      <c r="B2512" s="29">
        <v>20167.0</v>
      </c>
      <c r="C2512" s="59">
        <v>20167.0</v>
      </c>
      <c r="D2512" s="27">
        <v>0.0</v>
      </c>
      <c r="E2512" s="42"/>
    </row>
    <row r="2513">
      <c r="A2513" s="58" t="s">
        <v>3870</v>
      </c>
      <c r="B2513" s="29">
        <v>78334.0</v>
      </c>
      <c r="C2513" s="59">
        <v>78334.0</v>
      </c>
      <c r="D2513" s="27">
        <v>0.0</v>
      </c>
      <c r="E2513" s="42"/>
    </row>
    <row r="2514">
      <c r="A2514" s="58" t="s">
        <v>3871</v>
      </c>
      <c r="B2514" s="29">
        <v>58226.0</v>
      </c>
      <c r="C2514" s="59">
        <v>58619.0</v>
      </c>
      <c r="D2514" s="27">
        <v>393.0</v>
      </c>
      <c r="E2514" s="42"/>
    </row>
    <row r="2515">
      <c r="A2515" s="58" t="s">
        <v>3873</v>
      </c>
      <c r="B2515" s="29">
        <v>5064.0</v>
      </c>
      <c r="C2515" s="59">
        <v>5064.0</v>
      </c>
      <c r="D2515" s="27">
        <v>0.0</v>
      </c>
      <c r="E2515" s="42"/>
    </row>
    <row r="2516">
      <c r="A2516" s="58" t="s">
        <v>3874</v>
      </c>
      <c r="B2516" s="29">
        <v>18728.0</v>
      </c>
      <c r="C2516" s="59">
        <v>18728.0</v>
      </c>
      <c r="D2516" s="27">
        <v>0.0</v>
      </c>
      <c r="E2516" s="42"/>
    </row>
    <row r="2517">
      <c r="A2517" s="35" t="s">
        <v>3875</v>
      </c>
      <c r="B2517" s="29">
        <v>304297.7</v>
      </c>
      <c r="C2517" s="59">
        <v>304690.7</v>
      </c>
      <c r="D2517" s="27">
        <v>393.0</v>
      </c>
      <c r="E2517" s="42"/>
    </row>
    <row r="2518">
      <c r="A2518" s="36" t="s">
        <v>3876</v>
      </c>
      <c r="B2518" s="43">
        <v>13.30000000000291</v>
      </c>
      <c r="C2518" s="65">
        <v>6.2999999999883585</v>
      </c>
      <c r="D2518" s="66">
        <v>-7.000000000014552</v>
      </c>
      <c r="E2518" s="46"/>
    </row>
    <row r="2521">
      <c r="A2521" s="5" t="s">
        <v>5089</v>
      </c>
      <c r="B2521" s="6"/>
      <c r="C2521" s="6"/>
      <c r="D2521" s="6"/>
      <c r="E2521" s="7"/>
    </row>
    <row r="2522">
      <c r="A2522" s="10"/>
      <c r="B2522" s="11"/>
      <c r="C2522" s="11"/>
      <c r="D2522" s="11"/>
      <c r="E2522" s="12"/>
    </row>
    <row r="2523">
      <c r="A2523" s="5" t="s">
        <v>3850</v>
      </c>
      <c r="B2523" s="6"/>
      <c r="C2523" s="6"/>
      <c r="D2523" s="6"/>
      <c r="E2523" s="7"/>
    </row>
    <row r="2524">
      <c r="A2524" s="10"/>
      <c r="B2524" s="11"/>
      <c r="C2524" s="11"/>
      <c r="D2524" s="11"/>
      <c r="E2524" s="12"/>
    </row>
    <row r="2525">
      <c r="A2525" s="13">
        <v>46027.0</v>
      </c>
      <c r="B2525" s="6"/>
      <c r="C2525" s="54" t="s">
        <v>3851</v>
      </c>
      <c r="D2525" s="15">
        <v>46033.0</v>
      </c>
      <c r="E2525" s="7"/>
    </row>
    <row r="2526">
      <c r="A2526" s="10"/>
      <c r="B2526" s="11"/>
      <c r="C2526" s="16"/>
      <c r="D2526" s="11"/>
      <c r="E2526" s="12"/>
    </row>
    <row r="2527">
      <c r="A2527" s="55" t="s">
        <v>5098</v>
      </c>
      <c r="B2527" s="7"/>
      <c r="C2527" s="16"/>
      <c r="D2527" s="56" t="s">
        <v>5099</v>
      </c>
      <c r="E2527" s="7"/>
    </row>
    <row r="2528">
      <c r="A2528" s="10"/>
      <c r="B2528" s="12"/>
      <c r="C2528" s="16"/>
      <c r="D2528" s="11"/>
      <c r="E2528" s="12"/>
    </row>
    <row r="2529">
      <c r="A2529" s="19" t="s">
        <v>3852</v>
      </c>
      <c r="B2529" s="6"/>
      <c r="C2529" s="6"/>
      <c r="D2529" s="6"/>
      <c r="E2529" s="7"/>
    </row>
    <row r="2530">
      <c r="A2530" s="20" t="s">
        <v>3853</v>
      </c>
      <c r="B2530" s="21" t="s">
        <v>3854</v>
      </c>
      <c r="C2530" s="22" t="s">
        <v>3855</v>
      </c>
      <c r="D2530" s="21" t="s">
        <v>3856</v>
      </c>
      <c r="E2530" s="23" t="s">
        <v>13</v>
      </c>
    </row>
    <row r="2531">
      <c r="A2531" s="57" t="s">
        <v>3857</v>
      </c>
      <c r="B2531" s="25">
        <v>26054.0</v>
      </c>
      <c r="C2531" s="26">
        <v>26054.0</v>
      </c>
      <c r="D2531" s="27">
        <v>0.0</v>
      </c>
      <c r="E2531" s="42"/>
    </row>
    <row r="2532">
      <c r="A2532" s="57" t="s">
        <v>3858</v>
      </c>
      <c r="B2532" s="29">
        <v>34966.0</v>
      </c>
      <c r="C2532" s="26">
        <v>34966.0</v>
      </c>
      <c r="D2532" s="27">
        <v>0.0</v>
      </c>
      <c r="E2532" s="28"/>
    </row>
    <row r="2533">
      <c r="A2533" s="57" t="s">
        <v>3859</v>
      </c>
      <c r="B2533" s="29">
        <v>700.0</v>
      </c>
      <c r="C2533" s="26">
        <v>700.0</v>
      </c>
      <c r="D2533" s="27">
        <v>0.0</v>
      </c>
      <c r="E2533" s="42"/>
    </row>
    <row r="2534">
      <c r="A2534" s="57" t="s">
        <v>3860</v>
      </c>
      <c r="B2534" s="29">
        <v>0.0</v>
      </c>
      <c r="C2534" s="26"/>
      <c r="D2534" s="27">
        <v>0.0</v>
      </c>
      <c r="E2534" s="42"/>
    </row>
    <row r="2535">
      <c r="A2535" s="31" t="s">
        <v>3862</v>
      </c>
      <c r="B2535" s="29">
        <v>0.0</v>
      </c>
      <c r="C2535" s="26"/>
      <c r="D2535" s="27">
        <v>0.0</v>
      </c>
      <c r="E2535" s="41"/>
    </row>
    <row r="2536">
      <c r="A2536" s="31" t="s">
        <v>3863</v>
      </c>
      <c r="B2536" s="29">
        <v>0.0</v>
      </c>
      <c r="C2536" s="26"/>
      <c r="D2536" s="27">
        <v>0.0</v>
      </c>
      <c r="E2536" s="28"/>
    </row>
    <row r="2537">
      <c r="A2537" s="31" t="s">
        <v>3865</v>
      </c>
      <c r="B2537" s="29">
        <v>1086.0</v>
      </c>
      <c r="C2537" s="26">
        <v>1086.0</v>
      </c>
      <c r="D2537" s="27">
        <v>0.0</v>
      </c>
      <c r="E2537" s="28" t="s">
        <v>5355</v>
      </c>
    </row>
    <row r="2538">
      <c r="A2538" s="31" t="s">
        <v>3867</v>
      </c>
      <c r="B2538" s="29">
        <v>3640.0</v>
      </c>
      <c r="C2538" s="26">
        <v>3640.0</v>
      </c>
      <c r="D2538" s="27">
        <v>0.0</v>
      </c>
      <c r="E2538" s="42"/>
    </row>
    <row r="2539">
      <c r="A2539" s="58" t="s">
        <v>3868</v>
      </c>
      <c r="B2539" s="29">
        <v>120030.0</v>
      </c>
      <c r="C2539" s="29">
        <v>120030.0</v>
      </c>
      <c r="D2539" s="27">
        <v>0.0</v>
      </c>
      <c r="E2539" s="42"/>
    </row>
    <row r="2540">
      <c r="A2540" s="58" t="s">
        <v>3869</v>
      </c>
      <c r="B2540" s="29">
        <v>31073.0</v>
      </c>
      <c r="C2540" s="59">
        <v>31073.0</v>
      </c>
      <c r="D2540" s="27">
        <v>0.0</v>
      </c>
      <c r="E2540" s="42"/>
    </row>
    <row r="2541">
      <c r="A2541" s="58" t="s">
        <v>3870</v>
      </c>
      <c r="B2541" s="29">
        <v>117268.0</v>
      </c>
      <c r="C2541" s="59">
        <v>116917.0</v>
      </c>
      <c r="D2541" s="27">
        <v>-351.0</v>
      </c>
      <c r="E2541" s="42"/>
    </row>
    <row r="2542">
      <c r="A2542" s="58" t="s">
        <v>3871</v>
      </c>
      <c r="B2542" s="29">
        <v>116465.5</v>
      </c>
      <c r="C2542" s="59">
        <v>116465.5</v>
      </c>
      <c r="D2542" s="27">
        <v>0.0</v>
      </c>
      <c r="E2542" s="42"/>
    </row>
    <row r="2543">
      <c r="A2543" s="58" t="s">
        <v>3873</v>
      </c>
      <c r="B2543" s="29">
        <v>10347.0</v>
      </c>
      <c r="C2543" s="59">
        <v>10347.0</v>
      </c>
      <c r="D2543" s="27">
        <v>0.0</v>
      </c>
      <c r="E2543" s="42"/>
    </row>
    <row r="2544">
      <c r="A2544" s="58" t="s">
        <v>3874</v>
      </c>
      <c r="B2544" s="29">
        <v>12785.0</v>
      </c>
      <c r="C2544" s="59">
        <v>12785.0</v>
      </c>
      <c r="D2544" s="27">
        <v>0.0</v>
      </c>
      <c r="E2544" s="42"/>
    </row>
    <row r="2545">
      <c r="A2545" s="35" t="s">
        <v>3875</v>
      </c>
      <c r="B2545" s="29">
        <v>461622.5</v>
      </c>
      <c r="C2545" s="59">
        <v>461271.5</v>
      </c>
      <c r="D2545" s="27">
        <v>-351.0</v>
      </c>
      <c r="E2545" s="42"/>
    </row>
    <row r="2546">
      <c r="A2546" s="36" t="s">
        <v>3876</v>
      </c>
      <c r="B2546" s="43">
        <v>7.0</v>
      </c>
      <c r="C2546" s="65">
        <v>7.0</v>
      </c>
      <c r="D2546" s="66">
        <v>0.0</v>
      </c>
      <c r="E2546" s="46"/>
    </row>
    <row r="2549">
      <c r="A2549" s="5" t="s">
        <v>5089</v>
      </c>
      <c r="B2549" s="6"/>
      <c r="C2549" s="6"/>
      <c r="D2549" s="6"/>
      <c r="E2549" s="7"/>
    </row>
    <row r="2550">
      <c r="A2550" s="10"/>
      <c r="B2550" s="11"/>
      <c r="C2550" s="11"/>
      <c r="D2550" s="11"/>
      <c r="E2550" s="12"/>
    </row>
    <row r="2551">
      <c r="A2551" s="5" t="s">
        <v>3850</v>
      </c>
      <c r="B2551" s="6"/>
      <c r="C2551" s="6"/>
      <c r="D2551" s="6"/>
      <c r="E2551" s="7"/>
    </row>
    <row r="2552">
      <c r="A2552" s="10"/>
      <c r="B2552" s="11"/>
      <c r="C2552" s="11"/>
      <c r="D2552" s="11"/>
      <c r="E2552" s="12"/>
    </row>
    <row r="2553">
      <c r="A2553" s="13">
        <v>46034.0</v>
      </c>
      <c r="B2553" s="6"/>
      <c r="C2553" s="54" t="s">
        <v>3851</v>
      </c>
      <c r="D2553" s="15">
        <v>46040.0</v>
      </c>
      <c r="E2553" s="7"/>
    </row>
    <row r="2554">
      <c r="A2554" s="10"/>
      <c r="B2554" s="11"/>
      <c r="C2554" s="16"/>
      <c r="D2554" s="11"/>
      <c r="E2554" s="12"/>
    </row>
    <row r="2555">
      <c r="A2555" s="55" t="s">
        <v>5098</v>
      </c>
      <c r="B2555" s="7"/>
      <c r="C2555" s="16"/>
      <c r="D2555" s="56" t="s">
        <v>5099</v>
      </c>
      <c r="E2555" s="7"/>
    </row>
    <row r="2556">
      <c r="A2556" s="10"/>
      <c r="B2556" s="12"/>
      <c r="C2556" s="16"/>
      <c r="D2556" s="11"/>
      <c r="E2556" s="12"/>
    </row>
    <row r="2557">
      <c r="A2557" s="19" t="s">
        <v>3852</v>
      </c>
      <c r="B2557" s="6"/>
      <c r="C2557" s="6"/>
      <c r="D2557" s="6"/>
      <c r="E2557" s="7"/>
    </row>
    <row r="2558">
      <c r="A2558" s="20" t="s">
        <v>3853</v>
      </c>
      <c r="B2558" s="21" t="s">
        <v>3854</v>
      </c>
      <c r="C2558" s="22" t="s">
        <v>3855</v>
      </c>
      <c r="D2558" s="21" t="s">
        <v>3856</v>
      </c>
      <c r="E2558" s="23" t="s">
        <v>13</v>
      </c>
    </row>
    <row r="2559">
      <c r="A2559" s="57" t="s">
        <v>3857</v>
      </c>
      <c r="B2559" s="25">
        <v>25307.0</v>
      </c>
      <c r="C2559" s="26">
        <v>25305.0</v>
      </c>
      <c r="D2559" s="27">
        <v>-2.0</v>
      </c>
      <c r="E2559" s="42"/>
    </row>
    <row r="2560">
      <c r="A2560" s="57" t="s">
        <v>3858</v>
      </c>
      <c r="B2560" s="29">
        <v>34404.0</v>
      </c>
      <c r="C2560" s="26">
        <v>34404.0</v>
      </c>
      <c r="D2560" s="27">
        <v>0.0</v>
      </c>
      <c r="E2560" s="28"/>
    </row>
    <row r="2561">
      <c r="A2561" s="57" t="s">
        <v>3859</v>
      </c>
      <c r="B2561" s="29">
        <v>0.0</v>
      </c>
      <c r="C2561" s="26"/>
      <c r="D2561" s="27">
        <v>0.0</v>
      </c>
      <c r="E2561" s="42"/>
    </row>
    <row r="2562">
      <c r="A2562" s="57" t="s">
        <v>3860</v>
      </c>
      <c r="B2562" s="29">
        <v>0.0</v>
      </c>
      <c r="C2562" s="26"/>
      <c r="D2562" s="27">
        <v>0.0</v>
      </c>
      <c r="E2562" s="42"/>
    </row>
    <row r="2563">
      <c r="A2563" s="31" t="s">
        <v>3862</v>
      </c>
      <c r="B2563" s="29">
        <v>640.0</v>
      </c>
      <c r="C2563" s="26"/>
      <c r="D2563" s="27">
        <v>-640.0</v>
      </c>
      <c r="E2563" s="41"/>
    </row>
    <row r="2564">
      <c r="A2564" s="31" t="s">
        <v>3863</v>
      </c>
      <c r="B2564" s="29">
        <v>0.0</v>
      </c>
      <c r="C2564" s="26">
        <v>2604.0</v>
      </c>
      <c r="D2564" s="27">
        <v>2604.0</v>
      </c>
      <c r="E2564" s="28" t="s">
        <v>5356</v>
      </c>
    </row>
    <row r="2565">
      <c r="A2565" s="31" t="s">
        <v>3865</v>
      </c>
      <c r="B2565" s="29">
        <v>2724.0</v>
      </c>
      <c r="C2565" s="26"/>
      <c r="D2565" s="27">
        <v>-2724.0</v>
      </c>
      <c r="E2565" s="28"/>
    </row>
    <row r="2566">
      <c r="A2566" s="31" t="s">
        <v>3867</v>
      </c>
      <c r="B2566" s="29">
        <v>5120.0</v>
      </c>
      <c r="C2566" s="26">
        <v>6200.0</v>
      </c>
      <c r="D2566" s="27">
        <v>1080.0</v>
      </c>
      <c r="E2566" s="42"/>
    </row>
    <row r="2567">
      <c r="A2567" s="58" t="s">
        <v>3868</v>
      </c>
      <c r="B2567" s="29">
        <v>103808.0</v>
      </c>
      <c r="C2567" s="29">
        <v>103808.0</v>
      </c>
      <c r="D2567" s="27">
        <v>0.0</v>
      </c>
      <c r="E2567" s="42"/>
    </row>
    <row r="2568">
      <c r="A2568" s="58" t="s">
        <v>3869</v>
      </c>
      <c r="B2568" s="29">
        <v>33662.0</v>
      </c>
      <c r="C2568" s="59">
        <v>33662.0</v>
      </c>
      <c r="D2568" s="27">
        <v>0.0</v>
      </c>
      <c r="E2568" s="42"/>
    </row>
    <row r="2569">
      <c r="A2569" s="58" t="s">
        <v>3870</v>
      </c>
      <c r="B2569" s="29">
        <v>141662.0</v>
      </c>
      <c r="C2569" s="59">
        <v>141398.0</v>
      </c>
      <c r="D2569" s="27">
        <v>-264.0</v>
      </c>
      <c r="E2569" s="42"/>
    </row>
    <row r="2570">
      <c r="A2570" s="58" t="s">
        <v>3871</v>
      </c>
      <c r="B2570" s="29">
        <v>107825.0</v>
      </c>
      <c r="C2570" s="59">
        <v>107825.0</v>
      </c>
      <c r="D2570" s="27">
        <v>0.0</v>
      </c>
      <c r="E2570" s="42"/>
    </row>
    <row r="2571">
      <c r="A2571" s="58" t="s">
        <v>3873</v>
      </c>
      <c r="B2571" s="29">
        <v>3019.0</v>
      </c>
      <c r="C2571" s="59">
        <v>3019.0</v>
      </c>
      <c r="D2571" s="27">
        <v>0.0</v>
      </c>
      <c r="E2571" s="42"/>
    </row>
    <row r="2572">
      <c r="A2572" s="58" t="s">
        <v>3874</v>
      </c>
      <c r="B2572" s="29">
        <v>11165.0</v>
      </c>
      <c r="C2572" s="59">
        <v>11165.0</v>
      </c>
      <c r="D2572" s="27">
        <v>0.0</v>
      </c>
      <c r="E2572" s="42"/>
    </row>
    <row r="2573">
      <c r="A2573" s="35" t="s">
        <v>3875</v>
      </c>
      <c r="B2573" s="29">
        <v>458160.5</v>
      </c>
      <c r="C2573" s="59">
        <v>457896.5</v>
      </c>
      <c r="D2573" s="27">
        <v>-264.0</v>
      </c>
      <c r="E2573" s="42"/>
    </row>
    <row r="2574">
      <c r="A2574" s="36" t="s">
        <v>3876</v>
      </c>
      <c r="B2574" s="43">
        <v>10.5</v>
      </c>
      <c r="C2574" s="65">
        <v>328.5</v>
      </c>
      <c r="D2574" s="66">
        <v>318.0</v>
      </c>
      <c r="E2574" s="46"/>
    </row>
    <row r="2577">
      <c r="A2577" s="5" t="s">
        <v>5089</v>
      </c>
      <c r="B2577" s="6"/>
      <c r="C2577" s="6"/>
      <c r="D2577" s="6"/>
      <c r="E2577" s="7"/>
    </row>
    <row r="2578">
      <c r="A2578" s="10"/>
      <c r="B2578" s="11"/>
      <c r="C2578" s="11"/>
      <c r="D2578" s="11"/>
      <c r="E2578" s="12"/>
    </row>
    <row r="2579">
      <c r="A2579" s="5" t="s">
        <v>3850</v>
      </c>
      <c r="B2579" s="6"/>
      <c r="C2579" s="6"/>
      <c r="D2579" s="6"/>
      <c r="E2579" s="7"/>
    </row>
    <row r="2580">
      <c r="A2580" s="10"/>
      <c r="B2580" s="11"/>
      <c r="C2580" s="11"/>
      <c r="D2580" s="11"/>
      <c r="E2580" s="12"/>
    </row>
    <row r="2581">
      <c r="A2581" s="13">
        <v>46041.0</v>
      </c>
      <c r="B2581" s="6"/>
      <c r="C2581" s="54" t="s">
        <v>3851</v>
      </c>
      <c r="D2581" s="15">
        <v>46047.0</v>
      </c>
      <c r="E2581" s="7"/>
    </row>
    <row r="2582">
      <c r="A2582" s="10"/>
      <c r="B2582" s="11"/>
      <c r="C2582" s="16"/>
      <c r="D2582" s="11"/>
      <c r="E2582" s="12"/>
    </row>
    <row r="2583">
      <c r="A2583" s="55" t="s">
        <v>5098</v>
      </c>
      <c r="B2583" s="7"/>
      <c r="C2583" s="16"/>
      <c r="D2583" s="56" t="s">
        <v>5099</v>
      </c>
      <c r="E2583" s="7"/>
    </row>
    <row r="2584">
      <c r="A2584" s="10"/>
      <c r="B2584" s="12"/>
      <c r="C2584" s="16"/>
      <c r="D2584" s="11"/>
      <c r="E2584" s="12"/>
    </row>
    <row r="2585">
      <c r="A2585" s="19" t="s">
        <v>3852</v>
      </c>
      <c r="B2585" s="6"/>
      <c r="C2585" s="6"/>
      <c r="D2585" s="6"/>
      <c r="E2585" s="7"/>
    </row>
    <row r="2586">
      <c r="A2586" s="20" t="s">
        <v>3853</v>
      </c>
      <c r="B2586" s="21" t="s">
        <v>3854</v>
      </c>
      <c r="C2586" s="22" t="s">
        <v>3855</v>
      </c>
      <c r="D2586" s="21" t="s">
        <v>3856</v>
      </c>
      <c r="E2586" s="23" t="s">
        <v>13</v>
      </c>
    </row>
    <row r="2587">
      <c r="A2587" s="57" t="s">
        <v>3857</v>
      </c>
      <c r="B2587" s="25">
        <v>19424.0</v>
      </c>
      <c r="C2587" s="26">
        <v>19424.0</v>
      </c>
      <c r="D2587" s="27">
        <v>0.0</v>
      </c>
      <c r="E2587" s="42"/>
    </row>
    <row r="2588">
      <c r="A2588" s="57" t="s">
        <v>3858</v>
      </c>
      <c r="B2588" s="29">
        <v>27748.0</v>
      </c>
      <c r="C2588" s="26">
        <v>27748.0</v>
      </c>
      <c r="D2588" s="27">
        <v>0.0</v>
      </c>
      <c r="E2588" s="28"/>
    </row>
    <row r="2589">
      <c r="A2589" s="57" t="s">
        <v>3859</v>
      </c>
      <c r="B2589" s="29">
        <v>910.0</v>
      </c>
      <c r="C2589" s="26">
        <v>910.0</v>
      </c>
      <c r="D2589" s="27">
        <v>0.0</v>
      </c>
      <c r="E2589" s="42"/>
    </row>
    <row r="2590">
      <c r="A2590" s="57" t="s">
        <v>3860</v>
      </c>
      <c r="B2590" s="29">
        <v>0.0</v>
      </c>
      <c r="C2590" s="26"/>
      <c r="D2590" s="27">
        <v>0.0</v>
      </c>
      <c r="E2590" s="42"/>
    </row>
    <row r="2591">
      <c r="A2591" s="31" t="s">
        <v>3862</v>
      </c>
      <c r="B2591" s="29">
        <v>0.0</v>
      </c>
      <c r="C2591" s="26"/>
      <c r="D2591" s="27">
        <v>0.0</v>
      </c>
      <c r="E2591" s="41"/>
    </row>
    <row r="2592">
      <c r="A2592" s="31" t="s">
        <v>3863</v>
      </c>
      <c r="B2592" s="29">
        <v>200.0</v>
      </c>
      <c r="C2592" s="26"/>
      <c r="D2592" s="27">
        <v>-200.0</v>
      </c>
      <c r="E2592" s="28"/>
    </row>
    <row r="2593">
      <c r="A2593" s="31" t="s">
        <v>3865</v>
      </c>
      <c r="B2593" s="29">
        <v>10520.0</v>
      </c>
      <c r="C2593" s="26">
        <v>10400.0</v>
      </c>
      <c r="D2593" s="27">
        <v>-120.0</v>
      </c>
      <c r="E2593" s="28" t="s">
        <v>5357</v>
      </c>
    </row>
    <row r="2594">
      <c r="A2594" s="31" t="s">
        <v>3867</v>
      </c>
      <c r="B2594" s="29">
        <v>6360.0</v>
      </c>
      <c r="C2594" s="26">
        <v>6680.0</v>
      </c>
      <c r="D2594" s="27">
        <v>320.0</v>
      </c>
      <c r="E2594" s="42"/>
    </row>
    <row r="2595">
      <c r="A2595" s="58" t="s">
        <v>3868</v>
      </c>
      <c r="B2595" s="29">
        <v>103017.0</v>
      </c>
      <c r="C2595" s="29">
        <v>103808.0</v>
      </c>
      <c r="D2595" s="27">
        <v>791.0</v>
      </c>
      <c r="E2595" s="42"/>
    </row>
    <row r="2596">
      <c r="A2596" s="58" t="s">
        <v>3869</v>
      </c>
      <c r="B2596" s="29">
        <v>40262.0</v>
      </c>
      <c r="C2596" s="59">
        <v>33662.0</v>
      </c>
      <c r="D2596" s="27">
        <v>-6600.0</v>
      </c>
      <c r="E2596" s="42"/>
    </row>
    <row r="2597">
      <c r="A2597" s="58" t="s">
        <v>3870</v>
      </c>
      <c r="B2597" s="29">
        <v>119951.0</v>
      </c>
      <c r="C2597" s="59">
        <v>141398.0</v>
      </c>
      <c r="D2597" s="27">
        <v>21447.0</v>
      </c>
      <c r="E2597" s="42"/>
    </row>
    <row r="2598">
      <c r="A2598" s="58" t="s">
        <v>3871</v>
      </c>
      <c r="B2598" s="29">
        <v>102822.0</v>
      </c>
      <c r="C2598" s="59">
        <v>107825.0</v>
      </c>
      <c r="D2598" s="27">
        <v>5003.0</v>
      </c>
      <c r="E2598" s="42"/>
    </row>
    <row r="2599">
      <c r="A2599" s="58" t="s">
        <v>3873</v>
      </c>
      <c r="B2599" s="29">
        <v>1329.0</v>
      </c>
      <c r="C2599" s="59">
        <v>3019.0</v>
      </c>
      <c r="D2599" s="27">
        <v>1690.0</v>
      </c>
      <c r="E2599" s="42"/>
    </row>
    <row r="2600">
      <c r="A2600" s="58" t="s">
        <v>3874</v>
      </c>
      <c r="B2600" s="29">
        <v>15422.0</v>
      </c>
      <c r="C2600" s="59">
        <v>11165.0</v>
      </c>
      <c r="D2600" s="27">
        <v>-4257.0</v>
      </c>
      <c r="E2600" s="42"/>
    </row>
    <row r="2601">
      <c r="A2601" s="35" t="s">
        <v>3875</v>
      </c>
      <c r="B2601" s="29">
        <v>432529.7</v>
      </c>
      <c r="C2601" s="59">
        <v>457896.5</v>
      </c>
      <c r="D2601" s="27">
        <v>25366.79999999999</v>
      </c>
      <c r="E2601" s="42"/>
    </row>
    <row r="2602">
      <c r="A2602" s="36" t="s">
        <v>3876</v>
      </c>
      <c r="B2602" s="43">
        <v>13.30000000000291</v>
      </c>
      <c r="C2602" s="65">
        <v>-3022.5</v>
      </c>
      <c r="D2602" s="66">
        <v>-3035.800000000003</v>
      </c>
      <c r="E2602" s="46"/>
    </row>
    <row r="2605">
      <c r="A2605" s="5" t="s">
        <v>5089</v>
      </c>
      <c r="B2605" s="6"/>
      <c r="C2605" s="6"/>
      <c r="D2605" s="6"/>
      <c r="E2605" s="7"/>
    </row>
    <row r="2606">
      <c r="A2606" s="10"/>
      <c r="B2606" s="11"/>
      <c r="C2606" s="11"/>
      <c r="D2606" s="11"/>
      <c r="E2606" s="12"/>
    </row>
    <row r="2607">
      <c r="A2607" s="5" t="s">
        <v>3850</v>
      </c>
      <c r="B2607" s="6"/>
      <c r="C2607" s="6"/>
      <c r="D2607" s="6"/>
      <c r="E2607" s="7"/>
    </row>
    <row r="2608">
      <c r="A2608" s="10"/>
      <c r="B2608" s="11"/>
      <c r="C2608" s="11"/>
      <c r="D2608" s="11"/>
      <c r="E2608" s="12"/>
    </row>
    <row r="2609">
      <c r="A2609" s="13">
        <v>46048.0</v>
      </c>
      <c r="B2609" s="6"/>
      <c r="C2609" s="54" t="s">
        <v>3851</v>
      </c>
      <c r="D2609" s="15">
        <v>46053.0</v>
      </c>
      <c r="E2609" s="7"/>
    </row>
    <row r="2610">
      <c r="A2610" s="10"/>
      <c r="B2610" s="11"/>
      <c r="C2610" s="16"/>
      <c r="D2610" s="11"/>
      <c r="E2610" s="12"/>
    </row>
    <row r="2611">
      <c r="A2611" s="55" t="s">
        <v>5098</v>
      </c>
      <c r="B2611" s="7"/>
      <c r="C2611" s="16"/>
      <c r="D2611" s="56" t="s">
        <v>5107</v>
      </c>
      <c r="E2611" s="7"/>
    </row>
    <row r="2612">
      <c r="A2612" s="10"/>
      <c r="B2612" s="12"/>
      <c r="C2612" s="16"/>
      <c r="D2612" s="11"/>
      <c r="E2612" s="12"/>
    </row>
    <row r="2613">
      <c r="A2613" s="19" t="s">
        <v>3852</v>
      </c>
      <c r="B2613" s="6"/>
      <c r="C2613" s="6"/>
      <c r="D2613" s="6"/>
      <c r="E2613" s="7"/>
    </row>
    <row r="2614">
      <c r="A2614" s="20" t="s">
        <v>3853</v>
      </c>
      <c r="B2614" s="21" t="s">
        <v>3854</v>
      </c>
      <c r="C2614" s="22" t="s">
        <v>3855</v>
      </c>
      <c r="D2614" s="21" t="s">
        <v>3856</v>
      </c>
      <c r="E2614" s="23" t="s">
        <v>13</v>
      </c>
    </row>
    <row r="2615">
      <c r="A2615" s="57" t="s">
        <v>3857</v>
      </c>
      <c r="B2615" s="25">
        <v>23285.0</v>
      </c>
      <c r="C2615" s="26">
        <v>23285.0</v>
      </c>
      <c r="D2615" s="27">
        <v>0.0</v>
      </c>
      <c r="E2615" s="42"/>
    </row>
    <row r="2616">
      <c r="A2616" s="57" t="s">
        <v>3858</v>
      </c>
      <c r="B2616" s="29">
        <v>24317.0</v>
      </c>
      <c r="C2616" s="26">
        <v>24317.0</v>
      </c>
      <c r="D2616" s="27">
        <v>0.0</v>
      </c>
      <c r="E2616" s="28"/>
    </row>
    <row r="2617">
      <c r="A2617" s="57" t="s">
        <v>3859</v>
      </c>
      <c r="B2617" s="29">
        <v>760.0</v>
      </c>
      <c r="C2617" s="26">
        <v>760.0</v>
      </c>
      <c r="D2617" s="27">
        <v>0.0</v>
      </c>
      <c r="E2617" s="42"/>
    </row>
    <row r="2618">
      <c r="A2618" s="57" t="s">
        <v>3860</v>
      </c>
      <c r="B2618" s="29">
        <v>0.0</v>
      </c>
      <c r="C2618" s="26"/>
      <c r="D2618" s="27">
        <v>0.0</v>
      </c>
      <c r="E2618" s="42"/>
    </row>
    <row r="2619">
      <c r="A2619" s="31" t="s">
        <v>3862</v>
      </c>
      <c r="B2619" s="29">
        <v>0.0</v>
      </c>
      <c r="C2619" s="26"/>
      <c r="D2619" s="27">
        <v>0.0</v>
      </c>
      <c r="E2619" s="41"/>
    </row>
    <row r="2620">
      <c r="A2620" s="31" t="s">
        <v>3863</v>
      </c>
      <c r="B2620" s="29">
        <v>2606.0</v>
      </c>
      <c r="C2620" s="26">
        <v>2606.0</v>
      </c>
      <c r="D2620" s="27">
        <v>0.0</v>
      </c>
      <c r="E2620" s="28" t="s">
        <v>5358</v>
      </c>
    </row>
    <row r="2621">
      <c r="A2621" s="31" t="s">
        <v>3865</v>
      </c>
      <c r="B2621" s="29">
        <v>0.0</v>
      </c>
      <c r="C2621" s="26"/>
      <c r="D2621" s="27">
        <v>0.0</v>
      </c>
      <c r="E2621" s="28"/>
    </row>
    <row r="2622">
      <c r="A2622" s="31" t="s">
        <v>3867</v>
      </c>
      <c r="B2622" s="29">
        <v>5240.0</v>
      </c>
      <c r="C2622" s="26">
        <v>5340.0</v>
      </c>
      <c r="D2622" s="27">
        <v>100.0</v>
      </c>
      <c r="E2622" s="42"/>
    </row>
    <row r="2623">
      <c r="A2623" s="58" t="s">
        <v>3868</v>
      </c>
      <c r="B2623" s="29">
        <v>88720.0</v>
      </c>
      <c r="C2623" s="29">
        <v>88720.0</v>
      </c>
      <c r="D2623" s="27">
        <v>0.0</v>
      </c>
      <c r="E2623" s="42"/>
    </row>
    <row r="2624">
      <c r="A2624" s="58" t="s">
        <v>3869</v>
      </c>
      <c r="B2624" s="29">
        <v>29306.0</v>
      </c>
      <c r="C2624" s="59">
        <v>29306.0</v>
      </c>
      <c r="D2624" s="27">
        <v>0.0</v>
      </c>
      <c r="E2624" s="42"/>
    </row>
    <row r="2625">
      <c r="A2625" s="58" t="s">
        <v>3870</v>
      </c>
      <c r="B2625" s="29">
        <v>105248.0</v>
      </c>
      <c r="C2625" s="59">
        <v>105248.0</v>
      </c>
      <c r="D2625" s="27">
        <v>0.0</v>
      </c>
      <c r="E2625" s="42"/>
    </row>
    <row r="2626">
      <c r="A2626" s="58" t="s">
        <v>3871</v>
      </c>
      <c r="B2626" s="29">
        <v>86990.0</v>
      </c>
      <c r="C2626" s="59">
        <v>86990.0</v>
      </c>
      <c r="D2626" s="27">
        <v>0.0</v>
      </c>
      <c r="E2626" s="42"/>
    </row>
    <row r="2627">
      <c r="A2627" s="58" t="s">
        <v>3873</v>
      </c>
      <c r="B2627" s="29">
        <v>2909.0</v>
      </c>
      <c r="C2627" s="59">
        <v>2909.0</v>
      </c>
      <c r="D2627" s="27">
        <v>0.0</v>
      </c>
      <c r="E2627" s="42"/>
    </row>
    <row r="2628">
      <c r="A2628" s="58" t="s">
        <v>3874</v>
      </c>
      <c r="B2628" s="29">
        <v>13780.0</v>
      </c>
      <c r="C2628" s="59">
        <v>13780.0</v>
      </c>
      <c r="D2628" s="27">
        <v>0.0</v>
      </c>
      <c r="E2628" s="42"/>
    </row>
    <row r="2629">
      <c r="A2629" s="35" t="s">
        <v>3875</v>
      </c>
      <c r="B2629" s="29">
        <v>369367.7</v>
      </c>
      <c r="C2629" s="59">
        <v>369367.7</v>
      </c>
      <c r="D2629" s="27">
        <v>0.0</v>
      </c>
      <c r="E2629" s="42"/>
    </row>
    <row r="2630">
      <c r="A2630" s="36" t="s">
        <v>3876</v>
      </c>
      <c r="B2630" s="43">
        <v>13.30000000000291</v>
      </c>
      <c r="C2630" s="65">
        <v>113.29999999998836</v>
      </c>
      <c r="D2630" s="66">
        <v>99.99999999998545</v>
      </c>
      <c r="E2630" s="46"/>
    </row>
    <row r="2633">
      <c r="A2633" s="5" t="s">
        <v>5089</v>
      </c>
      <c r="B2633" s="6"/>
      <c r="C2633" s="6"/>
      <c r="D2633" s="6"/>
      <c r="E2633" s="7"/>
    </row>
    <row r="2634">
      <c r="A2634" s="10"/>
      <c r="B2634" s="11"/>
      <c r="C2634" s="11"/>
      <c r="D2634" s="11"/>
      <c r="E2634" s="12"/>
    </row>
    <row r="2635">
      <c r="A2635" s="5" t="s">
        <v>3850</v>
      </c>
      <c r="B2635" s="6"/>
      <c r="C2635" s="6"/>
      <c r="D2635" s="6"/>
      <c r="E2635" s="7"/>
    </row>
    <row r="2636">
      <c r="A2636" s="10"/>
      <c r="B2636" s="11"/>
      <c r="C2636" s="11"/>
      <c r="D2636" s="11"/>
      <c r="E2636" s="12"/>
    </row>
    <row r="2637">
      <c r="A2637" s="13">
        <v>46054.0</v>
      </c>
      <c r="B2637" s="6"/>
      <c r="C2637" s="54" t="s">
        <v>3851</v>
      </c>
      <c r="D2637" s="15">
        <v>46054.0</v>
      </c>
      <c r="E2637" s="7"/>
    </row>
    <row r="2638">
      <c r="A2638" s="10"/>
      <c r="B2638" s="11"/>
      <c r="C2638" s="16"/>
      <c r="D2638" s="11"/>
      <c r="E2638" s="12"/>
    </row>
    <row r="2639">
      <c r="A2639" s="55" t="s">
        <v>5099</v>
      </c>
      <c r="B2639" s="7"/>
      <c r="C2639" s="16"/>
      <c r="D2639" s="56" t="s">
        <v>5099</v>
      </c>
      <c r="E2639" s="7"/>
    </row>
    <row r="2640">
      <c r="A2640" s="10"/>
      <c r="B2640" s="12"/>
      <c r="C2640" s="16"/>
      <c r="D2640" s="11"/>
      <c r="E2640" s="12"/>
    </row>
    <row r="2641">
      <c r="A2641" s="19" t="s">
        <v>3852</v>
      </c>
      <c r="B2641" s="6"/>
      <c r="C2641" s="6"/>
      <c r="D2641" s="6"/>
      <c r="E2641" s="7"/>
    </row>
    <row r="2642">
      <c r="A2642" s="20" t="s">
        <v>3853</v>
      </c>
      <c r="B2642" s="21" t="s">
        <v>3854</v>
      </c>
      <c r="C2642" s="22" t="s">
        <v>3855</v>
      </c>
      <c r="D2642" s="21" t="s">
        <v>3856</v>
      </c>
      <c r="E2642" s="23" t="s">
        <v>13</v>
      </c>
    </row>
    <row r="2643">
      <c r="A2643" s="57" t="s">
        <v>3857</v>
      </c>
      <c r="B2643" s="25">
        <v>2831.0</v>
      </c>
      <c r="C2643" s="26">
        <v>2831.0</v>
      </c>
      <c r="D2643" s="27">
        <v>0.0</v>
      </c>
      <c r="E2643" s="42"/>
    </row>
    <row r="2644">
      <c r="A2644" s="57" t="s">
        <v>3858</v>
      </c>
      <c r="B2644" s="29">
        <v>3991.0</v>
      </c>
      <c r="C2644" s="26">
        <v>3991.0</v>
      </c>
      <c r="D2644" s="27">
        <v>0.0</v>
      </c>
      <c r="E2644" s="28"/>
    </row>
    <row r="2645">
      <c r="A2645" s="57" t="s">
        <v>3859</v>
      </c>
      <c r="B2645" s="29">
        <v>0.0</v>
      </c>
      <c r="C2645" s="26"/>
      <c r="D2645" s="27">
        <v>0.0</v>
      </c>
      <c r="E2645" s="42"/>
    </row>
    <row r="2646">
      <c r="A2646" s="57" t="s">
        <v>3860</v>
      </c>
      <c r="B2646" s="29">
        <v>0.0</v>
      </c>
      <c r="C2646" s="26"/>
      <c r="D2646" s="27">
        <v>0.0</v>
      </c>
      <c r="E2646" s="42"/>
    </row>
    <row r="2647">
      <c r="A2647" s="31" t="s">
        <v>3862</v>
      </c>
      <c r="B2647" s="29">
        <v>0.0</v>
      </c>
      <c r="C2647" s="26"/>
      <c r="D2647" s="27">
        <v>0.0</v>
      </c>
      <c r="E2647" s="41"/>
    </row>
    <row r="2648">
      <c r="A2648" s="31" t="s">
        <v>3863</v>
      </c>
      <c r="B2648" s="29">
        <v>0.0</v>
      </c>
      <c r="C2648" s="26"/>
      <c r="D2648" s="27">
        <v>0.0</v>
      </c>
      <c r="E2648" s="28"/>
    </row>
    <row r="2649">
      <c r="A2649" s="31" t="s">
        <v>3865</v>
      </c>
      <c r="B2649" s="29">
        <v>0.0</v>
      </c>
      <c r="C2649" s="26"/>
      <c r="D2649" s="27">
        <v>0.0</v>
      </c>
      <c r="E2649" s="28"/>
    </row>
    <row r="2650">
      <c r="A2650" s="31" t="s">
        <v>3867</v>
      </c>
      <c r="B2650" s="29">
        <v>840.0</v>
      </c>
      <c r="C2650" s="26">
        <v>840.0</v>
      </c>
      <c r="D2650" s="27">
        <v>0.0</v>
      </c>
      <c r="E2650" s="42"/>
    </row>
    <row r="2651">
      <c r="A2651" s="58" t="s">
        <v>3868</v>
      </c>
      <c r="B2651" s="29">
        <v>20127.0</v>
      </c>
      <c r="C2651" s="29">
        <v>20127.0</v>
      </c>
      <c r="D2651" s="27">
        <v>0.0</v>
      </c>
      <c r="E2651" s="42"/>
    </row>
    <row r="2652">
      <c r="A2652" s="58" t="s">
        <v>3869</v>
      </c>
      <c r="B2652" s="29">
        <v>7167.0</v>
      </c>
      <c r="C2652" s="59">
        <v>7167.0</v>
      </c>
      <c r="D2652" s="27">
        <v>0.0</v>
      </c>
      <c r="E2652" s="42"/>
    </row>
    <row r="2653">
      <c r="A2653" s="58" t="s">
        <v>3870</v>
      </c>
      <c r="B2653" s="29">
        <v>23065.0</v>
      </c>
      <c r="C2653" s="59">
        <v>23065.0</v>
      </c>
      <c r="D2653" s="27">
        <v>0.0</v>
      </c>
      <c r="E2653" s="42"/>
    </row>
    <row r="2654">
      <c r="A2654" s="58" t="s">
        <v>3871</v>
      </c>
      <c r="B2654" s="29">
        <v>12144.0</v>
      </c>
      <c r="C2654" s="59">
        <v>12144.0</v>
      </c>
      <c r="D2654" s="27">
        <v>0.0</v>
      </c>
      <c r="E2654" s="42"/>
    </row>
    <row r="2655">
      <c r="A2655" s="58" t="s">
        <v>3873</v>
      </c>
      <c r="B2655" s="29">
        <v>1521.0</v>
      </c>
      <c r="C2655" s="59">
        <v>1521.0</v>
      </c>
      <c r="D2655" s="27">
        <v>0.0</v>
      </c>
      <c r="E2655" s="42"/>
    </row>
    <row r="2656">
      <c r="A2656" s="58" t="s">
        <v>3874</v>
      </c>
      <c r="B2656" s="29">
        <v>1954.0</v>
      </c>
      <c r="C2656" s="59">
        <v>1954.0</v>
      </c>
      <c r="D2656" s="27">
        <v>0.0</v>
      </c>
      <c r="E2656" s="42"/>
    </row>
    <row r="2657">
      <c r="A2657" s="35" t="s">
        <v>3875</v>
      </c>
      <c r="B2657" s="29">
        <v>71686.0</v>
      </c>
      <c r="C2657" s="59">
        <v>71686.0</v>
      </c>
      <c r="D2657" s="27">
        <v>0.0</v>
      </c>
      <c r="E2657" s="42"/>
    </row>
    <row r="2658">
      <c r="A2658" s="36" t="s">
        <v>3876</v>
      </c>
      <c r="B2658" s="43">
        <v>0.0</v>
      </c>
      <c r="C2658" s="65">
        <v>0.0</v>
      </c>
      <c r="D2658" s="66">
        <v>0.0</v>
      </c>
      <c r="E2658" s="46"/>
    </row>
    <row r="2661">
      <c r="A2661" s="5" t="s">
        <v>5089</v>
      </c>
      <c r="B2661" s="6"/>
      <c r="C2661" s="6"/>
      <c r="D2661" s="6"/>
      <c r="E2661" s="7"/>
    </row>
    <row r="2662">
      <c r="A2662" s="10"/>
      <c r="B2662" s="11"/>
      <c r="C2662" s="11"/>
      <c r="D2662" s="11"/>
      <c r="E2662" s="12"/>
    </row>
    <row r="2663">
      <c r="A2663" s="5" t="s">
        <v>3850</v>
      </c>
      <c r="B2663" s="6"/>
      <c r="C2663" s="6"/>
      <c r="D2663" s="6"/>
      <c r="E2663" s="7"/>
    </row>
    <row r="2664">
      <c r="A2664" s="10"/>
      <c r="B2664" s="11"/>
      <c r="C2664" s="11"/>
      <c r="D2664" s="11"/>
      <c r="E2664" s="12"/>
    </row>
    <row r="2665">
      <c r="A2665" s="13">
        <v>46054.0</v>
      </c>
      <c r="B2665" s="6"/>
      <c r="C2665" s="54" t="s">
        <v>3851</v>
      </c>
      <c r="D2665" s="15">
        <v>46054.0</v>
      </c>
      <c r="E2665" s="7"/>
    </row>
    <row r="2666">
      <c r="A2666" s="10"/>
      <c r="B2666" s="11"/>
      <c r="C2666" s="16"/>
      <c r="D2666" s="11"/>
      <c r="E2666" s="12"/>
    </row>
    <row r="2667">
      <c r="A2667" s="55" t="s">
        <v>5099</v>
      </c>
      <c r="B2667" s="7"/>
      <c r="C2667" s="16"/>
      <c r="D2667" s="56" t="s">
        <v>5099</v>
      </c>
      <c r="E2667" s="7"/>
    </row>
    <row r="2668">
      <c r="A2668" s="10"/>
      <c r="B2668" s="12"/>
      <c r="C2668" s="16"/>
      <c r="D2668" s="11"/>
      <c r="E2668" s="12"/>
    </row>
    <row r="2669">
      <c r="A2669" s="19" t="s">
        <v>3852</v>
      </c>
      <c r="B2669" s="6"/>
      <c r="C2669" s="6"/>
      <c r="D2669" s="6"/>
      <c r="E2669" s="7"/>
    </row>
    <row r="2670">
      <c r="A2670" s="20" t="s">
        <v>3853</v>
      </c>
      <c r="B2670" s="21" t="s">
        <v>3854</v>
      </c>
      <c r="C2670" s="22" t="s">
        <v>3855</v>
      </c>
      <c r="D2670" s="21" t="s">
        <v>3856</v>
      </c>
      <c r="E2670" s="23" t="s">
        <v>13</v>
      </c>
    </row>
    <row r="2671">
      <c r="A2671" s="57" t="s">
        <v>3857</v>
      </c>
      <c r="B2671" s="25">
        <v>2831.0</v>
      </c>
      <c r="C2671" s="26">
        <v>2831.0</v>
      </c>
      <c r="D2671" s="27">
        <v>0.0</v>
      </c>
      <c r="E2671" s="42"/>
    </row>
    <row r="2672">
      <c r="A2672" s="57" t="s">
        <v>3858</v>
      </c>
      <c r="B2672" s="29">
        <v>3991.0</v>
      </c>
      <c r="C2672" s="26">
        <v>3991.0</v>
      </c>
      <c r="D2672" s="27">
        <v>0.0</v>
      </c>
      <c r="E2672" s="28"/>
    </row>
    <row r="2673">
      <c r="A2673" s="57" t="s">
        <v>3859</v>
      </c>
      <c r="B2673" s="29">
        <v>0.0</v>
      </c>
      <c r="C2673" s="26"/>
      <c r="D2673" s="27">
        <v>0.0</v>
      </c>
      <c r="E2673" s="42"/>
    </row>
    <row r="2674">
      <c r="A2674" s="57" t="s">
        <v>3860</v>
      </c>
      <c r="B2674" s="29">
        <v>0.0</v>
      </c>
      <c r="C2674" s="26"/>
      <c r="D2674" s="27">
        <v>0.0</v>
      </c>
      <c r="E2674" s="42"/>
    </row>
    <row r="2675">
      <c r="A2675" s="31" t="s">
        <v>3862</v>
      </c>
      <c r="B2675" s="29">
        <v>0.0</v>
      </c>
      <c r="C2675" s="26"/>
      <c r="D2675" s="27">
        <v>0.0</v>
      </c>
      <c r="E2675" s="41"/>
    </row>
    <row r="2676">
      <c r="A2676" s="31" t="s">
        <v>3863</v>
      </c>
      <c r="B2676" s="29">
        <v>0.0</v>
      </c>
      <c r="C2676" s="26"/>
      <c r="D2676" s="27">
        <v>0.0</v>
      </c>
      <c r="E2676" s="28"/>
    </row>
    <row r="2677">
      <c r="A2677" s="31" t="s">
        <v>3865</v>
      </c>
      <c r="B2677" s="29">
        <v>0.0</v>
      </c>
      <c r="C2677" s="26"/>
      <c r="D2677" s="27">
        <v>0.0</v>
      </c>
      <c r="E2677" s="28"/>
    </row>
    <row r="2678">
      <c r="A2678" s="31" t="s">
        <v>3867</v>
      </c>
      <c r="B2678" s="29">
        <v>840.0</v>
      </c>
      <c r="C2678" s="26">
        <v>840.0</v>
      </c>
      <c r="D2678" s="27">
        <v>0.0</v>
      </c>
      <c r="E2678" s="42"/>
    </row>
    <row r="2679">
      <c r="A2679" s="58" t="s">
        <v>3868</v>
      </c>
      <c r="B2679" s="29">
        <v>20127.0</v>
      </c>
      <c r="C2679" s="29">
        <v>20127.0</v>
      </c>
      <c r="D2679" s="27">
        <v>0.0</v>
      </c>
      <c r="E2679" s="42"/>
    </row>
    <row r="2680">
      <c r="A2680" s="58" t="s">
        <v>3869</v>
      </c>
      <c r="B2680" s="29">
        <v>7167.0</v>
      </c>
      <c r="C2680" s="59">
        <v>7167.0</v>
      </c>
      <c r="D2680" s="27">
        <v>0.0</v>
      </c>
      <c r="E2680" s="42"/>
    </row>
    <row r="2681">
      <c r="A2681" s="58" t="s">
        <v>3870</v>
      </c>
      <c r="B2681" s="29">
        <v>23065.0</v>
      </c>
      <c r="C2681" s="59">
        <v>23065.0</v>
      </c>
      <c r="D2681" s="27">
        <v>0.0</v>
      </c>
      <c r="E2681" s="42"/>
    </row>
    <row r="2682">
      <c r="A2682" s="58" t="s">
        <v>3871</v>
      </c>
      <c r="B2682" s="29">
        <v>12144.0</v>
      </c>
      <c r="C2682" s="59">
        <v>12144.0</v>
      </c>
      <c r="D2682" s="27">
        <v>0.0</v>
      </c>
      <c r="E2682" s="42"/>
    </row>
    <row r="2683">
      <c r="A2683" s="58" t="s">
        <v>3873</v>
      </c>
      <c r="B2683" s="29">
        <v>1521.0</v>
      </c>
      <c r="C2683" s="59">
        <v>1521.0</v>
      </c>
      <c r="D2683" s="27">
        <v>0.0</v>
      </c>
      <c r="E2683" s="42"/>
    </row>
    <row r="2684">
      <c r="A2684" s="58" t="s">
        <v>3874</v>
      </c>
      <c r="B2684" s="29">
        <v>1954.0</v>
      </c>
      <c r="C2684" s="59">
        <v>1954.0</v>
      </c>
      <c r="D2684" s="27">
        <v>0.0</v>
      </c>
      <c r="E2684" s="42"/>
    </row>
    <row r="2685">
      <c r="A2685" s="35" t="s">
        <v>3875</v>
      </c>
      <c r="B2685" s="29">
        <v>71686.0</v>
      </c>
      <c r="C2685" s="59">
        <v>71686.0</v>
      </c>
      <c r="D2685" s="27">
        <v>0.0</v>
      </c>
      <c r="E2685" s="42"/>
    </row>
    <row r="2686">
      <c r="A2686" s="36" t="s">
        <v>3876</v>
      </c>
      <c r="B2686" s="43">
        <v>0.0</v>
      </c>
      <c r="C2686" s="65">
        <v>0.0</v>
      </c>
      <c r="D2686" s="66">
        <v>0.0</v>
      </c>
      <c r="E2686" s="46"/>
    </row>
    <row r="2689">
      <c r="A2689" s="5" t="s">
        <v>5089</v>
      </c>
      <c r="B2689" s="6"/>
      <c r="C2689" s="6"/>
      <c r="D2689" s="6"/>
      <c r="E2689" s="7"/>
    </row>
    <row r="2690">
      <c r="A2690" s="10"/>
      <c r="B2690" s="11"/>
      <c r="C2690" s="11"/>
      <c r="D2690" s="11"/>
      <c r="E2690" s="12"/>
    </row>
    <row r="2691">
      <c r="A2691" s="5" t="s">
        <v>3850</v>
      </c>
      <c r="B2691" s="6"/>
      <c r="C2691" s="6"/>
      <c r="D2691" s="6"/>
      <c r="E2691" s="7"/>
    </row>
    <row r="2692">
      <c r="A2692" s="10"/>
      <c r="B2692" s="11"/>
      <c r="C2692" s="11"/>
      <c r="D2692" s="11"/>
      <c r="E2692" s="12"/>
    </row>
    <row r="2693">
      <c r="A2693" s="13">
        <v>46055.0</v>
      </c>
      <c r="B2693" s="6"/>
      <c r="C2693" s="54" t="s">
        <v>3851</v>
      </c>
      <c r="D2693" s="15">
        <v>46061.0</v>
      </c>
      <c r="E2693" s="7"/>
    </row>
    <row r="2694">
      <c r="A2694" s="10"/>
      <c r="B2694" s="11"/>
      <c r="C2694" s="16"/>
      <c r="D2694" s="11"/>
      <c r="E2694" s="12"/>
    </row>
    <row r="2695">
      <c r="A2695" s="55" t="s">
        <v>5098</v>
      </c>
      <c r="B2695" s="7"/>
      <c r="C2695" s="16"/>
      <c r="D2695" s="56" t="s">
        <v>5099</v>
      </c>
      <c r="E2695" s="7"/>
    </row>
    <row r="2696">
      <c r="A2696" s="10"/>
      <c r="B2696" s="12"/>
      <c r="C2696" s="16"/>
      <c r="D2696" s="11"/>
      <c r="E2696" s="12"/>
    </row>
    <row r="2697">
      <c r="A2697" s="19" t="s">
        <v>3852</v>
      </c>
      <c r="B2697" s="6"/>
      <c r="C2697" s="6"/>
      <c r="D2697" s="6"/>
      <c r="E2697" s="7"/>
    </row>
    <row r="2698">
      <c r="A2698" s="20" t="s">
        <v>3853</v>
      </c>
      <c r="B2698" s="21" t="s">
        <v>3854</v>
      </c>
      <c r="C2698" s="22" t="s">
        <v>3855</v>
      </c>
      <c r="D2698" s="21" t="s">
        <v>3856</v>
      </c>
      <c r="E2698" s="23" t="s">
        <v>13</v>
      </c>
    </row>
    <row r="2699">
      <c r="A2699" s="57" t="s">
        <v>3857</v>
      </c>
      <c r="B2699" s="25">
        <v>22084.0</v>
      </c>
      <c r="C2699" s="26">
        <v>22064.0</v>
      </c>
      <c r="D2699" s="27">
        <v>-20.0</v>
      </c>
      <c r="E2699" s="42"/>
    </row>
    <row r="2700">
      <c r="A2700" s="57" t="s">
        <v>3858</v>
      </c>
      <c r="B2700" s="29">
        <v>30096.0</v>
      </c>
      <c r="C2700" s="26">
        <v>30096.0</v>
      </c>
      <c r="D2700" s="27">
        <v>0.0</v>
      </c>
      <c r="E2700" s="28"/>
    </row>
    <row r="2701">
      <c r="A2701" s="57" t="s">
        <v>3859</v>
      </c>
      <c r="B2701" s="29">
        <v>140.0</v>
      </c>
      <c r="C2701" s="26">
        <v>140.0</v>
      </c>
      <c r="D2701" s="27">
        <v>0.0</v>
      </c>
      <c r="E2701" s="42"/>
    </row>
    <row r="2702">
      <c r="A2702" s="57" t="s">
        <v>3860</v>
      </c>
      <c r="B2702" s="29">
        <v>0.0</v>
      </c>
      <c r="C2702" s="26"/>
      <c r="D2702" s="27">
        <v>0.0</v>
      </c>
      <c r="E2702" s="42"/>
    </row>
    <row r="2703">
      <c r="A2703" s="31" t="s">
        <v>3862</v>
      </c>
      <c r="B2703" s="29">
        <v>0.0</v>
      </c>
      <c r="C2703" s="26"/>
      <c r="D2703" s="27">
        <v>0.0</v>
      </c>
      <c r="E2703" s="41"/>
    </row>
    <row r="2704">
      <c r="A2704" s="31" t="s">
        <v>3863</v>
      </c>
      <c r="B2704" s="29">
        <v>0.0</v>
      </c>
      <c r="C2704" s="26"/>
      <c r="D2704" s="27">
        <v>0.0</v>
      </c>
      <c r="E2704" s="28"/>
    </row>
    <row r="2705">
      <c r="A2705" s="31" t="s">
        <v>3865</v>
      </c>
      <c r="B2705" s="29">
        <v>988.0</v>
      </c>
      <c r="C2705" s="26">
        <v>988.0</v>
      </c>
      <c r="D2705" s="27">
        <v>0.0</v>
      </c>
      <c r="E2705" s="28" t="s">
        <v>5359</v>
      </c>
    </row>
    <row r="2706">
      <c r="A2706" s="31" t="s">
        <v>3867</v>
      </c>
      <c r="B2706" s="29">
        <v>6880.0</v>
      </c>
      <c r="C2706" s="26">
        <v>6880.0</v>
      </c>
      <c r="D2706" s="27">
        <v>0.0</v>
      </c>
      <c r="E2706" s="42"/>
    </row>
    <row r="2707">
      <c r="A2707" s="58" t="s">
        <v>3868</v>
      </c>
      <c r="B2707" s="29">
        <v>104537.0</v>
      </c>
      <c r="C2707" s="29">
        <v>104537.0</v>
      </c>
      <c r="D2707" s="27">
        <v>0.0</v>
      </c>
      <c r="E2707" s="42"/>
    </row>
    <row r="2708">
      <c r="A2708" s="58" t="s">
        <v>3869</v>
      </c>
      <c r="B2708" s="29">
        <v>32512.0</v>
      </c>
      <c r="C2708" s="59">
        <v>32512.0</v>
      </c>
      <c r="D2708" s="27">
        <v>0.0</v>
      </c>
      <c r="E2708" s="42"/>
    </row>
    <row r="2709">
      <c r="A2709" s="58" t="s">
        <v>3870</v>
      </c>
      <c r="B2709" s="29">
        <v>128308.0</v>
      </c>
      <c r="C2709" s="59">
        <v>128308.0</v>
      </c>
      <c r="D2709" s="27">
        <v>0.0</v>
      </c>
      <c r="E2709" s="42"/>
    </row>
    <row r="2710">
      <c r="A2710" s="58" t="s">
        <v>3871</v>
      </c>
      <c r="B2710" s="29">
        <v>115029.0</v>
      </c>
      <c r="C2710" s="59">
        <v>115029.0</v>
      </c>
      <c r="D2710" s="27">
        <v>0.0</v>
      </c>
      <c r="E2710" s="42"/>
    </row>
    <row r="2711">
      <c r="A2711" s="58" t="s">
        <v>3873</v>
      </c>
      <c r="B2711" s="29">
        <v>4870.0</v>
      </c>
      <c r="C2711" s="59">
        <v>4870.0</v>
      </c>
      <c r="D2711" s="27">
        <v>0.0</v>
      </c>
      <c r="E2711" s="42"/>
    </row>
    <row r="2712">
      <c r="A2712" s="58" t="s">
        <v>3874</v>
      </c>
      <c r="B2712" s="29">
        <v>8006.0</v>
      </c>
      <c r="C2712" s="59">
        <v>8006.0</v>
      </c>
      <c r="D2712" s="27">
        <v>0.0</v>
      </c>
      <c r="E2712" s="42"/>
    </row>
    <row r="2713">
      <c r="A2713" s="35" t="s">
        <v>3875</v>
      </c>
      <c r="B2713" s="29">
        <v>445430.9</v>
      </c>
      <c r="C2713" s="59">
        <v>445430.9</v>
      </c>
      <c r="D2713" s="27">
        <v>0.0</v>
      </c>
      <c r="E2713" s="42"/>
    </row>
    <row r="2714">
      <c r="A2714" s="36" t="s">
        <v>3876</v>
      </c>
      <c r="B2714" s="43">
        <v>13.10000000000582</v>
      </c>
      <c r="C2714" s="65">
        <v>-6.900000000023283</v>
      </c>
      <c r="D2714" s="66">
        <v>-20.000000000029104</v>
      </c>
      <c r="E2714" s="46"/>
    </row>
    <row r="2717">
      <c r="A2717" s="5" t="s">
        <v>5089</v>
      </c>
      <c r="B2717" s="6"/>
      <c r="C2717" s="6"/>
      <c r="D2717" s="6"/>
      <c r="E2717" s="7"/>
    </row>
    <row r="2718">
      <c r="A2718" s="10"/>
      <c r="B2718" s="11"/>
      <c r="C2718" s="11"/>
      <c r="D2718" s="11"/>
      <c r="E2718" s="12"/>
    </row>
    <row r="2719">
      <c r="A2719" s="5" t="s">
        <v>3850</v>
      </c>
      <c r="B2719" s="6"/>
      <c r="C2719" s="6"/>
      <c r="D2719" s="6"/>
      <c r="E2719" s="7"/>
    </row>
    <row r="2720">
      <c r="A2720" s="10"/>
      <c r="B2720" s="11"/>
      <c r="C2720" s="11"/>
      <c r="D2720" s="11"/>
      <c r="E2720" s="12"/>
    </row>
    <row r="2721">
      <c r="A2721" s="13">
        <v>46062.0</v>
      </c>
      <c r="B2721" s="6"/>
      <c r="C2721" s="54" t="s">
        <v>3851</v>
      </c>
      <c r="D2721" s="15">
        <v>46068.0</v>
      </c>
      <c r="E2721" s="7"/>
    </row>
    <row r="2722">
      <c r="A2722" s="10"/>
      <c r="B2722" s="11"/>
      <c r="C2722" s="16"/>
      <c r="D2722" s="11"/>
      <c r="E2722" s="12"/>
    </row>
    <row r="2723">
      <c r="A2723" s="55" t="s">
        <v>5098</v>
      </c>
      <c r="B2723" s="7"/>
      <c r="C2723" s="16"/>
      <c r="D2723" s="56" t="s">
        <v>5099</v>
      </c>
      <c r="E2723" s="7"/>
    </row>
    <row r="2724">
      <c r="A2724" s="10"/>
      <c r="B2724" s="12"/>
      <c r="C2724" s="16"/>
      <c r="D2724" s="11"/>
      <c r="E2724" s="12"/>
    </row>
    <row r="2725">
      <c r="A2725" s="19" t="s">
        <v>3852</v>
      </c>
      <c r="B2725" s="6"/>
      <c r="C2725" s="6"/>
      <c r="D2725" s="6"/>
      <c r="E2725" s="7"/>
    </row>
    <row r="2726">
      <c r="A2726" s="20" t="s">
        <v>3853</v>
      </c>
      <c r="B2726" s="21" t="s">
        <v>3854</v>
      </c>
      <c r="C2726" s="22" t="s">
        <v>3855</v>
      </c>
      <c r="D2726" s="21" t="s">
        <v>3856</v>
      </c>
      <c r="E2726" s="23" t="s">
        <v>13</v>
      </c>
    </row>
    <row r="2727">
      <c r="A2727" s="57" t="s">
        <v>3857</v>
      </c>
      <c r="B2727" s="25">
        <v>26293.0</v>
      </c>
      <c r="C2727" s="26">
        <v>26294.0</v>
      </c>
      <c r="D2727" s="27">
        <v>1.0</v>
      </c>
      <c r="E2727" s="42"/>
    </row>
    <row r="2728">
      <c r="A2728" s="57" t="s">
        <v>3858</v>
      </c>
      <c r="B2728" s="29">
        <v>40922.0</v>
      </c>
      <c r="C2728" s="26">
        <v>40922.0</v>
      </c>
      <c r="D2728" s="27">
        <v>0.0</v>
      </c>
      <c r="E2728" s="28"/>
    </row>
    <row r="2729">
      <c r="A2729" s="57" t="s">
        <v>3859</v>
      </c>
      <c r="B2729" s="29">
        <v>960.0</v>
      </c>
      <c r="C2729" s="26">
        <v>960.0</v>
      </c>
      <c r="D2729" s="27">
        <v>0.0</v>
      </c>
      <c r="E2729" s="42"/>
    </row>
    <row r="2730">
      <c r="A2730" s="57" t="s">
        <v>3860</v>
      </c>
      <c r="B2730" s="29">
        <v>0.0</v>
      </c>
      <c r="C2730" s="26"/>
      <c r="D2730" s="27">
        <v>0.0</v>
      </c>
      <c r="E2730" s="42"/>
    </row>
    <row r="2731">
      <c r="A2731" s="31" t="s">
        <v>3862</v>
      </c>
      <c r="B2731" s="29">
        <v>0.0</v>
      </c>
      <c r="C2731" s="26"/>
      <c r="D2731" s="27">
        <v>0.0</v>
      </c>
      <c r="E2731" s="41"/>
    </row>
    <row r="2732">
      <c r="A2732" s="31" t="s">
        <v>3863</v>
      </c>
      <c r="B2732" s="29">
        <v>0.0</v>
      </c>
      <c r="C2732" s="26">
        <v>188.0</v>
      </c>
      <c r="D2732" s="27">
        <v>188.0</v>
      </c>
      <c r="E2732" s="28" t="s">
        <v>5360</v>
      </c>
    </row>
    <row r="2733">
      <c r="A2733" s="31" t="s">
        <v>3865</v>
      </c>
      <c r="B2733" s="29">
        <v>986.0</v>
      </c>
      <c r="C2733" s="26">
        <v>798.0</v>
      </c>
      <c r="D2733" s="27">
        <v>-188.0</v>
      </c>
      <c r="E2733" s="28" t="s">
        <v>5361</v>
      </c>
    </row>
    <row r="2734">
      <c r="A2734" s="31" t="s">
        <v>3867</v>
      </c>
      <c r="B2734" s="29">
        <v>6480.0</v>
      </c>
      <c r="C2734" s="26">
        <v>6440.0</v>
      </c>
      <c r="D2734" s="27">
        <v>-40.0</v>
      </c>
      <c r="E2734" s="42"/>
    </row>
    <row r="2735">
      <c r="A2735" s="58" t="s">
        <v>3868</v>
      </c>
      <c r="B2735" s="29">
        <v>122918.0</v>
      </c>
      <c r="C2735" s="29">
        <v>122918.0</v>
      </c>
      <c r="D2735" s="27">
        <v>0.0</v>
      </c>
      <c r="E2735" s="42"/>
    </row>
    <row r="2736">
      <c r="A2736" s="58" t="s">
        <v>3869</v>
      </c>
      <c r="B2736" s="29">
        <v>35119.0</v>
      </c>
      <c r="C2736" s="59">
        <v>35119.0</v>
      </c>
      <c r="D2736" s="27">
        <v>0.0</v>
      </c>
      <c r="E2736" s="42"/>
    </row>
    <row r="2737">
      <c r="A2737" s="58" t="s">
        <v>3870</v>
      </c>
      <c r="B2737" s="29">
        <v>145280.0</v>
      </c>
      <c r="C2737" s="59">
        <v>145280.0</v>
      </c>
      <c r="D2737" s="27">
        <v>0.0</v>
      </c>
      <c r="E2737" s="42"/>
    </row>
    <row r="2738">
      <c r="A2738" s="58" t="s">
        <v>3871</v>
      </c>
      <c r="B2738" s="29">
        <v>117060.0</v>
      </c>
      <c r="C2738" s="59">
        <v>117060.0</v>
      </c>
      <c r="D2738" s="27">
        <v>0.0</v>
      </c>
      <c r="E2738" s="42"/>
    </row>
    <row r="2739">
      <c r="A2739" s="58" t="s">
        <v>3873</v>
      </c>
      <c r="B2739" s="29">
        <v>4233.0</v>
      </c>
      <c r="C2739" s="59">
        <v>4756.0</v>
      </c>
      <c r="D2739" s="27">
        <v>523.0</v>
      </c>
      <c r="E2739" s="42"/>
    </row>
    <row r="2740">
      <c r="A2740" s="58" t="s">
        <v>3874</v>
      </c>
      <c r="B2740" s="29">
        <v>15885.0</v>
      </c>
      <c r="C2740" s="59">
        <v>15885.0</v>
      </c>
      <c r="D2740" s="27">
        <v>0.0</v>
      </c>
      <c r="E2740" s="42"/>
    </row>
    <row r="2741">
      <c r="A2741" s="35" t="s">
        <v>3875</v>
      </c>
      <c r="B2741" s="29">
        <v>500240.2</v>
      </c>
      <c r="C2741" s="59">
        <v>500763.2</v>
      </c>
      <c r="D2741" s="27">
        <v>523.0</v>
      </c>
      <c r="E2741" s="42"/>
    </row>
    <row r="2742">
      <c r="A2742" s="36" t="s">
        <v>3876</v>
      </c>
      <c r="B2742" s="43">
        <v>10.80000000000291</v>
      </c>
      <c r="C2742" s="65">
        <v>-28.20000000001164</v>
      </c>
      <c r="D2742" s="66">
        <v>-39.00000000001455</v>
      </c>
      <c r="E2742" s="46"/>
    </row>
    <row r="2745">
      <c r="A2745" s="5" t="s">
        <v>5089</v>
      </c>
      <c r="B2745" s="6"/>
      <c r="C2745" s="6"/>
      <c r="D2745" s="6"/>
      <c r="E2745" s="7"/>
    </row>
    <row r="2746">
      <c r="A2746" s="10"/>
      <c r="B2746" s="11"/>
      <c r="C2746" s="11"/>
      <c r="D2746" s="11"/>
      <c r="E2746" s="12"/>
    </row>
    <row r="2747">
      <c r="A2747" s="5" t="s">
        <v>3850</v>
      </c>
      <c r="B2747" s="6"/>
      <c r="C2747" s="6"/>
      <c r="D2747" s="6"/>
      <c r="E2747" s="7"/>
    </row>
    <row r="2748">
      <c r="A2748" s="10"/>
      <c r="B2748" s="11"/>
      <c r="C2748" s="11"/>
      <c r="D2748" s="11"/>
      <c r="E2748" s="12"/>
    </row>
    <row r="2749">
      <c r="A2749" s="13">
        <v>46069.0</v>
      </c>
      <c r="B2749" s="6"/>
      <c r="C2749" s="54" t="s">
        <v>3851</v>
      </c>
      <c r="D2749" s="15">
        <v>46075.0</v>
      </c>
      <c r="E2749" s="7"/>
    </row>
    <row r="2750">
      <c r="A2750" s="10"/>
      <c r="B2750" s="11"/>
      <c r="C2750" s="16"/>
      <c r="D2750" s="11"/>
      <c r="E2750" s="12"/>
    </row>
    <row r="2751">
      <c r="A2751" s="55" t="s">
        <v>5098</v>
      </c>
      <c r="B2751" s="7"/>
      <c r="C2751" s="16"/>
      <c r="D2751" s="56" t="s">
        <v>5099</v>
      </c>
      <c r="E2751" s="7"/>
    </row>
    <row r="2752">
      <c r="A2752" s="10"/>
      <c r="B2752" s="12"/>
      <c r="C2752" s="16"/>
      <c r="D2752" s="11"/>
      <c r="E2752" s="12"/>
    </row>
    <row r="2753">
      <c r="A2753" s="19" t="s">
        <v>3852</v>
      </c>
      <c r="B2753" s="6"/>
      <c r="C2753" s="6"/>
      <c r="D2753" s="6"/>
      <c r="E2753" s="7"/>
    </row>
    <row r="2754">
      <c r="A2754" s="20" t="s">
        <v>3853</v>
      </c>
      <c r="B2754" s="21" t="s">
        <v>3854</v>
      </c>
      <c r="C2754" s="22" t="s">
        <v>3855</v>
      </c>
      <c r="D2754" s="21" t="s">
        <v>3856</v>
      </c>
      <c r="E2754" s="23" t="s">
        <v>13</v>
      </c>
    </row>
    <row r="2755">
      <c r="A2755" s="57" t="s">
        <v>3857</v>
      </c>
      <c r="B2755" s="25">
        <v>18876.0</v>
      </c>
      <c r="C2755" s="26">
        <v>18876.0</v>
      </c>
      <c r="D2755" s="27">
        <v>0.0</v>
      </c>
      <c r="E2755" s="42"/>
    </row>
    <row r="2756">
      <c r="A2756" s="57" t="s">
        <v>3858</v>
      </c>
      <c r="B2756" s="29">
        <v>31392.0</v>
      </c>
      <c r="C2756" s="26">
        <v>31392.0</v>
      </c>
      <c r="D2756" s="27">
        <v>0.0</v>
      </c>
      <c r="E2756" s="28"/>
    </row>
    <row r="2757">
      <c r="A2757" s="57" t="s">
        <v>3859</v>
      </c>
      <c r="B2757" s="29">
        <v>500.0</v>
      </c>
      <c r="C2757" s="26">
        <v>500.0</v>
      </c>
      <c r="D2757" s="27">
        <v>0.0</v>
      </c>
      <c r="E2757" s="42"/>
    </row>
    <row r="2758">
      <c r="A2758" s="57" t="s">
        <v>3860</v>
      </c>
      <c r="B2758" s="29">
        <v>0.0</v>
      </c>
      <c r="C2758" s="26"/>
      <c r="D2758" s="27">
        <v>0.0</v>
      </c>
      <c r="E2758" s="42"/>
    </row>
    <row r="2759">
      <c r="A2759" s="31" t="s">
        <v>3862</v>
      </c>
      <c r="B2759" s="29">
        <v>0.0</v>
      </c>
      <c r="C2759" s="26"/>
      <c r="D2759" s="27">
        <v>0.0</v>
      </c>
      <c r="E2759" s="41"/>
    </row>
    <row r="2760">
      <c r="A2760" s="31" t="s">
        <v>3863</v>
      </c>
      <c r="B2760" s="29">
        <v>0.0</v>
      </c>
      <c r="C2760" s="26"/>
      <c r="D2760" s="27">
        <v>0.0</v>
      </c>
      <c r="E2760" s="28"/>
    </row>
    <row r="2761">
      <c r="A2761" s="31" t="s">
        <v>3865</v>
      </c>
      <c r="B2761" s="29">
        <v>755.0</v>
      </c>
      <c r="C2761" s="26">
        <v>755.0</v>
      </c>
      <c r="D2761" s="27">
        <v>0.0</v>
      </c>
      <c r="E2761" s="28" t="s">
        <v>5362</v>
      </c>
    </row>
    <row r="2762">
      <c r="A2762" s="31" t="s">
        <v>3867</v>
      </c>
      <c r="B2762" s="29">
        <v>6320.0</v>
      </c>
      <c r="C2762" s="26">
        <v>6320.0</v>
      </c>
      <c r="D2762" s="27">
        <v>0.0</v>
      </c>
      <c r="E2762" s="42"/>
    </row>
    <row r="2763">
      <c r="A2763" s="58" t="s">
        <v>3868</v>
      </c>
      <c r="B2763" s="29">
        <v>108718.0</v>
      </c>
      <c r="C2763" s="29">
        <v>108718.0</v>
      </c>
      <c r="D2763" s="27">
        <v>0.0</v>
      </c>
      <c r="E2763" s="42"/>
    </row>
    <row r="2764">
      <c r="A2764" s="58" t="s">
        <v>3869</v>
      </c>
      <c r="B2764" s="29">
        <v>42302.0</v>
      </c>
      <c r="C2764" s="59">
        <v>42302.0</v>
      </c>
      <c r="D2764" s="27">
        <v>0.0</v>
      </c>
      <c r="E2764" s="42"/>
    </row>
    <row r="2765">
      <c r="A2765" s="58" t="s">
        <v>3870</v>
      </c>
      <c r="B2765" s="29">
        <v>142590.0</v>
      </c>
      <c r="C2765" s="59">
        <v>142590.0</v>
      </c>
      <c r="D2765" s="27">
        <v>0.0</v>
      </c>
      <c r="E2765" s="42"/>
    </row>
    <row r="2766">
      <c r="A2766" s="58" t="s">
        <v>3871</v>
      </c>
      <c r="B2766" s="29">
        <v>107012.5</v>
      </c>
      <c r="C2766" s="59">
        <v>107012.5</v>
      </c>
      <c r="D2766" s="27">
        <v>0.0</v>
      </c>
      <c r="E2766" s="42"/>
    </row>
    <row r="2767">
      <c r="A2767" s="58" t="s">
        <v>3873</v>
      </c>
      <c r="B2767" s="29">
        <v>2759.0</v>
      </c>
      <c r="C2767" s="59">
        <v>2759.0</v>
      </c>
      <c r="D2767" s="27">
        <v>0.0</v>
      </c>
      <c r="E2767" s="42"/>
    </row>
    <row r="2768">
      <c r="A2768" s="58" t="s">
        <v>3874</v>
      </c>
      <c r="B2768" s="29">
        <v>10199.0</v>
      </c>
      <c r="C2768" s="59">
        <v>10199.0</v>
      </c>
      <c r="D2768" s="27">
        <v>0.0</v>
      </c>
      <c r="E2768" s="42"/>
    </row>
    <row r="2769">
      <c r="A2769" s="35" t="s">
        <v>3875</v>
      </c>
      <c r="B2769" s="29">
        <v>461201.1</v>
      </c>
      <c r="C2769" s="59">
        <v>461201.1</v>
      </c>
      <c r="D2769" s="27">
        <v>0.0</v>
      </c>
      <c r="E2769" s="42"/>
    </row>
    <row r="2770">
      <c r="A2770" s="36" t="s">
        <v>3876</v>
      </c>
      <c r="B2770" s="43">
        <v>23.400000000001455</v>
      </c>
      <c r="C2770" s="65">
        <v>23.400000000023283</v>
      </c>
      <c r="D2770" s="66">
        <v>2.1827872842550278E-11</v>
      </c>
      <c r="E2770" s="46"/>
    </row>
    <row r="2773">
      <c r="A2773" s="5" t="s">
        <v>5089</v>
      </c>
      <c r="B2773" s="6"/>
      <c r="C2773" s="6"/>
      <c r="D2773" s="6"/>
      <c r="E2773" s="7"/>
    </row>
    <row r="2774">
      <c r="A2774" s="10"/>
      <c r="B2774" s="11"/>
      <c r="C2774" s="11"/>
      <c r="D2774" s="11"/>
      <c r="E2774" s="12"/>
    </row>
    <row r="2775">
      <c r="A2775" s="5" t="s">
        <v>3850</v>
      </c>
      <c r="B2775" s="6"/>
      <c r="C2775" s="6"/>
      <c r="D2775" s="6"/>
      <c r="E2775" s="7"/>
    </row>
    <row r="2776">
      <c r="A2776" s="10"/>
      <c r="B2776" s="11"/>
      <c r="C2776" s="11"/>
      <c r="D2776" s="11"/>
      <c r="E2776" s="12"/>
    </row>
    <row r="2777">
      <c r="A2777" s="13">
        <v>46076.0</v>
      </c>
      <c r="B2777" s="6"/>
      <c r="C2777" s="54" t="s">
        <v>3851</v>
      </c>
      <c r="D2777" s="15">
        <v>46081.0</v>
      </c>
      <c r="E2777" s="7"/>
    </row>
    <row r="2778">
      <c r="A2778" s="10"/>
      <c r="B2778" s="11"/>
      <c r="C2778" s="16"/>
      <c r="D2778" s="11"/>
      <c r="E2778" s="12"/>
    </row>
    <row r="2779">
      <c r="A2779" s="55" t="s">
        <v>5098</v>
      </c>
      <c r="B2779" s="7"/>
      <c r="C2779" s="16"/>
      <c r="D2779" s="56" t="s">
        <v>5107</v>
      </c>
      <c r="E2779" s="7"/>
    </row>
    <row r="2780">
      <c r="A2780" s="10"/>
      <c r="B2780" s="12"/>
      <c r="C2780" s="16"/>
      <c r="D2780" s="11"/>
      <c r="E2780" s="12"/>
    </row>
    <row r="2781">
      <c r="A2781" s="19" t="s">
        <v>3852</v>
      </c>
      <c r="B2781" s="6"/>
      <c r="C2781" s="6"/>
      <c r="D2781" s="6"/>
      <c r="E2781" s="7"/>
    </row>
    <row r="2782">
      <c r="A2782" s="20" t="s">
        <v>3853</v>
      </c>
      <c r="B2782" s="21" t="s">
        <v>3854</v>
      </c>
      <c r="C2782" s="22" t="s">
        <v>3855</v>
      </c>
      <c r="D2782" s="21" t="s">
        <v>3856</v>
      </c>
      <c r="E2782" s="23" t="s">
        <v>13</v>
      </c>
    </row>
    <row r="2783">
      <c r="A2783" s="57" t="s">
        <v>3857</v>
      </c>
      <c r="B2783" s="25">
        <v>18982.0</v>
      </c>
      <c r="C2783" s="26">
        <v>18983.0</v>
      </c>
      <c r="D2783" s="27">
        <v>1.0</v>
      </c>
      <c r="E2783" s="42"/>
    </row>
    <row r="2784">
      <c r="A2784" s="57" t="s">
        <v>3858</v>
      </c>
      <c r="B2784" s="29">
        <v>23016.0</v>
      </c>
      <c r="C2784" s="26">
        <v>23016.0</v>
      </c>
      <c r="D2784" s="27">
        <v>0.0</v>
      </c>
      <c r="E2784" s="28"/>
    </row>
    <row r="2785">
      <c r="A2785" s="57" t="s">
        <v>3859</v>
      </c>
      <c r="B2785" s="29">
        <v>400.0</v>
      </c>
      <c r="C2785" s="26">
        <v>400.0</v>
      </c>
      <c r="D2785" s="27">
        <v>0.0</v>
      </c>
      <c r="E2785" s="42"/>
    </row>
    <row r="2786">
      <c r="A2786" s="57" t="s">
        <v>3860</v>
      </c>
      <c r="B2786" s="29">
        <v>0.0</v>
      </c>
      <c r="C2786" s="26"/>
      <c r="D2786" s="27">
        <v>0.0</v>
      </c>
      <c r="E2786" s="42"/>
    </row>
    <row r="2787">
      <c r="A2787" s="31" t="s">
        <v>3862</v>
      </c>
      <c r="B2787" s="29">
        <v>0.0</v>
      </c>
      <c r="C2787" s="26"/>
      <c r="D2787" s="27">
        <v>0.0</v>
      </c>
      <c r="E2787" s="41"/>
    </row>
    <row r="2788">
      <c r="A2788" s="31" t="s">
        <v>3863</v>
      </c>
      <c r="B2788" s="29">
        <v>0.0</v>
      </c>
      <c r="C2788" s="26"/>
      <c r="D2788" s="27">
        <v>0.0</v>
      </c>
      <c r="E2788" s="28"/>
    </row>
    <row r="2789">
      <c r="A2789" s="31" t="s">
        <v>3865</v>
      </c>
      <c r="B2789" s="29">
        <v>0.0</v>
      </c>
      <c r="C2789" s="26"/>
      <c r="D2789" s="27">
        <v>0.0</v>
      </c>
      <c r="E2789" s="28"/>
    </row>
    <row r="2790">
      <c r="A2790" s="31" t="s">
        <v>3867</v>
      </c>
      <c r="B2790" s="29">
        <v>5040.0</v>
      </c>
      <c r="C2790" s="26">
        <v>5000.0</v>
      </c>
      <c r="D2790" s="27">
        <v>-40.0</v>
      </c>
      <c r="E2790" s="42"/>
    </row>
    <row r="2791">
      <c r="A2791" s="58" t="s">
        <v>3868</v>
      </c>
      <c r="B2791" s="29">
        <v>91808.0</v>
      </c>
      <c r="C2791" s="29">
        <v>91808.0</v>
      </c>
      <c r="D2791" s="27">
        <v>0.0</v>
      </c>
      <c r="E2791" s="42"/>
    </row>
    <row r="2792">
      <c r="A2792" s="58" t="s">
        <v>3869</v>
      </c>
      <c r="B2792" s="29">
        <v>24706.0</v>
      </c>
      <c r="C2792" s="59">
        <v>24706.0</v>
      </c>
      <c r="D2792" s="27">
        <v>0.0</v>
      </c>
      <c r="E2792" s="42"/>
    </row>
    <row r="2793">
      <c r="A2793" s="58" t="s">
        <v>3870</v>
      </c>
      <c r="B2793" s="29">
        <v>104630.0</v>
      </c>
      <c r="C2793" s="59">
        <v>104630.0</v>
      </c>
      <c r="D2793" s="27">
        <v>0.0</v>
      </c>
      <c r="E2793" s="42"/>
    </row>
    <row r="2794">
      <c r="A2794" s="58" t="s">
        <v>3871</v>
      </c>
      <c r="B2794" s="29">
        <v>94101.0</v>
      </c>
      <c r="C2794" s="59">
        <v>94101.0</v>
      </c>
      <c r="D2794" s="27">
        <v>0.0</v>
      </c>
      <c r="E2794" s="42"/>
    </row>
    <row r="2795">
      <c r="A2795" s="58" t="s">
        <v>3873</v>
      </c>
      <c r="B2795" s="29">
        <v>2618.0</v>
      </c>
      <c r="C2795" s="59">
        <v>2618.0</v>
      </c>
      <c r="D2795" s="27">
        <v>0.0</v>
      </c>
      <c r="E2795" s="42"/>
    </row>
    <row r="2796">
      <c r="A2796" s="58" t="s">
        <v>3874</v>
      </c>
      <c r="B2796" s="29">
        <v>8827.0</v>
      </c>
      <c r="C2796" s="59">
        <v>8827.0</v>
      </c>
      <c r="D2796" s="27">
        <v>0.0</v>
      </c>
      <c r="E2796" s="42"/>
    </row>
    <row r="2797">
      <c r="A2797" s="35" t="s">
        <v>3875</v>
      </c>
      <c r="B2797" s="29">
        <v>365294.5</v>
      </c>
      <c r="C2797" s="59">
        <v>365294.5</v>
      </c>
      <c r="D2797" s="27">
        <v>0.0</v>
      </c>
      <c r="E2797" s="42"/>
    </row>
    <row r="2798">
      <c r="A2798" s="36" t="s">
        <v>3876</v>
      </c>
      <c r="B2798" s="43">
        <v>6.5</v>
      </c>
      <c r="C2798" s="65">
        <v>-32.5</v>
      </c>
      <c r="D2798" s="66">
        <v>-39.0</v>
      </c>
      <c r="E2798" s="46"/>
    </row>
    <row r="2801">
      <c r="A2801" s="5" t="s">
        <v>5089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3850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46082.0</v>
      </c>
      <c r="B2805" s="6"/>
      <c r="C2805" s="54" t="s">
        <v>3851</v>
      </c>
      <c r="D2805" s="15">
        <v>46082.0</v>
      </c>
      <c r="E2805" s="7"/>
    </row>
    <row r="2806">
      <c r="A2806" s="10"/>
      <c r="B2806" s="11"/>
      <c r="C2806" s="16"/>
      <c r="D2806" s="11"/>
      <c r="E2806" s="12"/>
    </row>
    <row r="2807">
      <c r="A2807" s="55" t="s">
        <v>5099</v>
      </c>
      <c r="B2807" s="7"/>
      <c r="C2807" s="16"/>
      <c r="D2807" s="56" t="s">
        <v>5099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3852</v>
      </c>
      <c r="B2809" s="6"/>
      <c r="C2809" s="6"/>
      <c r="D2809" s="6"/>
      <c r="E2809" s="7"/>
    </row>
    <row r="2810">
      <c r="A2810" s="20" t="s">
        <v>3853</v>
      </c>
      <c r="B2810" s="21" t="s">
        <v>3854</v>
      </c>
      <c r="C2810" s="22" t="s">
        <v>3855</v>
      </c>
      <c r="D2810" s="21" t="s">
        <v>3856</v>
      </c>
      <c r="E2810" s="23" t="s">
        <v>13</v>
      </c>
    </row>
    <row r="2811">
      <c r="A2811" s="57" t="s">
        <v>3857</v>
      </c>
      <c r="B2811" s="25">
        <v>4603.0</v>
      </c>
      <c r="C2811" s="26">
        <v>4603.0</v>
      </c>
      <c r="D2811" s="27">
        <v>0.0</v>
      </c>
      <c r="E2811" s="42"/>
    </row>
    <row r="2812">
      <c r="A2812" s="57" t="s">
        <v>3858</v>
      </c>
      <c r="B2812" s="29">
        <v>3458.0</v>
      </c>
      <c r="C2812" s="26">
        <v>3458.0</v>
      </c>
      <c r="D2812" s="27">
        <v>0.0</v>
      </c>
      <c r="E2812" s="28"/>
    </row>
    <row r="2813">
      <c r="A2813" s="57" t="s">
        <v>3859</v>
      </c>
      <c r="B2813" s="29">
        <v>0.0</v>
      </c>
      <c r="C2813" s="26"/>
      <c r="D2813" s="27">
        <v>0.0</v>
      </c>
      <c r="E2813" s="42"/>
    </row>
    <row r="2814">
      <c r="A2814" s="57" t="s">
        <v>3860</v>
      </c>
      <c r="B2814" s="29">
        <v>0.0</v>
      </c>
      <c r="C2814" s="26"/>
      <c r="D2814" s="27">
        <v>0.0</v>
      </c>
      <c r="E2814" s="42"/>
    </row>
    <row r="2815">
      <c r="A2815" s="31" t="s">
        <v>3862</v>
      </c>
      <c r="B2815" s="29">
        <v>0.0</v>
      </c>
      <c r="C2815" s="26"/>
      <c r="D2815" s="27">
        <v>0.0</v>
      </c>
      <c r="E2815" s="41"/>
    </row>
    <row r="2816">
      <c r="A2816" s="31" t="s">
        <v>3863</v>
      </c>
      <c r="B2816" s="29">
        <v>0.0</v>
      </c>
      <c r="C2816" s="26"/>
      <c r="D2816" s="27">
        <v>0.0</v>
      </c>
      <c r="E2816" s="28"/>
    </row>
    <row r="2817">
      <c r="A2817" s="31" t="s">
        <v>3865</v>
      </c>
      <c r="B2817" s="29">
        <v>0.0</v>
      </c>
      <c r="C2817" s="26"/>
      <c r="D2817" s="27">
        <v>0.0</v>
      </c>
      <c r="E2817" s="28"/>
    </row>
    <row r="2818">
      <c r="A2818" s="31" t="s">
        <v>3867</v>
      </c>
      <c r="B2818" s="29">
        <v>880.0</v>
      </c>
      <c r="C2818" s="26">
        <v>880.0</v>
      </c>
      <c r="D2818" s="27">
        <v>0.0</v>
      </c>
      <c r="E2818" s="42"/>
    </row>
    <row r="2819">
      <c r="A2819" s="58" t="s">
        <v>3868</v>
      </c>
      <c r="B2819" s="29">
        <v>16172.0</v>
      </c>
      <c r="C2819" s="29">
        <v>16172.0</v>
      </c>
      <c r="D2819" s="27">
        <v>0.0</v>
      </c>
      <c r="E2819" s="42"/>
    </row>
    <row r="2820">
      <c r="A2820" s="58" t="s">
        <v>3869</v>
      </c>
      <c r="B2820" s="29">
        <v>6564.0</v>
      </c>
      <c r="C2820" s="59">
        <v>6564.0</v>
      </c>
      <c r="D2820" s="27">
        <v>0.0</v>
      </c>
      <c r="E2820" s="42"/>
    </row>
    <row r="2821">
      <c r="A2821" s="58" t="s">
        <v>3870</v>
      </c>
      <c r="B2821" s="29">
        <v>21278.0</v>
      </c>
      <c r="C2821" s="59">
        <v>21278.0</v>
      </c>
      <c r="D2821" s="27">
        <v>0.0</v>
      </c>
      <c r="E2821" s="42"/>
    </row>
    <row r="2822">
      <c r="A2822" s="58" t="s">
        <v>3871</v>
      </c>
      <c r="B2822" s="29">
        <v>19106.0</v>
      </c>
      <c r="C2822" s="59">
        <v>19106.0</v>
      </c>
      <c r="D2822" s="27">
        <v>0.0</v>
      </c>
      <c r="E2822" s="42"/>
    </row>
    <row r="2823">
      <c r="A2823" s="58" t="s">
        <v>3873</v>
      </c>
      <c r="B2823" s="29">
        <v>876.0</v>
      </c>
      <c r="C2823" s="59">
        <v>0.0</v>
      </c>
      <c r="D2823" s="27">
        <v>-876.0</v>
      </c>
      <c r="E2823" s="42"/>
    </row>
    <row r="2824">
      <c r="A2824" s="58" t="s">
        <v>3874</v>
      </c>
      <c r="B2824" s="29">
        <v>3269.0</v>
      </c>
      <c r="C2824" s="59">
        <v>3269.0</v>
      </c>
      <c r="D2824" s="27">
        <v>0.0</v>
      </c>
      <c r="E2824" s="42"/>
    </row>
    <row r="2825">
      <c r="A2825" s="35" t="s">
        <v>3875</v>
      </c>
      <c r="B2825" s="29">
        <v>72937.0</v>
      </c>
      <c r="C2825" s="59">
        <v>72937.0</v>
      </c>
      <c r="D2825" s="27">
        <v>0.0</v>
      </c>
      <c r="E2825" s="42"/>
    </row>
    <row r="2826">
      <c r="A2826" s="36" t="s">
        <v>3876</v>
      </c>
      <c r="B2826" s="43">
        <v>0.0</v>
      </c>
      <c r="C2826" s="65">
        <v>-876.0</v>
      </c>
      <c r="D2826" s="66">
        <v>-876.0</v>
      </c>
      <c r="E2826" s="46"/>
    </row>
    <row r="2829">
      <c r="A2829" s="5" t="s">
        <v>5089</v>
      </c>
      <c r="B2829" s="6"/>
      <c r="C2829" s="6"/>
      <c r="D2829" s="6"/>
      <c r="E2829" s="7"/>
    </row>
    <row r="2830">
      <c r="A2830" s="10"/>
      <c r="B2830" s="11"/>
      <c r="C2830" s="11"/>
      <c r="D2830" s="11"/>
      <c r="E2830" s="12"/>
    </row>
    <row r="2831">
      <c r="A2831" s="5" t="s">
        <v>3850</v>
      </c>
      <c r="B2831" s="6"/>
      <c r="C2831" s="6"/>
      <c r="D2831" s="6"/>
      <c r="E2831" s="7"/>
    </row>
    <row r="2832">
      <c r="A2832" s="10"/>
      <c r="B2832" s="11"/>
      <c r="C2832" s="11"/>
      <c r="D2832" s="11"/>
      <c r="E2832" s="12"/>
    </row>
    <row r="2833">
      <c r="A2833" s="13">
        <v>46082.0</v>
      </c>
      <c r="B2833" s="6"/>
      <c r="C2833" s="54" t="s">
        <v>3851</v>
      </c>
      <c r="D2833" s="15">
        <v>46082.0</v>
      </c>
      <c r="E2833" s="7"/>
    </row>
    <row r="2834">
      <c r="A2834" s="10"/>
      <c r="B2834" s="11"/>
      <c r="C2834" s="16"/>
      <c r="D2834" s="11"/>
      <c r="E2834" s="12"/>
    </row>
    <row r="2835">
      <c r="A2835" s="55" t="s">
        <v>5099</v>
      </c>
      <c r="B2835" s="7"/>
      <c r="C2835" s="16"/>
      <c r="D2835" s="56" t="s">
        <v>5099</v>
      </c>
      <c r="E2835" s="7"/>
    </row>
    <row r="2836">
      <c r="A2836" s="10"/>
      <c r="B2836" s="12"/>
      <c r="C2836" s="16"/>
      <c r="D2836" s="11"/>
      <c r="E2836" s="12"/>
    </row>
    <row r="2837">
      <c r="A2837" s="19" t="s">
        <v>3852</v>
      </c>
      <c r="B2837" s="6"/>
      <c r="C2837" s="6"/>
      <c r="D2837" s="6"/>
      <c r="E2837" s="7"/>
    </row>
    <row r="2838">
      <c r="A2838" s="20" t="s">
        <v>3853</v>
      </c>
      <c r="B2838" s="21" t="s">
        <v>3854</v>
      </c>
      <c r="C2838" s="22" t="s">
        <v>3855</v>
      </c>
      <c r="D2838" s="21" t="s">
        <v>3856</v>
      </c>
      <c r="E2838" s="23" t="s">
        <v>13</v>
      </c>
    </row>
    <row r="2839">
      <c r="A2839" s="57" t="s">
        <v>3857</v>
      </c>
      <c r="B2839" s="25">
        <v>4603.0</v>
      </c>
      <c r="C2839" s="26">
        <v>4603.0</v>
      </c>
      <c r="D2839" s="27">
        <v>0.0</v>
      </c>
      <c r="E2839" s="42"/>
    </row>
    <row r="2840">
      <c r="A2840" s="57" t="s">
        <v>3858</v>
      </c>
      <c r="B2840" s="29">
        <v>3458.0</v>
      </c>
      <c r="C2840" s="26">
        <v>3458.0</v>
      </c>
      <c r="D2840" s="27">
        <v>0.0</v>
      </c>
      <c r="E2840" s="28"/>
    </row>
    <row r="2841">
      <c r="A2841" s="57" t="s">
        <v>3859</v>
      </c>
      <c r="B2841" s="29">
        <v>0.0</v>
      </c>
      <c r="C2841" s="26"/>
      <c r="D2841" s="27">
        <v>0.0</v>
      </c>
      <c r="E2841" s="42"/>
    </row>
    <row r="2842">
      <c r="A2842" s="57" t="s">
        <v>3860</v>
      </c>
      <c r="B2842" s="29">
        <v>0.0</v>
      </c>
      <c r="C2842" s="26"/>
      <c r="D2842" s="27">
        <v>0.0</v>
      </c>
      <c r="E2842" s="42"/>
    </row>
    <row r="2843">
      <c r="A2843" s="31" t="s">
        <v>3862</v>
      </c>
      <c r="B2843" s="29">
        <v>0.0</v>
      </c>
      <c r="C2843" s="26"/>
      <c r="D2843" s="27">
        <v>0.0</v>
      </c>
      <c r="E2843" s="41"/>
    </row>
    <row r="2844">
      <c r="A2844" s="31" t="s">
        <v>3863</v>
      </c>
      <c r="B2844" s="29">
        <v>0.0</v>
      </c>
      <c r="C2844" s="26"/>
      <c r="D2844" s="27">
        <v>0.0</v>
      </c>
      <c r="E2844" s="28"/>
    </row>
    <row r="2845">
      <c r="A2845" s="31" t="s">
        <v>3865</v>
      </c>
      <c r="B2845" s="29">
        <v>0.0</v>
      </c>
      <c r="C2845" s="26"/>
      <c r="D2845" s="27">
        <v>0.0</v>
      </c>
      <c r="E2845" s="28"/>
    </row>
    <row r="2846">
      <c r="A2846" s="31" t="s">
        <v>3867</v>
      </c>
      <c r="B2846" s="29">
        <v>880.0</v>
      </c>
      <c r="C2846" s="26">
        <v>880.0</v>
      </c>
      <c r="D2846" s="27">
        <v>0.0</v>
      </c>
      <c r="E2846" s="42"/>
    </row>
    <row r="2847">
      <c r="A2847" s="58" t="s">
        <v>3868</v>
      </c>
      <c r="B2847" s="29">
        <v>16172.0</v>
      </c>
      <c r="C2847" s="29">
        <v>16172.0</v>
      </c>
      <c r="D2847" s="27">
        <v>0.0</v>
      </c>
      <c r="E2847" s="42"/>
    </row>
    <row r="2848">
      <c r="A2848" s="58" t="s">
        <v>3869</v>
      </c>
      <c r="B2848" s="29">
        <v>6564.0</v>
      </c>
      <c r="C2848" s="59">
        <v>6564.0</v>
      </c>
      <c r="D2848" s="27">
        <v>0.0</v>
      </c>
      <c r="E2848" s="42"/>
    </row>
    <row r="2849">
      <c r="A2849" s="58" t="s">
        <v>3870</v>
      </c>
      <c r="B2849" s="29">
        <v>21278.0</v>
      </c>
      <c r="C2849" s="59">
        <v>21278.0</v>
      </c>
      <c r="D2849" s="27">
        <v>0.0</v>
      </c>
      <c r="E2849" s="42"/>
    </row>
    <row r="2850">
      <c r="A2850" s="58" t="s">
        <v>3871</v>
      </c>
      <c r="B2850" s="29">
        <v>19106.0</v>
      </c>
      <c r="C2850" s="59">
        <v>19106.0</v>
      </c>
      <c r="D2850" s="27">
        <v>0.0</v>
      </c>
      <c r="E2850" s="42"/>
    </row>
    <row r="2851">
      <c r="A2851" s="58" t="s">
        <v>3873</v>
      </c>
      <c r="B2851" s="29">
        <v>876.0</v>
      </c>
      <c r="C2851" s="59">
        <v>0.0</v>
      </c>
      <c r="D2851" s="27">
        <v>-876.0</v>
      </c>
      <c r="E2851" s="42"/>
    </row>
    <row r="2852">
      <c r="A2852" s="58" t="s">
        <v>3874</v>
      </c>
      <c r="B2852" s="29">
        <v>3269.0</v>
      </c>
      <c r="C2852" s="59">
        <v>3269.0</v>
      </c>
      <c r="D2852" s="27">
        <v>0.0</v>
      </c>
      <c r="E2852" s="42"/>
    </row>
    <row r="2853">
      <c r="A2853" s="35" t="s">
        <v>3875</v>
      </c>
      <c r="B2853" s="29">
        <v>72937.0</v>
      </c>
      <c r="C2853" s="59">
        <v>72937.0</v>
      </c>
      <c r="D2853" s="27">
        <v>0.0</v>
      </c>
      <c r="E2853" s="42"/>
    </row>
    <row r="2854">
      <c r="A2854" s="36" t="s">
        <v>3876</v>
      </c>
      <c r="B2854" s="43">
        <v>0.0</v>
      </c>
      <c r="C2854" s="65">
        <v>-876.0</v>
      </c>
      <c r="D2854" s="66">
        <v>-876.0</v>
      </c>
      <c r="E2854" s="46"/>
    </row>
    <row r="2857">
      <c r="A2857" s="5" t="s">
        <v>5089</v>
      </c>
      <c r="B2857" s="6"/>
      <c r="C2857" s="6"/>
      <c r="D2857" s="6"/>
      <c r="E2857" s="7"/>
    </row>
    <row r="2858">
      <c r="A2858" s="10"/>
      <c r="B2858" s="11"/>
      <c r="C2858" s="11"/>
      <c r="D2858" s="11"/>
      <c r="E2858" s="12"/>
    </row>
    <row r="2859">
      <c r="A2859" s="5" t="s">
        <v>3850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13">
        <v>46083.0</v>
      </c>
      <c r="B2861" s="6"/>
      <c r="C2861" s="54" t="s">
        <v>3851</v>
      </c>
      <c r="D2861" s="15">
        <v>46089.0</v>
      </c>
      <c r="E2861" s="7"/>
    </row>
    <row r="2862">
      <c r="A2862" s="10"/>
      <c r="B2862" s="11"/>
      <c r="C2862" s="16"/>
      <c r="D2862" s="11"/>
      <c r="E2862" s="12"/>
    </row>
    <row r="2863">
      <c r="A2863" s="55" t="s">
        <v>5098</v>
      </c>
      <c r="B2863" s="7"/>
      <c r="C2863" s="16"/>
      <c r="D2863" s="56" t="s">
        <v>5099</v>
      </c>
      <c r="E2863" s="7"/>
    </row>
    <row r="2864">
      <c r="A2864" s="10"/>
      <c r="B2864" s="12"/>
      <c r="C2864" s="16"/>
      <c r="D2864" s="11"/>
      <c r="E2864" s="12"/>
    </row>
    <row r="2865">
      <c r="A2865" s="19" t="s">
        <v>3852</v>
      </c>
      <c r="B2865" s="6"/>
      <c r="C2865" s="6"/>
      <c r="D2865" s="6"/>
      <c r="E2865" s="7"/>
    </row>
    <row r="2866">
      <c r="A2866" s="20" t="s">
        <v>3853</v>
      </c>
      <c r="B2866" s="21" t="s">
        <v>3854</v>
      </c>
      <c r="C2866" s="22" t="s">
        <v>3855</v>
      </c>
      <c r="D2866" s="21" t="s">
        <v>3856</v>
      </c>
      <c r="E2866" s="23" t="s">
        <v>13</v>
      </c>
    </row>
    <row r="2867">
      <c r="A2867" s="57" t="s">
        <v>3857</v>
      </c>
      <c r="B2867" s="25">
        <v>33879.0</v>
      </c>
      <c r="C2867" s="26">
        <v>33888.0</v>
      </c>
      <c r="D2867" s="27">
        <v>9.0</v>
      </c>
      <c r="E2867" s="42"/>
    </row>
    <row r="2868">
      <c r="A2868" s="57" t="s">
        <v>3858</v>
      </c>
      <c r="B2868" s="29">
        <v>35997.0</v>
      </c>
      <c r="C2868" s="26">
        <v>35997.0</v>
      </c>
      <c r="D2868" s="27">
        <v>0.0</v>
      </c>
      <c r="E2868" s="28"/>
    </row>
    <row r="2869">
      <c r="A2869" s="57" t="s">
        <v>3859</v>
      </c>
      <c r="B2869" s="29">
        <v>510.0</v>
      </c>
      <c r="C2869" s="26">
        <v>510.0</v>
      </c>
      <c r="D2869" s="27">
        <v>0.0</v>
      </c>
      <c r="E2869" s="42"/>
    </row>
    <row r="2870">
      <c r="A2870" s="57" t="s">
        <v>3860</v>
      </c>
      <c r="B2870" s="29">
        <v>0.0</v>
      </c>
      <c r="C2870" s="26"/>
      <c r="D2870" s="27">
        <v>0.0</v>
      </c>
      <c r="E2870" s="42"/>
    </row>
    <row r="2871">
      <c r="A2871" s="31" t="s">
        <v>3862</v>
      </c>
      <c r="B2871" s="29">
        <v>0.0</v>
      </c>
      <c r="C2871" s="26"/>
      <c r="D2871" s="27">
        <v>0.0</v>
      </c>
      <c r="E2871" s="41"/>
    </row>
    <row r="2872">
      <c r="A2872" s="31" t="s">
        <v>3863</v>
      </c>
      <c r="B2872" s="29">
        <v>0.0</v>
      </c>
      <c r="C2872" s="26"/>
      <c r="D2872" s="27">
        <v>0.0</v>
      </c>
      <c r="E2872" s="28"/>
    </row>
    <row r="2873">
      <c r="A2873" s="31" t="s">
        <v>3865</v>
      </c>
      <c r="B2873" s="29">
        <v>1989.0</v>
      </c>
      <c r="C2873" s="26">
        <v>1989.0</v>
      </c>
      <c r="D2873" s="27">
        <v>0.0</v>
      </c>
      <c r="E2873" s="28" t="s">
        <v>5363</v>
      </c>
    </row>
    <row r="2874">
      <c r="A2874" s="31" t="s">
        <v>3867</v>
      </c>
      <c r="B2874" s="29">
        <v>6280.0</v>
      </c>
      <c r="C2874" s="26">
        <v>6280.0</v>
      </c>
      <c r="D2874" s="27">
        <v>0.0</v>
      </c>
      <c r="E2874" s="42"/>
    </row>
    <row r="2875">
      <c r="A2875" s="58" t="s">
        <v>3868</v>
      </c>
      <c r="B2875" s="29">
        <v>114003.0</v>
      </c>
      <c r="C2875" s="29">
        <v>114003.0</v>
      </c>
      <c r="D2875" s="27">
        <v>0.0</v>
      </c>
      <c r="E2875" s="42"/>
    </row>
    <row r="2876">
      <c r="A2876" s="58" t="s">
        <v>3869</v>
      </c>
      <c r="B2876" s="29">
        <v>30533.0</v>
      </c>
      <c r="C2876" s="59">
        <v>30533.0</v>
      </c>
      <c r="D2876" s="27">
        <v>0.0</v>
      </c>
      <c r="E2876" s="42"/>
    </row>
    <row r="2877">
      <c r="A2877" s="58" t="s">
        <v>3870</v>
      </c>
      <c r="B2877" s="29">
        <v>110164.0</v>
      </c>
      <c r="C2877" s="59">
        <v>110164.0</v>
      </c>
      <c r="D2877" s="27">
        <v>0.0</v>
      </c>
      <c r="E2877" s="42"/>
    </row>
    <row r="2878">
      <c r="A2878" s="58" t="s">
        <v>3871</v>
      </c>
      <c r="B2878" s="29">
        <v>97610.5</v>
      </c>
      <c r="C2878" s="59">
        <v>97610.5</v>
      </c>
      <c r="D2878" s="27">
        <v>0.0</v>
      </c>
      <c r="E2878" s="42"/>
    </row>
    <row r="2879">
      <c r="A2879" s="58" t="s">
        <v>3873</v>
      </c>
      <c r="B2879" s="29">
        <v>1497.0</v>
      </c>
      <c r="C2879" s="59">
        <v>1497.0</v>
      </c>
      <c r="D2879" s="27">
        <v>0.0</v>
      </c>
      <c r="E2879" s="42"/>
    </row>
    <row r="2880">
      <c r="A2880" s="58" t="s">
        <v>3874</v>
      </c>
      <c r="B2880" s="29">
        <v>12858.0</v>
      </c>
      <c r="C2880" s="59">
        <v>12858.0</v>
      </c>
      <c r="D2880" s="27">
        <v>0.0</v>
      </c>
      <c r="E2880" s="42"/>
    </row>
    <row r="2881">
      <c r="A2881" s="35" t="s">
        <v>3875</v>
      </c>
      <c r="B2881" s="29">
        <v>432458.5</v>
      </c>
      <c r="C2881" s="59">
        <v>432458.5</v>
      </c>
      <c r="D2881" s="27">
        <v>0.0</v>
      </c>
      <c r="E2881" s="42"/>
    </row>
    <row r="2882">
      <c r="A2882" s="36" t="s">
        <v>3876</v>
      </c>
      <c r="B2882" s="43">
        <v>4.0</v>
      </c>
      <c r="C2882" s="65">
        <v>13.0</v>
      </c>
      <c r="D2882" s="66">
        <v>9.0</v>
      </c>
      <c r="E2882" s="46"/>
    </row>
    <row r="2885">
      <c r="A2885" s="5" t="s">
        <v>5089</v>
      </c>
      <c r="B2885" s="6"/>
      <c r="C2885" s="6"/>
      <c r="D2885" s="6"/>
      <c r="E2885" s="7"/>
    </row>
    <row r="2886">
      <c r="A2886" s="10"/>
      <c r="B2886" s="11"/>
      <c r="C2886" s="11"/>
      <c r="D2886" s="11"/>
      <c r="E2886" s="12"/>
    </row>
    <row r="2887">
      <c r="A2887" s="5" t="s">
        <v>3850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13">
        <v>46090.0</v>
      </c>
      <c r="B2889" s="6"/>
      <c r="C2889" s="54" t="s">
        <v>3851</v>
      </c>
      <c r="D2889" s="15">
        <v>46096.0</v>
      </c>
      <c r="E2889" s="7"/>
    </row>
    <row r="2890">
      <c r="A2890" s="10"/>
      <c r="B2890" s="11"/>
      <c r="C2890" s="16"/>
      <c r="D2890" s="11"/>
      <c r="E2890" s="12"/>
    </row>
    <row r="2891">
      <c r="A2891" s="55" t="s">
        <v>5098</v>
      </c>
      <c r="B2891" s="7"/>
      <c r="C2891" s="16"/>
      <c r="D2891" s="56" t="s">
        <v>5099</v>
      </c>
      <c r="E2891" s="7"/>
    </row>
    <row r="2892">
      <c r="A2892" s="10"/>
      <c r="B2892" s="12"/>
      <c r="C2892" s="16"/>
      <c r="D2892" s="11"/>
      <c r="E2892" s="12"/>
    </row>
    <row r="2893">
      <c r="A2893" s="19" t="s">
        <v>3852</v>
      </c>
      <c r="B2893" s="6"/>
      <c r="C2893" s="6"/>
      <c r="D2893" s="6"/>
      <c r="E2893" s="7"/>
    </row>
    <row r="2894">
      <c r="A2894" s="20" t="s">
        <v>3853</v>
      </c>
      <c r="B2894" s="21" t="s">
        <v>3854</v>
      </c>
      <c r="C2894" s="22" t="s">
        <v>3855</v>
      </c>
      <c r="D2894" s="21" t="s">
        <v>3856</v>
      </c>
      <c r="E2894" s="23" t="s">
        <v>13</v>
      </c>
    </row>
    <row r="2895">
      <c r="A2895" s="57" t="s">
        <v>3857</v>
      </c>
      <c r="B2895" s="25">
        <v>33894.0</v>
      </c>
      <c r="C2895" s="26">
        <v>33895.0</v>
      </c>
      <c r="D2895" s="27">
        <v>1.0</v>
      </c>
      <c r="E2895" s="42"/>
    </row>
    <row r="2896">
      <c r="A2896" s="57" t="s">
        <v>3858</v>
      </c>
      <c r="B2896" s="29">
        <v>37400.0</v>
      </c>
      <c r="C2896" s="26">
        <v>37400.0</v>
      </c>
      <c r="D2896" s="27">
        <v>0.0</v>
      </c>
      <c r="E2896" s="28"/>
    </row>
    <row r="2897">
      <c r="A2897" s="57" t="s">
        <v>3859</v>
      </c>
      <c r="B2897" s="29">
        <v>1840.0</v>
      </c>
      <c r="C2897" s="26">
        <v>1840.0</v>
      </c>
      <c r="D2897" s="27">
        <v>0.0</v>
      </c>
      <c r="E2897" s="42"/>
    </row>
    <row r="2898">
      <c r="A2898" s="57" t="s">
        <v>3860</v>
      </c>
      <c r="B2898" s="29">
        <v>0.0</v>
      </c>
      <c r="C2898" s="26"/>
      <c r="D2898" s="27">
        <v>0.0</v>
      </c>
      <c r="E2898" s="42"/>
    </row>
    <row r="2899">
      <c r="A2899" s="31" t="s">
        <v>3862</v>
      </c>
      <c r="B2899" s="29">
        <v>0.0</v>
      </c>
      <c r="C2899" s="26"/>
      <c r="D2899" s="27">
        <v>0.0</v>
      </c>
      <c r="E2899" s="41"/>
    </row>
    <row r="2900">
      <c r="A2900" s="31" t="s">
        <v>3863</v>
      </c>
      <c r="B2900" s="29">
        <v>0.0</v>
      </c>
      <c r="C2900" s="26"/>
      <c r="D2900" s="27">
        <v>0.0</v>
      </c>
      <c r="E2900" s="28"/>
    </row>
    <row r="2901">
      <c r="A2901" s="31" t="s">
        <v>3865</v>
      </c>
      <c r="B2901" s="29">
        <v>0.0</v>
      </c>
      <c r="C2901" s="26"/>
      <c r="D2901" s="27">
        <v>0.0</v>
      </c>
      <c r="E2901" s="28"/>
    </row>
    <row r="2902">
      <c r="A2902" s="31" t="s">
        <v>3867</v>
      </c>
      <c r="B2902" s="29">
        <v>6480.0</v>
      </c>
      <c r="C2902" s="26">
        <v>6400.0</v>
      </c>
      <c r="D2902" s="27">
        <v>-80.0</v>
      </c>
      <c r="E2902" s="42"/>
    </row>
    <row r="2903">
      <c r="A2903" s="58" t="s">
        <v>3868</v>
      </c>
      <c r="B2903" s="29">
        <v>99895.0</v>
      </c>
      <c r="C2903" s="29">
        <v>99895.0</v>
      </c>
      <c r="D2903" s="27">
        <v>0.0</v>
      </c>
      <c r="E2903" s="42"/>
    </row>
    <row r="2904">
      <c r="A2904" s="58" t="s">
        <v>3869</v>
      </c>
      <c r="B2904" s="29">
        <v>41614.0</v>
      </c>
      <c r="C2904" s="59">
        <v>41614.0</v>
      </c>
      <c r="D2904" s="27">
        <v>0.0</v>
      </c>
      <c r="E2904" s="42"/>
    </row>
    <row r="2905">
      <c r="A2905" s="58" t="s">
        <v>3870</v>
      </c>
      <c r="B2905" s="29">
        <v>101830.0</v>
      </c>
      <c r="C2905" s="59">
        <v>101830.0</v>
      </c>
      <c r="D2905" s="27">
        <v>0.0</v>
      </c>
      <c r="E2905" s="42"/>
    </row>
    <row r="2906">
      <c r="A2906" s="58" t="s">
        <v>3871</v>
      </c>
      <c r="B2906" s="29">
        <v>108844.0</v>
      </c>
      <c r="C2906" s="59">
        <v>108844.0</v>
      </c>
      <c r="D2906" s="27">
        <v>0.0</v>
      </c>
      <c r="E2906" s="42"/>
    </row>
    <row r="2907">
      <c r="A2907" s="58" t="s">
        <v>3873</v>
      </c>
      <c r="B2907" s="29">
        <v>4540.0</v>
      </c>
      <c r="C2907" s="59">
        <v>4540.0</v>
      </c>
      <c r="D2907" s="27">
        <v>0.0</v>
      </c>
      <c r="E2907" s="42"/>
    </row>
    <row r="2908">
      <c r="A2908" s="58" t="s">
        <v>3874</v>
      </c>
      <c r="B2908" s="29">
        <v>11816.0</v>
      </c>
      <c r="C2908" s="59">
        <v>12210.0</v>
      </c>
      <c r="D2908" s="27">
        <v>394.0</v>
      </c>
      <c r="E2908" s="42"/>
    </row>
    <row r="2909">
      <c r="A2909" s="35" t="s">
        <v>3875</v>
      </c>
      <c r="B2909" s="29">
        <v>436325.2</v>
      </c>
      <c r="C2909" s="59">
        <v>436719.2</v>
      </c>
      <c r="D2909" s="27">
        <v>394.0</v>
      </c>
      <c r="E2909" s="42"/>
    </row>
    <row r="2910">
      <c r="A2910" s="36" t="s">
        <v>3876</v>
      </c>
      <c r="B2910" s="43">
        <v>11.80000000000291</v>
      </c>
      <c r="C2910" s="65">
        <v>-461.20000000001164</v>
      </c>
      <c r="D2910" s="66">
        <v>-473.00000000001455</v>
      </c>
      <c r="E2910" s="46"/>
    </row>
    <row r="2913">
      <c r="A2913" s="5" t="s">
        <v>5089</v>
      </c>
      <c r="B2913" s="6"/>
      <c r="C2913" s="6"/>
      <c r="D2913" s="6"/>
      <c r="E2913" s="7"/>
    </row>
    <row r="2914">
      <c r="A2914" s="10"/>
      <c r="B2914" s="11"/>
      <c r="C2914" s="11"/>
      <c r="D2914" s="11"/>
      <c r="E2914" s="12"/>
    </row>
    <row r="2915">
      <c r="A2915" s="5" t="s">
        <v>3850</v>
      </c>
      <c r="B2915" s="6"/>
      <c r="C2915" s="6"/>
      <c r="D2915" s="6"/>
      <c r="E2915" s="7"/>
    </row>
    <row r="2916">
      <c r="A2916" s="10"/>
      <c r="B2916" s="11"/>
      <c r="C2916" s="11"/>
      <c r="D2916" s="11"/>
      <c r="E2916" s="12"/>
    </row>
    <row r="2917">
      <c r="A2917" s="13">
        <v>46097.0</v>
      </c>
      <c r="B2917" s="6"/>
      <c r="C2917" s="54" t="s">
        <v>3851</v>
      </c>
      <c r="D2917" s="15">
        <v>46103.0</v>
      </c>
      <c r="E2917" s="7"/>
    </row>
    <row r="2918">
      <c r="A2918" s="10"/>
      <c r="B2918" s="11"/>
      <c r="C2918" s="16"/>
      <c r="D2918" s="11"/>
      <c r="E2918" s="12"/>
    </row>
    <row r="2919">
      <c r="A2919" s="55" t="s">
        <v>5098</v>
      </c>
      <c r="B2919" s="7"/>
      <c r="C2919" s="16"/>
      <c r="D2919" s="56" t="s">
        <v>5099</v>
      </c>
      <c r="E2919" s="7"/>
    </row>
    <row r="2920">
      <c r="A2920" s="10"/>
      <c r="B2920" s="12"/>
      <c r="C2920" s="16"/>
      <c r="D2920" s="11"/>
      <c r="E2920" s="12"/>
    </row>
    <row r="2921">
      <c r="A2921" s="19" t="s">
        <v>3852</v>
      </c>
      <c r="B2921" s="6"/>
      <c r="C2921" s="6"/>
      <c r="D2921" s="6"/>
      <c r="E2921" s="7"/>
    </row>
    <row r="2922">
      <c r="A2922" s="20" t="s">
        <v>3853</v>
      </c>
      <c r="B2922" s="21" t="s">
        <v>3854</v>
      </c>
      <c r="C2922" s="22" t="s">
        <v>3855</v>
      </c>
      <c r="D2922" s="21" t="s">
        <v>3856</v>
      </c>
      <c r="E2922" s="23" t="s">
        <v>13</v>
      </c>
    </row>
    <row r="2923">
      <c r="A2923" s="57" t="s">
        <v>3857</v>
      </c>
      <c r="B2923" s="25">
        <v>26408.0</v>
      </c>
      <c r="C2923" s="26">
        <v>26408.0</v>
      </c>
      <c r="D2923" s="27">
        <v>0.0</v>
      </c>
      <c r="E2923" s="42"/>
    </row>
    <row r="2924">
      <c r="A2924" s="57" t="s">
        <v>3858</v>
      </c>
      <c r="B2924" s="29">
        <v>35151.0</v>
      </c>
      <c r="C2924" s="26">
        <v>35151.0</v>
      </c>
      <c r="D2924" s="27">
        <v>0.0</v>
      </c>
      <c r="E2924" s="28"/>
    </row>
    <row r="2925">
      <c r="A2925" s="57" t="s">
        <v>3859</v>
      </c>
      <c r="B2925" s="29">
        <v>900.0</v>
      </c>
      <c r="C2925" s="26">
        <v>900.0</v>
      </c>
      <c r="D2925" s="27">
        <v>0.0</v>
      </c>
      <c r="E2925" s="42"/>
    </row>
    <row r="2926">
      <c r="A2926" s="57" t="s">
        <v>3860</v>
      </c>
      <c r="B2926" s="29">
        <v>0.0</v>
      </c>
      <c r="C2926" s="26"/>
      <c r="D2926" s="27">
        <v>0.0</v>
      </c>
      <c r="E2926" s="42"/>
    </row>
    <row r="2927">
      <c r="A2927" s="31" t="s">
        <v>3862</v>
      </c>
      <c r="B2927" s="29">
        <v>0.0</v>
      </c>
      <c r="C2927" s="26"/>
      <c r="D2927" s="27">
        <v>0.0</v>
      </c>
      <c r="E2927" s="41"/>
    </row>
    <row r="2928">
      <c r="A2928" s="31" t="s">
        <v>3863</v>
      </c>
      <c r="B2928" s="29">
        <v>62.0</v>
      </c>
      <c r="C2928" s="26">
        <v>62.0</v>
      </c>
      <c r="D2928" s="27">
        <v>0.0</v>
      </c>
      <c r="E2928" s="28" t="s">
        <v>5364</v>
      </c>
    </row>
    <row r="2929">
      <c r="A2929" s="31" t="s">
        <v>3865</v>
      </c>
      <c r="B2929" s="29">
        <v>10403.0</v>
      </c>
      <c r="C2929" s="26">
        <v>10403.0</v>
      </c>
      <c r="D2929" s="27">
        <v>0.0</v>
      </c>
      <c r="E2929" s="28" t="s">
        <v>5365</v>
      </c>
    </row>
    <row r="2930">
      <c r="A2930" s="31" t="s">
        <v>3867</v>
      </c>
      <c r="B2930" s="29">
        <v>6440.0</v>
      </c>
      <c r="C2930" s="26">
        <v>6440.0</v>
      </c>
      <c r="D2930" s="27">
        <v>0.0</v>
      </c>
      <c r="E2930" s="42"/>
    </row>
    <row r="2931">
      <c r="A2931" s="58" t="s">
        <v>3868</v>
      </c>
      <c r="B2931" s="29">
        <v>105168.0</v>
      </c>
      <c r="C2931" s="29">
        <v>104839.0</v>
      </c>
      <c r="D2931" s="27">
        <v>-329.0</v>
      </c>
      <c r="E2931" s="42"/>
    </row>
    <row r="2932">
      <c r="A2932" s="58" t="s">
        <v>3869</v>
      </c>
      <c r="B2932" s="29">
        <v>33909.0</v>
      </c>
      <c r="C2932" s="59">
        <v>33909.0</v>
      </c>
      <c r="D2932" s="27">
        <v>0.0</v>
      </c>
      <c r="E2932" s="42"/>
    </row>
    <row r="2933">
      <c r="A2933" s="58" t="s">
        <v>3870</v>
      </c>
      <c r="B2933" s="29">
        <v>129111.0</v>
      </c>
      <c r="C2933" s="59">
        <v>129111.0</v>
      </c>
      <c r="D2933" s="27">
        <v>0.0</v>
      </c>
      <c r="E2933" s="42"/>
    </row>
    <row r="2934">
      <c r="A2934" s="58" t="s">
        <v>3871</v>
      </c>
      <c r="B2934" s="29">
        <v>108973.1</v>
      </c>
      <c r="C2934" s="59">
        <v>108973.1</v>
      </c>
      <c r="D2934" s="27">
        <v>0.0</v>
      </c>
      <c r="E2934" s="42"/>
    </row>
    <row r="2935">
      <c r="A2935" s="58" t="s">
        <v>3873</v>
      </c>
      <c r="B2935" s="29">
        <v>2494.0</v>
      </c>
      <c r="C2935" s="59">
        <v>3003.0</v>
      </c>
      <c r="D2935" s="27">
        <v>509.0</v>
      </c>
      <c r="E2935" s="42"/>
    </row>
    <row r="2936">
      <c r="A2936" s="58" t="s">
        <v>3874</v>
      </c>
      <c r="B2936" s="29">
        <v>12868.0</v>
      </c>
      <c r="C2936" s="59">
        <v>12868.0</v>
      </c>
      <c r="D2936" s="27">
        <v>0.0</v>
      </c>
      <c r="E2936" s="42"/>
    </row>
    <row r="2937">
      <c r="A2937" s="35" t="s">
        <v>3875</v>
      </c>
      <c r="B2937" s="29">
        <v>459014.3</v>
      </c>
      <c r="C2937" s="59">
        <v>459194.3</v>
      </c>
      <c r="D2937" s="27">
        <v>180.0</v>
      </c>
      <c r="E2937" s="42"/>
    </row>
    <row r="2938">
      <c r="A2938" s="36" t="s">
        <v>3876</v>
      </c>
      <c r="B2938" s="43">
        <v>4.800000000010186</v>
      </c>
      <c r="C2938" s="65">
        <v>4.7999999999883585</v>
      </c>
      <c r="D2938" s="66">
        <v>-2.1827872842550278E-11</v>
      </c>
      <c r="E2938" s="46"/>
    </row>
    <row r="2941">
      <c r="A2941" s="5" t="s">
        <v>5089</v>
      </c>
      <c r="B2941" s="6"/>
      <c r="C2941" s="6"/>
      <c r="D2941" s="6"/>
      <c r="E2941" s="7"/>
    </row>
    <row r="2942">
      <c r="A2942" s="10"/>
      <c r="B2942" s="11"/>
      <c r="C2942" s="11"/>
      <c r="D2942" s="11"/>
      <c r="E2942" s="12"/>
    </row>
    <row r="2943">
      <c r="A2943" s="5" t="s">
        <v>3850</v>
      </c>
      <c r="B2943" s="6"/>
      <c r="C2943" s="6"/>
      <c r="D2943" s="6"/>
      <c r="E2943" s="7"/>
    </row>
    <row r="2944">
      <c r="A2944" s="10"/>
      <c r="B2944" s="11"/>
      <c r="C2944" s="11"/>
      <c r="D2944" s="11"/>
      <c r="E2944" s="12"/>
    </row>
    <row r="2945">
      <c r="A2945" s="13">
        <v>46104.0</v>
      </c>
      <c r="B2945" s="6"/>
      <c r="C2945" s="54" t="s">
        <v>3851</v>
      </c>
      <c r="D2945" s="15">
        <v>46110.0</v>
      </c>
      <c r="E2945" s="7"/>
    </row>
    <row r="2946">
      <c r="A2946" s="10"/>
      <c r="B2946" s="11"/>
      <c r="C2946" s="16"/>
      <c r="D2946" s="11"/>
      <c r="E2946" s="12"/>
    </row>
    <row r="2947">
      <c r="A2947" s="55" t="s">
        <v>5098</v>
      </c>
      <c r="B2947" s="7"/>
      <c r="C2947" s="16"/>
      <c r="D2947" s="56" t="s">
        <v>5099</v>
      </c>
      <c r="E2947" s="7"/>
    </row>
    <row r="2948">
      <c r="A2948" s="10"/>
      <c r="B2948" s="12"/>
      <c r="C2948" s="16"/>
      <c r="D2948" s="11"/>
      <c r="E2948" s="12"/>
    </row>
    <row r="2949">
      <c r="A2949" s="19" t="s">
        <v>3852</v>
      </c>
      <c r="B2949" s="6"/>
      <c r="C2949" s="6"/>
      <c r="D2949" s="6"/>
      <c r="E2949" s="7"/>
    </row>
    <row r="2950">
      <c r="A2950" s="20" t="s">
        <v>3853</v>
      </c>
      <c r="B2950" s="21" t="s">
        <v>3854</v>
      </c>
      <c r="C2950" s="22" t="s">
        <v>3855</v>
      </c>
      <c r="D2950" s="21" t="s">
        <v>3856</v>
      </c>
      <c r="E2950" s="23" t="s">
        <v>13</v>
      </c>
    </row>
    <row r="2951">
      <c r="A2951" s="57" t="s">
        <v>3857</v>
      </c>
      <c r="B2951" s="25">
        <v>31813.0</v>
      </c>
      <c r="C2951" s="26">
        <v>31813.0</v>
      </c>
      <c r="D2951" s="27">
        <v>0.0</v>
      </c>
      <c r="E2951" s="42"/>
    </row>
    <row r="2952">
      <c r="A2952" s="57" t="s">
        <v>3858</v>
      </c>
      <c r="B2952" s="29">
        <v>27801.0</v>
      </c>
      <c r="C2952" s="26">
        <v>27801.0</v>
      </c>
      <c r="D2952" s="27">
        <v>0.0</v>
      </c>
      <c r="E2952" s="28"/>
    </row>
    <row r="2953">
      <c r="A2953" s="57" t="s">
        <v>3859</v>
      </c>
      <c r="B2953" s="29">
        <v>500.0</v>
      </c>
      <c r="C2953" s="26">
        <v>500.0</v>
      </c>
      <c r="D2953" s="27">
        <v>0.0</v>
      </c>
      <c r="E2953" s="42"/>
    </row>
    <row r="2954">
      <c r="A2954" s="57" t="s">
        <v>3860</v>
      </c>
      <c r="B2954" s="29">
        <v>0.0</v>
      </c>
      <c r="C2954" s="26"/>
      <c r="D2954" s="27">
        <v>0.0</v>
      </c>
      <c r="E2954" s="42"/>
    </row>
    <row r="2955">
      <c r="A2955" s="31" t="s">
        <v>3862</v>
      </c>
      <c r="B2955" s="29">
        <v>0.0</v>
      </c>
      <c r="C2955" s="26"/>
      <c r="D2955" s="27">
        <v>0.0</v>
      </c>
      <c r="E2955" s="41"/>
    </row>
    <row r="2956">
      <c r="A2956" s="31" t="s">
        <v>3863</v>
      </c>
      <c r="B2956" s="29">
        <v>0.0</v>
      </c>
      <c r="C2956" s="26"/>
      <c r="D2956" s="27">
        <v>0.0</v>
      </c>
      <c r="E2956" s="28"/>
    </row>
    <row r="2957">
      <c r="A2957" s="31" t="s">
        <v>3865</v>
      </c>
      <c r="B2957" s="29">
        <v>1759.0</v>
      </c>
      <c r="C2957" s="26">
        <v>1759.0</v>
      </c>
      <c r="D2957" s="27">
        <v>0.0</v>
      </c>
      <c r="E2957" s="28" t="s">
        <v>5366</v>
      </c>
    </row>
    <row r="2958">
      <c r="A2958" s="31" t="s">
        <v>3867</v>
      </c>
      <c r="B2958" s="29">
        <v>6790.0</v>
      </c>
      <c r="C2958" s="26">
        <v>6765.0</v>
      </c>
      <c r="D2958" s="27">
        <v>-25.0</v>
      </c>
      <c r="E2958" s="42"/>
    </row>
    <row r="2959">
      <c r="A2959" s="58" t="s">
        <v>3868</v>
      </c>
      <c r="B2959" s="29">
        <v>100992.0</v>
      </c>
      <c r="C2959" s="29">
        <v>100992.0</v>
      </c>
      <c r="D2959" s="27">
        <v>0.0</v>
      </c>
      <c r="E2959" s="42"/>
    </row>
    <row r="2960">
      <c r="A2960" s="58" t="s">
        <v>3869</v>
      </c>
      <c r="B2960" s="29">
        <v>43599.0</v>
      </c>
      <c r="C2960" s="59">
        <v>43599.0</v>
      </c>
      <c r="D2960" s="27">
        <v>0.0</v>
      </c>
      <c r="E2960" s="42"/>
    </row>
    <row r="2961">
      <c r="A2961" s="58" t="s">
        <v>3870</v>
      </c>
      <c r="B2961" s="29">
        <v>123314.0</v>
      </c>
      <c r="C2961" s="59">
        <v>123314.0</v>
      </c>
      <c r="D2961" s="27">
        <v>0.0</v>
      </c>
      <c r="E2961" s="42"/>
    </row>
    <row r="2962">
      <c r="A2962" s="58" t="s">
        <v>3871</v>
      </c>
      <c r="B2962" s="29">
        <v>108486.5</v>
      </c>
      <c r="C2962" s="59">
        <v>106693.5</v>
      </c>
      <c r="D2962" s="27">
        <v>-1793.0</v>
      </c>
      <c r="E2962" s="42"/>
    </row>
    <row r="2963">
      <c r="A2963" s="58" t="s">
        <v>3873</v>
      </c>
      <c r="B2963" s="29">
        <v>4057.0</v>
      </c>
      <c r="C2963" s="59">
        <v>4575.0</v>
      </c>
      <c r="D2963" s="27">
        <v>518.0</v>
      </c>
      <c r="E2963" s="42"/>
    </row>
    <row r="2964">
      <c r="A2964" s="58" t="s">
        <v>3874</v>
      </c>
      <c r="B2964" s="29">
        <v>13503.0</v>
      </c>
      <c r="C2964" s="59">
        <v>13503.0</v>
      </c>
      <c r="D2964" s="27">
        <v>0.0</v>
      </c>
      <c r="E2964" s="42"/>
    </row>
    <row r="2965">
      <c r="A2965" s="35" t="s">
        <v>3875</v>
      </c>
      <c r="B2965" s="29">
        <v>449090.5</v>
      </c>
      <c r="C2965" s="59">
        <v>437019.5</v>
      </c>
      <c r="D2965" s="27">
        <v>-12071.0</v>
      </c>
      <c r="E2965" s="42"/>
    </row>
    <row r="2966">
      <c r="A2966" s="36" t="s">
        <v>3876</v>
      </c>
      <c r="B2966" s="43">
        <v>21.0</v>
      </c>
      <c r="C2966" s="65">
        <v>10792.0</v>
      </c>
      <c r="D2966" s="66">
        <v>10771.0</v>
      </c>
      <c r="E2966" s="46"/>
    </row>
    <row r="2967">
      <c r="A2967" s="39"/>
      <c r="B2967" s="60"/>
      <c r="C2967" s="67"/>
      <c r="D2967" s="61"/>
      <c r="E2967" s="68"/>
    </row>
    <row r="2968">
      <c r="A2968" s="39"/>
      <c r="B2968" s="60"/>
      <c r="C2968" s="67"/>
      <c r="D2968" s="61"/>
      <c r="E2968" s="68"/>
    </row>
    <row r="2969">
      <c r="A2969" s="5" t="s">
        <v>5089</v>
      </c>
      <c r="B2969" s="6"/>
      <c r="C2969" s="6"/>
      <c r="D2969" s="6"/>
      <c r="E2969" s="7"/>
    </row>
    <row r="2970">
      <c r="A2970" s="10"/>
      <c r="B2970" s="11"/>
      <c r="C2970" s="11"/>
      <c r="D2970" s="11"/>
      <c r="E2970" s="12"/>
    </row>
    <row r="2971">
      <c r="A2971" s="5" t="s">
        <v>3850</v>
      </c>
      <c r="B2971" s="6"/>
      <c r="C2971" s="6"/>
      <c r="D2971" s="6"/>
      <c r="E2971" s="7"/>
    </row>
    <row r="2972">
      <c r="A2972" s="10"/>
      <c r="B2972" s="11"/>
      <c r="C2972" s="11"/>
      <c r="D2972" s="11"/>
      <c r="E2972" s="12"/>
    </row>
    <row r="2973">
      <c r="A2973" s="13">
        <v>46104.0</v>
      </c>
      <c r="B2973" s="6"/>
      <c r="C2973" s="54" t="s">
        <v>3851</v>
      </c>
      <c r="D2973" s="15">
        <v>46110.0</v>
      </c>
      <c r="E2973" s="7"/>
    </row>
    <row r="2974">
      <c r="A2974" s="10"/>
      <c r="B2974" s="11"/>
      <c r="C2974" s="16"/>
      <c r="D2974" s="11"/>
      <c r="E2974" s="12"/>
    </row>
    <row r="2975">
      <c r="A2975" s="55" t="s">
        <v>5098</v>
      </c>
      <c r="B2975" s="7"/>
      <c r="C2975" s="16"/>
      <c r="D2975" s="56" t="s">
        <v>5099</v>
      </c>
      <c r="E2975" s="7"/>
    </row>
    <row r="2976">
      <c r="A2976" s="10"/>
      <c r="B2976" s="12"/>
      <c r="C2976" s="16"/>
      <c r="D2976" s="11"/>
      <c r="E2976" s="12"/>
    </row>
    <row r="2977">
      <c r="A2977" s="19" t="s">
        <v>3852</v>
      </c>
      <c r="B2977" s="6"/>
      <c r="C2977" s="6"/>
      <c r="D2977" s="6"/>
      <c r="E2977" s="7"/>
    </row>
    <row r="2978">
      <c r="A2978" s="20" t="s">
        <v>3853</v>
      </c>
      <c r="B2978" s="21" t="s">
        <v>3854</v>
      </c>
      <c r="C2978" s="22" t="s">
        <v>3855</v>
      </c>
      <c r="D2978" s="21" t="s">
        <v>3856</v>
      </c>
      <c r="E2978" s="23" t="s">
        <v>13</v>
      </c>
    </row>
    <row r="2979">
      <c r="A2979" s="57" t="s">
        <v>3857</v>
      </c>
      <c r="B2979" s="25">
        <v>31813.0</v>
      </c>
      <c r="C2979" s="26">
        <v>31813.0</v>
      </c>
      <c r="D2979" s="27">
        <v>0.0</v>
      </c>
      <c r="E2979" s="42"/>
    </row>
    <row r="2980">
      <c r="A2980" s="57" t="s">
        <v>3858</v>
      </c>
      <c r="B2980" s="29">
        <v>27801.0</v>
      </c>
      <c r="C2980" s="26">
        <v>27801.0</v>
      </c>
      <c r="D2980" s="27">
        <v>0.0</v>
      </c>
      <c r="E2980" s="28"/>
    </row>
    <row r="2981">
      <c r="A2981" s="57" t="s">
        <v>3859</v>
      </c>
      <c r="B2981" s="29">
        <v>500.0</v>
      </c>
      <c r="C2981" s="26">
        <v>500.0</v>
      </c>
      <c r="D2981" s="27">
        <v>0.0</v>
      </c>
      <c r="E2981" s="42"/>
    </row>
    <row r="2982">
      <c r="A2982" s="57" t="s">
        <v>3860</v>
      </c>
      <c r="B2982" s="29">
        <v>0.0</v>
      </c>
      <c r="C2982" s="26"/>
      <c r="D2982" s="27">
        <v>0.0</v>
      </c>
      <c r="E2982" s="42"/>
    </row>
    <row r="2983">
      <c r="A2983" s="31" t="s">
        <v>3862</v>
      </c>
      <c r="B2983" s="29">
        <v>0.0</v>
      </c>
      <c r="C2983" s="26"/>
      <c r="D2983" s="27">
        <v>0.0</v>
      </c>
      <c r="E2983" s="41"/>
    </row>
    <row r="2984">
      <c r="A2984" s="31" t="s">
        <v>3863</v>
      </c>
      <c r="B2984" s="29">
        <v>0.0</v>
      </c>
      <c r="C2984" s="26"/>
      <c r="D2984" s="27">
        <v>0.0</v>
      </c>
      <c r="E2984" s="28"/>
    </row>
    <row r="2985">
      <c r="A2985" s="31" t="s">
        <v>3865</v>
      </c>
      <c r="B2985" s="29">
        <v>1759.0</v>
      </c>
      <c r="C2985" s="26">
        <v>1759.0</v>
      </c>
      <c r="D2985" s="27">
        <v>0.0</v>
      </c>
      <c r="E2985" s="28" t="s">
        <v>5366</v>
      </c>
    </row>
    <row r="2986">
      <c r="A2986" s="31" t="s">
        <v>3867</v>
      </c>
      <c r="B2986" s="29">
        <v>6790.0</v>
      </c>
      <c r="C2986" s="26">
        <v>6765.0</v>
      </c>
      <c r="D2986" s="27">
        <v>-25.0</v>
      </c>
      <c r="E2986" s="42"/>
    </row>
    <row r="2987">
      <c r="A2987" s="58" t="s">
        <v>3868</v>
      </c>
      <c r="B2987" s="29">
        <v>100992.0</v>
      </c>
      <c r="C2987" s="29">
        <v>100992.0</v>
      </c>
      <c r="D2987" s="27">
        <v>0.0</v>
      </c>
      <c r="E2987" s="42"/>
    </row>
    <row r="2988">
      <c r="A2988" s="58" t="s">
        <v>3869</v>
      </c>
      <c r="B2988" s="29">
        <v>43599.0</v>
      </c>
      <c r="C2988" s="59">
        <v>43599.0</v>
      </c>
      <c r="D2988" s="27">
        <v>0.0</v>
      </c>
      <c r="E2988" s="42"/>
    </row>
    <row r="2989">
      <c r="A2989" s="58" t="s">
        <v>3870</v>
      </c>
      <c r="B2989" s="29">
        <v>123314.0</v>
      </c>
      <c r="C2989" s="59">
        <v>123314.0</v>
      </c>
      <c r="D2989" s="27">
        <v>0.0</v>
      </c>
      <c r="E2989" s="42"/>
    </row>
    <row r="2990">
      <c r="A2990" s="58" t="s">
        <v>3871</v>
      </c>
      <c r="B2990" s="29">
        <v>108486.5</v>
      </c>
      <c r="C2990" s="59">
        <v>106693.5</v>
      </c>
      <c r="D2990" s="27">
        <v>-1793.0</v>
      </c>
      <c r="E2990" s="42"/>
    </row>
    <row r="2991">
      <c r="A2991" s="58" t="s">
        <v>3873</v>
      </c>
      <c r="B2991" s="29">
        <v>4057.0</v>
      </c>
      <c r="C2991" s="59">
        <v>4575.0</v>
      </c>
      <c r="D2991" s="27">
        <v>518.0</v>
      </c>
      <c r="E2991" s="42"/>
    </row>
    <row r="2992">
      <c r="A2992" s="58" t="s">
        <v>3874</v>
      </c>
      <c r="B2992" s="29">
        <v>13503.0</v>
      </c>
      <c r="C2992" s="59">
        <v>13503.0</v>
      </c>
      <c r="D2992" s="27">
        <v>0.0</v>
      </c>
      <c r="E2992" s="42"/>
    </row>
    <row r="2993">
      <c r="A2993" s="35" t="s">
        <v>3875</v>
      </c>
      <c r="B2993" s="29">
        <v>449090.5</v>
      </c>
      <c r="C2993" s="59">
        <v>437019.5</v>
      </c>
      <c r="D2993" s="27">
        <v>-12071.0</v>
      </c>
      <c r="E2993" s="42"/>
    </row>
    <row r="2994">
      <c r="A2994" s="36" t="s">
        <v>3876</v>
      </c>
      <c r="B2994" s="43">
        <v>21.0</v>
      </c>
      <c r="C2994" s="65">
        <v>10792.0</v>
      </c>
      <c r="D2994" s="66">
        <v>10771.0</v>
      </c>
      <c r="E2994" s="46"/>
    </row>
    <row r="2995">
      <c r="A2995" s="39"/>
      <c r="B2995" s="60"/>
      <c r="C2995" s="67"/>
      <c r="D2995" s="61"/>
      <c r="E2995" s="68"/>
    </row>
    <row r="2996">
      <c r="A2996" s="39"/>
      <c r="B2996" s="60"/>
      <c r="C2996" s="67"/>
      <c r="D2996" s="61"/>
      <c r="E2996" s="68"/>
    </row>
    <row r="2997">
      <c r="A2997" s="5" t="s">
        <v>5089</v>
      </c>
      <c r="B2997" s="6"/>
      <c r="C2997" s="6"/>
      <c r="D2997" s="6"/>
      <c r="E2997" s="7"/>
    </row>
    <row r="2998">
      <c r="A2998" s="10"/>
      <c r="B2998" s="11"/>
      <c r="C2998" s="11"/>
      <c r="D2998" s="11"/>
      <c r="E2998" s="12"/>
    </row>
    <row r="2999">
      <c r="A2999" s="5" t="s">
        <v>3850</v>
      </c>
      <c r="B2999" s="6"/>
      <c r="C2999" s="6"/>
      <c r="D2999" s="6"/>
      <c r="E2999" s="7"/>
    </row>
    <row r="3000">
      <c r="A3000" s="10"/>
      <c r="B3000" s="11"/>
      <c r="C3000" s="11"/>
      <c r="D3000" s="11"/>
      <c r="E3000" s="12"/>
    </row>
    <row r="3001">
      <c r="A3001" s="13">
        <v>46111.0</v>
      </c>
      <c r="B3001" s="6"/>
      <c r="C3001" s="54" t="s">
        <v>3851</v>
      </c>
      <c r="D3001" s="15">
        <v>46112.0</v>
      </c>
      <c r="E3001" s="7"/>
    </row>
    <row r="3002">
      <c r="A3002" s="10"/>
      <c r="B3002" s="11"/>
      <c r="C3002" s="16"/>
      <c r="D3002" s="11"/>
      <c r="E3002" s="12"/>
    </row>
    <row r="3003">
      <c r="A3003" s="55" t="s">
        <v>5098</v>
      </c>
      <c r="B3003" s="7"/>
      <c r="C3003" s="16"/>
      <c r="D3003" s="56" t="s">
        <v>5100</v>
      </c>
      <c r="E3003" s="7"/>
    </row>
    <row r="3004">
      <c r="A3004" s="10"/>
      <c r="B3004" s="12"/>
      <c r="C3004" s="16"/>
      <c r="D3004" s="11"/>
      <c r="E3004" s="12"/>
    </row>
    <row r="3005">
      <c r="A3005" s="19" t="s">
        <v>3852</v>
      </c>
      <c r="B3005" s="6"/>
      <c r="C3005" s="6"/>
      <c r="D3005" s="6"/>
      <c r="E3005" s="7"/>
    </row>
    <row r="3006">
      <c r="A3006" s="20" t="s">
        <v>3853</v>
      </c>
      <c r="B3006" s="21" t="s">
        <v>3854</v>
      </c>
      <c r="C3006" s="22" t="s">
        <v>3855</v>
      </c>
      <c r="D3006" s="21" t="s">
        <v>3856</v>
      </c>
      <c r="E3006" s="23" t="s">
        <v>13</v>
      </c>
    </row>
    <row r="3007">
      <c r="A3007" s="57" t="s">
        <v>3857</v>
      </c>
      <c r="B3007" s="25">
        <v>12663.0</v>
      </c>
      <c r="C3007" s="26">
        <v>13063.0</v>
      </c>
      <c r="D3007" s="27">
        <v>400.0</v>
      </c>
      <c r="E3007" s="41" t="s">
        <v>5367</v>
      </c>
    </row>
    <row r="3008">
      <c r="A3008" s="57" t="s">
        <v>3858</v>
      </c>
      <c r="B3008" s="29">
        <v>3670.0</v>
      </c>
      <c r="C3008" s="26">
        <v>3679.0</v>
      </c>
      <c r="D3008" s="27">
        <v>9.0</v>
      </c>
      <c r="E3008" s="28"/>
    </row>
    <row r="3009">
      <c r="A3009" s="57" t="s">
        <v>3859</v>
      </c>
      <c r="B3009" s="29">
        <v>0.0</v>
      </c>
      <c r="C3009" s="26"/>
      <c r="D3009" s="27">
        <v>0.0</v>
      </c>
      <c r="E3009" s="42"/>
    </row>
    <row r="3010">
      <c r="A3010" s="57" t="s">
        <v>3860</v>
      </c>
      <c r="B3010" s="29">
        <v>0.0</v>
      </c>
      <c r="C3010" s="26"/>
      <c r="D3010" s="27">
        <v>0.0</v>
      </c>
      <c r="E3010" s="42"/>
    </row>
    <row r="3011">
      <c r="A3011" s="31" t="s">
        <v>3862</v>
      </c>
      <c r="B3011" s="29">
        <v>0.0</v>
      </c>
      <c r="C3011" s="26"/>
      <c r="D3011" s="27">
        <v>0.0</v>
      </c>
      <c r="E3011" s="41"/>
    </row>
    <row r="3012">
      <c r="A3012" s="31" t="s">
        <v>3863</v>
      </c>
      <c r="B3012" s="29">
        <v>3780.0</v>
      </c>
      <c r="C3012" s="26">
        <v>3780.0</v>
      </c>
      <c r="D3012" s="27">
        <v>0.0</v>
      </c>
      <c r="E3012" s="28" t="s">
        <v>5368</v>
      </c>
    </row>
    <row r="3013">
      <c r="A3013" s="31" t="s">
        <v>3865</v>
      </c>
      <c r="B3013" s="29">
        <v>1101.0</v>
      </c>
      <c r="C3013" s="26">
        <v>1101.0</v>
      </c>
      <c r="D3013" s="27">
        <v>0.0</v>
      </c>
      <c r="E3013" s="28" t="s">
        <v>5296</v>
      </c>
    </row>
    <row r="3014">
      <c r="A3014" s="31" t="s">
        <v>3867</v>
      </c>
      <c r="B3014" s="29">
        <v>1620.0</v>
      </c>
      <c r="C3014" s="26">
        <v>1620.0</v>
      </c>
      <c r="D3014" s="27">
        <v>0.0</v>
      </c>
      <c r="E3014" s="42"/>
    </row>
    <row r="3015">
      <c r="A3015" s="58" t="s">
        <v>3868</v>
      </c>
      <c r="B3015" s="29">
        <v>20561.0</v>
      </c>
      <c r="C3015" s="29">
        <v>20561.0</v>
      </c>
      <c r="D3015" s="27">
        <v>0.0</v>
      </c>
      <c r="E3015" s="42"/>
    </row>
    <row r="3016">
      <c r="A3016" s="58" t="s">
        <v>3869</v>
      </c>
      <c r="B3016" s="29">
        <v>7617.0</v>
      </c>
      <c r="C3016" s="59">
        <v>7617.0</v>
      </c>
      <c r="D3016" s="27">
        <v>0.0</v>
      </c>
      <c r="E3016" s="42"/>
    </row>
    <row r="3017">
      <c r="A3017" s="58" t="s">
        <v>3870</v>
      </c>
      <c r="B3017" s="29">
        <v>25266.0</v>
      </c>
      <c r="C3017" s="59">
        <v>25266.0</v>
      </c>
      <c r="D3017" s="27">
        <v>0.0</v>
      </c>
      <c r="E3017" s="42"/>
    </row>
    <row r="3018">
      <c r="A3018" s="58" t="s">
        <v>3871</v>
      </c>
      <c r="B3018" s="29">
        <v>21514.5</v>
      </c>
      <c r="C3018" s="59">
        <v>21514.5</v>
      </c>
      <c r="D3018" s="27">
        <v>0.0</v>
      </c>
      <c r="E3018" s="42"/>
    </row>
    <row r="3019">
      <c r="A3019" s="58" t="s">
        <v>3873</v>
      </c>
      <c r="B3019" s="29">
        <v>1362.0</v>
      </c>
      <c r="C3019" s="59">
        <v>1362.0</v>
      </c>
      <c r="D3019" s="27">
        <v>0.0</v>
      </c>
      <c r="E3019" s="42"/>
    </row>
    <row r="3020">
      <c r="A3020" s="58" t="s">
        <v>3874</v>
      </c>
      <c r="B3020" s="29">
        <v>1331.0</v>
      </c>
      <c r="C3020" s="59">
        <v>738.0</v>
      </c>
      <c r="D3020" s="27">
        <v>-593.0</v>
      </c>
      <c r="E3020" s="42"/>
    </row>
    <row r="3021">
      <c r="A3021" s="35" t="s">
        <v>3875</v>
      </c>
      <c r="B3021" s="29">
        <v>99149.8</v>
      </c>
      <c r="C3021" s="59">
        <v>98556.8</v>
      </c>
      <c r="D3021" s="27">
        <v>-593.0</v>
      </c>
      <c r="E3021" s="42"/>
    </row>
    <row r="3022">
      <c r="A3022" s="36" t="s">
        <v>3876</v>
      </c>
      <c r="B3022" s="43">
        <v>4.69999999999709</v>
      </c>
      <c r="C3022" s="65">
        <v>1006.6999999999971</v>
      </c>
      <c r="D3022" s="66">
        <v>1002.0</v>
      </c>
      <c r="E3022" s="46"/>
    </row>
    <row r="3023">
      <c r="A3023" s="39"/>
      <c r="B3023" s="60"/>
      <c r="C3023" s="67"/>
      <c r="D3023" s="61"/>
      <c r="E3023" s="68"/>
    </row>
    <row r="3024">
      <c r="A3024" s="39"/>
      <c r="B3024" s="60"/>
      <c r="C3024" s="67"/>
      <c r="D3024" s="61"/>
      <c r="E3024" s="68"/>
    </row>
    <row r="3025">
      <c r="A3025" s="5" t="s">
        <v>5089</v>
      </c>
      <c r="B3025" s="6"/>
      <c r="C3025" s="6"/>
      <c r="D3025" s="6"/>
      <c r="E3025" s="7"/>
    </row>
    <row r="3026">
      <c r="A3026" s="10"/>
      <c r="B3026" s="11"/>
      <c r="C3026" s="11"/>
      <c r="D3026" s="11"/>
      <c r="E3026" s="12"/>
    </row>
    <row r="3027">
      <c r="A3027" s="5" t="s">
        <v>3850</v>
      </c>
      <c r="B3027" s="6"/>
      <c r="C3027" s="6"/>
      <c r="D3027" s="6"/>
      <c r="E3027" s="7"/>
    </row>
    <row r="3028">
      <c r="A3028" s="10"/>
      <c r="B3028" s="11"/>
      <c r="C3028" s="11"/>
      <c r="D3028" s="11"/>
      <c r="E3028" s="12"/>
    </row>
    <row r="3029">
      <c r="A3029" s="13">
        <v>46113.0</v>
      </c>
      <c r="B3029" s="6"/>
      <c r="C3029" s="54" t="s">
        <v>3851</v>
      </c>
      <c r="D3029" s="15">
        <v>46117.0</v>
      </c>
      <c r="E3029" s="7"/>
    </row>
    <row r="3030">
      <c r="A3030" s="10"/>
      <c r="B3030" s="11"/>
      <c r="C3030" s="16"/>
      <c r="D3030" s="11"/>
      <c r="E3030" s="12"/>
    </row>
    <row r="3031">
      <c r="A3031" s="55" t="s">
        <v>5101</v>
      </c>
      <c r="B3031" s="7"/>
      <c r="C3031" s="16"/>
      <c r="D3031" s="56" t="s">
        <v>5099</v>
      </c>
      <c r="E3031" s="7"/>
    </row>
    <row r="3032">
      <c r="A3032" s="10"/>
      <c r="B3032" s="12"/>
      <c r="C3032" s="16"/>
      <c r="D3032" s="11"/>
      <c r="E3032" s="12"/>
    </row>
    <row r="3033">
      <c r="A3033" s="19" t="s">
        <v>3852</v>
      </c>
      <c r="B3033" s="6"/>
      <c r="C3033" s="6"/>
      <c r="D3033" s="6"/>
      <c r="E3033" s="7"/>
    </row>
    <row r="3034">
      <c r="A3034" s="20" t="s">
        <v>3853</v>
      </c>
      <c r="B3034" s="21" t="s">
        <v>3854</v>
      </c>
      <c r="C3034" s="22" t="s">
        <v>3855</v>
      </c>
      <c r="D3034" s="21" t="s">
        <v>3856</v>
      </c>
      <c r="E3034" s="23" t="s">
        <v>13</v>
      </c>
    </row>
    <row r="3035">
      <c r="A3035" s="57" t="s">
        <v>3857</v>
      </c>
      <c r="B3035" s="25">
        <v>27451.0</v>
      </c>
      <c r="C3035" s="26">
        <v>27451.0</v>
      </c>
      <c r="D3035" s="27">
        <v>0.0</v>
      </c>
      <c r="E3035" s="41"/>
    </row>
    <row r="3036">
      <c r="A3036" s="57" t="s">
        <v>3858</v>
      </c>
      <c r="B3036" s="29">
        <v>20114.0</v>
      </c>
      <c r="C3036" s="26">
        <v>20114.0</v>
      </c>
      <c r="D3036" s="27">
        <v>0.0</v>
      </c>
      <c r="E3036" s="28"/>
    </row>
    <row r="3037">
      <c r="A3037" s="57" t="s">
        <v>3859</v>
      </c>
      <c r="B3037" s="29">
        <v>400.0</v>
      </c>
      <c r="C3037" s="26">
        <v>400.0</v>
      </c>
      <c r="D3037" s="27">
        <v>0.0</v>
      </c>
      <c r="E3037" s="42"/>
    </row>
    <row r="3038">
      <c r="A3038" s="57" t="s">
        <v>3860</v>
      </c>
      <c r="B3038" s="29">
        <v>0.0</v>
      </c>
      <c r="C3038" s="26"/>
      <c r="D3038" s="27">
        <v>0.0</v>
      </c>
      <c r="E3038" s="42"/>
    </row>
    <row r="3039">
      <c r="A3039" s="31" t="s">
        <v>3862</v>
      </c>
      <c r="B3039" s="29">
        <v>0.0</v>
      </c>
      <c r="C3039" s="26"/>
      <c r="D3039" s="27">
        <v>0.0</v>
      </c>
      <c r="E3039" s="41"/>
    </row>
    <row r="3040">
      <c r="A3040" s="31" t="s">
        <v>3863</v>
      </c>
      <c r="B3040" s="29">
        <v>0.0</v>
      </c>
      <c r="C3040" s="26"/>
      <c r="D3040" s="27">
        <v>0.0</v>
      </c>
      <c r="E3040" s="28"/>
    </row>
    <row r="3041">
      <c r="A3041" s="31" t="s">
        <v>3865</v>
      </c>
      <c r="B3041" s="29">
        <v>998.0</v>
      </c>
      <c r="C3041" s="26">
        <v>998.0</v>
      </c>
      <c r="D3041" s="27">
        <v>0.0</v>
      </c>
      <c r="E3041" s="28" t="s">
        <v>5126</v>
      </c>
    </row>
    <row r="3042">
      <c r="A3042" s="31" t="s">
        <v>3867</v>
      </c>
      <c r="B3042" s="29">
        <v>4635.0</v>
      </c>
      <c r="C3042" s="26">
        <v>4635.0</v>
      </c>
      <c r="D3042" s="27">
        <v>0.0</v>
      </c>
      <c r="E3042" s="42"/>
    </row>
    <row r="3043">
      <c r="A3043" s="58" t="s">
        <v>3868</v>
      </c>
      <c r="B3043" s="29">
        <v>93660.0</v>
      </c>
      <c r="C3043" s="29">
        <v>93660.0</v>
      </c>
      <c r="D3043" s="27">
        <v>0.0</v>
      </c>
      <c r="E3043" s="42"/>
    </row>
    <row r="3044">
      <c r="A3044" s="58" t="s">
        <v>3869</v>
      </c>
      <c r="B3044" s="29">
        <v>23646.0</v>
      </c>
      <c r="C3044" s="59">
        <v>23646.0</v>
      </c>
      <c r="D3044" s="27">
        <v>0.0</v>
      </c>
      <c r="E3044" s="42"/>
    </row>
    <row r="3045">
      <c r="A3045" s="58" t="s">
        <v>3870</v>
      </c>
      <c r="B3045" s="29">
        <v>92786.0</v>
      </c>
      <c r="C3045" s="59">
        <v>92786.0</v>
      </c>
      <c r="D3045" s="27">
        <v>0.0</v>
      </c>
      <c r="E3045" s="42"/>
    </row>
    <row r="3046">
      <c r="A3046" s="58" t="s">
        <v>3871</v>
      </c>
      <c r="B3046" s="29">
        <v>72069.5</v>
      </c>
      <c r="C3046" s="59">
        <v>72069.5</v>
      </c>
      <c r="D3046" s="27">
        <v>0.0</v>
      </c>
      <c r="E3046" s="42"/>
    </row>
    <row r="3047">
      <c r="A3047" s="58" t="s">
        <v>3873</v>
      </c>
      <c r="B3047" s="29">
        <v>1198.0</v>
      </c>
      <c r="C3047" s="59">
        <v>1198.0</v>
      </c>
      <c r="D3047" s="27">
        <v>0.0</v>
      </c>
      <c r="E3047" s="42"/>
    </row>
    <row r="3048">
      <c r="A3048" s="58" t="s">
        <v>3874</v>
      </c>
      <c r="B3048" s="29">
        <v>15961.0</v>
      </c>
      <c r="C3048" s="59">
        <v>15961.0</v>
      </c>
      <c r="D3048" s="27">
        <v>0.0</v>
      </c>
      <c r="E3048" s="42"/>
    </row>
    <row r="3049">
      <c r="A3049" s="35" t="s">
        <v>3875</v>
      </c>
      <c r="B3049" s="29">
        <v>336956.5</v>
      </c>
      <c r="C3049" s="59">
        <v>336956.5</v>
      </c>
      <c r="D3049" s="27">
        <v>0.0</v>
      </c>
      <c r="E3049" s="42"/>
    </row>
    <row r="3050">
      <c r="A3050" s="36" t="s">
        <v>3876</v>
      </c>
      <c r="B3050" s="43">
        <v>1.0</v>
      </c>
      <c r="C3050" s="65">
        <v>1.0</v>
      </c>
      <c r="D3050" s="66">
        <v>0.0</v>
      </c>
      <c r="E3050" s="46"/>
    </row>
    <row r="3051">
      <c r="A3051" s="39"/>
      <c r="B3051" s="60"/>
      <c r="C3051" s="67"/>
      <c r="D3051" s="61"/>
      <c r="E3051" s="68"/>
    </row>
    <row r="3052">
      <c r="A3052" s="39"/>
      <c r="B3052" s="60"/>
      <c r="C3052" s="67"/>
      <c r="D3052" s="61"/>
      <c r="E3052" s="68"/>
    </row>
    <row r="3053">
      <c r="A3053" s="5" t="s">
        <v>5089</v>
      </c>
      <c r="B3053" s="6"/>
      <c r="C3053" s="6"/>
      <c r="D3053" s="6"/>
      <c r="E3053" s="7"/>
    </row>
    <row r="3054">
      <c r="A3054" s="10"/>
      <c r="B3054" s="11"/>
      <c r="C3054" s="11"/>
      <c r="D3054" s="11"/>
      <c r="E3054" s="12"/>
    </row>
    <row r="3055">
      <c r="A3055" s="5" t="s">
        <v>3850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13">
        <v>46118.0</v>
      </c>
      <c r="B3057" s="6"/>
      <c r="C3057" s="54" t="s">
        <v>3851</v>
      </c>
      <c r="D3057" s="15">
        <v>46124.0</v>
      </c>
      <c r="E3057" s="7"/>
    </row>
    <row r="3058">
      <c r="A3058" s="10"/>
      <c r="B3058" s="11"/>
      <c r="C3058" s="16"/>
      <c r="D3058" s="11"/>
      <c r="E3058" s="12"/>
    </row>
    <row r="3059">
      <c r="A3059" s="55" t="s">
        <v>5098</v>
      </c>
      <c r="B3059" s="7"/>
      <c r="C3059" s="16"/>
      <c r="D3059" s="56" t="s">
        <v>5099</v>
      </c>
      <c r="E3059" s="7"/>
    </row>
    <row r="3060">
      <c r="A3060" s="10"/>
      <c r="B3060" s="12"/>
      <c r="C3060" s="16"/>
      <c r="D3060" s="11"/>
      <c r="E3060" s="12"/>
    </row>
    <row r="3061">
      <c r="A3061" s="19" t="s">
        <v>3852</v>
      </c>
      <c r="B3061" s="6"/>
      <c r="C3061" s="6"/>
      <c r="D3061" s="6"/>
      <c r="E3061" s="7"/>
    </row>
    <row r="3062">
      <c r="A3062" s="20" t="s">
        <v>3853</v>
      </c>
      <c r="B3062" s="21" t="s">
        <v>3854</v>
      </c>
      <c r="C3062" s="22" t="s">
        <v>3855</v>
      </c>
      <c r="D3062" s="21" t="s">
        <v>3856</v>
      </c>
      <c r="E3062" s="23" t="s">
        <v>13</v>
      </c>
    </row>
    <row r="3063">
      <c r="A3063" s="57" t="s">
        <v>3857</v>
      </c>
      <c r="B3063" s="25">
        <v>46157.0</v>
      </c>
      <c r="C3063" s="26">
        <v>45757.0</v>
      </c>
      <c r="D3063" s="27">
        <v>-400.0</v>
      </c>
      <c r="E3063" s="41" t="s">
        <v>5369</v>
      </c>
    </row>
    <row r="3064">
      <c r="A3064" s="57" t="s">
        <v>3858</v>
      </c>
      <c r="B3064" s="29">
        <v>37076.0</v>
      </c>
      <c r="C3064" s="26">
        <v>37076.0</v>
      </c>
      <c r="D3064" s="27">
        <v>0.0</v>
      </c>
      <c r="E3064" s="28"/>
    </row>
    <row r="3065">
      <c r="A3065" s="57" t="s">
        <v>3859</v>
      </c>
      <c r="B3065" s="29">
        <v>2000.0</v>
      </c>
      <c r="C3065" s="26">
        <v>2000.0</v>
      </c>
      <c r="D3065" s="27">
        <v>0.0</v>
      </c>
      <c r="E3065" s="42"/>
    </row>
    <row r="3066">
      <c r="A3066" s="57" t="s">
        <v>3860</v>
      </c>
      <c r="B3066" s="29">
        <v>0.0</v>
      </c>
      <c r="C3066" s="26"/>
      <c r="D3066" s="27">
        <v>0.0</v>
      </c>
      <c r="E3066" s="42"/>
    </row>
    <row r="3067">
      <c r="A3067" s="31" t="s">
        <v>3862</v>
      </c>
      <c r="B3067" s="29">
        <v>0.0</v>
      </c>
      <c r="C3067" s="26"/>
      <c r="D3067" s="27">
        <v>0.0</v>
      </c>
      <c r="E3067" s="41"/>
    </row>
    <row r="3068">
      <c r="A3068" s="31" t="s">
        <v>3863</v>
      </c>
      <c r="B3068" s="29">
        <v>0.0</v>
      </c>
      <c r="C3068" s="26"/>
      <c r="D3068" s="27">
        <v>0.0</v>
      </c>
      <c r="E3068" s="28"/>
    </row>
    <row r="3069">
      <c r="A3069" s="31" t="s">
        <v>3865</v>
      </c>
      <c r="B3069" s="29">
        <v>24.0</v>
      </c>
      <c r="C3069" s="26">
        <v>24.0</v>
      </c>
      <c r="D3069" s="27">
        <v>0.0</v>
      </c>
      <c r="E3069" s="28" t="s">
        <v>5370</v>
      </c>
    </row>
    <row r="3070">
      <c r="A3070" s="31" t="s">
        <v>3867</v>
      </c>
      <c r="B3070" s="29">
        <v>7920.0</v>
      </c>
      <c r="C3070" s="26">
        <v>7875.0</v>
      </c>
      <c r="D3070" s="27">
        <v>-45.0</v>
      </c>
      <c r="E3070" s="42"/>
    </row>
    <row r="3071">
      <c r="A3071" s="58" t="s">
        <v>3868</v>
      </c>
      <c r="B3071" s="29">
        <v>122897.0</v>
      </c>
      <c r="C3071" s="29">
        <v>122897.0</v>
      </c>
      <c r="D3071" s="27">
        <v>0.0</v>
      </c>
      <c r="E3071" s="42"/>
    </row>
    <row r="3072">
      <c r="A3072" s="58" t="s">
        <v>3869</v>
      </c>
      <c r="B3072" s="29">
        <v>39275.0</v>
      </c>
      <c r="C3072" s="59">
        <v>39275.0</v>
      </c>
      <c r="D3072" s="27">
        <v>0.0</v>
      </c>
      <c r="E3072" s="42"/>
    </row>
    <row r="3073">
      <c r="A3073" s="58" t="s">
        <v>3870</v>
      </c>
      <c r="B3073" s="29">
        <v>109068.0</v>
      </c>
      <c r="C3073" s="59">
        <v>108537.0</v>
      </c>
      <c r="D3073" s="27">
        <v>-531.0</v>
      </c>
      <c r="E3073" s="42"/>
    </row>
    <row r="3074">
      <c r="A3074" s="58" t="s">
        <v>3871</v>
      </c>
      <c r="B3074" s="29">
        <v>115947.9</v>
      </c>
      <c r="C3074" s="59">
        <v>115947.90000000001</v>
      </c>
      <c r="D3074" s="27">
        <v>1.4551915228366852E-11</v>
      </c>
      <c r="E3074" s="42"/>
    </row>
    <row r="3075">
      <c r="A3075" s="58" t="s">
        <v>3873</v>
      </c>
      <c r="B3075" s="29">
        <v>3878.0</v>
      </c>
      <c r="C3075" s="59">
        <v>3878.0</v>
      </c>
      <c r="D3075" s="27">
        <v>0.0</v>
      </c>
      <c r="E3075" s="42"/>
    </row>
    <row r="3076">
      <c r="A3076" s="58" t="s">
        <v>3874</v>
      </c>
      <c r="B3076" s="29">
        <v>16484.0</v>
      </c>
      <c r="C3076" s="59">
        <v>16484.0</v>
      </c>
      <c r="D3076" s="27">
        <v>0.0</v>
      </c>
      <c r="E3076" s="42"/>
    </row>
    <row r="3077">
      <c r="A3077" s="35" t="s">
        <v>3875</v>
      </c>
      <c r="B3077" s="29">
        <v>484239.4</v>
      </c>
      <c r="C3077" s="59">
        <v>483708.39999999997</v>
      </c>
      <c r="D3077" s="27">
        <v>-531.0000000000582</v>
      </c>
      <c r="E3077" s="42"/>
    </row>
    <row r="3078">
      <c r="A3078" s="36" t="s">
        <v>3876</v>
      </c>
      <c r="B3078" s="43">
        <v>3.5</v>
      </c>
      <c r="C3078" s="65">
        <v>-441.4999999999418</v>
      </c>
      <c r="D3078" s="66">
        <v>-444.9999999999418</v>
      </c>
      <c r="E3078" s="46"/>
    </row>
    <row r="3079">
      <c r="A3079" s="39"/>
      <c r="B3079" s="60"/>
      <c r="C3079" s="67"/>
      <c r="D3079" s="61"/>
      <c r="E3079" s="68"/>
    </row>
    <row r="3080">
      <c r="A3080" s="39"/>
      <c r="B3080" s="60"/>
      <c r="C3080" s="67"/>
      <c r="D3080" s="61"/>
      <c r="E3080" s="68"/>
    </row>
    <row r="3081">
      <c r="A3081" s="5" t="s">
        <v>5089</v>
      </c>
      <c r="B3081" s="6"/>
      <c r="C3081" s="6"/>
      <c r="D3081" s="6"/>
      <c r="E3081" s="7"/>
    </row>
    <row r="3082">
      <c r="A3082" s="10"/>
      <c r="B3082" s="11"/>
      <c r="C3082" s="11"/>
      <c r="D3082" s="11"/>
      <c r="E3082" s="12"/>
    </row>
    <row r="3083">
      <c r="A3083" s="5" t="s">
        <v>3850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13">
        <v>46125.0</v>
      </c>
      <c r="B3085" s="6"/>
      <c r="C3085" s="54" t="s">
        <v>3851</v>
      </c>
      <c r="D3085" s="15">
        <v>46131.0</v>
      </c>
      <c r="E3085" s="7"/>
    </row>
    <row r="3086">
      <c r="A3086" s="10"/>
      <c r="B3086" s="11"/>
      <c r="C3086" s="16"/>
      <c r="D3086" s="11"/>
      <c r="E3086" s="12"/>
    </row>
    <row r="3087">
      <c r="A3087" s="55" t="s">
        <v>5098</v>
      </c>
      <c r="B3087" s="7"/>
      <c r="C3087" s="16"/>
      <c r="D3087" s="56" t="s">
        <v>5099</v>
      </c>
      <c r="E3087" s="7"/>
    </row>
    <row r="3088">
      <c r="A3088" s="10"/>
      <c r="B3088" s="12"/>
      <c r="C3088" s="16"/>
      <c r="D3088" s="11"/>
      <c r="E3088" s="12"/>
    </row>
    <row r="3089">
      <c r="A3089" s="19" t="s">
        <v>3852</v>
      </c>
      <c r="B3089" s="6"/>
      <c r="C3089" s="6"/>
      <c r="D3089" s="6"/>
      <c r="E3089" s="7"/>
    </row>
    <row r="3090">
      <c r="A3090" s="20" t="s">
        <v>3853</v>
      </c>
      <c r="B3090" s="21" t="s">
        <v>3854</v>
      </c>
      <c r="C3090" s="22" t="s">
        <v>3855</v>
      </c>
      <c r="D3090" s="21" t="s">
        <v>3856</v>
      </c>
      <c r="E3090" s="23" t="s">
        <v>13</v>
      </c>
    </row>
    <row r="3091">
      <c r="A3091" s="57" t="s">
        <v>3857</v>
      </c>
      <c r="B3091" s="25">
        <v>16224.0</v>
      </c>
      <c r="C3091" s="26">
        <v>21758.0</v>
      </c>
      <c r="D3091" s="27">
        <v>5534.0</v>
      </c>
      <c r="E3091" s="41"/>
    </row>
    <row r="3092">
      <c r="A3092" s="57" t="s">
        <v>3858</v>
      </c>
      <c r="B3092" s="29">
        <v>31495.0</v>
      </c>
      <c r="C3092" s="26">
        <v>31495.0</v>
      </c>
      <c r="D3092" s="27">
        <v>0.0</v>
      </c>
      <c r="E3092" s="28"/>
    </row>
    <row r="3093">
      <c r="A3093" s="57" t="s">
        <v>3859</v>
      </c>
      <c r="B3093" s="29">
        <v>6085.0</v>
      </c>
      <c r="C3093" s="26">
        <v>600.0</v>
      </c>
      <c r="D3093" s="27">
        <v>-5485.0</v>
      </c>
      <c r="E3093" s="42"/>
    </row>
    <row r="3094">
      <c r="A3094" s="57" t="s">
        <v>3860</v>
      </c>
      <c r="B3094" s="29">
        <v>2000.0</v>
      </c>
      <c r="C3094" s="26">
        <v>2000.0</v>
      </c>
      <c r="D3094" s="27">
        <v>0.0</v>
      </c>
      <c r="E3094" s="42"/>
    </row>
    <row r="3095">
      <c r="A3095" s="31" t="s">
        <v>3862</v>
      </c>
      <c r="B3095" s="29">
        <v>0.0</v>
      </c>
      <c r="C3095" s="26"/>
      <c r="D3095" s="27">
        <v>0.0</v>
      </c>
      <c r="E3095" s="41"/>
    </row>
    <row r="3096">
      <c r="A3096" s="31" t="s">
        <v>3863</v>
      </c>
      <c r="B3096" s="29">
        <v>2679.0</v>
      </c>
      <c r="C3096" s="26">
        <v>2679.0</v>
      </c>
      <c r="D3096" s="27">
        <v>0.0</v>
      </c>
      <c r="E3096" s="28" t="s">
        <v>5371</v>
      </c>
    </row>
    <row r="3097">
      <c r="A3097" s="31" t="s">
        <v>3865</v>
      </c>
      <c r="B3097" s="29">
        <v>90.0</v>
      </c>
      <c r="C3097" s="26"/>
      <c r="D3097" s="27">
        <v>-90.0</v>
      </c>
      <c r="E3097" s="28"/>
    </row>
    <row r="3098">
      <c r="A3098" s="31" t="s">
        <v>3867</v>
      </c>
      <c r="B3098" s="29">
        <v>6525.0</v>
      </c>
      <c r="C3098" s="26">
        <v>6570.0</v>
      </c>
      <c r="D3098" s="27">
        <v>45.0</v>
      </c>
      <c r="E3098" s="42"/>
    </row>
    <row r="3099">
      <c r="A3099" s="58" t="s">
        <v>3868</v>
      </c>
      <c r="B3099" s="29">
        <v>112674.0</v>
      </c>
      <c r="C3099" s="29">
        <v>112674.0</v>
      </c>
      <c r="D3099" s="27">
        <v>0.0</v>
      </c>
      <c r="E3099" s="42"/>
    </row>
    <row r="3100">
      <c r="A3100" s="58" t="s">
        <v>3869</v>
      </c>
      <c r="B3100" s="29">
        <v>53171.0</v>
      </c>
      <c r="C3100" s="59">
        <v>53171.0</v>
      </c>
      <c r="D3100" s="27">
        <v>0.0</v>
      </c>
      <c r="E3100" s="42"/>
    </row>
    <row r="3101">
      <c r="A3101" s="58" t="s">
        <v>3870</v>
      </c>
      <c r="B3101" s="29">
        <v>122253.0</v>
      </c>
      <c r="C3101" s="59">
        <v>122253.0</v>
      </c>
      <c r="D3101" s="27">
        <v>0.0</v>
      </c>
      <c r="E3101" s="42"/>
    </row>
    <row r="3102">
      <c r="A3102" s="58" t="s">
        <v>3871</v>
      </c>
      <c r="B3102" s="29">
        <v>109480.0</v>
      </c>
      <c r="C3102" s="59">
        <v>109480.0</v>
      </c>
      <c r="D3102" s="27">
        <v>0.0</v>
      </c>
      <c r="E3102" s="42"/>
    </row>
    <row r="3103">
      <c r="A3103" s="58" t="s">
        <v>3873</v>
      </c>
      <c r="B3103" s="29">
        <v>1468.0</v>
      </c>
      <c r="C3103" s="59">
        <v>1468.0</v>
      </c>
      <c r="D3103" s="27">
        <v>0.0</v>
      </c>
      <c r="E3103" s="42"/>
    </row>
    <row r="3104">
      <c r="A3104" s="58" t="s">
        <v>3874</v>
      </c>
      <c r="B3104" s="29">
        <v>14118.0</v>
      </c>
      <c r="C3104" s="59">
        <v>14118.0</v>
      </c>
      <c r="D3104" s="27">
        <v>0.0</v>
      </c>
      <c r="E3104" s="42"/>
    </row>
    <row r="3105">
      <c r="A3105" s="35" t="s">
        <v>3875</v>
      </c>
      <c r="B3105" s="29">
        <v>464130.5</v>
      </c>
      <c r="C3105" s="59">
        <v>464130.5</v>
      </c>
      <c r="D3105" s="27">
        <v>0.0</v>
      </c>
      <c r="E3105" s="42"/>
    </row>
    <row r="3106">
      <c r="A3106" s="36" t="s">
        <v>3876</v>
      </c>
      <c r="B3106" s="43">
        <v>13.5</v>
      </c>
      <c r="C3106" s="65">
        <v>17.5</v>
      </c>
      <c r="D3106" s="66">
        <v>4.0</v>
      </c>
      <c r="E3106" s="46"/>
    </row>
    <row r="3107">
      <c r="A3107" s="39"/>
      <c r="B3107" s="60"/>
      <c r="C3107" s="67"/>
      <c r="D3107" s="61"/>
      <c r="E3107" s="68"/>
    </row>
    <row r="3108">
      <c r="A3108" s="39"/>
      <c r="B3108" s="60"/>
      <c r="C3108" s="67"/>
      <c r="D3108" s="61"/>
      <c r="E3108" s="68"/>
    </row>
    <row r="3109">
      <c r="A3109" s="5" t="s">
        <v>5089</v>
      </c>
      <c r="B3109" s="6"/>
      <c r="C3109" s="6"/>
      <c r="D3109" s="6"/>
      <c r="E3109" s="7"/>
    </row>
    <row r="3110">
      <c r="A3110" s="10"/>
      <c r="B3110" s="11"/>
      <c r="C3110" s="11"/>
      <c r="D3110" s="11"/>
      <c r="E3110" s="12"/>
    </row>
    <row r="3111">
      <c r="A3111" s="5" t="s">
        <v>3850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13">
        <v>46125.0</v>
      </c>
      <c r="B3113" s="6"/>
      <c r="C3113" s="54" t="s">
        <v>3851</v>
      </c>
      <c r="D3113" s="15">
        <v>46131.0</v>
      </c>
      <c r="E3113" s="7"/>
    </row>
    <row r="3114">
      <c r="A3114" s="10"/>
      <c r="B3114" s="11"/>
      <c r="C3114" s="16"/>
      <c r="D3114" s="11"/>
      <c r="E3114" s="12"/>
    </row>
    <row r="3115">
      <c r="A3115" s="55" t="s">
        <v>5098</v>
      </c>
      <c r="B3115" s="7"/>
      <c r="C3115" s="16"/>
      <c r="D3115" s="56" t="s">
        <v>5099</v>
      </c>
      <c r="E3115" s="7"/>
    </row>
    <row r="3116">
      <c r="A3116" s="10"/>
      <c r="B3116" s="12"/>
      <c r="C3116" s="16"/>
      <c r="D3116" s="11"/>
      <c r="E3116" s="12"/>
    </row>
    <row r="3117">
      <c r="A3117" s="19" t="s">
        <v>3852</v>
      </c>
      <c r="B3117" s="6"/>
      <c r="C3117" s="6"/>
      <c r="D3117" s="6"/>
      <c r="E3117" s="7"/>
    </row>
    <row r="3118">
      <c r="A3118" s="20" t="s">
        <v>3853</v>
      </c>
      <c r="B3118" s="21" t="s">
        <v>3854</v>
      </c>
      <c r="C3118" s="22" t="s">
        <v>3855</v>
      </c>
      <c r="D3118" s="21" t="s">
        <v>3856</v>
      </c>
      <c r="E3118" s="23" t="s">
        <v>13</v>
      </c>
    </row>
    <row r="3119">
      <c r="A3119" s="57" t="s">
        <v>3857</v>
      </c>
      <c r="B3119" s="25">
        <v>16224.0</v>
      </c>
      <c r="C3119" s="26">
        <v>21758.0</v>
      </c>
      <c r="D3119" s="27">
        <v>5534.0</v>
      </c>
      <c r="E3119" s="41"/>
    </row>
    <row r="3120">
      <c r="A3120" s="57" t="s">
        <v>3858</v>
      </c>
      <c r="B3120" s="29">
        <v>31495.0</v>
      </c>
      <c r="C3120" s="26">
        <v>31495.0</v>
      </c>
      <c r="D3120" s="27">
        <v>0.0</v>
      </c>
      <c r="E3120" s="28"/>
    </row>
    <row r="3121">
      <c r="A3121" s="57" t="s">
        <v>3859</v>
      </c>
      <c r="B3121" s="29">
        <v>6085.0</v>
      </c>
      <c r="C3121" s="26">
        <v>600.0</v>
      </c>
      <c r="D3121" s="27">
        <v>-5485.0</v>
      </c>
      <c r="E3121" s="42"/>
    </row>
    <row r="3122">
      <c r="A3122" s="57" t="s">
        <v>3860</v>
      </c>
      <c r="B3122" s="29">
        <v>2000.0</v>
      </c>
      <c r="C3122" s="26">
        <v>2000.0</v>
      </c>
      <c r="D3122" s="27">
        <v>0.0</v>
      </c>
      <c r="E3122" s="42"/>
    </row>
    <row r="3123">
      <c r="A3123" s="31" t="s">
        <v>3862</v>
      </c>
      <c r="B3123" s="29">
        <v>0.0</v>
      </c>
      <c r="C3123" s="26"/>
      <c r="D3123" s="27">
        <v>0.0</v>
      </c>
      <c r="E3123" s="41"/>
    </row>
    <row r="3124">
      <c r="A3124" s="31" t="s">
        <v>3863</v>
      </c>
      <c r="B3124" s="29">
        <v>2679.0</v>
      </c>
      <c r="C3124" s="26">
        <v>2679.0</v>
      </c>
      <c r="D3124" s="27">
        <v>0.0</v>
      </c>
      <c r="E3124" s="28" t="s">
        <v>5371</v>
      </c>
    </row>
    <row r="3125">
      <c r="A3125" s="31" t="s">
        <v>3865</v>
      </c>
      <c r="B3125" s="29">
        <v>90.0</v>
      </c>
      <c r="C3125" s="26"/>
      <c r="D3125" s="27">
        <v>-90.0</v>
      </c>
      <c r="E3125" s="28"/>
    </row>
    <row r="3126">
      <c r="A3126" s="31" t="s">
        <v>3867</v>
      </c>
      <c r="B3126" s="29">
        <v>6525.0</v>
      </c>
      <c r="C3126" s="26">
        <v>6570.0</v>
      </c>
      <c r="D3126" s="27">
        <v>45.0</v>
      </c>
      <c r="E3126" s="42"/>
    </row>
    <row r="3127">
      <c r="A3127" s="58" t="s">
        <v>3868</v>
      </c>
      <c r="B3127" s="29">
        <v>112674.0</v>
      </c>
      <c r="C3127" s="29">
        <v>112674.0</v>
      </c>
      <c r="D3127" s="27">
        <v>0.0</v>
      </c>
      <c r="E3127" s="42"/>
    </row>
    <row r="3128">
      <c r="A3128" s="58" t="s">
        <v>3869</v>
      </c>
      <c r="B3128" s="29">
        <v>53171.0</v>
      </c>
      <c r="C3128" s="59">
        <v>53171.0</v>
      </c>
      <c r="D3128" s="27">
        <v>0.0</v>
      </c>
      <c r="E3128" s="42"/>
    </row>
    <row r="3129">
      <c r="A3129" s="58" t="s">
        <v>3870</v>
      </c>
      <c r="B3129" s="29">
        <v>122253.0</v>
      </c>
      <c r="C3129" s="59">
        <v>122253.0</v>
      </c>
      <c r="D3129" s="27">
        <v>0.0</v>
      </c>
      <c r="E3129" s="42"/>
    </row>
    <row r="3130">
      <c r="A3130" s="58" t="s">
        <v>3871</v>
      </c>
      <c r="B3130" s="29">
        <v>109480.0</v>
      </c>
      <c r="C3130" s="59">
        <v>109480.0</v>
      </c>
      <c r="D3130" s="27">
        <v>0.0</v>
      </c>
      <c r="E3130" s="42"/>
    </row>
    <row r="3131">
      <c r="A3131" s="58" t="s">
        <v>3873</v>
      </c>
      <c r="B3131" s="29">
        <v>1468.0</v>
      </c>
      <c r="C3131" s="59">
        <v>1468.0</v>
      </c>
      <c r="D3131" s="27">
        <v>0.0</v>
      </c>
      <c r="E3131" s="42"/>
    </row>
    <row r="3132">
      <c r="A3132" s="58" t="s">
        <v>3874</v>
      </c>
      <c r="B3132" s="29">
        <v>14118.0</v>
      </c>
      <c r="C3132" s="59">
        <v>14118.0</v>
      </c>
      <c r="D3132" s="27">
        <v>0.0</v>
      </c>
      <c r="E3132" s="42"/>
    </row>
    <row r="3133">
      <c r="A3133" s="35" t="s">
        <v>3875</v>
      </c>
      <c r="B3133" s="29">
        <v>464130.5</v>
      </c>
      <c r="C3133" s="59">
        <v>464130.5</v>
      </c>
      <c r="D3133" s="27">
        <v>0.0</v>
      </c>
      <c r="E3133" s="42"/>
    </row>
    <row r="3134">
      <c r="A3134" s="36" t="s">
        <v>3876</v>
      </c>
      <c r="B3134" s="43">
        <v>13.5</v>
      </c>
      <c r="C3134" s="65">
        <v>17.5</v>
      </c>
      <c r="D3134" s="66">
        <v>4.0</v>
      </c>
      <c r="E3134" s="46"/>
    </row>
    <row r="3135">
      <c r="A3135" s="39"/>
      <c r="B3135" s="60"/>
      <c r="C3135" s="67"/>
      <c r="D3135" s="61"/>
      <c r="E3135" s="68"/>
    </row>
    <row r="3136">
      <c r="A3136" s="39"/>
      <c r="B3136" s="60"/>
      <c r="C3136" s="67"/>
      <c r="D3136" s="61"/>
      <c r="E3136" s="68"/>
    </row>
    <row r="3137">
      <c r="A3137" s="5" t="s">
        <v>5089</v>
      </c>
      <c r="B3137" s="6"/>
      <c r="C3137" s="6"/>
      <c r="D3137" s="6"/>
      <c r="E3137" s="7"/>
    </row>
    <row r="3138">
      <c r="A3138" s="10"/>
      <c r="B3138" s="11"/>
      <c r="C3138" s="11"/>
      <c r="D3138" s="11"/>
      <c r="E3138" s="12"/>
    </row>
    <row r="3139">
      <c r="A3139" s="5" t="s">
        <v>3850</v>
      </c>
      <c r="B3139" s="6"/>
      <c r="C3139" s="6"/>
      <c r="D3139" s="6"/>
      <c r="E3139" s="7"/>
    </row>
    <row r="3140">
      <c r="A3140" s="10"/>
      <c r="B3140" s="11"/>
      <c r="C3140" s="11"/>
      <c r="D3140" s="11"/>
      <c r="E3140" s="12"/>
    </row>
    <row r="3141">
      <c r="A3141" s="13">
        <v>46132.0</v>
      </c>
      <c r="B3141" s="6"/>
      <c r="C3141" s="54" t="s">
        <v>3851</v>
      </c>
      <c r="D3141" s="15">
        <v>46138.0</v>
      </c>
      <c r="E3141" s="7"/>
    </row>
    <row r="3142">
      <c r="A3142" s="10"/>
      <c r="B3142" s="11"/>
      <c r="C3142" s="16"/>
      <c r="D3142" s="11"/>
      <c r="E3142" s="12"/>
    </row>
    <row r="3143">
      <c r="A3143" s="55" t="s">
        <v>5098</v>
      </c>
      <c r="B3143" s="7"/>
      <c r="C3143" s="16"/>
      <c r="D3143" s="56" t="s">
        <v>5099</v>
      </c>
      <c r="E3143" s="7"/>
    </row>
    <row r="3144">
      <c r="A3144" s="10"/>
      <c r="B3144" s="12"/>
      <c r="C3144" s="16"/>
      <c r="D3144" s="11"/>
      <c r="E3144" s="12"/>
    </row>
    <row r="3145">
      <c r="A3145" s="19" t="s">
        <v>3852</v>
      </c>
      <c r="B3145" s="6"/>
      <c r="C3145" s="6"/>
      <c r="D3145" s="6"/>
      <c r="E3145" s="7"/>
    </row>
    <row r="3146">
      <c r="A3146" s="20" t="s">
        <v>3853</v>
      </c>
      <c r="B3146" s="21" t="s">
        <v>3854</v>
      </c>
      <c r="C3146" s="22" t="s">
        <v>3855</v>
      </c>
      <c r="D3146" s="21" t="s">
        <v>3856</v>
      </c>
      <c r="E3146" s="23" t="s">
        <v>13</v>
      </c>
    </row>
    <row r="3147">
      <c r="A3147" s="57" t="s">
        <v>3857</v>
      </c>
      <c r="B3147" s="25">
        <v>27836.0</v>
      </c>
      <c r="C3147" s="26">
        <v>27836.0</v>
      </c>
      <c r="D3147" s="27">
        <v>0.0</v>
      </c>
      <c r="E3147" s="41"/>
    </row>
    <row r="3148">
      <c r="A3148" s="57" t="s">
        <v>3858</v>
      </c>
      <c r="B3148" s="29">
        <v>37868.0</v>
      </c>
      <c r="C3148" s="26">
        <v>37868.0</v>
      </c>
      <c r="D3148" s="27">
        <v>0.0</v>
      </c>
      <c r="E3148" s="28"/>
    </row>
    <row r="3149">
      <c r="A3149" s="57" t="s">
        <v>3859</v>
      </c>
      <c r="B3149" s="29">
        <v>200.0</v>
      </c>
      <c r="C3149" s="26">
        <v>200.0</v>
      </c>
      <c r="D3149" s="27">
        <v>0.0</v>
      </c>
      <c r="E3149" s="42"/>
    </row>
    <row r="3150">
      <c r="A3150" s="57" t="s">
        <v>3860</v>
      </c>
      <c r="B3150" s="29">
        <v>1001.0</v>
      </c>
      <c r="C3150" s="26">
        <v>1001.0</v>
      </c>
      <c r="D3150" s="27">
        <v>0.0</v>
      </c>
      <c r="E3150" s="42"/>
    </row>
    <row r="3151">
      <c r="A3151" s="31" t="s">
        <v>3862</v>
      </c>
      <c r="B3151" s="29">
        <v>0.0</v>
      </c>
      <c r="C3151" s="26"/>
      <c r="D3151" s="27">
        <v>0.0</v>
      </c>
      <c r="E3151" s="41"/>
    </row>
    <row r="3152">
      <c r="A3152" s="31" t="s">
        <v>3863</v>
      </c>
      <c r="B3152" s="29">
        <v>0.0</v>
      </c>
      <c r="C3152" s="26"/>
      <c r="D3152" s="27">
        <v>0.0</v>
      </c>
      <c r="E3152" s="28"/>
    </row>
    <row r="3153">
      <c r="A3153" s="31" t="s">
        <v>3865</v>
      </c>
      <c r="B3153" s="29">
        <v>287.0</v>
      </c>
      <c r="C3153" s="26">
        <v>287.0</v>
      </c>
      <c r="D3153" s="27">
        <v>0.0</v>
      </c>
      <c r="E3153" s="28" t="s">
        <v>5372</v>
      </c>
    </row>
    <row r="3154">
      <c r="A3154" s="31" t="s">
        <v>3867</v>
      </c>
      <c r="B3154" s="29">
        <v>5895.0</v>
      </c>
      <c r="C3154" s="26">
        <v>5895.0</v>
      </c>
      <c r="D3154" s="27">
        <v>0.0</v>
      </c>
      <c r="E3154" s="42"/>
    </row>
    <row r="3155">
      <c r="A3155" s="58" t="s">
        <v>3868</v>
      </c>
      <c r="B3155" s="29">
        <v>98256.0</v>
      </c>
      <c r="C3155" s="29">
        <v>98602.0</v>
      </c>
      <c r="D3155" s="27">
        <v>346.0</v>
      </c>
      <c r="E3155" s="42"/>
    </row>
    <row r="3156">
      <c r="A3156" s="58" t="s">
        <v>3869</v>
      </c>
      <c r="B3156" s="29">
        <v>26913.0</v>
      </c>
      <c r="C3156" s="59">
        <v>27307.0</v>
      </c>
      <c r="D3156" s="27">
        <v>394.0</v>
      </c>
      <c r="E3156" s="42"/>
    </row>
    <row r="3157">
      <c r="A3157" s="58" t="s">
        <v>3870</v>
      </c>
      <c r="B3157" s="29">
        <v>101029.0</v>
      </c>
      <c r="C3157" s="59">
        <v>100445.0</v>
      </c>
      <c r="D3157" s="27">
        <v>-584.0</v>
      </c>
      <c r="E3157" s="42"/>
    </row>
    <row r="3158">
      <c r="A3158" s="58" t="s">
        <v>3871</v>
      </c>
      <c r="B3158" s="29">
        <v>108131.0</v>
      </c>
      <c r="C3158" s="59">
        <v>108131.0</v>
      </c>
      <c r="D3158" s="27">
        <v>0.0</v>
      </c>
      <c r="E3158" s="42"/>
    </row>
    <row r="3159">
      <c r="A3159" s="58" t="s">
        <v>3873</v>
      </c>
      <c r="B3159" s="29">
        <v>1492.0</v>
      </c>
      <c r="C3159" s="59">
        <v>1492.0</v>
      </c>
      <c r="D3159" s="27">
        <v>0.0</v>
      </c>
      <c r="E3159" s="42"/>
    </row>
    <row r="3160">
      <c r="A3160" s="58" t="s">
        <v>3874</v>
      </c>
      <c r="B3160" s="29">
        <v>11876.0</v>
      </c>
      <c r="C3160" s="59">
        <v>11876.0</v>
      </c>
      <c r="D3160" s="27">
        <v>0.0</v>
      </c>
      <c r="E3160" s="42"/>
    </row>
    <row r="3161">
      <c r="A3161" s="35" t="s">
        <v>3875</v>
      </c>
      <c r="B3161" s="29">
        <v>408893.4</v>
      </c>
      <c r="C3161" s="59">
        <v>409049.4</v>
      </c>
      <c r="D3161" s="27">
        <v>156.0</v>
      </c>
      <c r="E3161" s="42"/>
    </row>
    <row r="3162">
      <c r="A3162" s="36" t="s">
        <v>3876</v>
      </c>
      <c r="B3162" s="43">
        <v>14.599999999998545</v>
      </c>
      <c r="C3162" s="65">
        <v>14.599999999976717</v>
      </c>
      <c r="D3162" s="66">
        <v>-2.1827872842550278E-11</v>
      </c>
      <c r="E3162" s="46"/>
    </row>
    <row r="3163">
      <c r="A3163" s="39"/>
      <c r="B3163" s="60"/>
      <c r="C3163" s="67"/>
      <c r="D3163" s="61"/>
      <c r="E3163" s="68"/>
    </row>
    <row r="3164">
      <c r="A3164" s="39"/>
      <c r="B3164" s="60"/>
      <c r="C3164" s="67"/>
      <c r="D3164" s="61"/>
      <c r="E3164" s="68"/>
    </row>
    <row r="3165">
      <c r="A3165" s="5" t="s">
        <v>5089</v>
      </c>
      <c r="B3165" s="6"/>
      <c r="C3165" s="6"/>
      <c r="D3165" s="6"/>
      <c r="E3165" s="7"/>
    </row>
    <row r="3166">
      <c r="A3166" s="10"/>
      <c r="B3166" s="11"/>
      <c r="C3166" s="11"/>
      <c r="D3166" s="11"/>
      <c r="E3166" s="12"/>
    </row>
    <row r="3167">
      <c r="A3167" s="5" t="s">
        <v>3850</v>
      </c>
      <c r="B3167" s="6"/>
      <c r="C3167" s="6"/>
      <c r="D3167" s="6"/>
      <c r="E3167" s="7"/>
    </row>
    <row r="3168">
      <c r="A3168" s="10"/>
      <c r="B3168" s="11"/>
      <c r="C3168" s="11"/>
      <c r="D3168" s="11"/>
      <c r="E3168" s="12"/>
    </row>
    <row r="3169">
      <c r="A3169" s="13">
        <v>46139.0</v>
      </c>
      <c r="B3169" s="6"/>
      <c r="C3169" s="54" t="s">
        <v>3851</v>
      </c>
      <c r="D3169" s="15">
        <v>46142.0</v>
      </c>
      <c r="E3169" s="7"/>
    </row>
    <row r="3170">
      <c r="A3170" s="10"/>
      <c r="B3170" s="11"/>
      <c r="C3170" s="16"/>
      <c r="D3170" s="11"/>
      <c r="E3170" s="12"/>
    </row>
    <row r="3171">
      <c r="A3171" s="55" t="s">
        <v>5098</v>
      </c>
      <c r="B3171" s="7"/>
      <c r="C3171" s="16"/>
      <c r="D3171" s="56" t="s">
        <v>5113</v>
      </c>
      <c r="E3171" s="7"/>
    </row>
    <row r="3172">
      <c r="A3172" s="10"/>
      <c r="B3172" s="12"/>
      <c r="C3172" s="16"/>
      <c r="D3172" s="11"/>
      <c r="E3172" s="12"/>
    </row>
    <row r="3173">
      <c r="A3173" s="19" t="s">
        <v>3852</v>
      </c>
      <c r="B3173" s="6"/>
      <c r="C3173" s="6"/>
      <c r="D3173" s="6"/>
      <c r="E3173" s="7"/>
    </row>
    <row r="3174">
      <c r="A3174" s="20" t="s">
        <v>3853</v>
      </c>
      <c r="B3174" s="21" t="s">
        <v>3854</v>
      </c>
      <c r="C3174" s="22" t="s">
        <v>3855</v>
      </c>
      <c r="D3174" s="21" t="s">
        <v>3856</v>
      </c>
      <c r="E3174" s="23" t="s">
        <v>13</v>
      </c>
    </row>
    <row r="3175">
      <c r="A3175" s="57" t="s">
        <v>3857</v>
      </c>
      <c r="B3175" s="25">
        <v>11393.0</v>
      </c>
      <c r="C3175" s="26">
        <v>11393.0</v>
      </c>
      <c r="D3175" s="27">
        <v>0.0</v>
      </c>
      <c r="E3175" s="41"/>
    </row>
    <row r="3176">
      <c r="A3176" s="57" t="s">
        <v>3858</v>
      </c>
      <c r="B3176" s="29">
        <v>14901.0</v>
      </c>
      <c r="C3176" s="26">
        <v>14901.0</v>
      </c>
      <c r="D3176" s="27">
        <v>0.0</v>
      </c>
      <c r="E3176" s="28"/>
    </row>
    <row r="3177">
      <c r="A3177" s="57" t="s">
        <v>3859</v>
      </c>
      <c r="B3177" s="29">
        <v>100.0</v>
      </c>
      <c r="C3177" s="26">
        <v>100.0</v>
      </c>
      <c r="D3177" s="27">
        <v>0.0</v>
      </c>
      <c r="E3177" s="42"/>
    </row>
    <row r="3178">
      <c r="A3178" s="57" t="s">
        <v>3860</v>
      </c>
      <c r="B3178" s="29">
        <v>0.0</v>
      </c>
      <c r="C3178" s="26"/>
      <c r="D3178" s="27">
        <v>0.0</v>
      </c>
      <c r="E3178" s="42"/>
    </row>
    <row r="3179">
      <c r="A3179" s="31" t="s">
        <v>3862</v>
      </c>
      <c r="B3179" s="29">
        <v>0.0</v>
      </c>
      <c r="C3179" s="26"/>
      <c r="D3179" s="27">
        <v>0.0</v>
      </c>
      <c r="E3179" s="41"/>
    </row>
    <row r="3180">
      <c r="A3180" s="31" t="s">
        <v>3863</v>
      </c>
      <c r="B3180" s="29">
        <v>109.0</v>
      </c>
      <c r="C3180" s="26">
        <v>109.0</v>
      </c>
      <c r="D3180" s="27">
        <v>0.0</v>
      </c>
      <c r="E3180" s="28" t="s">
        <v>5288</v>
      </c>
    </row>
    <row r="3181">
      <c r="A3181" s="31" t="s">
        <v>3865</v>
      </c>
      <c r="B3181" s="29">
        <v>0.0</v>
      </c>
      <c r="C3181" s="26"/>
      <c r="D3181" s="27">
        <v>0.0</v>
      </c>
      <c r="E3181" s="28"/>
    </row>
    <row r="3182">
      <c r="A3182" s="31" t="s">
        <v>3867</v>
      </c>
      <c r="B3182" s="29">
        <v>3420.0</v>
      </c>
      <c r="C3182" s="26">
        <v>3420.0</v>
      </c>
      <c r="D3182" s="27">
        <v>0.0</v>
      </c>
      <c r="E3182" s="42"/>
    </row>
    <row r="3183">
      <c r="A3183" s="58" t="s">
        <v>3868</v>
      </c>
      <c r="B3183" s="29">
        <v>51054.0</v>
      </c>
      <c r="C3183" s="29">
        <v>51054.0</v>
      </c>
      <c r="D3183" s="27">
        <v>0.0</v>
      </c>
      <c r="E3183" s="42"/>
    </row>
    <row r="3184">
      <c r="A3184" s="58" t="s">
        <v>3869</v>
      </c>
      <c r="B3184" s="29">
        <v>18421.0</v>
      </c>
      <c r="C3184" s="59">
        <v>18421.0</v>
      </c>
      <c r="D3184" s="27">
        <v>0.0</v>
      </c>
      <c r="E3184" s="42"/>
    </row>
    <row r="3185">
      <c r="A3185" s="58" t="s">
        <v>3870</v>
      </c>
      <c r="B3185" s="29">
        <v>53127.0</v>
      </c>
      <c r="C3185" s="59">
        <v>53127.0</v>
      </c>
      <c r="D3185" s="27">
        <v>0.0</v>
      </c>
      <c r="E3185" s="42"/>
    </row>
    <row r="3186">
      <c r="A3186" s="58" t="s">
        <v>3871</v>
      </c>
      <c r="B3186" s="29">
        <v>52989.5</v>
      </c>
      <c r="C3186" s="59">
        <v>52989.5</v>
      </c>
      <c r="D3186" s="27">
        <v>0.0</v>
      </c>
      <c r="E3186" s="42"/>
    </row>
    <row r="3187">
      <c r="A3187" s="58" t="s">
        <v>3873</v>
      </c>
      <c r="B3187" s="29">
        <v>1734.0</v>
      </c>
      <c r="C3187" s="59">
        <v>1734.0</v>
      </c>
      <c r="D3187" s="27">
        <v>0.0</v>
      </c>
      <c r="E3187" s="42"/>
    </row>
    <row r="3188">
      <c r="A3188" s="58" t="s">
        <v>3874</v>
      </c>
      <c r="B3188" s="29">
        <v>4195.0</v>
      </c>
      <c r="C3188" s="59">
        <v>4195.0</v>
      </c>
      <c r="D3188" s="27">
        <v>0.0</v>
      </c>
      <c r="E3188" s="42"/>
    </row>
    <row r="3189">
      <c r="A3189" s="35" t="s">
        <v>3875</v>
      </c>
      <c r="B3189" s="29">
        <v>207239.0</v>
      </c>
      <c r="C3189" s="59">
        <v>207545.0</v>
      </c>
      <c r="D3189" s="27">
        <v>306.0</v>
      </c>
      <c r="E3189" s="42"/>
    </row>
    <row r="3190">
      <c r="A3190" s="36" t="s">
        <v>3876</v>
      </c>
      <c r="B3190" s="43">
        <v>9.5</v>
      </c>
      <c r="C3190" s="65">
        <v>-296.5</v>
      </c>
      <c r="D3190" s="66">
        <v>-306.0</v>
      </c>
      <c r="E3190" s="46"/>
    </row>
    <row r="3191">
      <c r="A3191" s="39"/>
      <c r="B3191" s="60"/>
      <c r="C3191" s="67"/>
      <c r="D3191" s="61"/>
      <c r="E3191" s="68"/>
    </row>
    <row r="3192">
      <c r="A3192" s="39"/>
      <c r="B3192" s="60"/>
      <c r="C3192" s="67"/>
      <c r="D3192" s="61"/>
      <c r="E3192" s="68"/>
    </row>
    <row r="3193">
      <c r="A3193" s="5" t="s">
        <v>5089</v>
      </c>
      <c r="B3193" s="6"/>
      <c r="C3193" s="6"/>
      <c r="D3193" s="6"/>
      <c r="E3193" s="7"/>
    </row>
    <row r="3194">
      <c r="A3194" s="10"/>
      <c r="B3194" s="11"/>
      <c r="C3194" s="11"/>
      <c r="D3194" s="11"/>
      <c r="E3194" s="12"/>
    </row>
    <row r="3195">
      <c r="A3195" s="5" t="s">
        <v>3850</v>
      </c>
      <c r="B3195" s="6"/>
      <c r="C3195" s="6"/>
      <c r="D3195" s="6"/>
      <c r="E3195" s="7"/>
    </row>
    <row r="3196">
      <c r="A3196" s="10"/>
      <c r="B3196" s="11"/>
      <c r="C3196" s="11"/>
      <c r="D3196" s="11"/>
      <c r="E3196" s="12"/>
    </row>
    <row r="3197">
      <c r="A3197" s="13">
        <v>46143.0</v>
      </c>
      <c r="B3197" s="6"/>
      <c r="C3197" s="54" t="s">
        <v>3851</v>
      </c>
      <c r="D3197" s="15">
        <v>46145.0</v>
      </c>
      <c r="E3197" s="7"/>
    </row>
    <row r="3198">
      <c r="A3198" s="10"/>
      <c r="B3198" s="11"/>
      <c r="C3198" s="16"/>
      <c r="D3198" s="11"/>
      <c r="E3198" s="12"/>
    </row>
    <row r="3199">
      <c r="A3199" s="55" t="s">
        <v>5105</v>
      </c>
      <c r="B3199" s="7"/>
      <c r="C3199" s="16"/>
      <c r="D3199" s="56" t="s">
        <v>5099</v>
      </c>
      <c r="E3199" s="7"/>
    </row>
    <row r="3200">
      <c r="A3200" s="10"/>
      <c r="B3200" s="12"/>
      <c r="C3200" s="16"/>
      <c r="D3200" s="11"/>
      <c r="E3200" s="12"/>
    </row>
    <row r="3201">
      <c r="A3201" s="19" t="s">
        <v>3852</v>
      </c>
      <c r="B3201" s="6"/>
      <c r="C3201" s="6"/>
      <c r="D3201" s="6"/>
      <c r="E3201" s="7"/>
    </row>
    <row r="3202">
      <c r="A3202" s="20" t="s">
        <v>3853</v>
      </c>
      <c r="B3202" s="21" t="s">
        <v>3854</v>
      </c>
      <c r="C3202" s="22" t="s">
        <v>3855</v>
      </c>
      <c r="D3202" s="21" t="s">
        <v>3856</v>
      </c>
      <c r="E3202" s="23" t="s">
        <v>13</v>
      </c>
    </row>
    <row r="3203">
      <c r="A3203" s="57" t="s">
        <v>3857</v>
      </c>
      <c r="B3203" s="25">
        <v>16644.0</v>
      </c>
      <c r="C3203" s="26">
        <v>16644.0</v>
      </c>
      <c r="D3203" s="27">
        <v>0.0</v>
      </c>
      <c r="E3203" s="41"/>
    </row>
    <row r="3204">
      <c r="A3204" s="57" t="s">
        <v>3858</v>
      </c>
      <c r="B3204" s="29">
        <v>16999.0</v>
      </c>
      <c r="C3204" s="26">
        <v>16999.0</v>
      </c>
      <c r="D3204" s="27">
        <v>0.0</v>
      </c>
      <c r="E3204" s="28"/>
    </row>
    <row r="3205">
      <c r="A3205" s="57" t="s">
        <v>3859</v>
      </c>
      <c r="B3205" s="29">
        <v>0.0</v>
      </c>
      <c r="C3205" s="26"/>
      <c r="D3205" s="27">
        <v>0.0</v>
      </c>
      <c r="E3205" s="42"/>
    </row>
    <row r="3206">
      <c r="A3206" s="57" t="s">
        <v>3860</v>
      </c>
      <c r="B3206" s="29">
        <v>0.0</v>
      </c>
      <c r="C3206" s="26"/>
      <c r="D3206" s="27">
        <v>0.0</v>
      </c>
      <c r="E3206" s="42"/>
    </row>
    <row r="3207">
      <c r="A3207" s="31" t="s">
        <v>3862</v>
      </c>
      <c r="B3207" s="29">
        <v>0.0</v>
      </c>
      <c r="C3207" s="26"/>
      <c r="D3207" s="27">
        <v>0.0</v>
      </c>
      <c r="E3207" s="41"/>
    </row>
    <row r="3208">
      <c r="A3208" s="31" t="s">
        <v>3863</v>
      </c>
      <c r="B3208" s="29">
        <v>0.0</v>
      </c>
      <c r="C3208" s="26">
        <v>240.0</v>
      </c>
      <c r="D3208" s="27">
        <v>240.0</v>
      </c>
      <c r="E3208" s="28" t="s">
        <v>5373</v>
      </c>
    </row>
    <row r="3209">
      <c r="A3209" s="31" t="s">
        <v>3865</v>
      </c>
      <c r="B3209" s="29">
        <v>1338.0</v>
      </c>
      <c r="C3209" s="26">
        <v>1043.0</v>
      </c>
      <c r="D3209" s="27">
        <v>-295.0</v>
      </c>
      <c r="E3209" s="28" t="s">
        <v>5374</v>
      </c>
    </row>
    <row r="3210">
      <c r="A3210" s="31" t="s">
        <v>3867</v>
      </c>
      <c r="B3210" s="29">
        <v>3420.0</v>
      </c>
      <c r="C3210" s="26">
        <v>3510.0</v>
      </c>
      <c r="D3210" s="27">
        <v>90.0</v>
      </c>
      <c r="E3210" s="42"/>
    </row>
    <row r="3211">
      <c r="A3211" s="58" t="s">
        <v>3868</v>
      </c>
      <c r="B3211" s="29">
        <v>42915.0</v>
      </c>
      <c r="C3211" s="29">
        <v>42915.0</v>
      </c>
      <c r="D3211" s="27">
        <v>0.0</v>
      </c>
      <c r="E3211" s="42"/>
    </row>
    <row r="3212">
      <c r="A3212" s="58" t="s">
        <v>3869</v>
      </c>
      <c r="B3212" s="29">
        <v>14825.0</v>
      </c>
      <c r="C3212" s="59">
        <v>14825.0</v>
      </c>
      <c r="D3212" s="27">
        <v>0.0</v>
      </c>
      <c r="E3212" s="42"/>
    </row>
    <row r="3213">
      <c r="A3213" s="58" t="s">
        <v>3870</v>
      </c>
      <c r="B3213" s="29">
        <v>53220.0</v>
      </c>
      <c r="C3213" s="59">
        <v>53220.0</v>
      </c>
      <c r="D3213" s="27">
        <v>0.0</v>
      </c>
      <c r="E3213" s="42"/>
    </row>
    <row r="3214">
      <c r="A3214" s="58" t="s">
        <v>3871</v>
      </c>
      <c r="B3214" s="29">
        <v>46919.0</v>
      </c>
      <c r="C3214" s="59">
        <v>46919.0</v>
      </c>
      <c r="D3214" s="27">
        <v>0.0</v>
      </c>
      <c r="E3214" s="42"/>
    </row>
    <row r="3215">
      <c r="A3215" s="58" t="s">
        <v>3873</v>
      </c>
      <c r="B3215" s="29">
        <v>349.0</v>
      </c>
      <c r="C3215" s="59">
        <v>349.0</v>
      </c>
      <c r="D3215" s="27">
        <v>0.0</v>
      </c>
      <c r="E3215" s="42"/>
    </row>
    <row r="3216">
      <c r="A3216" s="58" t="s">
        <v>3874</v>
      </c>
      <c r="B3216" s="29">
        <v>7914.0</v>
      </c>
      <c r="C3216" s="59">
        <v>7914.0</v>
      </c>
      <c r="D3216" s="27">
        <v>0.0</v>
      </c>
      <c r="E3216" s="42"/>
    </row>
    <row r="3217">
      <c r="A3217" s="35" t="s">
        <v>3875</v>
      </c>
      <c r="B3217" s="29">
        <v>196622.5</v>
      </c>
      <c r="C3217" s="59">
        <v>196622.5</v>
      </c>
      <c r="D3217" s="27">
        <v>0.0</v>
      </c>
      <c r="E3217" s="42"/>
    </row>
    <row r="3218">
      <c r="A3218" s="36" t="s">
        <v>3876</v>
      </c>
      <c r="B3218" s="43">
        <v>6.5</v>
      </c>
      <c r="C3218" s="65">
        <v>41.5</v>
      </c>
      <c r="D3218" s="66">
        <v>35.0</v>
      </c>
      <c r="E3218" s="46"/>
    </row>
    <row r="3219">
      <c r="A3219" s="39"/>
      <c r="B3219" s="60"/>
      <c r="C3219" s="67"/>
      <c r="D3219" s="61"/>
      <c r="E3219" s="68"/>
    </row>
    <row r="3220">
      <c r="A3220" s="39"/>
      <c r="B3220" s="60"/>
      <c r="C3220" s="67"/>
      <c r="D3220" s="61"/>
      <c r="E3220" s="68"/>
    </row>
    <row r="3221">
      <c r="A3221" s="5" t="s">
        <v>5089</v>
      </c>
      <c r="B3221" s="6"/>
      <c r="C3221" s="6"/>
      <c r="D3221" s="6"/>
      <c r="E3221" s="7"/>
    </row>
    <row r="3222">
      <c r="A3222" s="10"/>
      <c r="B3222" s="11"/>
      <c r="C3222" s="11"/>
      <c r="D3222" s="11"/>
      <c r="E3222" s="12"/>
    </row>
    <row r="3223">
      <c r="A3223" s="5" t="s">
        <v>3850</v>
      </c>
      <c r="B3223" s="6"/>
      <c r="C3223" s="6"/>
      <c r="D3223" s="6"/>
      <c r="E3223" s="7"/>
    </row>
    <row r="3224">
      <c r="A3224" s="10"/>
      <c r="B3224" s="11"/>
      <c r="C3224" s="11"/>
      <c r="D3224" s="11"/>
      <c r="E3224" s="12"/>
    </row>
    <row r="3225">
      <c r="A3225" s="13">
        <v>46146.0</v>
      </c>
      <c r="B3225" s="6"/>
      <c r="C3225" s="54" t="s">
        <v>3851</v>
      </c>
      <c r="D3225" s="15">
        <v>46152.0</v>
      </c>
      <c r="E3225" s="7"/>
    </row>
    <row r="3226">
      <c r="A3226" s="10"/>
      <c r="B3226" s="11"/>
      <c r="C3226" s="16"/>
      <c r="D3226" s="11"/>
      <c r="E3226" s="12"/>
    </row>
    <row r="3227">
      <c r="A3227" s="55" t="s">
        <v>5098</v>
      </c>
      <c r="B3227" s="7"/>
      <c r="C3227" s="16"/>
      <c r="D3227" s="56" t="s">
        <v>5099</v>
      </c>
      <c r="E3227" s="7"/>
    </row>
    <row r="3228">
      <c r="A3228" s="10"/>
      <c r="B3228" s="12"/>
      <c r="C3228" s="16"/>
      <c r="D3228" s="11"/>
      <c r="E3228" s="12"/>
    </row>
    <row r="3229">
      <c r="A3229" s="19" t="s">
        <v>3852</v>
      </c>
      <c r="B3229" s="6"/>
      <c r="C3229" s="6"/>
      <c r="D3229" s="6"/>
      <c r="E3229" s="7"/>
    </row>
    <row r="3230">
      <c r="A3230" s="20" t="s">
        <v>3853</v>
      </c>
      <c r="B3230" s="21" t="s">
        <v>3854</v>
      </c>
      <c r="C3230" s="22" t="s">
        <v>3855</v>
      </c>
      <c r="D3230" s="21" t="s">
        <v>3856</v>
      </c>
      <c r="E3230" s="23" t="s">
        <v>13</v>
      </c>
    </row>
    <row r="3231">
      <c r="A3231" s="57" t="s">
        <v>3857</v>
      </c>
      <c r="B3231" s="25">
        <v>25406.0</v>
      </c>
      <c r="C3231" s="26">
        <v>25406.0</v>
      </c>
      <c r="D3231" s="27">
        <v>0.0</v>
      </c>
      <c r="E3231" s="41"/>
    </row>
    <row r="3232">
      <c r="A3232" s="57" t="s">
        <v>3858</v>
      </c>
      <c r="B3232" s="29">
        <v>26044.0</v>
      </c>
      <c r="C3232" s="26">
        <v>26044.0</v>
      </c>
      <c r="D3232" s="27">
        <v>0.0</v>
      </c>
      <c r="E3232" s="28"/>
    </row>
    <row r="3233">
      <c r="A3233" s="57" t="s">
        <v>3859</v>
      </c>
      <c r="B3233" s="29">
        <v>360.0</v>
      </c>
      <c r="C3233" s="26">
        <v>360.0</v>
      </c>
      <c r="D3233" s="27">
        <v>0.0</v>
      </c>
      <c r="E3233" s="42"/>
    </row>
    <row r="3234">
      <c r="A3234" s="57" t="s">
        <v>3860</v>
      </c>
      <c r="B3234" s="29">
        <v>0.0</v>
      </c>
      <c r="C3234" s="26"/>
      <c r="D3234" s="27">
        <v>0.0</v>
      </c>
      <c r="E3234" s="42"/>
    </row>
    <row r="3235">
      <c r="A3235" s="31" t="s">
        <v>3862</v>
      </c>
      <c r="B3235" s="29">
        <v>0.0</v>
      </c>
      <c r="C3235" s="26"/>
      <c r="D3235" s="27">
        <v>0.0</v>
      </c>
      <c r="E3235" s="41"/>
    </row>
    <row r="3236">
      <c r="A3236" s="31" t="s">
        <v>3863</v>
      </c>
      <c r="B3236" s="29">
        <v>0.0</v>
      </c>
      <c r="C3236" s="26"/>
      <c r="D3236" s="27">
        <v>0.0</v>
      </c>
      <c r="E3236" s="28"/>
    </row>
    <row r="3237">
      <c r="A3237" s="31" t="s">
        <v>3865</v>
      </c>
      <c r="B3237" s="29">
        <v>317.0</v>
      </c>
      <c r="C3237" s="26">
        <v>317.0</v>
      </c>
      <c r="D3237" s="27">
        <v>0.0</v>
      </c>
      <c r="E3237" s="28" t="s">
        <v>5375</v>
      </c>
    </row>
    <row r="3238">
      <c r="A3238" s="31" t="s">
        <v>3867</v>
      </c>
      <c r="B3238" s="29">
        <v>6885.0</v>
      </c>
      <c r="C3238" s="26">
        <v>6840.0</v>
      </c>
      <c r="D3238" s="27">
        <v>-45.0</v>
      </c>
      <c r="E3238" s="42"/>
    </row>
    <row r="3239">
      <c r="A3239" s="58" t="s">
        <v>3868</v>
      </c>
      <c r="B3239" s="29">
        <v>105746.0</v>
      </c>
      <c r="C3239" s="29">
        <v>105746.0</v>
      </c>
      <c r="D3239" s="27">
        <v>0.0</v>
      </c>
      <c r="E3239" s="42"/>
    </row>
    <row r="3240">
      <c r="A3240" s="58" t="s">
        <v>3869</v>
      </c>
      <c r="B3240" s="29">
        <v>30646.0</v>
      </c>
      <c r="C3240" s="59">
        <v>30646.0</v>
      </c>
      <c r="D3240" s="27">
        <v>0.0</v>
      </c>
      <c r="E3240" s="42"/>
    </row>
    <row r="3241">
      <c r="A3241" s="58" t="s">
        <v>3870</v>
      </c>
      <c r="B3241" s="29">
        <v>94654.0</v>
      </c>
      <c r="C3241" s="59">
        <v>94255.0</v>
      </c>
      <c r="D3241" s="27">
        <v>-399.0</v>
      </c>
      <c r="E3241" s="42"/>
    </row>
    <row r="3242">
      <c r="A3242" s="58" t="s">
        <v>3871</v>
      </c>
      <c r="B3242" s="29">
        <v>96667.0</v>
      </c>
      <c r="C3242" s="59">
        <v>96667.0</v>
      </c>
      <c r="D3242" s="27">
        <v>0.0</v>
      </c>
      <c r="E3242" s="42"/>
    </row>
    <row r="3243">
      <c r="A3243" s="58" t="s">
        <v>3873</v>
      </c>
      <c r="B3243" s="29">
        <v>617.0</v>
      </c>
      <c r="C3243" s="59">
        <v>617.0</v>
      </c>
      <c r="D3243" s="27">
        <v>0.0</v>
      </c>
      <c r="E3243" s="42"/>
    </row>
    <row r="3244">
      <c r="A3244" s="58" t="s">
        <v>3874</v>
      </c>
      <c r="B3244" s="29">
        <v>13204.0</v>
      </c>
      <c r="C3244" s="59">
        <v>13204.0</v>
      </c>
      <c r="D3244" s="27">
        <v>0.0</v>
      </c>
      <c r="E3244" s="42"/>
    </row>
    <row r="3245">
      <c r="A3245" s="35" t="s">
        <v>3875</v>
      </c>
      <c r="B3245" s="29">
        <v>387335.5</v>
      </c>
      <c r="C3245" s="59">
        <v>386936.5</v>
      </c>
      <c r="D3245" s="27">
        <v>-399.0</v>
      </c>
      <c r="E3245" s="42"/>
    </row>
    <row r="3246">
      <c r="A3246" s="36" t="s">
        <v>3876</v>
      </c>
      <c r="B3246" s="43">
        <v>6.5</v>
      </c>
      <c r="C3246" s="65">
        <v>-38.5</v>
      </c>
      <c r="D3246" s="66">
        <v>-45.0</v>
      </c>
      <c r="E3246" s="46"/>
    </row>
    <row r="3247">
      <c r="A3247" s="39"/>
      <c r="B3247" s="60"/>
      <c r="C3247" s="67"/>
      <c r="D3247" s="61"/>
      <c r="E3247" s="68"/>
    </row>
    <row r="3248">
      <c r="A3248" s="39"/>
      <c r="B3248" s="60"/>
      <c r="C3248" s="67"/>
      <c r="D3248" s="61"/>
      <c r="E3248" s="68"/>
    </row>
    <row r="3249">
      <c r="A3249" s="5" t="s">
        <v>5089</v>
      </c>
      <c r="B3249" s="6"/>
      <c r="C3249" s="6"/>
      <c r="D3249" s="6"/>
      <c r="E3249" s="7"/>
    </row>
    <row r="3250">
      <c r="A3250" s="10"/>
      <c r="B3250" s="11"/>
      <c r="C3250" s="11"/>
      <c r="D3250" s="11"/>
      <c r="E3250" s="12"/>
    </row>
    <row r="3251">
      <c r="A3251" s="5" t="s">
        <v>3850</v>
      </c>
      <c r="B3251" s="6"/>
      <c r="C3251" s="6"/>
      <c r="D3251" s="6"/>
      <c r="E3251" s="7"/>
    </row>
    <row r="3252">
      <c r="A3252" s="10"/>
      <c r="B3252" s="11"/>
      <c r="C3252" s="11"/>
      <c r="D3252" s="11"/>
      <c r="E3252" s="12"/>
    </row>
    <row r="3253">
      <c r="A3253" s="13">
        <v>46153.0</v>
      </c>
      <c r="B3253" s="6"/>
      <c r="C3253" s="54" t="s">
        <v>3851</v>
      </c>
      <c r="D3253" s="15">
        <v>46159.0</v>
      </c>
      <c r="E3253" s="7"/>
    </row>
    <row r="3254">
      <c r="A3254" s="10"/>
      <c r="B3254" s="11"/>
      <c r="C3254" s="16"/>
      <c r="D3254" s="11"/>
      <c r="E3254" s="12"/>
    </row>
    <row r="3255">
      <c r="A3255" s="55" t="s">
        <v>5098</v>
      </c>
      <c r="B3255" s="7"/>
      <c r="C3255" s="16"/>
      <c r="D3255" s="56" t="s">
        <v>5099</v>
      </c>
      <c r="E3255" s="7"/>
    </row>
    <row r="3256">
      <c r="A3256" s="10"/>
      <c r="B3256" s="12"/>
      <c r="C3256" s="16"/>
      <c r="D3256" s="11"/>
      <c r="E3256" s="12"/>
    </row>
    <row r="3257">
      <c r="A3257" s="19" t="s">
        <v>3852</v>
      </c>
      <c r="B3257" s="6"/>
      <c r="C3257" s="6"/>
      <c r="D3257" s="6"/>
      <c r="E3257" s="7"/>
    </row>
    <row r="3258">
      <c r="A3258" s="20" t="s">
        <v>3853</v>
      </c>
      <c r="B3258" s="21" t="s">
        <v>3854</v>
      </c>
      <c r="C3258" s="22" t="s">
        <v>3855</v>
      </c>
      <c r="D3258" s="21" t="s">
        <v>3856</v>
      </c>
      <c r="E3258" s="23" t="s">
        <v>13</v>
      </c>
    </row>
    <row r="3259">
      <c r="A3259" s="57" t="s">
        <v>3857</v>
      </c>
      <c r="B3259" s="25">
        <v>38674.0</v>
      </c>
      <c r="C3259" s="26">
        <v>38674.0</v>
      </c>
      <c r="D3259" s="27">
        <v>0.0</v>
      </c>
      <c r="E3259" s="41"/>
    </row>
    <row r="3260">
      <c r="A3260" s="57" t="s">
        <v>3858</v>
      </c>
      <c r="B3260" s="29">
        <v>28626.0</v>
      </c>
      <c r="C3260" s="26">
        <v>28626.0</v>
      </c>
      <c r="D3260" s="27">
        <v>0.0</v>
      </c>
      <c r="E3260" s="28"/>
    </row>
    <row r="3261">
      <c r="A3261" s="57" t="s">
        <v>3859</v>
      </c>
      <c r="B3261" s="29">
        <v>800.0</v>
      </c>
      <c r="C3261" s="26">
        <v>800.0</v>
      </c>
      <c r="D3261" s="27">
        <v>0.0</v>
      </c>
      <c r="E3261" s="42"/>
    </row>
    <row r="3262">
      <c r="A3262" s="57" t="s">
        <v>3860</v>
      </c>
      <c r="B3262" s="29">
        <v>0.0</v>
      </c>
      <c r="C3262" s="26"/>
      <c r="D3262" s="27">
        <v>0.0</v>
      </c>
      <c r="E3262" s="42"/>
    </row>
    <row r="3263">
      <c r="A3263" s="31" t="s">
        <v>3862</v>
      </c>
      <c r="B3263" s="29">
        <v>0.0</v>
      </c>
      <c r="C3263" s="26"/>
      <c r="D3263" s="27">
        <v>0.0</v>
      </c>
      <c r="E3263" s="41"/>
    </row>
    <row r="3264">
      <c r="A3264" s="31" t="s">
        <v>3863</v>
      </c>
      <c r="B3264" s="29">
        <v>0.0</v>
      </c>
      <c r="C3264" s="26"/>
      <c r="D3264" s="27">
        <v>0.0</v>
      </c>
      <c r="E3264" s="28"/>
    </row>
    <row r="3265">
      <c r="A3265" s="31" t="s">
        <v>3865</v>
      </c>
      <c r="B3265" s="29">
        <v>315.0</v>
      </c>
      <c r="C3265" s="26"/>
      <c r="D3265" s="27">
        <v>-315.0</v>
      </c>
      <c r="E3265" s="28"/>
    </row>
    <row r="3266">
      <c r="A3266" s="31" t="s">
        <v>3867</v>
      </c>
      <c r="B3266" s="29">
        <v>7785.0</v>
      </c>
      <c r="C3266" s="26">
        <v>8095.0</v>
      </c>
      <c r="D3266" s="27">
        <v>310.0</v>
      </c>
      <c r="E3266" s="42"/>
    </row>
    <row r="3267">
      <c r="A3267" s="58" t="s">
        <v>3868</v>
      </c>
      <c r="B3267" s="29">
        <v>100758.0</v>
      </c>
      <c r="C3267" s="29">
        <v>100758.0</v>
      </c>
      <c r="D3267" s="27">
        <v>0.0</v>
      </c>
      <c r="E3267" s="42"/>
    </row>
    <row r="3268">
      <c r="A3268" s="58" t="s">
        <v>3869</v>
      </c>
      <c r="B3268" s="29">
        <v>33859.0</v>
      </c>
      <c r="C3268" s="59">
        <v>33859.0</v>
      </c>
      <c r="D3268" s="27">
        <v>0.0</v>
      </c>
      <c r="E3268" s="42"/>
    </row>
    <row r="3269">
      <c r="A3269" s="58" t="s">
        <v>3870</v>
      </c>
      <c r="B3269" s="29">
        <v>122289.0</v>
      </c>
      <c r="C3269" s="59">
        <v>121960.0</v>
      </c>
      <c r="D3269" s="27">
        <v>-329.0</v>
      </c>
      <c r="E3269" s="42"/>
    </row>
    <row r="3270">
      <c r="A3270" s="58" t="s">
        <v>3871</v>
      </c>
      <c r="B3270" s="29">
        <v>116789.5</v>
      </c>
      <c r="C3270" s="59">
        <v>117058.5</v>
      </c>
      <c r="D3270" s="27">
        <v>269.0</v>
      </c>
      <c r="E3270" s="42"/>
    </row>
    <row r="3271">
      <c r="A3271" s="58" t="s">
        <v>3873</v>
      </c>
      <c r="B3271" s="29">
        <v>2344.0</v>
      </c>
      <c r="C3271" s="59">
        <v>2344.0</v>
      </c>
      <c r="D3271" s="27">
        <v>0.0</v>
      </c>
      <c r="E3271" s="42"/>
    </row>
    <row r="3272">
      <c r="A3272" s="58" t="s">
        <v>3874</v>
      </c>
      <c r="B3272" s="29">
        <v>12089.0</v>
      </c>
      <c r="C3272" s="59">
        <v>12089.0</v>
      </c>
      <c r="D3272" s="27">
        <v>0.0</v>
      </c>
      <c r="E3272" s="42"/>
    </row>
    <row r="3273">
      <c r="A3273" s="35" t="s">
        <v>3875</v>
      </c>
      <c r="B3273" s="29">
        <v>452204.0</v>
      </c>
      <c r="C3273" s="59">
        <v>452144.0</v>
      </c>
      <c r="D3273" s="27">
        <v>-60.0</v>
      </c>
      <c r="E3273" s="42"/>
    </row>
    <row r="3274">
      <c r="A3274" s="36" t="s">
        <v>3876</v>
      </c>
      <c r="B3274" s="43">
        <v>35.5</v>
      </c>
      <c r="C3274" s="65">
        <v>30.5</v>
      </c>
      <c r="D3274" s="66">
        <v>-5.0</v>
      </c>
      <c r="E3274" s="46"/>
    </row>
    <row r="3275">
      <c r="A3275" s="39"/>
      <c r="B3275" s="60"/>
      <c r="C3275" s="67"/>
      <c r="D3275" s="61"/>
      <c r="E3275" s="68"/>
    </row>
    <row r="3276">
      <c r="A3276" s="39"/>
      <c r="B3276" s="60"/>
      <c r="C3276" s="67"/>
      <c r="D3276" s="61"/>
      <c r="E3276" s="68"/>
    </row>
    <row r="3277">
      <c r="A3277" s="5" t="s">
        <v>5089</v>
      </c>
      <c r="B3277" s="6"/>
      <c r="C3277" s="6"/>
      <c r="D3277" s="6"/>
      <c r="E3277" s="7"/>
    </row>
    <row r="3278">
      <c r="A3278" s="10"/>
      <c r="B3278" s="11"/>
      <c r="C3278" s="11"/>
      <c r="D3278" s="11"/>
      <c r="E3278" s="12"/>
    </row>
    <row r="3279">
      <c r="A3279" s="5" t="s">
        <v>3850</v>
      </c>
      <c r="B3279" s="6"/>
      <c r="C3279" s="6"/>
      <c r="D3279" s="6"/>
      <c r="E3279" s="7"/>
    </row>
    <row r="3280">
      <c r="A3280" s="10"/>
      <c r="B3280" s="11"/>
      <c r="C3280" s="11"/>
      <c r="D3280" s="11"/>
      <c r="E3280" s="12"/>
    </row>
    <row r="3281">
      <c r="A3281" s="13">
        <v>46160.0</v>
      </c>
      <c r="B3281" s="6"/>
      <c r="C3281" s="54" t="s">
        <v>3851</v>
      </c>
      <c r="D3281" s="15">
        <v>46166.0</v>
      </c>
      <c r="E3281" s="7"/>
    </row>
    <row r="3282">
      <c r="A3282" s="10"/>
      <c r="B3282" s="11"/>
      <c r="C3282" s="16"/>
      <c r="D3282" s="11"/>
      <c r="E3282" s="12"/>
    </row>
    <row r="3283">
      <c r="A3283" s="55" t="s">
        <v>5098</v>
      </c>
      <c r="B3283" s="7"/>
      <c r="C3283" s="16"/>
      <c r="D3283" s="56" t="s">
        <v>5099</v>
      </c>
      <c r="E3283" s="7"/>
    </row>
    <row r="3284">
      <c r="A3284" s="10"/>
      <c r="B3284" s="12"/>
      <c r="C3284" s="16"/>
      <c r="D3284" s="11"/>
      <c r="E3284" s="12"/>
    </row>
    <row r="3285">
      <c r="A3285" s="19" t="s">
        <v>3852</v>
      </c>
      <c r="B3285" s="6"/>
      <c r="C3285" s="6"/>
      <c r="D3285" s="6"/>
      <c r="E3285" s="7"/>
    </row>
    <row r="3286">
      <c r="A3286" s="20" t="s">
        <v>3853</v>
      </c>
      <c r="B3286" s="21" t="s">
        <v>3854</v>
      </c>
      <c r="C3286" s="22" t="s">
        <v>3855</v>
      </c>
      <c r="D3286" s="21" t="s">
        <v>3856</v>
      </c>
      <c r="E3286" s="23" t="s">
        <v>13</v>
      </c>
    </row>
    <row r="3287">
      <c r="A3287" s="57" t="s">
        <v>3857</v>
      </c>
      <c r="B3287" s="25">
        <v>19128.0</v>
      </c>
      <c r="C3287" s="26">
        <v>19128.0</v>
      </c>
      <c r="D3287" s="27">
        <v>0.0</v>
      </c>
      <c r="E3287" s="41"/>
    </row>
    <row r="3288">
      <c r="A3288" s="57" t="s">
        <v>3858</v>
      </c>
      <c r="B3288" s="29">
        <v>39851.0</v>
      </c>
      <c r="C3288" s="26">
        <v>39851.0</v>
      </c>
      <c r="D3288" s="27">
        <v>0.0</v>
      </c>
      <c r="E3288" s="28"/>
    </row>
    <row r="3289">
      <c r="A3289" s="57" t="s">
        <v>3859</v>
      </c>
      <c r="B3289" s="29">
        <v>600.0</v>
      </c>
      <c r="C3289" s="26">
        <v>600.0</v>
      </c>
      <c r="D3289" s="27">
        <v>0.0</v>
      </c>
      <c r="E3289" s="42"/>
    </row>
    <row r="3290">
      <c r="A3290" s="57" t="s">
        <v>3860</v>
      </c>
      <c r="B3290" s="29">
        <v>0.0</v>
      </c>
      <c r="C3290" s="26">
        <v>1000.0</v>
      </c>
      <c r="D3290" s="27">
        <v>1000.0</v>
      </c>
      <c r="E3290" s="42"/>
    </row>
    <row r="3291">
      <c r="A3291" s="31" t="s">
        <v>3862</v>
      </c>
      <c r="B3291" s="29">
        <v>0.0</v>
      </c>
      <c r="C3291" s="26"/>
      <c r="D3291" s="27">
        <v>0.0</v>
      </c>
      <c r="E3291" s="41"/>
    </row>
    <row r="3292">
      <c r="A3292" s="31" t="s">
        <v>3863</v>
      </c>
      <c r="B3292" s="29">
        <v>3780.0</v>
      </c>
      <c r="C3292" s="26">
        <v>3780.0</v>
      </c>
      <c r="D3292" s="27">
        <v>0.0</v>
      </c>
      <c r="E3292" s="28" t="s">
        <v>5376</v>
      </c>
    </row>
    <row r="3293">
      <c r="A3293" s="31" t="s">
        <v>3865</v>
      </c>
      <c r="B3293" s="29">
        <v>1335.0</v>
      </c>
      <c r="C3293" s="26">
        <v>335.0</v>
      </c>
      <c r="D3293" s="27">
        <v>-1000.0</v>
      </c>
      <c r="E3293" s="28" t="s">
        <v>5377</v>
      </c>
    </row>
    <row r="3294">
      <c r="A3294" s="31" t="s">
        <v>3867</v>
      </c>
      <c r="B3294" s="29">
        <v>6750.0</v>
      </c>
      <c r="C3294" s="26">
        <v>6750.0</v>
      </c>
      <c r="D3294" s="27">
        <v>0.0</v>
      </c>
      <c r="E3294" s="42"/>
    </row>
    <row r="3295">
      <c r="A3295" s="58" t="s">
        <v>3868</v>
      </c>
      <c r="B3295" s="29">
        <v>109426.2</v>
      </c>
      <c r="C3295" s="29">
        <v>109426.2</v>
      </c>
      <c r="D3295" s="27">
        <v>0.0</v>
      </c>
      <c r="E3295" s="42"/>
    </row>
    <row r="3296">
      <c r="A3296" s="58" t="s">
        <v>3869</v>
      </c>
      <c r="B3296" s="29">
        <v>24944.0</v>
      </c>
      <c r="C3296" s="59">
        <v>24944.0</v>
      </c>
      <c r="D3296" s="27">
        <v>0.0</v>
      </c>
      <c r="E3296" s="42"/>
    </row>
    <row r="3297">
      <c r="A3297" s="58" t="s">
        <v>3870</v>
      </c>
      <c r="B3297" s="29">
        <v>100601.0</v>
      </c>
      <c r="C3297" s="59">
        <v>100601.0</v>
      </c>
      <c r="D3297" s="27">
        <v>0.0</v>
      </c>
      <c r="E3297" s="42"/>
    </row>
    <row r="3298">
      <c r="A3298" s="58" t="s">
        <v>3871</v>
      </c>
      <c r="B3298" s="29">
        <v>116782.9</v>
      </c>
      <c r="C3298" s="59">
        <v>116782.9</v>
      </c>
      <c r="D3298" s="27">
        <v>0.0</v>
      </c>
      <c r="E3298" s="42"/>
    </row>
    <row r="3299">
      <c r="A3299" s="58" t="s">
        <v>3873</v>
      </c>
      <c r="B3299" s="29">
        <v>3531.0</v>
      </c>
      <c r="C3299" s="59">
        <v>3531.0</v>
      </c>
      <c r="D3299" s="27">
        <v>0.0</v>
      </c>
      <c r="E3299" s="42"/>
    </row>
    <row r="3300">
      <c r="A3300" s="58" t="s">
        <v>3874</v>
      </c>
      <c r="B3300" s="29">
        <v>8530.0</v>
      </c>
      <c r="C3300" s="59">
        <v>8530.0</v>
      </c>
      <c r="D3300" s="27">
        <v>0.0</v>
      </c>
      <c r="E3300" s="42"/>
    </row>
    <row r="3301">
      <c r="A3301" s="35" t="s">
        <v>3875</v>
      </c>
      <c r="B3301" s="29">
        <v>426698.30000000005</v>
      </c>
      <c r="C3301" s="59">
        <v>426698.30000000005</v>
      </c>
      <c r="D3301" s="27">
        <v>0.0</v>
      </c>
      <c r="E3301" s="42"/>
    </row>
    <row r="3302">
      <c r="A3302" s="36" t="s">
        <v>3876</v>
      </c>
      <c r="B3302" s="43">
        <v>30.800000000017462</v>
      </c>
      <c r="C3302" s="65">
        <v>30.79999999993015</v>
      </c>
      <c r="D3302" s="66">
        <v>-8.731149137020111E-11</v>
      </c>
      <c r="E3302" s="46"/>
    </row>
    <row r="3303">
      <c r="A3303" s="39"/>
      <c r="B3303" s="60"/>
      <c r="C3303" s="67"/>
      <c r="D3303" s="61"/>
      <c r="E3303" s="68"/>
    </row>
    <row r="3304">
      <c r="A3304" s="39"/>
      <c r="B3304" s="60"/>
      <c r="C3304" s="67"/>
      <c r="D3304" s="61"/>
      <c r="E3304" s="68"/>
    </row>
    <row r="3305">
      <c r="A3305" s="5" t="s">
        <v>5089</v>
      </c>
      <c r="B3305" s="6"/>
      <c r="C3305" s="6"/>
      <c r="D3305" s="6"/>
      <c r="E3305" s="7"/>
    </row>
    <row r="3306">
      <c r="A3306" s="10"/>
      <c r="B3306" s="11"/>
      <c r="C3306" s="11"/>
      <c r="D3306" s="11"/>
      <c r="E3306" s="12"/>
    </row>
    <row r="3307">
      <c r="A3307" s="5" t="s">
        <v>3850</v>
      </c>
      <c r="B3307" s="6"/>
      <c r="C3307" s="6"/>
      <c r="D3307" s="6"/>
      <c r="E3307" s="7"/>
    </row>
    <row r="3308">
      <c r="A3308" s="10"/>
      <c r="B3308" s="11"/>
      <c r="C3308" s="11"/>
      <c r="D3308" s="11"/>
      <c r="E3308" s="12"/>
    </row>
    <row r="3309">
      <c r="A3309" s="13">
        <v>46167.0</v>
      </c>
      <c r="B3309" s="6"/>
      <c r="C3309" s="54" t="s">
        <v>3851</v>
      </c>
      <c r="D3309" s="15">
        <v>46173.0</v>
      </c>
      <c r="E3309" s="7"/>
    </row>
    <row r="3310">
      <c r="A3310" s="10"/>
      <c r="B3310" s="11"/>
      <c r="C3310" s="16"/>
      <c r="D3310" s="11"/>
      <c r="E3310" s="12"/>
    </row>
    <row r="3311">
      <c r="A3311" s="55" t="s">
        <v>5098</v>
      </c>
      <c r="B3311" s="7"/>
      <c r="C3311" s="16"/>
      <c r="D3311" s="56" t="s">
        <v>5099</v>
      </c>
      <c r="E3311" s="7"/>
    </row>
    <row r="3312">
      <c r="A3312" s="10"/>
      <c r="B3312" s="12"/>
      <c r="C3312" s="16"/>
      <c r="D3312" s="11"/>
      <c r="E3312" s="12"/>
    </row>
    <row r="3313">
      <c r="A3313" s="19" t="s">
        <v>3852</v>
      </c>
      <c r="B3313" s="6"/>
      <c r="C3313" s="6"/>
      <c r="D3313" s="6"/>
      <c r="E3313" s="7"/>
    </row>
    <row r="3314">
      <c r="A3314" s="20" t="s">
        <v>3853</v>
      </c>
      <c r="B3314" s="21" t="s">
        <v>3854</v>
      </c>
      <c r="C3314" s="22" t="s">
        <v>3855</v>
      </c>
      <c r="D3314" s="21" t="s">
        <v>3856</v>
      </c>
      <c r="E3314" s="23" t="s">
        <v>13</v>
      </c>
    </row>
    <row r="3315">
      <c r="A3315" s="57" t="s">
        <v>3857</v>
      </c>
      <c r="B3315" s="25">
        <v>29656.0</v>
      </c>
      <c r="C3315" s="26">
        <v>29656.0</v>
      </c>
      <c r="D3315" s="27">
        <v>0.0</v>
      </c>
      <c r="E3315" s="41"/>
    </row>
    <row r="3316">
      <c r="A3316" s="57" t="s">
        <v>3858</v>
      </c>
      <c r="B3316" s="29">
        <v>44532.0</v>
      </c>
      <c r="C3316" s="26">
        <v>44532.0</v>
      </c>
      <c r="D3316" s="27">
        <v>0.0</v>
      </c>
      <c r="E3316" s="28"/>
    </row>
    <row r="3317">
      <c r="A3317" s="57" t="s">
        <v>3859</v>
      </c>
      <c r="B3317" s="29">
        <v>480.0</v>
      </c>
      <c r="C3317" s="26">
        <v>480.0</v>
      </c>
      <c r="D3317" s="27">
        <v>0.0</v>
      </c>
      <c r="E3317" s="42"/>
    </row>
    <row r="3318">
      <c r="A3318" s="57" t="s">
        <v>3860</v>
      </c>
      <c r="B3318" s="29">
        <v>3500.0</v>
      </c>
      <c r="C3318" s="26">
        <v>3500.0</v>
      </c>
      <c r="D3318" s="27">
        <v>0.0</v>
      </c>
      <c r="E3318" s="42"/>
    </row>
    <row r="3319">
      <c r="A3319" s="31" t="s">
        <v>3862</v>
      </c>
      <c r="B3319" s="29">
        <v>0.0</v>
      </c>
      <c r="C3319" s="26">
        <v>169.0</v>
      </c>
      <c r="D3319" s="27">
        <v>169.0</v>
      </c>
      <c r="E3319" s="41" t="s">
        <v>5378</v>
      </c>
    </row>
    <row r="3320">
      <c r="A3320" s="31" t="s">
        <v>3863</v>
      </c>
      <c r="B3320" s="29">
        <v>0.0</v>
      </c>
      <c r="C3320" s="26"/>
      <c r="D3320" s="27">
        <v>0.0</v>
      </c>
      <c r="E3320" s="28"/>
    </row>
    <row r="3321">
      <c r="A3321" s="31" t="s">
        <v>3865</v>
      </c>
      <c r="B3321" s="29">
        <v>169.0</v>
      </c>
      <c r="C3321" s="26"/>
      <c r="D3321" s="27">
        <v>-169.0</v>
      </c>
      <c r="E3321" s="28"/>
    </row>
    <row r="3322">
      <c r="A3322" s="31" t="s">
        <v>3867</v>
      </c>
      <c r="B3322" s="29">
        <v>5085.0</v>
      </c>
      <c r="C3322" s="26">
        <v>5085.0</v>
      </c>
      <c r="D3322" s="27">
        <v>0.0</v>
      </c>
      <c r="E3322" s="42"/>
    </row>
    <row r="3323">
      <c r="A3323" s="58" t="s">
        <v>3868</v>
      </c>
      <c r="B3323" s="29">
        <v>106361.5</v>
      </c>
      <c r="C3323" s="29">
        <v>108473.50000000001</v>
      </c>
      <c r="D3323" s="27">
        <v>2112.0000000000146</v>
      </c>
      <c r="E3323" s="42"/>
    </row>
    <row r="3324">
      <c r="A3324" s="58" t="s">
        <v>3869</v>
      </c>
      <c r="B3324" s="29">
        <v>31911.0</v>
      </c>
      <c r="C3324" s="59">
        <v>31911.0</v>
      </c>
      <c r="D3324" s="27">
        <v>0.0</v>
      </c>
      <c r="E3324" s="42"/>
    </row>
    <row r="3325">
      <c r="A3325" s="58" t="s">
        <v>3870</v>
      </c>
      <c r="B3325" s="29">
        <v>119849.0</v>
      </c>
      <c r="C3325" s="59">
        <v>119849.0</v>
      </c>
      <c r="D3325" s="27">
        <v>0.0</v>
      </c>
      <c r="E3325" s="42"/>
    </row>
    <row r="3326">
      <c r="A3326" s="58" t="s">
        <v>3871</v>
      </c>
      <c r="B3326" s="29">
        <v>102970.79999999999</v>
      </c>
      <c r="C3326" s="59">
        <v>102970.8</v>
      </c>
      <c r="D3326" s="27">
        <v>1.4551915228366852E-11</v>
      </c>
      <c r="E3326" s="42"/>
    </row>
    <row r="3327">
      <c r="A3327" s="58" t="s">
        <v>3873</v>
      </c>
      <c r="B3327" s="29">
        <v>3021.0</v>
      </c>
      <c r="C3327" s="59">
        <v>3021.0</v>
      </c>
      <c r="D3327" s="27">
        <v>0.0</v>
      </c>
      <c r="E3327" s="42"/>
    </row>
    <row r="3328">
      <c r="A3328" s="58" t="s">
        <v>3874</v>
      </c>
      <c r="B3328" s="29">
        <v>18236.0</v>
      </c>
      <c r="C3328" s="59">
        <v>18236.0</v>
      </c>
      <c r="D3328" s="27">
        <v>0.0</v>
      </c>
      <c r="E3328" s="42"/>
    </row>
    <row r="3329">
      <c r="A3329" s="35" t="s">
        <v>3875</v>
      </c>
      <c r="B3329" s="29">
        <v>447513.80000000005</v>
      </c>
      <c r="C3329" s="59">
        <v>449625.79999999993</v>
      </c>
      <c r="D3329" s="27">
        <v>2111.9999999998836</v>
      </c>
      <c r="E3329" s="42"/>
    </row>
    <row r="3330">
      <c r="A3330" s="36" t="s">
        <v>3876</v>
      </c>
      <c r="B3330" s="43">
        <v>21.499999999985448</v>
      </c>
      <c r="C3330" s="65">
        <v>21.500000000058208</v>
      </c>
      <c r="D3330" s="66">
        <v>7.275957614183426E-11</v>
      </c>
      <c r="E3330" s="46"/>
    </row>
    <row r="3331">
      <c r="A3331" s="39"/>
      <c r="B3331" s="60"/>
      <c r="C3331" s="67"/>
      <c r="D3331" s="61"/>
      <c r="E3331" s="68"/>
    </row>
    <row r="3332">
      <c r="A3332" s="39"/>
      <c r="B3332" s="60"/>
      <c r="C3332" s="67"/>
      <c r="D3332" s="61"/>
      <c r="E3332" s="68"/>
    </row>
    <row r="3333">
      <c r="A3333" s="5" t="s">
        <v>5089</v>
      </c>
      <c r="B3333" s="6"/>
      <c r="C3333" s="6"/>
      <c r="D3333" s="6"/>
      <c r="E3333" s="7"/>
    </row>
    <row r="3334">
      <c r="A3334" s="10"/>
      <c r="B3334" s="11"/>
      <c r="C3334" s="11"/>
      <c r="D3334" s="11"/>
      <c r="E3334" s="12"/>
    </row>
    <row r="3335">
      <c r="A3335" s="5" t="s">
        <v>3850</v>
      </c>
      <c r="B3335" s="6"/>
      <c r="C3335" s="6"/>
      <c r="D3335" s="6"/>
      <c r="E3335" s="7"/>
    </row>
    <row r="3336">
      <c r="A3336" s="10"/>
      <c r="B3336" s="11"/>
      <c r="C3336" s="11"/>
      <c r="D3336" s="11"/>
      <c r="E3336" s="12"/>
    </row>
    <row r="3337">
      <c r="A3337" s="13">
        <v>46174.0</v>
      </c>
      <c r="B3337" s="6"/>
      <c r="C3337" s="54" t="s">
        <v>3851</v>
      </c>
      <c r="D3337" s="15">
        <v>46180.0</v>
      </c>
      <c r="E3337" s="7"/>
    </row>
    <row r="3338">
      <c r="A3338" s="10"/>
      <c r="B3338" s="11"/>
      <c r="C3338" s="16"/>
      <c r="D3338" s="11"/>
      <c r="E3338" s="12"/>
    </row>
    <row r="3339">
      <c r="A3339" s="55" t="s">
        <v>5098</v>
      </c>
      <c r="B3339" s="7"/>
      <c r="C3339" s="16"/>
      <c r="D3339" s="56" t="s">
        <v>5099</v>
      </c>
      <c r="E3339" s="7"/>
    </row>
    <row r="3340">
      <c r="A3340" s="10"/>
      <c r="B3340" s="12"/>
      <c r="C3340" s="16"/>
      <c r="D3340" s="11"/>
      <c r="E3340" s="12"/>
    </row>
    <row r="3341">
      <c r="A3341" s="19" t="s">
        <v>3852</v>
      </c>
      <c r="B3341" s="6"/>
      <c r="C3341" s="6"/>
      <c r="D3341" s="6"/>
      <c r="E3341" s="7"/>
    </row>
    <row r="3342">
      <c r="A3342" s="20" t="s">
        <v>3853</v>
      </c>
      <c r="B3342" s="21" t="s">
        <v>3854</v>
      </c>
      <c r="C3342" s="22" t="s">
        <v>3855</v>
      </c>
      <c r="D3342" s="21" t="s">
        <v>3856</v>
      </c>
      <c r="E3342" s="23" t="s">
        <v>13</v>
      </c>
    </row>
    <row r="3343">
      <c r="A3343" s="57" t="s">
        <v>3857</v>
      </c>
      <c r="B3343" s="25">
        <v>23529.0</v>
      </c>
      <c r="C3343" s="26">
        <v>23529.0</v>
      </c>
      <c r="D3343" s="27">
        <v>0.0</v>
      </c>
      <c r="E3343" s="41"/>
    </row>
    <row r="3344">
      <c r="A3344" s="57" t="s">
        <v>3858</v>
      </c>
      <c r="B3344" s="29">
        <v>32192.0</v>
      </c>
      <c r="C3344" s="26">
        <v>32192.0</v>
      </c>
      <c r="D3344" s="27">
        <v>0.0</v>
      </c>
      <c r="E3344" s="28"/>
    </row>
    <row r="3345">
      <c r="A3345" s="57" t="s">
        <v>3859</v>
      </c>
      <c r="B3345" s="29">
        <v>400.0</v>
      </c>
      <c r="C3345" s="26">
        <v>400.0</v>
      </c>
      <c r="D3345" s="27">
        <v>0.0</v>
      </c>
      <c r="E3345" s="42"/>
    </row>
    <row r="3346">
      <c r="A3346" s="57" t="s">
        <v>3860</v>
      </c>
      <c r="B3346" s="29">
        <v>1500.0</v>
      </c>
      <c r="C3346" s="26">
        <v>1500.0</v>
      </c>
      <c r="D3346" s="27">
        <v>0.0</v>
      </c>
      <c r="E3346" s="42"/>
    </row>
    <row r="3347">
      <c r="A3347" s="31" t="s">
        <v>3862</v>
      </c>
      <c r="B3347" s="29">
        <v>0.0</v>
      </c>
      <c r="C3347" s="26"/>
      <c r="D3347" s="27">
        <v>0.0</v>
      </c>
      <c r="E3347" s="41"/>
    </row>
    <row r="3348">
      <c r="A3348" s="31" t="s">
        <v>3863</v>
      </c>
      <c r="B3348" s="29">
        <v>0.0</v>
      </c>
      <c r="C3348" s="26"/>
      <c r="D3348" s="27">
        <v>0.0</v>
      </c>
      <c r="E3348" s="28"/>
    </row>
    <row r="3349">
      <c r="A3349" s="31" t="s">
        <v>3865</v>
      </c>
      <c r="B3349" s="29">
        <v>3000.0</v>
      </c>
      <c r="C3349" s="26">
        <v>2990.0</v>
      </c>
      <c r="D3349" s="27">
        <v>-10.0</v>
      </c>
      <c r="E3349" s="28" t="s">
        <v>5379</v>
      </c>
    </row>
    <row r="3350">
      <c r="A3350" s="31" t="s">
        <v>3867</v>
      </c>
      <c r="B3350" s="29">
        <v>5805.0</v>
      </c>
      <c r="C3350" s="26">
        <v>5760.0</v>
      </c>
      <c r="D3350" s="27">
        <v>-45.0</v>
      </c>
      <c r="E3350" s="42"/>
    </row>
    <row r="3351">
      <c r="A3351" s="58" t="s">
        <v>3868</v>
      </c>
      <c r="B3351" s="29">
        <v>91240.6</v>
      </c>
      <c r="C3351" s="29">
        <v>91240.6</v>
      </c>
      <c r="D3351" s="27">
        <v>0.0</v>
      </c>
      <c r="E3351" s="42"/>
    </row>
    <row r="3352">
      <c r="A3352" s="58" t="s">
        <v>3869</v>
      </c>
      <c r="B3352" s="29">
        <v>39374.0</v>
      </c>
      <c r="C3352" s="59">
        <v>39941.0</v>
      </c>
      <c r="D3352" s="27">
        <v>567.0</v>
      </c>
      <c r="E3352" s="42"/>
    </row>
    <row r="3353">
      <c r="A3353" s="58" t="s">
        <v>3870</v>
      </c>
      <c r="B3353" s="29">
        <v>128558.53000000001</v>
      </c>
      <c r="C3353" s="59">
        <v>128353.93000000008</v>
      </c>
      <c r="D3353" s="27">
        <v>-204.59999999993306</v>
      </c>
      <c r="E3353" s="42"/>
    </row>
    <row r="3354">
      <c r="A3354" s="58" t="s">
        <v>3871</v>
      </c>
      <c r="B3354" s="29">
        <v>108966.4</v>
      </c>
      <c r="C3354" s="59">
        <v>109251.4</v>
      </c>
      <c r="D3354" s="27">
        <v>285.0</v>
      </c>
      <c r="E3354" s="42"/>
    </row>
    <row r="3355">
      <c r="A3355" s="58" t="s">
        <v>3873</v>
      </c>
      <c r="B3355" s="29">
        <v>593.5</v>
      </c>
      <c r="C3355" s="59">
        <v>593.5</v>
      </c>
      <c r="D3355" s="27">
        <v>0.0</v>
      </c>
      <c r="E3355" s="42"/>
    </row>
    <row r="3356">
      <c r="A3356" s="58" t="s">
        <v>3874</v>
      </c>
      <c r="B3356" s="29">
        <v>13008.739999999998</v>
      </c>
      <c r="C3356" s="59">
        <v>13008.740000000002</v>
      </c>
      <c r="D3356" s="27">
        <v>3.637978807091713E-12</v>
      </c>
      <c r="E3356" s="42"/>
    </row>
    <row r="3357">
      <c r="A3357" s="35" t="s">
        <v>3875</v>
      </c>
      <c r="B3357" s="29">
        <v>435122.67000000004</v>
      </c>
      <c r="C3357" s="59">
        <v>435770.06999999983</v>
      </c>
      <c r="D3357" s="27">
        <v>647.3999999997905</v>
      </c>
      <c r="E3357" s="42"/>
    </row>
    <row r="3358">
      <c r="A3358" s="36" t="s">
        <v>3876</v>
      </c>
      <c r="B3358" s="43">
        <v>36.36000000003696</v>
      </c>
      <c r="C3358" s="65">
        <v>-18.63999999978114</v>
      </c>
      <c r="D3358" s="66">
        <v>-54.9999999998181</v>
      </c>
      <c r="E3358" s="46"/>
    </row>
    <row r="3359">
      <c r="A3359" s="39"/>
      <c r="B3359" s="60"/>
      <c r="C3359" s="67"/>
      <c r="D3359" s="61"/>
      <c r="E3359" s="68"/>
    </row>
    <row r="3360">
      <c r="A3360" s="39"/>
      <c r="B3360" s="60"/>
      <c r="C3360" s="67"/>
      <c r="D3360" s="61"/>
      <c r="E3360" s="68"/>
    </row>
    <row r="3361">
      <c r="A3361" s="5" t="s">
        <v>5089</v>
      </c>
      <c r="B3361" s="6"/>
      <c r="C3361" s="6"/>
      <c r="D3361" s="6"/>
      <c r="E3361" s="7"/>
    </row>
    <row r="3362">
      <c r="A3362" s="10"/>
      <c r="B3362" s="11"/>
      <c r="C3362" s="11"/>
      <c r="D3362" s="11"/>
      <c r="E3362" s="12"/>
    </row>
    <row r="3363">
      <c r="A3363" s="5" t="s">
        <v>3850</v>
      </c>
      <c r="B3363" s="6"/>
      <c r="C3363" s="6"/>
      <c r="D3363" s="6"/>
      <c r="E3363" s="7"/>
    </row>
    <row r="3364">
      <c r="A3364" s="10"/>
      <c r="B3364" s="11"/>
      <c r="C3364" s="11"/>
      <c r="D3364" s="11"/>
      <c r="E3364" s="12"/>
    </row>
    <row r="3365">
      <c r="A3365" s="13">
        <v>46181.0</v>
      </c>
      <c r="B3365" s="6"/>
      <c r="C3365" s="54" t="s">
        <v>3851</v>
      </c>
      <c r="D3365" s="15">
        <v>46187.0</v>
      </c>
      <c r="E3365" s="7"/>
    </row>
    <row r="3366">
      <c r="A3366" s="10"/>
      <c r="B3366" s="11"/>
      <c r="C3366" s="16"/>
      <c r="D3366" s="11"/>
      <c r="E3366" s="12"/>
    </row>
    <row r="3367">
      <c r="A3367" s="55" t="s">
        <v>5098</v>
      </c>
      <c r="B3367" s="7"/>
      <c r="C3367" s="16"/>
      <c r="D3367" s="56" t="s">
        <v>5099</v>
      </c>
      <c r="E3367" s="7"/>
    </row>
    <row r="3368">
      <c r="A3368" s="10"/>
      <c r="B3368" s="12"/>
      <c r="C3368" s="16"/>
      <c r="D3368" s="11"/>
      <c r="E3368" s="12"/>
    </row>
    <row r="3369">
      <c r="A3369" s="19" t="s">
        <v>3852</v>
      </c>
      <c r="B3369" s="6"/>
      <c r="C3369" s="6"/>
      <c r="D3369" s="6"/>
      <c r="E3369" s="7"/>
    </row>
    <row r="3370">
      <c r="A3370" s="20" t="s">
        <v>3853</v>
      </c>
      <c r="B3370" s="21" t="s">
        <v>3854</v>
      </c>
      <c r="C3370" s="22" t="s">
        <v>3855</v>
      </c>
      <c r="D3370" s="21" t="s">
        <v>3856</v>
      </c>
      <c r="E3370" s="23" t="s">
        <v>13</v>
      </c>
    </row>
    <row r="3371">
      <c r="A3371" s="57" t="s">
        <v>3857</v>
      </c>
      <c r="B3371" s="25">
        <v>19246.0</v>
      </c>
      <c r="C3371" s="26">
        <v>19246.0</v>
      </c>
      <c r="D3371" s="27">
        <v>0.0</v>
      </c>
      <c r="E3371" s="41"/>
    </row>
    <row r="3372">
      <c r="A3372" s="57" t="s">
        <v>3858</v>
      </c>
      <c r="B3372" s="29">
        <v>33539.0</v>
      </c>
      <c r="C3372" s="26">
        <v>33539.0</v>
      </c>
      <c r="D3372" s="27">
        <v>0.0</v>
      </c>
      <c r="E3372" s="28"/>
    </row>
    <row r="3373">
      <c r="A3373" s="57" t="s">
        <v>3859</v>
      </c>
      <c r="B3373" s="29">
        <v>400.0</v>
      </c>
      <c r="C3373" s="26">
        <v>400.0</v>
      </c>
      <c r="D3373" s="27">
        <v>0.0</v>
      </c>
      <c r="E3373" s="42"/>
    </row>
    <row r="3374">
      <c r="A3374" s="57" t="s">
        <v>3860</v>
      </c>
      <c r="B3374" s="29">
        <v>1500.0</v>
      </c>
      <c r="C3374" s="26">
        <v>1500.0</v>
      </c>
      <c r="D3374" s="27">
        <v>0.0</v>
      </c>
      <c r="E3374" s="42"/>
    </row>
    <row r="3375">
      <c r="A3375" s="31" t="s">
        <v>3862</v>
      </c>
      <c r="B3375" s="29">
        <v>0.0</v>
      </c>
      <c r="C3375" s="26"/>
      <c r="D3375" s="27">
        <v>0.0</v>
      </c>
      <c r="E3375" s="41"/>
    </row>
    <row r="3376">
      <c r="A3376" s="31" t="s">
        <v>3863</v>
      </c>
      <c r="B3376" s="29">
        <v>3780.0</v>
      </c>
      <c r="C3376" s="26">
        <v>3854.0</v>
      </c>
      <c r="D3376" s="27">
        <v>74.0</v>
      </c>
      <c r="E3376" s="28" t="s">
        <v>5090</v>
      </c>
    </row>
    <row r="3377">
      <c r="A3377" s="31" t="s">
        <v>3865</v>
      </c>
      <c r="B3377" s="29">
        <v>998.0</v>
      </c>
      <c r="C3377" s="26">
        <v>924.0</v>
      </c>
      <c r="D3377" s="27">
        <v>-74.0</v>
      </c>
      <c r="E3377" s="28" t="s">
        <v>5091</v>
      </c>
    </row>
    <row r="3378">
      <c r="A3378" s="31" t="s">
        <v>3867</v>
      </c>
      <c r="B3378" s="29">
        <v>6390.0</v>
      </c>
      <c r="C3378" s="26">
        <v>6390.0</v>
      </c>
      <c r="D3378" s="27">
        <v>0.0</v>
      </c>
      <c r="E3378" s="42"/>
    </row>
    <row r="3379">
      <c r="A3379" s="58" t="s">
        <v>3868</v>
      </c>
      <c r="B3379" s="29">
        <v>117850.77000000005</v>
      </c>
      <c r="C3379" s="29">
        <v>117850.76999999965</v>
      </c>
      <c r="D3379" s="27">
        <v>-3.92901711165905E-10</v>
      </c>
      <c r="E3379" s="42"/>
    </row>
    <row r="3380">
      <c r="A3380" s="58" t="s">
        <v>3869</v>
      </c>
      <c r="B3380" s="29">
        <v>31461.0</v>
      </c>
      <c r="C3380" s="59">
        <v>31461.0</v>
      </c>
      <c r="D3380" s="27">
        <v>0.0</v>
      </c>
      <c r="E3380" s="42"/>
    </row>
    <row r="3381">
      <c r="A3381" s="58" t="s">
        <v>3870</v>
      </c>
      <c r="B3381" s="29">
        <v>141087.0</v>
      </c>
      <c r="C3381" s="59">
        <v>139872.0</v>
      </c>
      <c r="D3381" s="27">
        <v>-1215.0</v>
      </c>
      <c r="E3381" s="42"/>
    </row>
    <row r="3382">
      <c r="A3382" s="58" t="s">
        <v>3871</v>
      </c>
      <c r="B3382" s="29">
        <v>110658.0</v>
      </c>
      <c r="C3382" s="59">
        <v>110658.0</v>
      </c>
      <c r="D3382" s="27">
        <v>0.0</v>
      </c>
      <c r="E3382" s="42"/>
    </row>
    <row r="3383">
      <c r="A3383" s="58" t="s">
        <v>3873</v>
      </c>
      <c r="B3383" s="29">
        <v>1102.0</v>
      </c>
      <c r="C3383" s="59">
        <v>1102.0</v>
      </c>
      <c r="D3383" s="27">
        <v>0.0</v>
      </c>
      <c r="E3383" s="42"/>
    </row>
    <row r="3384">
      <c r="A3384" s="58" t="s">
        <v>3874</v>
      </c>
      <c r="B3384" s="29">
        <v>16910.0</v>
      </c>
      <c r="C3384" s="59">
        <v>16910.0</v>
      </c>
      <c r="D3384" s="27">
        <v>0.0</v>
      </c>
      <c r="E3384" s="42"/>
    </row>
    <row r="3385">
      <c r="A3385" s="35" t="s">
        <v>3875</v>
      </c>
      <c r="B3385" s="29">
        <v>468001.2699999998</v>
      </c>
      <c r="C3385" s="59">
        <v>466786.2700000015</v>
      </c>
      <c r="D3385" s="27">
        <v>-1214.999999998312</v>
      </c>
      <c r="E3385" s="42"/>
    </row>
    <row r="3386">
      <c r="A3386" s="36" t="s">
        <v>3876</v>
      </c>
      <c r="B3386" s="43">
        <v>10.50000000023283</v>
      </c>
      <c r="C3386" s="65">
        <v>10.499999998195563</v>
      </c>
      <c r="D3386" s="66">
        <v>-2.0372681319713593E-9</v>
      </c>
      <c r="E3386" s="46"/>
    </row>
    <row r="3387">
      <c r="A3387" s="39"/>
      <c r="B3387" s="60"/>
      <c r="C3387" s="67"/>
      <c r="D3387" s="61"/>
      <c r="E3387" s="68"/>
    </row>
    <row r="3388">
      <c r="A3388" s="39"/>
      <c r="B3388" s="60"/>
      <c r="C3388" s="67"/>
      <c r="D3388" s="61"/>
      <c r="E3388" s="68"/>
    </row>
    <row r="3389">
      <c r="A3389" s="39"/>
      <c r="B3389" s="60"/>
      <c r="C3389" s="67"/>
      <c r="D3389" s="61"/>
      <c r="E3389" s="68"/>
    </row>
    <row r="3390">
      <c r="A3390" s="39"/>
      <c r="B3390" s="60"/>
      <c r="C3390" s="67"/>
      <c r="D3390" s="61"/>
      <c r="E3390" s="68"/>
    </row>
    <row r="3391">
      <c r="A3391" s="39"/>
      <c r="B3391" s="60"/>
      <c r="C3391" s="67"/>
      <c r="D3391" s="61"/>
      <c r="E3391" s="68"/>
    </row>
    <row r="3392">
      <c r="A3392" s="39"/>
      <c r="B3392" s="60"/>
      <c r="C3392" s="67"/>
      <c r="D3392" s="61"/>
      <c r="E3392" s="68"/>
    </row>
    <row r="3393">
      <c r="A3393" s="39"/>
      <c r="B3393" s="60"/>
      <c r="C3393" s="67"/>
      <c r="D3393" s="61"/>
      <c r="E3393" s="68"/>
    </row>
    <row r="3394">
      <c r="A3394" s="39"/>
      <c r="B3394" s="60"/>
      <c r="C3394" s="67"/>
      <c r="D3394" s="61"/>
      <c r="E3394" s="68"/>
    </row>
    <row r="3395">
      <c r="A3395" s="39"/>
      <c r="B3395" s="60"/>
      <c r="C3395" s="67"/>
      <c r="D3395" s="61"/>
      <c r="E3395" s="68"/>
    </row>
    <row r="3396">
      <c r="A3396" s="39"/>
      <c r="B3396" s="60"/>
      <c r="C3396" s="67"/>
      <c r="D3396" s="61"/>
      <c r="E3396" s="68"/>
    </row>
  </sheetData>
  <mergeCells count="96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A3337:B3338"/>
    <mergeCell ref="A3339:B3340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309:E3310"/>
    <mergeCell ref="D3311:E3312"/>
    <mergeCell ref="A3313:E3313"/>
    <mergeCell ref="A3333:E3334"/>
    <mergeCell ref="A3335:E3336"/>
    <mergeCell ref="C3337:C3340"/>
    <mergeCell ref="D3337:E3338"/>
    <mergeCell ref="D3365:E3366"/>
    <mergeCell ref="D3367:E3368"/>
    <mergeCell ref="D3339:E3340"/>
    <mergeCell ref="A3341:E3341"/>
    <mergeCell ref="A3361:E3362"/>
    <mergeCell ref="A3363:E3364"/>
    <mergeCell ref="A3365:B3366"/>
    <mergeCell ref="C3365:C3368"/>
    <mergeCell ref="A3367:B3368"/>
    <mergeCell ref="A3369:E336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6 B3258:D3276 C3281:D3284 B3286:D3304 C3309:D3312 B3314:D3332 C3337:D3340 B3342:D3360 C3365:D3366 C3367:D3368 B3370:D339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 A3339:B3340 A3367:B336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 D3339:E3340 D3367:E3368">
    <cfRule type="cellIs" dxfId="1" priority="3" operator="notEqual">
      <formula>"Neděle"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58</v>
      </c>
      <c r="B2" s="1" t="s">
        <v>485</v>
      </c>
      <c r="C2" s="1">
        <v>264.0</v>
      </c>
      <c r="D2" s="1">
        <v>0.0</v>
      </c>
      <c r="E2" s="2"/>
      <c r="F2" s="1" t="s">
        <v>19</v>
      </c>
      <c r="G2" s="1" t="s">
        <v>20</v>
      </c>
      <c r="H2" s="1" t="s">
        <v>5380</v>
      </c>
      <c r="I2" s="1" t="s">
        <v>5381</v>
      </c>
      <c r="J2" s="1" t="s">
        <v>5381</v>
      </c>
      <c r="K2" s="2"/>
      <c r="L2" s="1">
        <v>-3.0</v>
      </c>
      <c r="M2" s="1"/>
      <c r="N2" s="1">
        <v>11.183966666666667</v>
      </c>
      <c r="O2" s="1" t="s">
        <v>5382</v>
      </c>
      <c r="P2" s="1" t="s">
        <v>5383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58</v>
      </c>
      <c r="B3" s="1" t="s">
        <v>485</v>
      </c>
      <c r="C3" s="1">
        <v>356.0</v>
      </c>
      <c r="D3" s="1">
        <v>0.0</v>
      </c>
      <c r="E3" s="2"/>
      <c r="F3" s="1" t="s">
        <v>19</v>
      </c>
      <c r="G3" s="1" t="s">
        <v>20</v>
      </c>
      <c r="H3" s="1" t="s">
        <v>5384</v>
      </c>
      <c r="I3" s="1" t="s">
        <v>5385</v>
      </c>
      <c r="J3" s="1" t="s">
        <v>5385</v>
      </c>
      <c r="K3" s="2"/>
      <c r="L3" s="1">
        <v>-4.0</v>
      </c>
      <c r="M3" s="1"/>
      <c r="N3" s="1">
        <v>10.817833333333333</v>
      </c>
      <c r="O3" s="1" t="s">
        <v>5382</v>
      </c>
      <c r="P3" s="1" t="s">
        <v>5386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58</v>
      </c>
      <c r="B4" s="1" t="s">
        <v>485</v>
      </c>
      <c r="C4" s="1">
        <v>321.0</v>
      </c>
      <c r="D4" s="1">
        <v>0.0</v>
      </c>
      <c r="E4" s="2"/>
      <c r="F4" s="1" t="s">
        <v>19</v>
      </c>
      <c r="G4" s="1" t="s">
        <v>20</v>
      </c>
      <c r="H4" s="1" t="s">
        <v>5387</v>
      </c>
      <c r="I4" s="1" t="s">
        <v>5388</v>
      </c>
      <c r="J4" s="1" t="s">
        <v>5388</v>
      </c>
      <c r="K4" s="2"/>
      <c r="L4" s="1">
        <v>-4.0</v>
      </c>
      <c r="M4" s="1"/>
      <c r="N4" s="1">
        <v>10.592416666666667</v>
      </c>
      <c r="O4" s="1" t="s">
        <v>5382</v>
      </c>
      <c r="P4" s="1" t="s">
        <v>5389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28</v>
      </c>
      <c r="B5" s="1" t="s">
        <v>17</v>
      </c>
      <c r="C5" s="1">
        <v>329.0</v>
      </c>
      <c r="D5" s="1">
        <v>0.0</v>
      </c>
      <c r="E5" s="1" t="s">
        <v>29</v>
      </c>
      <c r="F5" s="1" t="s">
        <v>19</v>
      </c>
      <c r="G5" s="1" t="s">
        <v>20</v>
      </c>
      <c r="H5" s="1" t="s">
        <v>5390</v>
      </c>
      <c r="I5" s="1" t="s">
        <v>5391</v>
      </c>
      <c r="J5" s="1" t="s">
        <v>5391</v>
      </c>
      <c r="K5" s="2"/>
      <c r="L5" s="1">
        <v>-2.0</v>
      </c>
      <c r="M5" s="1"/>
      <c r="N5" s="1">
        <v>12.909683333333334</v>
      </c>
      <c r="O5" s="1" t="s">
        <v>5392</v>
      </c>
      <c r="P5" s="1" t="s">
        <v>5393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28</v>
      </c>
      <c r="B6" s="1" t="s">
        <v>17</v>
      </c>
      <c r="C6" s="3">
        <v>214.2</v>
      </c>
      <c r="D6" s="1">
        <v>0.0</v>
      </c>
      <c r="E6" s="1" t="s">
        <v>29</v>
      </c>
      <c r="F6" s="1" t="s">
        <v>19</v>
      </c>
      <c r="G6" s="1" t="s">
        <v>20</v>
      </c>
      <c r="H6" s="1" t="s">
        <v>5394</v>
      </c>
      <c r="I6" s="1" t="s">
        <v>5395</v>
      </c>
      <c r="J6" s="1" t="s">
        <v>5395</v>
      </c>
      <c r="K6" s="2"/>
      <c r="L6" s="1">
        <v>-3.0</v>
      </c>
      <c r="M6" s="1"/>
      <c r="N6" s="1">
        <v>11.461233333333332</v>
      </c>
      <c r="O6" s="1" t="s">
        <v>5392</v>
      </c>
      <c r="P6" s="1" t="s">
        <v>5396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28</v>
      </c>
      <c r="B7" s="1" t="s">
        <v>17</v>
      </c>
      <c r="C7" s="1">
        <v>271.2</v>
      </c>
      <c r="D7" s="1">
        <v>0.0</v>
      </c>
      <c r="E7" s="1" t="s">
        <v>29</v>
      </c>
      <c r="F7" s="1" t="s">
        <v>19</v>
      </c>
      <c r="G7" s="1" t="s">
        <v>20</v>
      </c>
      <c r="H7" s="1" t="s">
        <v>5397</v>
      </c>
      <c r="I7" s="1" t="s">
        <v>5398</v>
      </c>
      <c r="J7" s="1" t="s">
        <v>5398</v>
      </c>
      <c r="K7" s="2"/>
      <c r="L7" s="1">
        <v>-4.0</v>
      </c>
      <c r="M7" s="1"/>
      <c r="N7" s="1">
        <v>10.50845</v>
      </c>
      <c r="O7" s="1" t="s">
        <v>5392</v>
      </c>
      <c r="P7" s="1" t="s">
        <v>5399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485</v>
      </c>
      <c r="C8" s="1">
        <v>364.0</v>
      </c>
      <c r="D8" s="1">
        <v>0.0</v>
      </c>
      <c r="E8" s="1" t="s">
        <v>5400</v>
      </c>
      <c r="F8" s="1" t="s">
        <v>19</v>
      </c>
      <c r="G8" s="1" t="s">
        <v>20</v>
      </c>
      <c r="H8" s="1" t="s">
        <v>5401</v>
      </c>
      <c r="I8" s="1" t="s">
        <v>5402</v>
      </c>
      <c r="J8" s="1" t="s">
        <v>5402</v>
      </c>
      <c r="K8" s="2"/>
      <c r="L8" s="1">
        <v>-5.0</v>
      </c>
      <c r="M8" s="1"/>
      <c r="N8" s="1">
        <v>9.033366666666666</v>
      </c>
      <c r="O8" s="1" t="s">
        <v>5382</v>
      </c>
      <c r="P8" s="1" t="s">
        <v>5403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36</v>
      </c>
      <c r="B9" s="1" t="s">
        <v>17</v>
      </c>
      <c r="C9" s="1">
        <v>223.0</v>
      </c>
      <c r="D9" s="1">
        <v>56.0</v>
      </c>
      <c r="E9" s="2"/>
      <c r="F9" s="1" t="s">
        <v>67</v>
      </c>
      <c r="G9" s="1" t="s">
        <v>93</v>
      </c>
      <c r="H9" s="1" t="s">
        <v>5404</v>
      </c>
      <c r="I9" s="1" t="s">
        <v>5405</v>
      </c>
      <c r="J9" s="1" t="s">
        <v>5406</v>
      </c>
      <c r="K9" s="2"/>
      <c r="L9" s="1">
        <v>423.0</v>
      </c>
      <c r="M9" s="1"/>
      <c r="N9" s="1">
        <v>5.210633333333333</v>
      </c>
      <c r="O9" s="1" t="s">
        <v>5407</v>
      </c>
      <c r="P9" s="1" t="s">
        <v>5408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16</v>
      </c>
      <c r="B10" s="1" t="s">
        <v>485</v>
      </c>
      <c r="C10" s="1">
        <v>329.0</v>
      </c>
      <c r="D10" s="1">
        <v>0.0</v>
      </c>
      <c r="E10" s="1" t="s">
        <v>5400</v>
      </c>
      <c r="F10" s="1" t="s">
        <v>19</v>
      </c>
      <c r="G10" s="1" t="s">
        <v>20</v>
      </c>
      <c r="H10" s="1" t="s">
        <v>5409</v>
      </c>
      <c r="I10" s="1" t="s">
        <v>5410</v>
      </c>
      <c r="J10" s="1" t="s">
        <v>5410</v>
      </c>
      <c r="K10" s="2"/>
      <c r="L10" s="1">
        <v>-8.0</v>
      </c>
      <c r="M10" s="1"/>
      <c r="N10" s="1">
        <v>6.5526333333333335</v>
      </c>
      <c r="O10" s="1" t="s">
        <v>5382</v>
      </c>
      <c r="P10" s="1" t="s">
        <v>5411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36</v>
      </c>
      <c r="B11" s="1" t="s">
        <v>17</v>
      </c>
      <c r="C11" s="1">
        <v>79.0</v>
      </c>
      <c r="D11" s="1">
        <v>0.0</v>
      </c>
      <c r="E11" s="2"/>
      <c r="F11" s="1" t="s">
        <v>67</v>
      </c>
      <c r="G11" s="1" t="s">
        <v>68</v>
      </c>
      <c r="H11" s="1" t="s">
        <v>5412</v>
      </c>
      <c r="I11" s="1" t="s">
        <v>5413</v>
      </c>
      <c r="J11" s="1" t="s">
        <v>5406</v>
      </c>
      <c r="K11" s="2"/>
      <c r="L11" s="1">
        <v>433.0</v>
      </c>
      <c r="M11" s="1"/>
      <c r="N11" s="1">
        <v>11.827583333333333</v>
      </c>
      <c r="O11" s="1" t="s">
        <v>5407</v>
      </c>
      <c r="P11" s="1" t="s">
        <v>5414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28</v>
      </c>
      <c r="B12" s="1" t="s">
        <v>17</v>
      </c>
      <c r="C12" s="1">
        <v>289.0</v>
      </c>
      <c r="D12" s="1">
        <v>0.0</v>
      </c>
      <c r="E12" s="1" t="s">
        <v>29</v>
      </c>
      <c r="F12" s="1" t="s">
        <v>19</v>
      </c>
      <c r="G12" s="1" t="s">
        <v>20</v>
      </c>
      <c r="H12" s="1" t="s">
        <v>5415</v>
      </c>
      <c r="I12" s="1" t="s">
        <v>5416</v>
      </c>
      <c r="J12" s="1" t="s">
        <v>5416</v>
      </c>
      <c r="K12" s="2"/>
      <c r="L12" s="1">
        <v>-2.0</v>
      </c>
      <c r="M12" s="1"/>
      <c r="N12" s="1">
        <v>12.74215</v>
      </c>
      <c r="O12" s="1" t="s">
        <v>5392</v>
      </c>
      <c r="P12" s="1" t="s">
        <v>5417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28</v>
      </c>
      <c r="B13" s="1" t="s">
        <v>17</v>
      </c>
      <c r="C13" s="3">
        <v>214.2</v>
      </c>
      <c r="D13" s="1">
        <v>0.0</v>
      </c>
      <c r="E13" s="1" t="s">
        <v>29</v>
      </c>
      <c r="F13" s="1" t="s">
        <v>19</v>
      </c>
      <c r="G13" s="1" t="s">
        <v>20</v>
      </c>
      <c r="H13" s="1" t="s">
        <v>5418</v>
      </c>
      <c r="I13" s="1" t="s">
        <v>5419</v>
      </c>
      <c r="J13" s="1" t="s">
        <v>5419</v>
      </c>
      <c r="K13" s="2"/>
      <c r="L13" s="1">
        <v>-8.0</v>
      </c>
      <c r="M13" s="1"/>
      <c r="N13" s="1">
        <v>6.510066666666667</v>
      </c>
      <c r="O13" s="1" t="s">
        <v>5392</v>
      </c>
      <c r="P13" s="1" t="s">
        <v>5420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58</v>
      </c>
      <c r="B14" s="1" t="s">
        <v>485</v>
      </c>
      <c r="C14" s="1">
        <v>264.0</v>
      </c>
      <c r="D14" s="1">
        <v>0.0</v>
      </c>
      <c r="E14" s="2"/>
      <c r="F14" s="1" t="s">
        <v>19</v>
      </c>
      <c r="G14" s="1" t="s">
        <v>20</v>
      </c>
      <c r="H14" s="1" t="s">
        <v>5421</v>
      </c>
      <c r="I14" s="1" t="s">
        <v>5422</v>
      </c>
      <c r="J14" s="1" t="s">
        <v>5422</v>
      </c>
      <c r="K14" s="2"/>
      <c r="L14" s="1">
        <v>-9.0</v>
      </c>
      <c r="M14" s="1"/>
      <c r="N14" s="1">
        <v>5.940483333333333</v>
      </c>
      <c r="O14" s="1" t="s">
        <v>5382</v>
      </c>
      <c r="P14" s="1" t="s">
        <v>5423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36</v>
      </c>
      <c r="B15" s="1" t="s">
        <v>17</v>
      </c>
      <c r="C15" s="1">
        <v>309.0</v>
      </c>
      <c r="D15" s="1">
        <v>0.0</v>
      </c>
      <c r="E15" s="1" t="s">
        <v>5424</v>
      </c>
      <c r="F15" s="1" t="s">
        <v>38</v>
      </c>
      <c r="G15" s="1" t="s">
        <v>93</v>
      </c>
      <c r="H15" s="1" t="s">
        <v>5425</v>
      </c>
      <c r="I15" s="1" t="s">
        <v>5426</v>
      </c>
      <c r="J15" s="1" t="s">
        <v>5427</v>
      </c>
      <c r="K15" s="1" t="s">
        <v>5428</v>
      </c>
      <c r="L15" s="1">
        <v>0.0</v>
      </c>
      <c r="M15" s="1">
        <v>0.020316666666666667</v>
      </c>
      <c r="N15" s="1">
        <v>8.80265</v>
      </c>
      <c r="O15" s="1" t="s">
        <v>5407</v>
      </c>
      <c r="P15" s="1" t="s">
        <v>5429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58</v>
      </c>
      <c r="B16" s="1" t="s">
        <v>485</v>
      </c>
      <c r="C16" s="1">
        <v>264.0</v>
      </c>
      <c r="D16" s="1">
        <v>0.0</v>
      </c>
      <c r="E16" s="2"/>
      <c r="F16" s="1" t="s">
        <v>19</v>
      </c>
      <c r="G16" s="1" t="s">
        <v>20</v>
      </c>
      <c r="H16" s="1" t="s">
        <v>5430</v>
      </c>
      <c r="I16" s="1" t="s">
        <v>5431</v>
      </c>
      <c r="J16" s="1" t="s">
        <v>5431</v>
      </c>
      <c r="K16" s="2"/>
      <c r="L16" s="1">
        <v>-8.0</v>
      </c>
      <c r="M16" s="1"/>
      <c r="N16" s="1">
        <v>6.06705</v>
      </c>
      <c r="O16" s="1" t="s">
        <v>5382</v>
      </c>
      <c r="P16" s="1" t="s">
        <v>5432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58</v>
      </c>
      <c r="B17" s="1" t="s">
        <v>485</v>
      </c>
      <c r="C17" s="1">
        <v>509.0</v>
      </c>
      <c r="D17" s="1">
        <v>0.0</v>
      </c>
      <c r="E17" s="2"/>
      <c r="F17" s="1" t="s">
        <v>19</v>
      </c>
      <c r="G17" s="1" t="s">
        <v>93</v>
      </c>
      <c r="H17" s="1" t="s">
        <v>5433</v>
      </c>
      <c r="I17" s="1" t="s">
        <v>5434</v>
      </c>
      <c r="J17" s="1" t="s">
        <v>5434</v>
      </c>
      <c r="K17" s="2"/>
      <c r="L17" s="1">
        <v>-12.0</v>
      </c>
      <c r="M17" s="1"/>
      <c r="N17" s="1">
        <v>7.806666666666667</v>
      </c>
      <c r="O17" s="1" t="s">
        <v>5382</v>
      </c>
      <c r="P17" s="1" t="s">
        <v>5435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28</v>
      </c>
      <c r="B18" s="1" t="s">
        <v>17</v>
      </c>
      <c r="C18" s="1">
        <v>329.0</v>
      </c>
      <c r="D18" s="1">
        <v>0.0</v>
      </c>
      <c r="E18" s="1" t="s">
        <v>29</v>
      </c>
      <c r="F18" s="1" t="s">
        <v>19</v>
      </c>
      <c r="G18" s="1" t="s">
        <v>20</v>
      </c>
      <c r="H18" s="1" t="s">
        <v>5436</v>
      </c>
      <c r="I18" s="1" t="s">
        <v>5437</v>
      </c>
      <c r="J18" s="1" t="s">
        <v>5437</v>
      </c>
      <c r="K18" s="2"/>
      <c r="L18" s="1">
        <v>-9.0</v>
      </c>
      <c r="M18" s="1"/>
      <c r="N18" s="1">
        <v>5.70525</v>
      </c>
      <c r="O18" s="1" t="s">
        <v>5392</v>
      </c>
      <c r="P18" s="1" t="s">
        <v>5393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36</v>
      </c>
      <c r="B19" s="1" t="s">
        <v>17</v>
      </c>
      <c r="C19" s="1">
        <v>299.0</v>
      </c>
      <c r="D19" s="1">
        <v>75.0</v>
      </c>
      <c r="E19" s="2"/>
      <c r="F19" s="1" t="s">
        <v>67</v>
      </c>
      <c r="G19" s="1" t="s">
        <v>68</v>
      </c>
      <c r="H19" s="1" t="s">
        <v>5438</v>
      </c>
      <c r="I19" s="1" t="s">
        <v>5439</v>
      </c>
      <c r="J19" s="1" t="s">
        <v>5406</v>
      </c>
      <c r="K19" s="2"/>
      <c r="L19" s="1">
        <v>467.0</v>
      </c>
      <c r="M19" s="1"/>
      <c r="N19" s="1">
        <v>13.324333333333334</v>
      </c>
      <c r="O19" s="1" t="s">
        <v>5407</v>
      </c>
      <c r="P19" s="1" t="s">
        <v>5440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16</v>
      </c>
      <c r="B20" s="1" t="s">
        <v>485</v>
      </c>
      <c r="C20" s="3">
        <v>264.0</v>
      </c>
      <c r="D20" s="1">
        <v>0.0</v>
      </c>
      <c r="E20" s="1" t="s">
        <v>5441</v>
      </c>
      <c r="F20" s="1" t="s">
        <v>19</v>
      </c>
      <c r="G20" s="1" t="s">
        <v>20</v>
      </c>
      <c r="H20" s="1" t="s">
        <v>5442</v>
      </c>
      <c r="I20" s="1" t="s">
        <v>5443</v>
      </c>
      <c r="J20" s="1" t="s">
        <v>5443</v>
      </c>
      <c r="K20" s="2"/>
      <c r="L20" s="1">
        <v>-3.0</v>
      </c>
      <c r="M20" s="1"/>
      <c r="N20" s="1">
        <v>11.45135</v>
      </c>
      <c r="O20" s="1" t="s">
        <v>5382</v>
      </c>
      <c r="P20" s="1" t="s">
        <v>5444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28</v>
      </c>
      <c r="B21" s="1" t="s">
        <v>17</v>
      </c>
      <c r="C21" s="1">
        <v>182.2</v>
      </c>
      <c r="D21" s="1">
        <v>0.0</v>
      </c>
      <c r="E21" s="1" t="s">
        <v>29</v>
      </c>
      <c r="F21" s="1" t="s">
        <v>19</v>
      </c>
      <c r="G21" s="1" t="s">
        <v>20</v>
      </c>
      <c r="H21" s="1" t="s">
        <v>5445</v>
      </c>
      <c r="I21" s="1" t="s">
        <v>5446</v>
      </c>
      <c r="J21" s="1" t="s">
        <v>5446</v>
      </c>
      <c r="K21" s="2"/>
      <c r="L21" s="1">
        <v>-2.0</v>
      </c>
      <c r="M21" s="1"/>
      <c r="N21" s="1">
        <v>12.018033333333333</v>
      </c>
      <c r="O21" s="1" t="s">
        <v>5392</v>
      </c>
      <c r="P21" s="1" t="s">
        <v>5447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28</v>
      </c>
      <c r="B22" s="1" t="s">
        <v>17</v>
      </c>
      <c r="C22" s="1">
        <v>378.0</v>
      </c>
      <c r="D22" s="1">
        <v>0.0</v>
      </c>
      <c r="E22" s="1" t="s">
        <v>29</v>
      </c>
      <c r="F22" s="1" t="s">
        <v>19</v>
      </c>
      <c r="G22" s="1" t="s">
        <v>20</v>
      </c>
      <c r="H22" s="1" t="s">
        <v>5448</v>
      </c>
      <c r="I22" s="1" t="s">
        <v>5449</v>
      </c>
      <c r="J22" s="1" t="s">
        <v>5449</v>
      </c>
      <c r="K22" s="2"/>
      <c r="L22" s="1">
        <v>0.0</v>
      </c>
      <c r="M22" s="1"/>
      <c r="N22" s="1">
        <v>14.781483333333334</v>
      </c>
      <c r="O22" s="1" t="s">
        <v>5392</v>
      </c>
      <c r="P22" s="1" t="s">
        <v>5450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36</v>
      </c>
      <c r="B23" s="1" t="s">
        <v>17</v>
      </c>
      <c r="C23" s="1">
        <v>377.0</v>
      </c>
      <c r="D23" s="1">
        <v>0.0</v>
      </c>
      <c r="E23" s="1" t="s">
        <v>5424</v>
      </c>
      <c r="F23" s="1" t="s">
        <v>38</v>
      </c>
      <c r="G23" s="1" t="s">
        <v>20</v>
      </c>
      <c r="H23" s="1" t="s">
        <v>5451</v>
      </c>
      <c r="I23" s="1" t="s">
        <v>5452</v>
      </c>
      <c r="J23" s="1" t="s">
        <v>5453</v>
      </c>
      <c r="K23" s="1" t="s">
        <v>5454</v>
      </c>
      <c r="L23" s="1">
        <v>-4.0</v>
      </c>
      <c r="M23" s="1">
        <v>0.015066666666666667</v>
      </c>
      <c r="N23" s="1">
        <v>4.80585</v>
      </c>
      <c r="O23" s="1" t="s">
        <v>5407</v>
      </c>
      <c r="P23" s="1" t="s">
        <v>5455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28</v>
      </c>
      <c r="B24" s="1" t="s">
        <v>17</v>
      </c>
      <c r="C24" s="1">
        <v>214.2</v>
      </c>
      <c r="D24" s="1">
        <v>0.0</v>
      </c>
      <c r="E24" s="1" t="s">
        <v>29</v>
      </c>
      <c r="F24" s="1" t="s">
        <v>19</v>
      </c>
      <c r="G24" s="1" t="s">
        <v>20</v>
      </c>
      <c r="H24" s="1" t="s">
        <v>5456</v>
      </c>
      <c r="I24" s="1" t="s">
        <v>5457</v>
      </c>
      <c r="J24" s="1" t="s">
        <v>5457</v>
      </c>
      <c r="K24" s="2"/>
      <c r="L24" s="1">
        <v>-7.0</v>
      </c>
      <c r="M24" s="1"/>
      <c r="N24" s="1">
        <v>7.94925</v>
      </c>
      <c r="O24" s="1" t="s">
        <v>5392</v>
      </c>
      <c r="P24" s="1" t="s">
        <v>5420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58</v>
      </c>
      <c r="B25" s="1" t="s">
        <v>485</v>
      </c>
      <c r="C25" s="1">
        <v>440.0</v>
      </c>
      <c r="D25" s="1">
        <v>0.0</v>
      </c>
      <c r="E25" s="2"/>
      <c r="F25" s="1" t="s">
        <v>19</v>
      </c>
      <c r="G25" s="1" t="s">
        <v>20</v>
      </c>
      <c r="H25" s="1" t="s">
        <v>5458</v>
      </c>
      <c r="I25" s="1" t="s">
        <v>5459</v>
      </c>
      <c r="J25" s="1" t="s">
        <v>5459</v>
      </c>
      <c r="K25" s="2"/>
      <c r="L25" s="1">
        <v>-7.0</v>
      </c>
      <c r="M25" s="1"/>
      <c r="N25" s="1">
        <v>7.792516666666667</v>
      </c>
      <c r="O25" s="1" t="s">
        <v>5382</v>
      </c>
      <c r="P25" s="1" t="s">
        <v>5460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16</v>
      </c>
      <c r="B26" s="1" t="s">
        <v>485</v>
      </c>
      <c r="C26" s="1">
        <v>289.0</v>
      </c>
      <c r="D26" s="1">
        <v>0.0</v>
      </c>
      <c r="E26" s="1" t="s">
        <v>5441</v>
      </c>
      <c r="F26" s="1" t="s">
        <v>19</v>
      </c>
      <c r="G26" s="1" t="s">
        <v>20</v>
      </c>
      <c r="H26" s="1" t="s">
        <v>5461</v>
      </c>
      <c r="I26" s="1" t="s">
        <v>5462</v>
      </c>
      <c r="J26" s="1" t="s">
        <v>5462</v>
      </c>
      <c r="K26" s="2"/>
      <c r="L26" s="1">
        <v>-7.0</v>
      </c>
      <c r="M26" s="1"/>
      <c r="N26" s="1">
        <v>7.0389333333333335</v>
      </c>
      <c r="O26" s="1" t="s">
        <v>5382</v>
      </c>
      <c r="P26" s="1" t="s">
        <v>5463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58</v>
      </c>
      <c r="B27" s="1" t="s">
        <v>485</v>
      </c>
      <c r="C27" s="1">
        <v>294.0</v>
      </c>
      <c r="D27" s="1">
        <v>0.0</v>
      </c>
      <c r="E27" s="2"/>
      <c r="F27" s="1" t="s">
        <v>19</v>
      </c>
      <c r="G27" s="1" t="s">
        <v>20</v>
      </c>
      <c r="H27" s="1" t="s">
        <v>5464</v>
      </c>
      <c r="I27" s="1" t="s">
        <v>5465</v>
      </c>
      <c r="J27" s="1" t="s">
        <v>5465</v>
      </c>
      <c r="K27" s="2"/>
      <c r="L27" s="1">
        <v>-6.0</v>
      </c>
      <c r="M27" s="1"/>
      <c r="N27" s="1">
        <v>8.41655</v>
      </c>
      <c r="O27" s="1" t="s">
        <v>5382</v>
      </c>
      <c r="P27" s="1" t="s">
        <v>5466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16</v>
      </c>
      <c r="B28" s="1" t="s">
        <v>485</v>
      </c>
      <c r="C28" s="3">
        <v>393.0</v>
      </c>
      <c r="D28" s="1">
        <v>0.0</v>
      </c>
      <c r="E28" s="1" t="s">
        <v>3811</v>
      </c>
      <c r="F28" s="1" t="s">
        <v>19</v>
      </c>
      <c r="G28" s="1" t="s">
        <v>20</v>
      </c>
      <c r="H28" s="1" t="s">
        <v>5467</v>
      </c>
      <c r="I28" s="1" t="s">
        <v>5468</v>
      </c>
      <c r="J28" s="1" t="s">
        <v>5468</v>
      </c>
      <c r="K28" s="2"/>
      <c r="L28" s="1">
        <v>-6.0</v>
      </c>
      <c r="M28" s="1"/>
      <c r="N28" s="1">
        <v>8.356583333333333</v>
      </c>
      <c r="O28" s="1" t="s">
        <v>5382</v>
      </c>
      <c r="P28" s="1" t="s">
        <v>5469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36</v>
      </c>
      <c r="B29" s="1" t="s">
        <v>17</v>
      </c>
      <c r="C29" s="1">
        <v>267.0</v>
      </c>
      <c r="D29" s="1">
        <v>62.0</v>
      </c>
      <c r="E29" s="2"/>
      <c r="F29" s="1" t="s">
        <v>67</v>
      </c>
      <c r="G29" s="1" t="s">
        <v>68</v>
      </c>
      <c r="H29" s="1" t="s">
        <v>5470</v>
      </c>
      <c r="I29" s="1" t="s">
        <v>5471</v>
      </c>
      <c r="J29" s="1" t="s">
        <v>5406</v>
      </c>
      <c r="K29" s="2"/>
      <c r="L29" s="1">
        <v>498.0</v>
      </c>
      <c r="M29" s="1"/>
      <c r="N29" s="1">
        <v>9.42095</v>
      </c>
      <c r="O29" s="1" t="s">
        <v>5407</v>
      </c>
      <c r="P29" s="1" t="s">
        <v>5472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16</v>
      </c>
      <c r="B30" s="1" t="s">
        <v>485</v>
      </c>
      <c r="C30" s="1">
        <v>329.0</v>
      </c>
      <c r="D30" s="1">
        <v>0.0</v>
      </c>
      <c r="E30" s="1" t="s">
        <v>5441</v>
      </c>
      <c r="F30" s="1" t="s">
        <v>19</v>
      </c>
      <c r="G30" s="1" t="s">
        <v>20</v>
      </c>
      <c r="H30" s="1" t="s">
        <v>5473</v>
      </c>
      <c r="I30" s="1" t="s">
        <v>5474</v>
      </c>
      <c r="J30" s="1" t="s">
        <v>5474</v>
      </c>
      <c r="K30" s="2"/>
      <c r="L30" s="1">
        <v>-4.0</v>
      </c>
      <c r="M30" s="1"/>
      <c r="N30" s="1">
        <v>10.474116666666667</v>
      </c>
      <c r="O30" s="1" t="s">
        <v>5382</v>
      </c>
      <c r="P30" s="1" t="s">
        <v>5475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58</v>
      </c>
      <c r="B31" s="1" t="s">
        <v>485</v>
      </c>
      <c r="C31" s="1">
        <v>698.0</v>
      </c>
      <c r="D31" s="1">
        <v>0.0</v>
      </c>
      <c r="E31" s="2"/>
      <c r="F31" s="1" t="s">
        <v>19</v>
      </c>
      <c r="G31" s="1" t="s">
        <v>20</v>
      </c>
      <c r="H31" s="1" t="s">
        <v>5476</v>
      </c>
      <c r="I31" s="1" t="s">
        <v>5477</v>
      </c>
      <c r="J31" s="1" t="s">
        <v>5477</v>
      </c>
      <c r="K31" s="2"/>
      <c r="L31" s="1">
        <v>-4.0</v>
      </c>
      <c r="M31" s="1"/>
      <c r="N31" s="1">
        <v>15.545283333333334</v>
      </c>
      <c r="O31" s="1" t="s">
        <v>5382</v>
      </c>
      <c r="P31" s="1" t="s">
        <v>5478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58</v>
      </c>
      <c r="B32" s="1" t="s">
        <v>485</v>
      </c>
      <c r="C32" s="1">
        <v>404.0</v>
      </c>
      <c r="D32" s="1">
        <v>0.0</v>
      </c>
      <c r="E32" s="2"/>
      <c r="F32" s="1" t="s">
        <v>19</v>
      </c>
      <c r="G32" s="1" t="s">
        <v>20</v>
      </c>
      <c r="H32" s="1" t="s">
        <v>5479</v>
      </c>
      <c r="I32" s="1" t="s">
        <v>5480</v>
      </c>
      <c r="J32" s="1" t="s">
        <v>5480</v>
      </c>
      <c r="K32" s="2"/>
      <c r="L32" s="1">
        <v>-9.0</v>
      </c>
      <c r="M32" s="1"/>
      <c r="N32" s="1">
        <v>5.963466666666666</v>
      </c>
      <c r="O32" s="1" t="s">
        <v>5382</v>
      </c>
      <c r="P32" s="1" t="s">
        <v>5481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28</v>
      </c>
      <c r="B33" s="1" t="s">
        <v>17</v>
      </c>
      <c r="C33" s="3">
        <v>329.0</v>
      </c>
      <c r="D33" s="1">
        <v>0.0</v>
      </c>
      <c r="E33" s="1" t="s">
        <v>29</v>
      </c>
      <c r="F33" s="1" t="s">
        <v>19</v>
      </c>
      <c r="G33" s="1" t="s">
        <v>20</v>
      </c>
      <c r="H33" s="1" t="s">
        <v>5482</v>
      </c>
      <c r="I33" s="1" t="s">
        <v>5483</v>
      </c>
      <c r="J33" s="1" t="s">
        <v>5483</v>
      </c>
      <c r="K33" s="2"/>
      <c r="L33" s="1">
        <v>-8.0</v>
      </c>
      <c r="M33" s="1"/>
      <c r="N33" s="1">
        <v>6.621483333333333</v>
      </c>
      <c r="O33" s="1" t="s">
        <v>5392</v>
      </c>
      <c r="P33" s="1" t="s">
        <v>5393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36</v>
      </c>
      <c r="B34" s="1" t="s">
        <v>17</v>
      </c>
      <c r="C34" s="1">
        <v>247.0</v>
      </c>
      <c r="D34" s="1">
        <v>62.0</v>
      </c>
      <c r="E34" s="2"/>
      <c r="F34" s="1" t="s">
        <v>67</v>
      </c>
      <c r="G34" s="1" t="s">
        <v>68</v>
      </c>
      <c r="H34" s="1" t="s">
        <v>5484</v>
      </c>
      <c r="I34" s="1" t="s">
        <v>5485</v>
      </c>
      <c r="J34" s="1" t="s">
        <v>5406</v>
      </c>
      <c r="K34" s="2"/>
      <c r="L34" s="1">
        <v>518.0</v>
      </c>
      <c r="M34" s="1"/>
      <c r="N34" s="1">
        <v>8.3999</v>
      </c>
      <c r="O34" s="1" t="s">
        <v>5407</v>
      </c>
      <c r="P34" s="1" t="s">
        <v>5486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28</v>
      </c>
      <c r="B35" s="1" t="s">
        <v>17</v>
      </c>
      <c r="C35" s="3">
        <v>214.2</v>
      </c>
      <c r="D35" s="1">
        <v>0.0</v>
      </c>
      <c r="E35" s="1" t="s">
        <v>29</v>
      </c>
      <c r="F35" s="1" t="s">
        <v>19</v>
      </c>
      <c r="G35" s="1" t="s">
        <v>20</v>
      </c>
      <c r="H35" s="1" t="s">
        <v>5487</v>
      </c>
      <c r="I35" s="1" t="s">
        <v>5488</v>
      </c>
      <c r="J35" s="1" t="s">
        <v>5488</v>
      </c>
      <c r="K35" s="2"/>
      <c r="L35" s="1">
        <v>-9.0</v>
      </c>
      <c r="M35" s="1"/>
      <c r="N35" s="1">
        <v>5.886833333333334</v>
      </c>
      <c r="O35" s="1" t="s">
        <v>5392</v>
      </c>
      <c r="P35" s="1" t="s">
        <v>5489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28</v>
      </c>
      <c r="B36" s="1" t="s">
        <v>17</v>
      </c>
      <c r="C36" s="1">
        <v>264.0</v>
      </c>
      <c r="D36" s="1">
        <v>0.0</v>
      </c>
      <c r="E36" s="1" t="s">
        <v>29</v>
      </c>
      <c r="F36" s="1" t="s">
        <v>19</v>
      </c>
      <c r="G36" s="1" t="s">
        <v>20</v>
      </c>
      <c r="H36" s="1" t="s">
        <v>5490</v>
      </c>
      <c r="I36" s="1" t="s">
        <v>5491</v>
      </c>
      <c r="J36" s="1" t="s">
        <v>5491</v>
      </c>
      <c r="K36" s="2"/>
      <c r="L36" s="1">
        <v>-10.0</v>
      </c>
      <c r="M36" s="1"/>
      <c r="N36" s="1">
        <v>4.934466666666666</v>
      </c>
      <c r="O36" s="1" t="s">
        <v>5392</v>
      </c>
      <c r="P36" s="1" t="s">
        <v>5492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28</v>
      </c>
      <c r="B37" s="1" t="s">
        <v>17</v>
      </c>
      <c r="C37" s="1">
        <v>847.0</v>
      </c>
      <c r="D37" s="1">
        <v>0.0</v>
      </c>
      <c r="E37" s="1" t="s">
        <v>29</v>
      </c>
      <c r="F37" s="1" t="s">
        <v>19</v>
      </c>
      <c r="G37" s="1" t="s">
        <v>20</v>
      </c>
      <c r="H37" s="1" t="s">
        <v>5493</v>
      </c>
      <c r="I37" s="1" t="s">
        <v>5494</v>
      </c>
      <c r="J37" s="1" t="s">
        <v>5494</v>
      </c>
      <c r="K37" s="2"/>
      <c r="L37" s="1">
        <v>-12.0</v>
      </c>
      <c r="M37" s="1"/>
      <c r="N37" s="1">
        <v>7.611066666666667</v>
      </c>
      <c r="O37" s="1" t="s">
        <v>5392</v>
      </c>
      <c r="P37" s="1" t="s">
        <v>5495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58</v>
      </c>
      <c r="B38" s="1" t="s">
        <v>485</v>
      </c>
      <c r="C38" s="1">
        <v>394.0</v>
      </c>
      <c r="D38" s="1">
        <v>0.0</v>
      </c>
      <c r="E38" s="2"/>
      <c r="F38" s="1" t="s">
        <v>19</v>
      </c>
      <c r="G38" s="1" t="s">
        <v>20</v>
      </c>
      <c r="H38" s="1" t="s">
        <v>5496</v>
      </c>
      <c r="I38" s="1" t="s">
        <v>5497</v>
      </c>
      <c r="J38" s="1" t="s">
        <v>5497</v>
      </c>
      <c r="K38" s="2"/>
      <c r="L38" s="1">
        <v>-6.0</v>
      </c>
      <c r="M38" s="1"/>
      <c r="N38" s="1">
        <v>8.861016666666666</v>
      </c>
      <c r="O38" s="1" t="s">
        <v>5382</v>
      </c>
      <c r="P38" s="1" t="s">
        <v>5498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58</v>
      </c>
      <c r="B39" s="1" t="s">
        <v>485</v>
      </c>
      <c r="C39" s="1">
        <v>379.0</v>
      </c>
      <c r="D39" s="1">
        <v>0.0</v>
      </c>
      <c r="E39" s="2"/>
      <c r="F39" s="1" t="s">
        <v>19</v>
      </c>
      <c r="G39" s="1" t="s">
        <v>20</v>
      </c>
      <c r="H39" s="1" t="s">
        <v>5499</v>
      </c>
      <c r="I39" s="1" t="s">
        <v>5500</v>
      </c>
      <c r="J39" s="1" t="s">
        <v>5500</v>
      </c>
      <c r="K39" s="2"/>
      <c r="L39" s="1">
        <v>-7.0</v>
      </c>
      <c r="M39" s="1"/>
      <c r="N39" s="1">
        <v>7.24165</v>
      </c>
      <c r="O39" s="1" t="s">
        <v>5382</v>
      </c>
      <c r="P39" s="1" t="s">
        <v>5501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58</v>
      </c>
      <c r="B40" s="1" t="s">
        <v>485</v>
      </c>
      <c r="C40" s="1">
        <v>713.0</v>
      </c>
      <c r="D40" s="1">
        <v>0.0</v>
      </c>
      <c r="E40" s="2"/>
      <c r="F40" s="1" t="s">
        <v>19</v>
      </c>
      <c r="G40" s="1" t="s">
        <v>93</v>
      </c>
      <c r="H40" s="1" t="s">
        <v>5502</v>
      </c>
      <c r="I40" s="1" t="s">
        <v>5503</v>
      </c>
      <c r="J40" s="1" t="s">
        <v>5503</v>
      </c>
      <c r="K40" s="2"/>
      <c r="L40" s="1">
        <v>-7.0</v>
      </c>
      <c r="M40" s="1"/>
      <c r="N40" s="1">
        <v>12.545883333333334</v>
      </c>
      <c r="O40" s="1" t="s">
        <v>5382</v>
      </c>
      <c r="P40" s="1" t="s">
        <v>5504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58</v>
      </c>
      <c r="B41" s="1" t="s">
        <v>485</v>
      </c>
      <c r="C41" s="1">
        <v>711.0</v>
      </c>
      <c r="D41" s="1">
        <v>0.0</v>
      </c>
      <c r="E41" s="2"/>
      <c r="F41" s="1" t="s">
        <v>19</v>
      </c>
      <c r="G41" s="1" t="s">
        <v>20</v>
      </c>
      <c r="H41" s="1" t="s">
        <v>5505</v>
      </c>
      <c r="I41" s="1" t="s">
        <v>5506</v>
      </c>
      <c r="J41" s="1" t="s">
        <v>5506</v>
      </c>
      <c r="K41" s="2"/>
      <c r="L41" s="1">
        <v>-8.0</v>
      </c>
      <c r="M41" s="1"/>
      <c r="N41" s="1">
        <v>11.95585</v>
      </c>
      <c r="O41" s="1" t="s">
        <v>5382</v>
      </c>
      <c r="P41" s="1" t="s">
        <v>5507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36</v>
      </c>
      <c r="B42" s="1" t="s">
        <v>17</v>
      </c>
      <c r="C42" s="1">
        <v>1006.0</v>
      </c>
      <c r="D42" s="1">
        <v>0.0</v>
      </c>
      <c r="E42" s="1" t="s">
        <v>5424</v>
      </c>
      <c r="F42" s="1" t="s">
        <v>38</v>
      </c>
      <c r="G42" s="1" t="s">
        <v>20</v>
      </c>
      <c r="H42" s="1" t="s">
        <v>5508</v>
      </c>
      <c r="I42" s="1" t="s">
        <v>5509</v>
      </c>
      <c r="J42" s="1" t="s">
        <v>5510</v>
      </c>
      <c r="K42" s="1" t="s">
        <v>5511</v>
      </c>
      <c r="L42" s="1">
        <v>4.0</v>
      </c>
      <c r="M42" s="1">
        <v>0.026533333333333332</v>
      </c>
      <c r="N42" s="1">
        <v>23.568516666666667</v>
      </c>
      <c r="O42" s="1" t="s">
        <v>5407</v>
      </c>
      <c r="P42" s="1" t="s">
        <v>5512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58</v>
      </c>
      <c r="B43" s="1" t="s">
        <v>485</v>
      </c>
      <c r="C43" s="1">
        <v>323.0</v>
      </c>
      <c r="D43" s="1">
        <v>0.0</v>
      </c>
      <c r="E43" s="2"/>
      <c r="F43" s="1" t="s">
        <v>19</v>
      </c>
      <c r="G43" s="1" t="s">
        <v>20</v>
      </c>
      <c r="H43" s="1" t="s">
        <v>5513</v>
      </c>
      <c r="I43" s="1" t="s">
        <v>5514</v>
      </c>
      <c r="J43" s="1" t="s">
        <v>5514</v>
      </c>
      <c r="K43" s="2"/>
      <c r="L43" s="1">
        <v>-6.0</v>
      </c>
      <c r="M43" s="1"/>
      <c r="N43" s="1">
        <v>8.3827</v>
      </c>
      <c r="O43" s="1" t="s">
        <v>5382</v>
      </c>
      <c r="P43" s="1" t="s">
        <v>5515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36</v>
      </c>
      <c r="B44" s="1" t="s">
        <v>17</v>
      </c>
      <c r="C44" s="1">
        <v>309.0</v>
      </c>
      <c r="D44" s="1">
        <v>0.0</v>
      </c>
      <c r="E44" s="1" t="s">
        <v>5424</v>
      </c>
      <c r="F44" s="1" t="s">
        <v>38</v>
      </c>
      <c r="G44" s="1" t="s">
        <v>20</v>
      </c>
      <c r="H44" s="1" t="s">
        <v>5516</v>
      </c>
      <c r="I44" s="1" t="s">
        <v>5517</v>
      </c>
      <c r="J44" s="1" t="s">
        <v>5518</v>
      </c>
      <c r="K44" s="1" t="s">
        <v>5519</v>
      </c>
      <c r="L44" s="1">
        <v>7.0</v>
      </c>
      <c r="M44" s="1">
        <v>0.017366666666666666</v>
      </c>
      <c r="N44" s="1">
        <v>18.826066666666666</v>
      </c>
      <c r="O44" s="1" t="s">
        <v>5407</v>
      </c>
      <c r="P44" s="1" t="s">
        <v>5486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36</v>
      </c>
      <c r="B45" s="1" t="s">
        <v>17</v>
      </c>
      <c r="C45" s="1">
        <v>1006.0</v>
      </c>
      <c r="D45" s="1">
        <v>217.0</v>
      </c>
      <c r="E45" s="2"/>
      <c r="F45" s="1" t="s">
        <v>67</v>
      </c>
      <c r="G45" s="1" t="s">
        <v>68</v>
      </c>
      <c r="H45" s="1" t="s">
        <v>5520</v>
      </c>
      <c r="I45" s="1" t="s">
        <v>5521</v>
      </c>
      <c r="J45" s="1" t="s">
        <v>5406</v>
      </c>
      <c r="K45" s="2"/>
      <c r="L45" s="1">
        <v>552.0</v>
      </c>
      <c r="M45" s="1"/>
      <c r="N45" s="1">
        <v>24.240866666666665</v>
      </c>
      <c r="O45" s="1" t="s">
        <v>5407</v>
      </c>
      <c r="P45" s="1" t="s">
        <v>5522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28</v>
      </c>
      <c r="B46" s="1" t="s">
        <v>17</v>
      </c>
      <c r="C46" s="1">
        <v>480.4</v>
      </c>
      <c r="D46" s="1">
        <v>0.0</v>
      </c>
      <c r="E46" s="1" t="s">
        <v>29</v>
      </c>
      <c r="F46" s="1" t="s">
        <v>19</v>
      </c>
      <c r="G46" s="1" t="s">
        <v>20</v>
      </c>
      <c r="H46" s="1" t="s">
        <v>5523</v>
      </c>
      <c r="I46" s="1" t="s">
        <v>5524</v>
      </c>
      <c r="J46" s="1" t="s">
        <v>5524</v>
      </c>
      <c r="K46" s="2"/>
      <c r="L46" s="1">
        <v>-9.0</v>
      </c>
      <c r="M46" s="1"/>
      <c r="N46" s="1">
        <v>5.9001</v>
      </c>
      <c r="O46" s="1" t="s">
        <v>5392</v>
      </c>
      <c r="P46" s="1" t="s">
        <v>5525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58</v>
      </c>
      <c r="B47" s="1" t="s">
        <v>485</v>
      </c>
      <c r="C47" s="1">
        <v>1100.0</v>
      </c>
      <c r="D47" s="1">
        <v>0.0</v>
      </c>
      <c r="E47" s="2"/>
      <c r="F47" s="1" t="s">
        <v>19</v>
      </c>
      <c r="G47" s="1" t="s">
        <v>93</v>
      </c>
      <c r="H47" s="1" t="s">
        <v>5526</v>
      </c>
      <c r="I47" s="1" t="s">
        <v>5527</v>
      </c>
      <c r="J47" s="1" t="s">
        <v>5527</v>
      </c>
      <c r="K47" s="2"/>
      <c r="L47" s="1">
        <v>0.0</v>
      </c>
      <c r="M47" s="1"/>
      <c r="N47" s="1">
        <v>19.2733</v>
      </c>
      <c r="O47" s="1" t="s">
        <v>5382</v>
      </c>
      <c r="P47" s="1" t="s">
        <v>5528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28</v>
      </c>
      <c r="B48" s="1" t="s">
        <v>17</v>
      </c>
      <c r="C48" s="1">
        <v>742.2</v>
      </c>
      <c r="D48" s="1">
        <v>0.0</v>
      </c>
      <c r="E48" s="1" t="s">
        <v>29</v>
      </c>
      <c r="F48" s="1" t="s">
        <v>19</v>
      </c>
      <c r="G48" s="1" t="s">
        <v>20</v>
      </c>
      <c r="H48" s="1" t="s">
        <v>5529</v>
      </c>
      <c r="I48" s="1" t="s">
        <v>5530</v>
      </c>
      <c r="J48" s="1" t="s">
        <v>5530</v>
      </c>
      <c r="K48" s="2"/>
      <c r="L48" s="1">
        <v>-6.0</v>
      </c>
      <c r="M48" s="1"/>
      <c r="N48" s="1">
        <v>13.785316666666667</v>
      </c>
      <c r="O48" s="1" t="s">
        <v>5392</v>
      </c>
      <c r="P48" s="1" t="s">
        <v>5531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58</v>
      </c>
      <c r="B49" s="1" t="s">
        <v>485</v>
      </c>
      <c r="C49" s="1">
        <v>563.0</v>
      </c>
      <c r="D49" s="1">
        <v>0.0</v>
      </c>
      <c r="E49" s="2"/>
      <c r="F49" s="1" t="s">
        <v>19</v>
      </c>
      <c r="G49" s="1" t="s">
        <v>20</v>
      </c>
      <c r="H49" s="1" t="s">
        <v>5532</v>
      </c>
      <c r="I49" s="1" t="s">
        <v>5533</v>
      </c>
      <c r="J49" s="1" t="s">
        <v>5533</v>
      </c>
      <c r="K49" s="2"/>
      <c r="L49" s="1">
        <v>-9.0</v>
      </c>
      <c r="M49" s="1"/>
      <c r="N49" s="1">
        <v>10.112733333333333</v>
      </c>
      <c r="O49" s="1" t="s">
        <v>5382</v>
      </c>
      <c r="P49" s="1" t="s">
        <v>5534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36</v>
      </c>
      <c r="B50" s="1" t="s">
        <v>17</v>
      </c>
      <c r="C50" s="1">
        <v>309.0</v>
      </c>
      <c r="D50" s="1">
        <v>0.0</v>
      </c>
      <c r="E50" s="1" t="s">
        <v>5424</v>
      </c>
      <c r="F50" s="1" t="s">
        <v>38</v>
      </c>
      <c r="G50" s="1" t="s">
        <v>20</v>
      </c>
      <c r="H50" s="1" t="s">
        <v>5535</v>
      </c>
      <c r="I50" s="1" t="s">
        <v>5536</v>
      </c>
      <c r="J50" s="1" t="s">
        <v>5537</v>
      </c>
      <c r="K50" s="1" t="s">
        <v>5538</v>
      </c>
      <c r="L50" s="1">
        <v>3.0</v>
      </c>
      <c r="M50" s="1">
        <v>0.016183333333333334</v>
      </c>
      <c r="N50" s="1">
        <v>8.748783333333334</v>
      </c>
      <c r="O50" s="1" t="s">
        <v>5407</v>
      </c>
      <c r="P50" s="1" t="s">
        <v>5539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58</v>
      </c>
      <c r="B51" s="1" t="s">
        <v>485</v>
      </c>
      <c r="C51" s="1">
        <v>329.0</v>
      </c>
      <c r="D51" s="1">
        <v>0.0</v>
      </c>
      <c r="E51" s="2"/>
      <c r="F51" s="1" t="s">
        <v>19</v>
      </c>
      <c r="G51" s="1" t="s">
        <v>20</v>
      </c>
      <c r="H51" s="1" t="s">
        <v>5540</v>
      </c>
      <c r="I51" s="1" t="s">
        <v>5541</v>
      </c>
      <c r="J51" s="1" t="s">
        <v>5541</v>
      </c>
      <c r="K51" s="2"/>
      <c r="L51" s="1">
        <v>-10.0</v>
      </c>
      <c r="M51" s="1"/>
      <c r="N51" s="1">
        <v>4.9363166666666665</v>
      </c>
      <c r="O51" s="1" t="s">
        <v>5382</v>
      </c>
      <c r="P51" s="1" t="s">
        <v>5542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179</v>
      </c>
      <c r="B52" s="1" t="s">
        <v>17</v>
      </c>
      <c r="C52" s="1">
        <v>249.0</v>
      </c>
      <c r="D52" s="1">
        <v>0.0</v>
      </c>
      <c r="E52" s="2"/>
      <c r="F52" s="1" t="s">
        <v>67</v>
      </c>
      <c r="G52" s="1" t="s">
        <v>93</v>
      </c>
      <c r="H52" s="1" t="s">
        <v>5543</v>
      </c>
      <c r="I52" s="1" t="s">
        <v>5544</v>
      </c>
      <c r="J52" s="1" t="s">
        <v>5406</v>
      </c>
      <c r="K52" s="2"/>
      <c r="L52" s="1">
        <v>577.0</v>
      </c>
      <c r="M52" s="1"/>
      <c r="N52" s="1">
        <v>4.5896</v>
      </c>
      <c r="O52" s="1" t="s">
        <v>182</v>
      </c>
      <c r="P52" s="1" t="s">
        <v>5545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58</v>
      </c>
      <c r="B53" s="1" t="s">
        <v>485</v>
      </c>
      <c r="C53" s="1">
        <v>364.0</v>
      </c>
      <c r="D53" s="1">
        <v>0.0</v>
      </c>
      <c r="E53" s="2"/>
      <c r="F53" s="1" t="s">
        <v>19</v>
      </c>
      <c r="G53" s="1" t="s">
        <v>93</v>
      </c>
      <c r="H53" s="1" t="s">
        <v>5546</v>
      </c>
      <c r="I53" s="1" t="s">
        <v>5547</v>
      </c>
      <c r="J53" s="1" t="s">
        <v>5547</v>
      </c>
      <c r="K53" s="2"/>
      <c r="L53" s="1">
        <v>-9.0</v>
      </c>
      <c r="M53" s="1"/>
      <c r="N53" s="1">
        <v>5.330433333333334</v>
      </c>
      <c r="O53" s="1" t="s">
        <v>5382</v>
      </c>
      <c r="P53" s="1" t="s">
        <v>5548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36</v>
      </c>
      <c r="B54" s="1" t="s">
        <v>17</v>
      </c>
      <c r="C54" s="1">
        <v>423.0</v>
      </c>
      <c r="D54" s="1">
        <v>0.0</v>
      </c>
      <c r="E54" s="1" t="s">
        <v>5424</v>
      </c>
      <c r="F54" s="1" t="s">
        <v>38</v>
      </c>
      <c r="G54" s="1" t="s">
        <v>20</v>
      </c>
      <c r="H54" s="1" t="s">
        <v>5549</v>
      </c>
      <c r="I54" s="1" t="s">
        <v>5550</v>
      </c>
      <c r="J54" s="1" t="s">
        <v>5551</v>
      </c>
      <c r="K54" s="1" t="s">
        <v>5552</v>
      </c>
      <c r="L54" s="1">
        <v>-12.0</v>
      </c>
      <c r="M54" s="1">
        <v>0.016283333333333334</v>
      </c>
      <c r="N54" s="1">
        <v>6.030466666666666</v>
      </c>
      <c r="O54" s="1" t="s">
        <v>5407</v>
      </c>
      <c r="P54" s="1" t="s">
        <v>5553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58</v>
      </c>
      <c r="B55" s="1" t="s">
        <v>485</v>
      </c>
      <c r="C55" s="1">
        <v>618.0</v>
      </c>
      <c r="D55" s="1">
        <v>0.0</v>
      </c>
      <c r="E55" s="2"/>
      <c r="F55" s="1" t="s">
        <v>19</v>
      </c>
      <c r="G55" s="1" t="s">
        <v>20</v>
      </c>
      <c r="H55" s="1" t="s">
        <v>5554</v>
      </c>
      <c r="I55" s="1" t="s">
        <v>5555</v>
      </c>
      <c r="J55" s="1" t="s">
        <v>5555</v>
      </c>
      <c r="K55" s="2"/>
      <c r="L55" s="1">
        <v>-12.0</v>
      </c>
      <c r="M55" s="1"/>
      <c r="N55" s="1">
        <v>7.5602</v>
      </c>
      <c r="O55" s="1" t="s">
        <v>5382</v>
      </c>
      <c r="P55" s="1" t="s">
        <v>5556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36</v>
      </c>
      <c r="B56" s="1" t="s">
        <v>17</v>
      </c>
      <c r="C56" s="1">
        <v>247.0</v>
      </c>
      <c r="D56" s="1">
        <v>62.0</v>
      </c>
      <c r="E56" s="2"/>
      <c r="F56" s="1" t="s">
        <v>67</v>
      </c>
      <c r="G56" s="1" t="s">
        <v>68</v>
      </c>
      <c r="H56" s="1" t="s">
        <v>5557</v>
      </c>
      <c r="I56" s="1" t="s">
        <v>5558</v>
      </c>
      <c r="J56" s="1" t="s">
        <v>5406</v>
      </c>
      <c r="K56" s="2"/>
      <c r="L56" s="1">
        <v>569.0</v>
      </c>
      <c r="M56" s="1"/>
      <c r="N56" s="1">
        <v>13.043583333333334</v>
      </c>
      <c r="O56" s="1" t="s">
        <v>5407</v>
      </c>
      <c r="P56" s="1" t="s">
        <v>5559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28</v>
      </c>
      <c r="B57" s="1" t="s">
        <v>17</v>
      </c>
      <c r="C57" s="1">
        <v>628.0</v>
      </c>
      <c r="D57" s="1">
        <v>0.0</v>
      </c>
      <c r="E57" s="1" t="s">
        <v>29</v>
      </c>
      <c r="F57" s="1" t="s">
        <v>19</v>
      </c>
      <c r="G57" s="1" t="s">
        <v>20</v>
      </c>
      <c r="H57" s="1" t="s">
        <v>5560</v>
      </c>
      <c r="I57" s="1" t="s">
        <v>5561</v>
      </c>
      <c r="J57" s="1" t="s">
        <v>5561</v>
      </c>
      <c r="K57" s="2"/>
      <c r="L57" s="1">
        <v>-13.0</v>
      </c>
      <c r="M57" s="1"/>
      <c r="N57" s="1">
        <v>6.8971</v>
      </c>
      <c r="O57" s="1" t="s">
        <v>5392</v>
      </c>
      <c r="P57" s="1" t="s">
        <v>5562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36</v>
      </c>
      <c r="B58" s="1" t="s">
        <v>17</v>
      </c>
      <c r="C58" s="1">
        <v>338.0</v>
      </c>
      <c r="D58" s="1">
        <v>55.0</v>
      </c>
      <c r="E58" s="2"/>
      <c r="F58" s="1" t="s">
        <v>67</v>
      </c>
      <c r="G58" s="1" t="s">
        <v>68</v>
      </c>
      <c r="H58" s="1" t="s">
        <v>5563</v>
      </c>
      <c r="I58" s="1" t="s">
        <v>5564</v>
      </c>
      <c r="J58" s="1" t="s">
        <v>5406</v>
      </c>
      <c r="K58" s="2"/>
      <c r="L58" s="1">
        <v>569.0</v>
      </c>
      <c r="M58" s="1"/>
      <c r="N58" s="1">
        <v>14.797116666666666</v>
      </c>
      <c r="O58" s="1" t="s">
        <v>5407</v>
      </c>
      <c r="P58" s="1" t="s">
        <v>5565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58</v>
      </c>
      <c r="B59" s="1" t="s">
        <v>485</v>
      </c>
      <c r="C59" s="1">
        <v>394.0</v>
      </c>
      <c r="D59" s="1">
        <v>0.0</v>
      </c>
      <c r="E59" s="2"/>
      <c r="F59" s="1" t="s">
        <v>19</v>
      </c>
      <c r="G59" s="1" t="s">
        <v>20</v>
      </c>
      <c r="H59" s="1" t="s">
        <v>5566</v>
      </c>
      <c r="I59" s="1" t="s">
        <v>5567</v>
      </c>
      <c r="J59" s="1" t="s">
        <v>5567</v>
      </c>
      <c r="K59" s="2"/>
      <c r="L59" s="1">
        <v>-6.0</v>
      </c>
      <c r="M59" s="1"/>
      <c r="N59" s="1">
        <v>8.20065</v>
      </c>
      <c r="O59" s="1" t="s">
        <v>5382</v>
      </c>
      <c r="P59" s="1" t="s">
        <v>5568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36</v>
      </c>
      <c r="B60" s="1" t="s">
        <v>17</v>
      </c>
      <c r="C60" s="1">
        <v>191.0</v>
      </c>
      <c r="D60" s="1">
        <v>58.0</v>
      </c>
      <c r="E60" s="2"/>
      <c r="F60" s="1" t="s">
        <v>67</v>
      </c>
      <c r="G60" s="1" t="s">
        <v>20</v>
      </c>
      <c r="H60" s="1" t="s">
        <v>5569</v>
      </c>
      <c r="I60" s="1" t="s">
        <v>5570</v>
      </c>
      <c r="J60" s="1" t="s">
        <v>5406</v>
      </c>
      <c r="K60" s="2"/>
      <c r="L60" s="1">
        <v>585.0</v>
      </c>
      <c r="M60" s="1"/>
      <c r="N60" s="1">
        <v>5.354866666666667</v>
      </c>
      <c r="O60" s="1" t="s">
        <v>5407</v>
      </c>
      <c r="P60" s="1" t="s">
        <v>5571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36</v>
      </c>
      <c r="B61" s="1" t="s">
        <v>17</v>
      </c>
      <c r="C61" s="1">
        <v>349.0</v>
      </c>
      <c r="D61" s="1">
        <v>75.0</v>
      </c>
      <c r="E61" s="2"/>
      <c r="F61" s="1" t="s">
        <v>67</v>
      </c>
      <c r="G61" s="1" t="s">
        <v>20</v>
      </c>
      <c r="H61" s="1" t="s">
        <v>5572</v>
      </c>
      <c r="I61" s="1" t="s">
        <v>5573</v>
      </c>
      <c r="J61" s="1" t="s">
        <v>5406</v>
      </c>
      <c r="K61" s="2"/>
      <c r="L61" s="1">
        <v>569.0</v>
      </c>
      <c r="M61" s="1"/>
      <c r="N61" s="1">
        <v>22.268333333333334</v>
      </c>
      <c r="O61" s="1" t="s">
        <v>5407</v>
      </c>
      <c r="P61" s="1" t="s">
        <v>5574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28</v>
      </c>
      <c r="B62" s="1" t="s">
        <v>17</v>
      </c>
      <c r="C62" s="1">
        <v>776.0</v>
      </c>
      <c r="D62" s="1">
        <v>0.0</v>
      </c>
      <c r="E62" s="1" t="s">
        <v>29</v>
      </c>
      <c r="F62" s="1" t="s">
        <v>19</v>
      </c>
      <c r="G62" s="1" t="s">
        <v>20</v>
      </c>
      <c r="H62" s="1" t="s">
        <v>5575</v>
      </c>
      <c r="I62" s="1" t="s">
        <v>5576</v>
      </c>
      <c r="J62" s="1" t="s">
        <v>5576</v>
      </c>
      <c r="K62" s="2"/>
      <c r="L62" s="1">
        <v>-9.0</v>
      </c>
      <c r="M62" s="1"/>
      <c r="N62" s="1">
        <v>10.126033333333334</v>
      </c>
      <c r="O62" s="1" t="s">
        <v>5392</v>
      </c>
      <c r="P62" s="1" t="s">
        <v>5577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36</v>
      </c>
      <c r="B63" s="1" t="s">
        <v>17</v>
      </c>
      <c r="C63" s="1">
        <v>349.0</v>
      </c>
      <c r="D63" s="1">
        <v>0.0</v>
      </c>
      <c r="E63" s="1" t="s">
        <v>5424</v>
      </c>
      <c r="F63" s="1" t="s">
        <v>38</v>
      </c>
      <c r="G63" s="1" t="s">
        <v>20</v>
      </c>
      <c r="H63" s="1" t="s">
        <v>5578</v>
      </c>
      <c r="I63" s="1" t="s">
        <v>5579</v>
      </c>
      <c r="J63" s="1" t="s">
        <v>5580</v>
      </c>
      <c r="K63" s="1" t="s">
        <v>5581</v>
      </c>
      <c r="L63" s="1">
        <v>-7.0</v>
      </c>
      <c r="M63" s="1">
        <v>0.048433333333333335</v>
      </c>
      <c r="N63" s="1">
        <v>11.1526</v>
      </c>
      <c r="O63" s="1" t="s">
        <v>5407</v>
      </c>
      <c r="P63" s="1" t="s">
        <v>5582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58</v>
      </c>
      <c r="B64" s="1" t="s">
        <v>485</v>
      </c>
      <c r="C64" s="1">
        <v>518.0</v>
      </c>
      <c r="D64" s="1">
        <v>0.0</v>
      </c>
      <c r="E64" s="2"/>
      <c r="F64" s="1" t="s">
        <v>19</v>
      </c>
      <c r="G64" s="1" t="s">
        <v>20</v>
      </c>
      <c r="H64" s="1" t="s">
        <v>5583</v>
      </c>
      <c r="I64" s="1" t="s">
        <v>5584</v>
      </c>
      <c r="J64" s="1" t="s">
        <v>5584</v>
      </c>
      <c r="K64" s="2"/>
      <c r="L64" s="1">
        <v>-11.0</v>
      </c>
      <c r="M64" s="1"/>
      <c r="N64" s="1">
        <v>8.218233333333334</v>
      </c>
      <c r="O64" s="1" t="s">
        <v>5382</v>
      </c>
      <c r="P64" s="1" t="s">
        <v>5585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36</v>
      </c>
      <c r="B65" s="1" t="s">
        <v>17</v>
      </c>
      <c r="C65" s="1">
        <v>383.0</v>
      </c>
      <c r="D65" s="1">
        <v>0.0</v>
      </c>
      <c r="E65" s="1" t="s">
        <v>5424</v>
      </c>
      <c r="F65" s="1" t="s">
        <v>38</v>
      </c>
      <c r="G65" s="1" t="s">
        <v>20</v>
      </c>
      <c r="H65" s="1" t="s">
        <v>5586</v>
      </c>
      <c r="I65" s="1" t="s">
        <v>5587</v>
      </c>
      <c r="J65" s="1" t="s">
        <v>5588</v>
      </c>
      <c r="K65" s="1" t="s">
        <v>5589</v>
      </c>
      <c r="L65" s="1">
        <v>-11.0</v>
      </c>
      <c r="M65" s="1">
        <v>34.9749</v>
      </c>
      <c r="N65" s="1">
        <v>112.40546666666667</v>
      </c>
      <c r="O65" s="1" t="s">
        <v>5407</v>
      </c>
      <c r="P65" s="1" t="s">
        <v>5590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58</v>
      </c>
      <c r="B66" s="1" t="s">
        <v>485</v>
      </c>
      <c r="C66" s="1">
        <v>323.0</v>
      </c>
      <c r="D66" s="1">
        <v>0.0</v>
      </c>
      <c r="E66" s="2"/>
      <c r="F66" s="1" t="s">
        <v>19</v>
      </c>
      <c r="G66" s="1" t="s">
        <v>20</v>
      </c>
      <c r="H66" s="1" t="s">
        <v>5591</v>
      </c>
      <c r="I66" s="1" t="s">
        <v>5592</v>
      </c>
      <c r="J66" s="1" t="s">
        <v>5592</v>
      </c>
      <c r="K66" s="2"/>
      <c r="L66" s="1">
        <v>-5.0</v>
      </c>
      <c r="M66" s="1"/>
      <c r="N66" s="1">
        <v>9.049833333333334</v>
      </c>
      <c r="O66" s="1" t="s">
        <v>5382</v>
      </c>
      <c r="P66" s="1" t="s">
        <v>5593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36</v>
      </c>
      <c r="B67" s="1" t="s">
        <v>17</v>
      </c>
      <c r="C67" s="1">
        <v>1028.0</v>
      </c>
      <c r="D67" s="1">
        <v>0.0</v>
      </c>
      <c r="E67" s="1" t="s">
        <v>5594</v>
      </c>
      <c r="F67" s="1" t="s">
        <v>38</v>
      </c>
      <c r="G67" s="1" t="s">
        <v>20</v>
      </c>
      <c r="H67" s="1" t="s">
        <v>5595</v>
      </c>
      <c r="I67" s="1" t="s">
        <v>5596</v>
      </c>
      <c r="J67" s="1" t="s">
        <v>5597</v>
      </c>
      <c r="K67" s="1" t="s">
        <v>5598</v>
      </c>
      <c r="L67" s="1">
        <v>-6.0</v>
      </c>
      <c r="M67" s="1">
        <v>0.011666666666666667</v>
      </c>
      <c r="N67" s="1">
        <v>15.348916666666666</v>
      </c>
      <c r="O67" s="1" t="s">
        <v>5407</v>
      </c>
      <c r="P67" s="1" t="s">
        <v>5599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28</v>
      </c>
      <c r="B68" s="1" t="s">
        <v>17</v>
      </c>
      <c r="C68" s="1">
        <v>483.0</v>
      </c>
      <c r="D68" s="1">
        <v>0.0</v>
      </c>
      <c r="E68" s="1" t="s">
        <v>29</v>
      </c>
      <c r="F68" s="1" t="s">
        <v>19</v>
      </c>
      <c r="G68" s="1" t="s">
        <v>20</v>
      </c>
      <c r="H68" s="1" t="s">
        <v>5600</v>
      </c>
      <c r="I68" s="1" t="s">
        <v>5601</v>
      </c>
      <c r="J68" s="1" t="s">
        <v>5601</v>
      </c>
      <c r="K68" s="2"/>
      <c r="L68" s="1">
        <v>-7.0</v>
      </c>
      <c r="M68" s="1"/>
      <c r="N68" s="1">
        <v>7.840716666666666</v>
      </c>
      <c r="O68" s="1" t="s">
        <v>5392</v>
      </c>
      <c r="P68" s="1" t="s">
        <v>5602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58</v>
      </c>
      <c r="B69" s="1" t="s">
        <v>485</v>
      </c>
      <c r="C69" s="3">
        <v>264.0</v>
      </c>
      <c r="D69" s="1">
        <v>0.0</v>
      </c>
      <c r="E69" s="2"/>
      <c r="F69" s="1" t="s">
        <v>19</v>
      </c>
      <c r="G69" s="1" t="s">
        <v>20</v>
      </c>
      <c r="H69" s="1" t="s">
        <v>5603</v>
      </c>
      <c r="I69" s="1" t="s">
        <v>5604</v>
      </c>
      <c r="J69" s="1" t="s">
        <v>5604</v>
      </c>
      <c r="K69" s="2"/>
      <c r="L69" s="1">
        <v>-3.0</v>
      </c>
      <c r="M69" s="1"/>
      <c r="N69" s="1">
        <v>11.987183333333334</v>
      </c>
      <c r="O69" s="1" t="s">
        <v>5382</v>
      </c>
      <c r="P69" s="1" t="s">
        <v>5605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28</v>
      </c>
      <c r="B70" s="1" t="s">
        <v>17</v>
      </c>
      <c r="C70" s="1">
        <v>273.2</v>
      </c>
      <c r="D70" s="1">
        <v>0.0</v>
      </c>
      <c r="E70" s="1" t="s">
        <v>29</v>
      </c>
      <c r="F70" s="1" t="s">
        <v>19</v>
      </c>
      <c r="G70" s="1" t="s">
        <v>20</v>
      </c>
      <c r="H70" s="1" t="s">
        <v>5606</v>
      </c>
      <c r="I70" s="1" t="s">
        <v>5607</v>
      </c>
      <c r="J70" s="1" t="s">
        <v>5607</v>
      </c>
      <c r="K70" s="2"/>
      <c r="L70" s="1">
        <v>-5.0</v>
      </c>
      <c r="M70" s="1"/>
      <c r="N70" s="1">
        <v>9.814633333333333</v>
      </c>
      <c r="O70" s="1" t="s">
        <v>5392</v>
      </c>
      <c r="P70" s="1" t="s">
        <v>5608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36</v>
      </c>
      <c r="B71" s="1" t="s">
        <v>17</v>
      </c>
      <c r="C71" s="1">
        <v>1436.0</v>
      </c>
      <c r="D71" s="1">
        <v>0.0</v>
      </c>
      <c r="E71" s="1" t="s">
        <v>5594</v>
      </c>
      <c r="F71" s="1" t="s">
        <v>38</v>
      </c>
      <c r="G71" s="1" t="s">
        <v>20</v>
      </c>
      <c r="H71" s="1" t="s">
        <v>5609</v>
      </c>
      <c r="I71" s="1" t="s">
        <v>5610</v>
      </c>
      <c r="J71" s="1" t="s">
        <v>5611</v>
      </c>
      <c r="K71" s="1" t="s">
        <v>5612</v>
      </c>
      <c r="L71" s="1">
        <v>1.0</v>
      </c>
      <c r="M71" s="1">
        <v>0.1013</v>
      </c>
      <c r="N71" s="1">
        <v>21.419633333333334</v>
      </c>
      <c r="O71" s="1" t="s">
        <v>5407</v>
      </c>
      <c r="P71" s="1" t="s">
        <v>5613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36</v>
      </c>
      <c r="B72" s="1" t="s">
        <v>17</v>
      </c>
      <c r="C72" s="1">
        <v>626.0</v>
      </c>
      <c r="D72" s="1">
        <v>0.0</v>
      </c>
      <c r="E72" s="1" t="s">
        <v>5424</v>
      </c>
      <c r="F72" s="1" t="s">
        <v>38</v>
      </c>
      <c r="G72" s="1" t="s">
        <v>20</v>
      </c>
      <c r="H72" s="1" t="s">
        <v>5614</v>
      </c>
      <c r="I72" s="1" t="s">
        <v>5615</v>
      </c>
      <c r="J72" s="1" t="s">
        <v>5616</v>
      </c>
      <c r="K72" s="1" t="s">
        <v>5617</v>
      </c>
      <c r="L72" s="1">
        <v>-7.0</v>
      </c>
      <c r="M72" s="1">
        <v>0.09858333333333333</v>
      </c>
      <c r="N72" s="1">
        <v>14.207833333333333</v>
      </c>
      <c r="O72" s="1" t="s">
        <v>5407</v>
      </c>
      <c r="P72" s="1" t="s">
        <v>5618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28</v>
      </c>
      <c r="B73" s="1" t="s">
        <v>17</v>
      </c>
      <c r="C73" s="3">
        <v>428.4</v>
      </c>
      <c r="D73" s="1">
        <v>0.0</v>
      </c>
      <c r="E73" s="1" t="s">
        <v>29</v>
      </c>
      <c r="F73" s="1" t="s">
        <v>19</v>
      </c>
      <c r="G73" s="1" t="s">
        <v>20</v>
      </c>
      <c r="H73" s="1" t="s">
        <v>5619</v>
      </c>
      <c r="I73" s="1" t="s">
        <v>5620</v>
      </c>
      <c r="J73" s="1" t="s">
        <v>5620</v>
      </c>
      <c r="K73" s="2"/>
      <c r="L73" s="1">
        <v>-5.0</v>
      </c>
      <c r="M73" s="1"/>
      <c r="N73" s="1">
        <v>9.481716666666667</v>
      </c>
      <c r="O73" s="1" t="s">
        <v>5392</v>
      </c>
      <c r="P73" s="1" t="s">
        <v>5621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28</v>
      </c>
      <c r="B74" s="1" t="s">
        <v>17</v>
      </c>
      <c r="C74" s="1">
        <v>1023.0</v>
      </c>
      <c r="D74" s="1">
        <v>0.0</v>
      </c>
      <c r="E74" s="1" t="s">
        <v>29</v>
      </c>
      <c r="F74" s="1" t="s">
        <v>19</v>
      </c>
      <c r="G74" s="1" t="s">
        <v>20</v>
      </c>
      <c r="H74" s="1" t="s">
        <v>5622</v>
      </c>
      <c r="I74" s="1" t="s">
        <v>5623</v>
      </c>
      <c r="J74" s="1" t="s">
        <v>5623</v>
      </c>
      <c r="K74" s="2"/>
      <c r="L74" s="1">
        <v>-8.0</v>
      </c>
      <c r="M74" s="1"/>
      <c r="N74" s="1">
        <v>11.341116666666666</v>
      </c>
      <c r="O74" s="1" t="s">
        <v>5392</v>
      </c>
      <c r="P74" s="1" t="s">
        <v>5624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28</v>
      </c>
      <c r="B75" s="1" t="s">
        <v>17</v>
      </c>
      <c r="C75" s="1">
        <v>379.0</v>
      </c>
      <c r="D75" s="1">
        <v>0.0</v>
      </c>
      <c r="E75" s="1" t="s">
        <v>29</v>
      </c>
      <c r="F75" s="1" t="s">
        <v>19</v>
      </c>
      <c r="G75" s="1" t="s">
        <v>20</v>
      </c>
      <c r="H75" s="1" t="s">
        <v>5625</v>
      </c>
      <c r="I75" s="1" t="s">
        <v>5626</v>
      </c>
      <c r="J75" s="1" t="s">
        <v>5626</v>
      </c>
      <c r="K75" s="2"/>
      <c r="L75" s="1">
        <v>-5.0</v>
      </c>
      <c r="M75" s="1"/>
      <c r="N75" s="1">
        <v>9.23815</v>
      </c>
      <c r="O75" s="1" t="s">
        <v>5392</v>
      </c>
      <c r="P75" s="1" t="s">
        <v>5627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28</v>
      </c>
      <c r="B76" s="1" t="s">
        <v>17</v>
      </c>
      <c r="C76" s="1">
        <v>463.4</v>
      </c>
      <c r="D76" s="1">
        <v>0.0</v>
      </c>
      <c r="E76" s="1" t="s">
        <v>29</v>
      </c>
      <c r="F76" s="1" t="s">
        <v>19</v>
      </c>
      <c r="G76" s="1" t="s">
        <v>20</v>
      </c>
      <c r="H76" s="1" t="s">
        <v>5628</v>
      </c>
      <c r="I76" s="1" t="s">
        <v>5629</v>
      </c>
      <c r="J76" s="1" t="s">
        <v>5629</v>
      </c>
      <c r="K76" s="2"/>
      <c r="L76" s="1">
        <v>-5.0</v>
      </c>
      <c r="M76" s="1"/>
      <c r="N76" s="1">
        <v>9.967916666666667</v>
      </c>
      <c r="O76" s="1" t="s">
        <v>5392</v>
      </c>
      <c r="P76" s="1" t="s">
        <v>5630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36</v>
      </c>
      <c r="B77" s="3" t="s">
        <v>17</v>
      </c>
      <c r="C77" s="1">
        <v>647.0</v>
      </c>
      <c r="D77" s="1">
        <v>0.0</v>
      </c>
      <c r="E77" s="1" t="s">
        <v>5424</v>
      </c>
      <c r="F77" s="1" t="s">
        <v>38</v>
      </c>
      <c r="G77" s="1" t="s">
        <v>20</v>
      </c>
      <c r="H77" s="1" t="s">
        <v>5631</v>
      </c>
      <c r="I77" s="1" t="s">
        <v>5632</v>
      </c>
      <c r="J77" s="1" t="s">
        <v>5633</v>
      </c>
      <c r="K77" s="1" t="s">
        <v>5634</v>
      </c>
      <c r="L77" s="1">
        <v>-12.0</v>
      </c>
      <c r="M77" s="1">
        <v>0.02495</v>
      </c>
      <c r="N77" s="1">
        <v>13.643616666666667</v>
      </c>
      <c r="O77" s="1" t="s">
        <v>5407</v>
      </c>
      <c r="P77" s="1" t="s">
        <v>5635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28</v>
      </c>
      <c r="B78" s="1" t="s">
        <v>17</v>
      </c>
      <c r="C78" s="1">
        <v>182.2</v>
      </c>
      <c r="D78" s="1">
        <v>0.0</v>
      </c>
      <c r="E78" s="1" t="s">
        <v>29</v>
      </c>
      <c r="F78" s="1" t="s">
        <v>19</v>
      </c>
      <c r="G78" s="1" t="s">
        <v>20</v>
      </c>
      <c r="H78" s="1" t="s">
        <v>5636</v>
      </c>
      <c r="I78" s="1" t="s">
        <v>5637</v>
      </c>
      <c r="J78" s="1" t="s">
        <v>5637</v>
      </c>
      <c r="K78" s="2"/>
      <c r="L78" s="1">
        <v>-9.0</v>
      </c>
      <c r="M78" s="1"/>
      <c r="N78" s="1">
        <v>5.414016666666667</v>
      </c>
      <c r="O78" s="1" t="s">
        <v>5392</v>
      </c>
      <c r="P78" s="1" t="s">
        <v>5447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36</v>
      </c>
      <c r="B79" s="1" t="s">
        <v>17</v>
      </c>
      <c r="C79" s="1">
        <v>247.0</v>
      </c>
      <c r="D79" s="1">
        <v>62.0</v>
      </c>
      <c r="E79" s="2"/>
      <c r="F79" s="1" t="s">
        <v>67</v>
      </c>
      <c r="G79" s="1" t="s">
        <v>20</v>
      </c>
      <c r="H79" s="1" t="s">
        <v>5638</v>
      </c>
      <c r="I79" s="1" t="s">
        <v>5639</v>
      </c>
      <c r="J79" s="1" t="s">
        <v>5406</v>
      </c>
      <c r="K79" s="2"/>
      <c r="L79" s="1">
        <v>646.0</v>
      </c>
      <c r="M79" s="1"/>
      <c r="N79" s="1">
        <v>11.587816666666667</v>
      </c>
      <c r="O79" s="1" t="s">
        <v>5407</v>
      </c>
      <c r="P79" s="1" t="s">
        <v>5640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58</v>
      </c>
      <c r="B80" s="1" t="s">
        <v>485</v>
      </c>
      <c r="C80" s="1">
        <v>426.0</v>
      </c>
      <c r="D80" s="1">
        <v>0.0</v>
      </c>
      <c r="E80" s="2"/>
      <c r="F80" s="1" t="s">
        <v>19</v>
      </c>
      <c r="G80" s="1" t="s">
        <v>20</v>
      </c>
      <c r="H80" s="1" t="s">
        <v>5641</v>
      </c>
      <c r="I80" s="1" t="s">
        <v>5642</v>
      </c>
      <c r="J80" s="1" t="s">
        <v>5642</v>
      </c>
      <c r="K80" s="2"/>
      <c r="L80" s="1">
        <v>-8.0</v>
      </c>
      <c r="M80" s="1"/>
      <c r="N80" s="1">
        <v>6.787083333333333</v>
      </c>
      <c r="O80" s="1" t="s">
        <v>5382</v>
      </c>
      <c r="P80" s="1" t="s">
        <v>5643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28</v>
      </c>
      <c r="B81" s="1" t="s">
        <v>17</v>
      </c>
      <c r="C81" s="1">
        <v>214.2</v>
      </c>
      <c r="D81" s="1">
        <v>0.0</v>
      </c>
      <c r="E81" s="1" t="s">
        <v>29</v>
      </c>
      <c r="F81" s="1" t="s">
        <v>19</v>
      </c>
      <c r="G81" s="1" t="s">
        <v>20</v>
      </c>
      <c r="H81" s="1" t="s">
        <v>5644</v>
      </c>
      <c r="I81" s="1" t="s">
        <v>5645</v>
      </c>
      <c r="J81" s="1" t="s">
        <v>5645</v>
      </c>
      <c r="K81" s="2"/>
      <c r="L81" s="1">
        <v>-9.0</v>
      </c>
      <c r="M81" s="1"/>
      <c r="N81" s="1">
        <v>5.90515</v>
      </c>
      <c r="O81" s="1" t="s">
        <v>5392</v>
      </c>
      <c r="P81" s="1" t="s">
        <v>5646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28</v>
      </c>
      <c r="B82" s="1" t="s">
        <v>17</v>
      </c>
      <c r="C82" s="1">
        <v>214.2</v>
      </c>
      <c r="D82" s="1">
        <v>0.0</v>
      </c>
      <c r="E82" s="1" t="s">
        <v>29</v>
      </c>
      <c r="F82" s="1" t="s">
        <v>19</v>
      </c>
      <c r="G82" s="1" t="s">
        <v>20</v>
      </c>
      <c r="H82" s="1" t="s">
        <v>5647</v>
      </c>
      <c r="I82" s="1" t="s">
        <v>5648</v>
      </c>
      <c r="J82" s="1" t="s">
        <v>5648</v>
      </c>
      <c r="K82" s="2"/>
      <c r="L82" s="1">
        <v>-9.0</v>
      </c>
      <c r="M82" s="1"/>
      <c r="N82" s="1">
        <v>5.5957</v>
      </c>
      <c r="O82" s="1" t="s">
        <v>5392</v>
      </c>
      <c r="P82" s="1" t="s">
        <v>5649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36</v>
      </c>
      <c r="B83" s="1" t="s">
        <v>17</v>
      </c>
      <c r="C83" s="1">
        <v>482.0</v>
      </c>
      <c r="D83" s="1">
        <v>116.0</v>
      </c>
      <c r="E83" s="2"/>
      <c r="F83" s="1" t="s">
        <v>67</v>
      </c>
      <c r="G83" s="1" t="s">
        <v>68</v>
      </c>
      <c r="H83" s="1" t="s">
        <v>5650</v>
      </c>
      <c r="I83" s="1" t="s">
        <v>5651</v>
      </c>
      <c r="J83" s="1" t="s">
        <v>5406</v>
      </c>
      <c r="K83" s="2"/>
      <c r="L83" s="1">
        <v>670.0</v>
      </c>
      <c r="M83" s="1"/>
      <c r="N83" s="1">
        <v>11.7399</v>
      </c>
      <c r="O83" s="1" t="s">
        <v>5407</v>
      </c>
      <c r="P83" s="1" t="s">
        <v>5652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36</v>
      </c>
      <c r="B84" s="1" t="s">
        <v>17</v>
      </c>
      <c r="C84" s="1">
        <v>418.0</v>
      </c>
      <c r="D84" s="1">
        <v>100.0</v>
      </c>
      <c r="E84" s="2"/>
      <c r="F84" s="1" t="s">
        <v>67</v>
      </c>
      <c r="G84" s="1" t="s">
        <v>68</v>
      </c>
      <c r="H84" s="1" t="s">
        <v>5653</v>
      </c>
      <c r="I84" s="1" t="s">
        <v>5654</v>
      </c>
      <c r="J84" s="1" t="s">
        <v>5406</v>
      </c>
      <c r="K84" s="2"/>
      <c r="L84" s="1">
        <v>614.0</v>
      </c>
      <c r="M84" s="1"/>
      <c r="N84" s="1">
        <v>24.781916666666667</v>
      </c>
      <c r="O84" s="1" t="s">
        <v>5407</v>
      </c>
      <c r="P84" s="1" t="s">
        <v>5655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58</v>
      </c>
      <c r="B85" s="1" t="s">
        <v>485</v>
      </c>
      <c r="C85" s="3">
        <v>254.0</v>
      </c>
      <c r="D85" s="1">
        <v>0.0</v>
      </c>
      <c r="E85" s="2"/>
      <c r="F85" s="1" t="s">
        <v>19</v>
      </c>
      <c r="G85" s="1" t="s">
        <v>20</v>
      </c>
      <c r="H85" s="1" t="s">
        <v>5656</v>
      </c>
      <c r="I85" s="1" t="s">
        <v>5657</v>
      </c>
      <c r="J85" s="1" t="s">
        <v>5657</v>
      </c>
      <c r="K85" s="2"/>
      <c r="L85" s="1">
        <v>-10.0</v>
      </c>
      <c r="M85" s="1"/>
      <c r="N85" s="1">
        <v>4.944116666666667</v>
      </c>
      <c r="O85" s="1" t="s">
        <v>5382</v>
      </c>
      <c r="P85" s="1" t="s">
        <v>5658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16</v>
      </c>
      <c r="B86" s="1" t="s">
        <v>485</v>
      </c>
      <c r="C86" s="1">
        <v>642.0</v>
      </c>
      <c r="D86" s="1">
        <v>0.0</v>
      </c>
      <c r="E86" s="1" t="s">
        <v>5659</v>
      </c>
      <c r="F86" s="1" t="s">
        <v>19</v>
      </c>
      <c r="G86" s="1" t="s">
        <v>20</v>
      </c>
      <c r="H86" s="1" t="s">
        <v>5660</v>
      </c>
      <c r="I86" s="1" t="s">
        <v>5661</v>
      </c>
      <c r="J86" s="1" t="s">
        <v>5661</v>
      </c>
      <c r="K86" s="2"/>
      <c r="L86" s="1">
        <v>-6.0</v>
      </c>
      <c r="M86" s="1"/>
      <c r="N86" s="1">
        <v>13.195316666666667</v>
      </c>
      <c r="O86" s="1" t="s">
        <v>5382</v>
      </c>
      <c r="P86" s="1" t="s">
        <v>5662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28</v>
      </c>
      <c r="B87" s="1" t="s">
        <v>17</v>
      </c>
      <c r="C87" s="1">
        <v>971.6</v>
      </c>
      <c r="D87" s="1">
        <v>0.0</v>
      </c>
      <c r="E87" s="1" t="s">
        <v>29</v>
      </c>
      <c r="F87" s="1" t="s">
        <v>19</v>
      </c>
      <c r="G87" s="1" t="s">
        <v>20</v>
      </c>
      <c r="H87" s="1" t="s">
        <v>5663</v>
      </c>
      <c r="I87" s="1" t="s">
        <v>5664</v>
      </c>
      <c r="J87" s="1" t="s">
        <v>5664</v>
      </c>
      <c r="K87" s="2"/>
      <c r="L87" s="1">
        <v>-4.0</v>
      </c>
      <c r="M87" s="1"/>
      <c r="N87" s="1">
        <v>15.11085</v>
      </c>
      <c r="O87" s="1" t="s">
        <v>5392</v>
      </c>
      <c r="P87" s="1" t="s">
        <v>5665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36</v>
      </c>
      <c r="B88" s="1" t="s">
        <v>17</v>
      </c>
      <c r="C88" s="3">
        <v>588.0</v>
      </c>
      <c r="D88" s="1">
        <v>0.0</v>
      </c>
      <c r="E88" s="1" t="s">
        <v>5594</v>
      </c>
      <c r="F88" s="1" t="s">
        <v>38</v>
      </c>
      <c r="G88" s="1" t="s">
        <v>20</v>
      </c>
      <c r="H88" s="1" t="s">
        <v>5666</v>
      </c>
      <c r="I88" s="1" t="s">
        <v>5667</v>
      </c>
      <c r="J88" s="1" t="s">
        <v>5668</v>
      </c>
      <c r="K88" s="1" t="s">
        <v>5669</v>
      </c>
      <c r="L88" s="1">
        <v>-13.0</v>
      </c>
      <c r="M88" s="1">
        <v>0.021916666666666668</v>
      </c>
      <c r="N88" s="1">
        <v>7.685766666666667</v>
      </c>
      <c r="O88" s="1" t="s">
        <v>5407</v>
      </c>
      <c r="P88" s="1" t="s">
        <v>5670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36</v>
      </c>
      <c r="B89" s="1" t="s">
        <v>17</v>
      </c>
      <c r="C89" s="1">
        <v>267.0</v>
      </c>
      <c r="D89" s="1">
        <v>62.0</v>
      </c>
      <c r="E89" s="2"/>
      <c r="F89" s="1" t="s">
        <v>67</v>
      </c>
      <c r="G89" s="1" t="s">
        <v>20</v>
      </c>
      <c r="H89" s="1" t="s">
        <v>5671</v>
      </c>
      <c r="I89" s="1" t="s">
        <v>5672</v>
      </c>
      <c r="J89" s="1" t="s">
        <v>5406</v>
      </c>
      <c r="K89" s="2"/>
      <c r="L89" s="1">
        <v>689.0</v>
      </c>
      <c r="M89" s="1"/>
      <c r="N89" s="1">
        <v>10.971633333333333</v>
      </c>
      <c r="O89" s="1" t="s">
        <v>5407</v>
      </c>
      <c r="P89" s="1" t="s">
        <v>5486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28</v>
      </c>
      <c r="B90" s="1" t="s">
        <v>17</v>
      </c>
      <c r="C90" s="1">
        <v>356.2</v>
      </c>
      <c r="D90" s="1">
        <v>0.0</v>
      </c>
      <c r="E90" s="1" t="s">
        <v>29</v>
      </c>
      <c r="F90" s="1" t="s">
        <v>19</v>
      </c>
      <c r="G90" s="1" t="s">
        <v>20</v>
      </c>
      <c r="H90" s="1" t="s">
        <v>5673</v>
      </c>
      <c r="I90" s="1" t="s">
        <v>5674</v>
      </c>
      <c r="J90" s="1" t="s">
        <v>5674</v>
      </c>
      <c r="K90" s="2"/>
      <c r="L90" s="1">
        <v>-4.0</v>
      </c>
      <c r="M90" s="1"/>
      <c r="N90" s="1">
        <v>10.904683333333333</v>
      </c>
      <c r="O90" s="1" t="s">
        <v>5392</v>
      </c>
      <c r="P90" s="1" t="s">
        <v>5675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16</v>
      </c>
      <c r="B91" s="1" t="s">
        <v>485</v>
      </c>
      <c r="C91" s="1">
        <v>1257.0</v>
      </c>
      <c r="D91" s="1">
        <v>0.0</v>
      </c>
      <c r="E91" s="1" t="s">
        <v>5676</v>
      </c>
      <c r="F91" s="1" t="s">
        <v>19</v>
      </c>
      <c r="G91" s="1" t="s">
        <v>20</v>
      </c>
      <c r="H91" s="1" t="s">
        <v>5677</v>
      </c>
      <c r="I91" s="1" t="s">
        <v>5678</v>
      </c>
      <c r="J91" s="1" t="s">
        <v>5678</v>
      </c>
      <c r="K91" s="2"/>
      <c r="L91" s="1">
        <v>-10.0</v>
      </c>
      <c r="M91" s="1"/>
      <c r="N91" s="1">
        <v>9.547316666666667</v>
      </c>
      <c r="O91" s="1" t="s">
        <v>5382</v>
      </c>
      <c r="P91" s="1" t="s">
        <v>5679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58</v>
      </c>
      <c r="B92" s="1" t="s">
        <v>485</v>
      </c>
      <c r="C92" s="1">
        <v>264.0</v>
      </c>
      <c r="D92" s="1">
        <v>0.0</v>
      </c>
      <c r="E92" s="2"/>
      <c r="F92" s="1" t="s">
        <v>19</v>
      </c>
      <c r="G92" s="1" t="s">
        <v>20</v>
      </c>
      <c r="H92" s="1" t="s">
        <v>5680</v>
      </c>
      <c r="I92" s="1" t="s">
        <v>5681</v>
      </c>
      <c r="J92" s="1" t="s">
        <v>5681</v>
      </c>
      <c r="K92" s="2"/>
      <c r="L92" s="1">
        <v>-9.0</v>
      </c>
      <c r="M92" s="1"/>
      <c r="N92" s="1">
        <v>5.37475</v>
      </c>
      <c r="O92" s="1" t="s">
        <v>5382</v>
      </c>
      <c r="P92" s="1" t="s">
        <v>5682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36</v>
      </c>
      <c r="B93" s="1" t="s">
        <v>17</v>
      </c>
      <c r="C93" s="3">
        <v>504.0</v>
      </c>
      <c r="D93" s="1">
        <v>0.0</v>
      </c>
      <c r="E93" s="1" t="s">
        <v>5424</v>
      </c>
      <c r="F93" s="1" t="s">
        <v>38</v>
      </c>
      <c r="G93" s="1" t="s">
        <v>20</v>
      </c>
      <c r="H93" s="1" t="s">
        <v>5683</v>
      </c>
      <c r="I93" s="1" t="s">
        <v>5684</v>
      </c>
      <c r="J93" s="1" t="s">
        <v>5685</v>
      </c>
      <c r="K93" s="1" t="s">
        <v>5686</v>
      </c>
      <c r="L93" s="1">
        <v>-18.0</v>
      </c>
      <c r="M93" s="1">
        <v>0.01955</v>
      </c>
      <c r="N93" s="1">
        <v>11.16935</v>
      </c>
      <c r="O93" s="1" t="s">
        <v>5407</v>
      </c>
      <c r="P93" s="1" t="s">
        <v>5687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58</v>
      </c>
      <c r="B94" s="1" t="s">
        <v>485</v>
      </c>
      <c r="C94" s="1">
        <v>429.0</v>
      </c>
      <c r="D94" s="1">
        <v>0.0</v>
      </c>
      <c r="E94" s="2"/>
      <c r="F94" s="1" t="s">
        <v>19</v>
      </c>
      <c r="G94" s="1" t="s">
        <v>20</v>
      </c>
      <c r="H94" s="1" t="s">
        <v>5688</v>
      </c>
      <c r="I94" s="1" t="s">
        <v>5689</v>
      </c>
      <c r="J94" s="1" t="s">
        <v>5689</v>
      </c>
      <c r="K94" s="2"/>
      <c r="L94" s="1">
        <v>-3.0</v>
      </c>
      <c r="M94" s="1"/>
      <c r="N94" s="1">
        <v>11.4221</v>
      </c>
      <c r="O94" s="1" t="s">
        <v>5382</v>
      </c>
      <c r="P94" s="1" t="s">
        <v>5690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28</v>
      </c>
      <c r="B95" s="1" t="s">
        <v>17</v>
      </c>
      <c r="C95" s="1">
        <v>249.2</v>
      </c>
      <c r="D95" s="1">
        <v>0.0</v>
      </c>
      <c r="E95" s="1" t="s">
        <v>29</v>
      </c>
      <c r="F95" s="1" t="s">
        <v>19</v>
      </c>
      <c r="G95" s="1" t="s">
        <v>20</v>
      </c>
      <c r="H95" s="1" t="s">
        <v>5691</v>
      </c>
      <c r="I95" s="1" t="s">
        <v>5692</v>
      </c>
      <c r="J95" s="1" t="s">
        <v>5692</v>
      </c>
      <c r="K95" s="2"/>
      <c r="L95" s="1">
        <v>-9.0</v>
      </c>
      <c r="M95" s="1"/>
      <c r="N95" s="1">
        <v>5.685183333333334</v>
      </c>
      <c r="O95" s="1" t="s">
        <v>5392</v>
      </c>
      <c r="P95" s="1" t="s">
        <v>5693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28</v>
      </c>
      <c r="B96" s="1" t="s">
        <v>17</v>
      </c>
      <c r="C96" s="1">
        <v>553.0</v>
      </c>
      <c r="D96" s="1">
        <v>0.0</v>
      </c>
      <c r="E96" s="1" t="s">
        <v>29</v>
      </c>
      <c r="F96" s="1" t="s">
        <v>19</v>
      </c>
      <c r="G96" s="1" t="s">
        <v>20</v>
      </c>
      <c r="H96" s="1" t="s">
        <v>5694</v>
      </c>
      <c r="I96" s="1" t="s">
        <v>5695</v>
      </c>
      <c r="J96" s="1" t="s">
        <v>5695</v>
      </c>
      <c r="K96" s="2"/>
      <c r="L96" s="1">
        <v>-12.0</v>
      </c>
      <c r="M96" s="1"/>
      <c r="N96" s="1">
        <v>7.46225</v>
      </c>
      <c r="O96" s="1" t="s">
        <v>5392</v>
      </c>
      <c r="P96" s="1" t="s">
        <v>5696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36</v>
      </c>
      <c r="B97" s="1" t="s">
        <v>17</v>
      </c>
      <c r="C97" s="3">
        <v>546.0</v>
      </c>
      <c r="D97" s="1">
        <v>137.0</v>
      </c>
      <c r="E97" s="2"/>
      <c r="F97" s="1" t="s">
        <v>67</v>
      </c>
      <c r="G97" s="1" t="s">
        <v>93</v>
      </c>
      <c r="H97" s="1" t="s">
        <v>5697</v>
      </c>
      <c r="I97" s="1" t="s">
        <v>5698</v>
      </c>
      <c r="J97" s="1" t="s">
        <v>5406</v>
      </c>
      <c r="K97" s="2"/>
      <c r="L97" s="1">
        <v>725.0</v>
      </c>
      <c r="M97" s="1"/>
      <c r="N97" s="1">
        <v>14.983466666666667</v>
      </c>
      <c r="O97" s="1" t="s">
        <v>5407</v>
      </c>
      <c r="P97" s="1" t="s">
        <v>5699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28</v>
      </c>
      <c r="B98" s="1" t="s">
        <v>17</v>
      </c>
      <c r="C98" s="1">
        <v>463.4</v>
      </c>
      <c r="D98" s="1">
        <v>0.0</v>
      </c>
      <c r="E98" s="1" t="s">
        <v>29</v>
      </c>
      <c r="F98" s="1" t="s">
        <v>19</v>
      </c>
      <c r="G98" s="1" t="s">
        <v>20</v>
      </c>
      <c r="H98" s="1" t="s">
        <v>5700</v>
      </c>
      <c r="I98" s="1" t="s">
        <v>5701</v>
      </c>
      <c r="J98" s="1" t="s">
        <v>5701</v>
      </c>
      <c r="K98" s="2"/>
      <c r="L98" s="1">
        <v>-2.0</v>
      </c>
      <c r="M98" s="1"/>
      <c r="N98" s="1">
        <v>12.407066666666667</v>
      </c>
      <c r="O98" s="1" t="s">
        <v>5392</v>
      </c>
      <c r="P98" s="1" t="s">
        <v>5630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58</v>
      </c>
      <c r="B99" s="1" t="s">
        <v>485</v>
      </c>
      <c r="C99" s="3">
        <v>658.0</v>
      </c>
      <c r="D99" s="1">
        <v>0.0</v>
      </c>
      <c r="E99" s="2"/>
      <c r="F99" s="1" t="s">
        <v>19</v>
      </c>
      <c r="G99" s="1" t="s">
        <v>20</v>
      </c>
      <c r="H99" s="1" t="s">
        <v>5702</v>
      </c>
      <c r="I99" s="1" t="s">
        <v>5703</v>
      </c>
      <c r="J99" s="1" t="s">
        <v>5703</v>
      </c>
      <c r="K99" s="2"/>
      <c r="L99" s="1">
        <v>-4.0</v>
      </c>
      <c r="M99" s="1"/>
      <c r="N99" s="1">
        <v>6.957933333333333</v>
      </c>
      <c r="O99" s="1" t="s">
        <v>5382</v>
      </c>
      <c r="P99" s="1" t="s">
        <v>5704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36</v>
      </c>
      <c r="B100" s="1" t="s">
        <v>17</v>
      </c>
      <c r="C100" s="3">
        <v>494.0</v>
      </c>
      <c r="D100" s="1">
        <v>124.0</v>
      </c>
      <c r="E100" s="2"/>
      <c r="F100" s="1" t="s">
        <v>67</v>
      </c>
      <c r="G100" s="1" t="s">
        <v>93</v>
      </c>
      <c r="H100" s="1" t="s">
        <v>5705</v>
      </c>
      <c r="I100" s="1" t="s">
        <v>5706</v>
      </c>
      <c r="J100" s="1" t="s">
        <v>5406</v>
      </c>
      <c r="K100" s="2"/>
      <c r="L100" s="1">
        <v>744.0</v>
      </c>
      <c r="M100" s="1"/>
      <c r="N100" s="1">
        <v>6.45625</v>
      </c>
      <c r="O100" s="1" t="s">
        <v>5407</v>
      </c>
      <c r="P100" s="1" t="s">
        <v>5707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58</v>
      </c>
      <c r="B101" s="1" t="s">
        <v>485</v>
      </c>
      <c r="C101" s="1">
        <v>633.0</v>
      </c>
      <c r="D101" s="1">
        <v>0.0</v>
      </c>
      <c r="E101" s="2"/>
      <c r="F101" s="1" t="s">
        <v>19</v>
      </c>
      <c r="G101" s="1" t="s">
        <v>20</v>
      </c>
      <c r="H101" s="1" t="s">
        <v>5708</v>
      </c>
      <c r="I101" s="1" t="s">
        <v>5709</v>
      </c>
      <c r="J101" s="1" t="s">
        <v>5709</v>
      </c>
      <c r="K101" s="2"/>
      <c r="L101" s="1">
        <v>-14.0</v>
      </c>
      <c r="M101" s="1"/>
      <c r="N101" s="1">
        <v>5.8910833333333334</v>
      </c>
      <c r="O101" s="1" t="s">
        <v>5382</v>
      </c>
      <c r="P101" s="1" t="s">
        <v>5710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36</v>
      </c>
      <c r="B102" s="1" t="s">
        <v>17</v>
      </c>
      <c r="C102" s="1">
        <v>486.0</v>
      </c>
      <c r="D102" s="1">
        <v>0.0</v>
      </c>
      <c r="E102" s="1" t="s">
        <v>5594</v>
      </c>
      <c r="F102" s="1" t="s">
        <v>38</v>
      </c>
      <c r="G102" s="1" t="s">
        <v>20</v>
      </c>
      <c r="H102" s="1" t="s">
        <v>5711</v>
      </c>
      <c r="I102" s="1" t="s">
        <v>5712</v>
      </c>
      <c r="J102" s="1" t="s">
        <v>5713</v>
      </c>
      <c r="K102" s="1" t="s">
        <v>5714</v>
      </c>
      <c r="L102" s="1">
        <v>-10.0</v>
      </c>
      <c r="M102" s="1">
        <v>0.021533333333333335</v>
      </c>
      <c r="N102" s="1">
        <v>5.4923</v>
      </c>
      <c r="O102" s="1" t="s">
        <v>5407</v>
      </c>
      <c r="P102" s="1" t="s">
        <v>5715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36</v>
      </c>
      <c r="B103" s="1" t="s">
        <v>17</v>
      </c>
      <c r="C103" s="1">
        <v>801.0</v>
      </c>
      <c r="D103" s="1">
        <v>170.0</v>
      </c>
      <c r="E103" s="2"/>
      <c r="F103" s="1" t="s">
        <v>67</v>
      </c>
      <c r="G103" s="1" t="s">
        <v>20</v>
      </c>
      <c r="H103" s="1" t="s">
        <v>5716</v>
      </c>
      <c r="I103" s="1" t="s">
        <v>5717</v>
      </c>
      <c r="J103" s="1" t="s">
        <v>5406</v>
      </c>
      <c r="K103" s="2"/>
      <c r="L103" s="1">
        <v>756.0</v>
      </c>
      <c r="M103" s="1"/>
      <c r="N103" s="1">
        <v>9.63655</v>
      </c>
      <c r="O103" s="1" t="s">
        <v>5407</v>
      </c>
      <c r="P103" s="1" t="s">
        <v>5718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36</v>
      </c>
      <c r="B104" s="1" t="s">
        <v>17</v>
      </c>
      <c r="C104" s="1">
        <v>247.0</v>
      </c>
      <c r="D104" s="1">
        <v>62.0</v>
      </c>
      <c r="E104" s="2"/>
      <c r="F104" s="1" t="s">
        <v>67</v>
      </c>
      <c r="G104" s="1" t="s">
        <v>68</v>
      </c>
      <c r="H104" s="1" t="s">
        <v>5719</v>
      </c>
      <c r="I104" s="1" t="s">
        <v>5720</v>
      </c>
      <c r="J104" s="1" t="s">
        <v>5406</v>
      </c>
      <c r="K104" s="2"/>
      <c r="L104" s="1">
        <v>760.0</v>
      </c>
      <c r="M104" s="1"/>
      <c r="N104" s="1">
        <v>5.48425</v>
      </c>
      <c r="O104" s="1" t="s">
        <v>5407</v>
      </c>
      <c r="P104" s="1" t="s">
        <v>5721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58</v>
      </c>
      <c r="B105" s="1" t="s">
        <v>485</v>
      </c>
      <c r="C105" s="1">
        <v>289.0</v>
      </c>
      <c r="D105" s="1">
        <v>0.0</v>
      </c>
      <c r="E105" s="2"/>
      <c r="F105" s="1" t="s">
        <v>19</v>
      </c>
      <c r="G105" s="1" t="s">
        <v>20</v>
      </c>
      <c r="H105" s="1" t="s">
        <v>5722</v>
      </c>
      <c r="I105" s="1" t="s">
        <v>5723</v>
      </c>
      <c r="J105" s="1" t="s">
        <v>5723</v>
      </c>
      <c r="K105" s="2"/>
      <c r="L105" s="1">
        <v>-3.0</v>
      </c>
      <c r="M105" s="1"/>
      <c r="N105" s="1">
        <v>11.19275</v>
      </c>
      <c r="O105" s="1" t="s">
        <v>5382</v>
      </c>
      <c r="P105" s="1" t="s">
        <v>5724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58</v>
      </c>
      <c r="B106" s="1" t="s">
        <v>485</v>
      </c>
      <c r="C106" s="1">
        <v>329.0</v>
      </c>
      <c r="D106" s="1">
        <v>0.0</v>
      </c>
      <c r="E106" s="2"/>
      <c r="F106" s="1" t="s">
        <v>19</v>
      </c>
      <c r="G106" s="1" t="s">
        <v>20</v>
      </c>
      <c r="H106" s="1" t="s">
        <v>5725</v>
      </c>
      <c r="I106" s="1" t="s">
        <v>5726</v>
      </c>
      <c r="J106" s="1" t="s">
        <v>5726</v>
      </c>
      <c r="K106" s="2"/>
      <c r="L106" s="1">
        <v>-5.0</v>
      </c>
      <c r="M106" s="1"/>
      <c r="N106" s="1">
        <v>9.934116666666666</v>
      </c>
      <c r="O106" s="1" t="s">
        <v>5382</v>
      </c>
      <c r="P106" s="1" t="s">
        <v>5727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28</v>
      </c>
      <c r="B107" s="1" t="s">
        <v>17</v>
      </c>
      <c r="C107" s="1">
        <v>329.0</v>
      </c>
      <c r="D107" s="1">
        <v>0.0</v>
      </c>
      <c r="E107" s="1" t="s">
        <v>29</v>
      </c>
      <c r="F107" s="1" t="s">
        <v>19</v>
      </c>
      <c r="G107" s="1" t="s">
        <v>20</v>
      </c>
      <c r="H107" s="1" t="s">
        <v>5728</v>
      </c>
      <c r="I107" s="1" t="s">
        <v>5729</v>
      </c>
      <c r="J107" s="1" t="s">
        <v>5729</v>
      </c>
      <c r="K107" s="2"/>
      <c r="L107" s="1">
        <v>-3.0</v>
      </c>
      <c r="M107" s="1"/>
      <c r="N107" s="1">
        <v>11.035283333333334</v>
      </c>
      <c r="O107" s="1" t="s">
        <v>5392</v>
      </c>
      <c r="P107" s="1" t="s">
        <v>5730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28</v>
      </c>
      <c r="B108" s="1" t="s">
        <v>17</v>
      </c>
      <c r="C108" s="1">
        <v>214.2</v>
      </c>
      <c r="D108" s="1">
        <v>0.0</v>
      </c>
      <c r="E108" s="1" t="s">
        <v>29</v>
      </c>
      <c r="F108" s="1" t="s">
        <v>19</v>
      </c>
      <c r="G108" s="1" t="s">
        <v>20</v>
      </c>
      <c r="H108" s="1" t="s">
        <v>5731</v>
      </c>
      <c r="I108" s="1" t="s">
        <v>5732</v>
      </c>
      <c r="J108" s="1" t="s">
        <v>5732</v>
      </c>
      <c r="K108" s="2"/>
      <c r="L108" s="1">
        <v>-8.0</v>
      </c>
      <c r="M108" s="1"/>
      <c r="N108" s="1">
        <v>6.83765</v>
      </c>
      <c r="O108" s="1" t="s">
        <v>5392</v>
      </c>
      <c r="P108" s="1" t="s">
        <v>5420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58</v>
      </c>
      <c r="B109" s="1" t="s">
        <v>485</v>
      </c>
      <c r="C109" s="1">
        <v>405.0</v>
      </c>
      <c r="D109" s="1">
        <v>0.0</v>
      </c>
      <c r="E109" s="2"/>
      <c r="F109" s="1" t="s">
        <v>19</v>
      </c>
      <c r="G109" s="1" t="s">
        <v>20</v>
      </c>
      <c r="H109" s="1" t="s">
        <v>5733</v>
      </c>
      <c r="I109" s="1" t="s">
        <v>5734</v>
      </c>
      <c r="J109" s="1" t="s">
        <v>5734</v>
      </c>
      <c r="K109" s="2"/>
      <c r="L109" s="1">
        <v>-6.0</v>
      </c>
      <c r="M109" s="1"/>
      <c r="N109" s="1">
        <v>8.692966666666667</v>
      </c>
      <c r="O109" s="1" t="s">
        <v>5382</v>
      </c>
      <c r="P109" s="1" t="s">
        <v>5735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58</v>
      </c>
      <c r="B110" s="1" t="s">
        <v>485</v>
      </c>
      <c r="C110" s="1">
        <v>294.0</v>
      </c>
      <c r="D110" s="1">
        <v>0.0</v>
      </c>
      <c r="E110" s="2"/>
      <c r="F110" s="1" t="s">
        <v>19</v>
      </c>
      <c r="G110" s="1" t="s">
        <v>20</v>
      </c>
      <c r="H110" s="1" t="s">
        <v>5736</v>
      </c>
      <c r="I110" s="1" t="s">
        <v>5737</v>
      </c>
      <c r="J110" s="1" t="s">
        <v>5737</v>
      </c>
      <c r="K110" s="2"/>
      <c r="L110" s="1">
        <v>-5.0</v>
      </c>
      <c r="M110" s="1"/>
      <c r="N110" s="1">
        <v>9.529283333333334</v>
      </c>
      <c r="O110" s="1" t="s">
        <v>5382</v>
      </c>
      <c r="P110" s="1" t="s">
        <v>5738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58</v>
      </c>
      <c r="B111" s="1" t="s">
        <v>485</v>
      </c>
      <c r="C111" s="1">
        <v>498.0</v>
      </c>
      <c r="D111" s="1">
        <v>0.0</v>
      </c>
      <c r="E111" s="2"/>
      <c r="F111" s="1" t="s">
        <v>19</v>
      </c>
      <c r="G111" s="1" t="s">
        <v>20</v>
      </c>
      <c r="H111" s="1" t="s">
        <v>5739</v>
      </c>
      <c r="I111" s="1" t="s">
        <v>5740</v>
      </c>
      <c r="J111" s="1" t="s">
        <v>5740</v>
      </c>
      <c r="K111" s="2"/>
      <c r="L111" s="1">
        <v>-4.0</v>
      </c>
      <c r="M111" s="1"/>
      <c r="N111" s="1">
        <v>10.3975</v>
      </c>
      <c r="O111" s="1" t="s">
        <v>5382</v>
      </c>
      <c r="P111" s="1" t="s">
        <v>5741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58</v>
      </c>
      <c r="B112" s="1" t="s">
        <v>485</v>
      </c>
      <c r="C112" s="1">
        <v>379.0</v>
      </c>
      <c r="D112" s="1">
        <v>0.0</v>
      </c>
      <c r="E112" s="2"/>
      <c r="F112" s="1" t="s">
        <v>19</v>
      </c>
      <c r="G112" s="1" t="s">
        <v>20</v>
      </c>
      <c r="H112" s="1" t="s">
        <v>5742</v>
      </c>
      <c r="I112" s="1" t="s">
        <v>5743</v>
      </c>
      <c r="J112" s="1" t="s">
        <v>5743</v>
      </c>
      <c r="K112" s="2"/>
      <c r="L112" s="1">
        <v>-6.0</v>
      </c>
      <c r="M112" s="1"/>
      <c r="N112" s="1">
        <v>8.3055</v>
      </c>
      <c r="O112" s="1" t="s">
        <v>5382</v>
      </c>
      <c r="P112" s="1" t="s">
        <v>5744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58</v>
      </c>
      <c r="B113" s="1" t="s">
        <v>485</v>
      </c>
      <c r="C113" s="1">
        <v>264.0</v>
      </c>
      <c r="D113" s="1">
        <v>0.0</v>
      </c>
      <c r="E113" s="2"/>
      <c r="F113" s="1" t="s">
        <v>19</v>
      </c>
      <c r="G113" s="1" t="s">
        <v>93</v>
      </c>
      <c r="H113" s="1" t="s">
        <v>5745</v>
      </c>
      <c r="I113" s="1" t="s">
        <v>5746</v>
      </c>
      <c r="J113" s="1" t="s">
        <v>5746</v>
      </c>
      <c r="K113" s="2"/>
      <c r="L113" s="1">
        <v>-6.0</v>
      </c>
      <c r="M113" s="1"/>
      <c r="N113" s="1">
        <v>8.780083333333334</v>
      </c>
      <c r="O113" s="1" t="s">
        <v>5382</v>
      </c>
      <c r="P113" s="1" t="s">
        <v>5747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36</v>
      </c>
      <c r="B114" s="1" t="s">
        <v>17</v>
      </c>
      <c r="C114" s="1">
        <v>404.0</v>
      </c>
      <c r="D114" s="1">
        <v>0.0</v>
      </c>
      <c r="E114" s="1" t="s">
        <v>29</v>
      </c>
      <c r="F114" s="1" t="s">
        <v>38</v>
      </c>
      <c r="G114" s="1" t="s">
        <v>20</v>
      </c>
      <c r="H114" s="1" t="s">
        <v>5748</v>
      </c>
      <c r="I114" s="1" t="s">
        <v>5749</v>
      </c>
      <c r="J114" s="1" t="s">
        <v>5750</v>
      </c>
      <c r="K114" s="1" t="s">
        <v>5751</v>
      </c>
      <c r="L114" s="1">
        <v>-3.0</v>
      </c>
      <c r="M114" s="1">
        <v>6.9665333333333335</v>
      </c>
      <c r="N114" s="1">
        <v>13.243433333333334</v>
      </c>
      <c r="O114" s="1" t="s">
        <v>5407</v>
      </c>
      <c r="P114" s="1" t="s">
        <v>5752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36</v>
      </c>
      <c r="B115" s="1" t="s">
        <v>17</v>
      </c>
      <c r="C115" s="1">
        <v>1305.0</v>
      </c>
      <c r="D115" s="1">
        <v>0.0</v>
      </c>
      <c r="E115" s="1" t="s">
        <v>5753</v>
      </c>
      <c r="F115" s="1" t="s">
        <v>38</v>
      </c>
      <c r="G115" s="1" t="s">
        <v>93</v>
      </c>
      <c r="H115" s="1" t="s">
        <v>5754</v>
      </c>
      <c r="I115" s="1" t="s">
        <v>5755</v>
      </c>
      <c r="J115" s="1" t="s">
        <v>5756</v>
      </c>
      <c r="K115" s="1" t="s">
        <v>5757</v>
      </c>
      <c r="L115" s="1">
        <v>-9.0</v>
      </c>
      <c r="M115" s="1">
        <v>0.012833333333333334</v>
      </c>
      <c r="N115" s="1">
        <v>17.040766666666666</v>
      </c>
      <c r="O115" s="1" t="s">
        <v>5407</v>
      </c>
      <c r="P115" s="1" t="s">
        <v>5758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36</v>
      </c>
      <c r="B116" s="1" t="s">
        <v>17</v>
      </c>
      <c r="C116" s="1">
        <v>388.0</v>
      </c>
      <c r="D116" s="1">
        <v>72.0</v>
      </c>
      <c r="E116" s="2"/>
      <c r="F116" s="1" t="s">
        <v>67</v>
      </c>
      <c r="G116" s="1" t="s">
        <v>68</v>
      </c>
      <c r="H116" s="1" t="s">
        <v>5759</v>
      </c>
      <c r="I116" s="1" t="s">
        <v>5760</v>
      </c>
      <c r="J116" s="1" t="s">
        <v>5406</v>
      </c>
      <c r="K116" s="2"/>
      <c r="L116" s="1">
        <v>809.0</v>
      </c>
      <c r="M116" s="1"/>
      <c r="N116" s="1">
        <v>23.491783333333334</v>
      </c>
      <c r="O116" s="1" t="s">
        <v>5407</v>
      </c>
      <c r="P116" s="1" t="s">
        <v>5761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28</v>
      </c>
      <c r="B117" s="1" t="s">
        <v>17</v>
      </c>
      <c r="C117" s="3">
        <v>348.0</v>
      </c>
      <c r="D117" s="1">
        <v>0.0</v>
      </c>
      <c r="E117" s="1" t="s">
        <v>29</v>
      </c>
      <c r="F117" s="1" t="s">
        <v>19</v>
      </c>
      <c r="G117" s="1" t="s">
        <v>20</v>
      </c>
      <c r="H117" s="1" t="s">
        <v>5762</v>
      </c>
      <c r="I117" s="1" t="s">
        <v>5763</v>
      </c>
      <c r="J117" s="1" t="s">
        <v>5763</v>
      </c>
      <c r="K117" s="2"/>
      <c r="L117" s="1">
        <v>-7.0</v>
      </c>
      <c r="M117" s="1"/>
      <c r="N117" s="1">
        <v>7.736983333333334</v>
      </c>
      <c r="O117" s="1" t="s">
        <v>5392</v>
      </c>
      <c r="P117" s="1" t="s">
        <v>5764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58</v>
      </c>
      <c r="B118" s="1" t="s">
        <v>485</v>
      </c>
      <c r="C118" s="3">
        <v>264.0</v>
      </c>
      <c r="D118" s="1">
        <v>0.0</v>
      </c>
      <c r="E118" s="2"/>
      <c r="F118" s="1" t="s">
        <v>19</v>
      </c>
      <c r="G118" s="1" t="s">
        <v>20</v>
      </c>
      <c r="H118" s="1" t="s">
        <v>5765</v>
      </c>
      <c r="I118" s="1" t="s">
        <v>5766</v>
      </c>
      <c r="J118" s="1" t="s">
        <v>5766</v>
      </c>
      <c r="K118" s="2"/>
      <c r="L118" s="1">
        <v>-6.0</v>
      </c>
      <c r="M118" s="1"/>
      <c r="N118" s="1">
        <v>8.102033333333333</v>
      </c>
      <c r="O118" s="1" t="s">
        <v>5382</v>
      </c>
      <c r="P118" s="1" t="s">
        <v>5767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36</v>
      </c>
      <c r="B119" s="1" t="s">
        <v>17</v>
      </c>
      <c r="C119" s="1">
        <v>267.0</v>
      </c>
      <c r="D119" s="1">
        <v>62.0</v>
      </c>
      <c r="E119" s="2"/>
      <c r="F119" s="1" t="s">
        <v>67</v>
      </c>
      <c r="G119" s="1" t="s">
        <v>20</v>
      </c>
      <c r="H119" s="1" t="s">
        <v>5768</v>
      </c>
      <c r="I119" s="1" t="s">
        <v>5769</v>
      </c>
      <c r="J119" s="1" t="s">
        <v>5406</v>
      </c>
      <c r="K119" s="2"/>
      <c r="L119" s="1">
        <v>839.0</v>
      </c>
      <c r="M119" s="1"/>
      <c r="N119" s="1">
        <v>10.138983333333334</v>
      </c>
      <c r="O119" s="1" t="s">
        <v>5407</v>
      </c>
      <c r="P119" s="1" t="s">
        <v>5770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28</v>
      </c>
      <c r="B120" s="1" t="s">
        <v>17</v>
      </c>
      <c r="C120" s="1">
        <v>1251.0</v>
      </c>
      <c r="D120" s="1">
        <v>0.0</v>
      </c>
      <c r="E120" s="1" t="s">
        <v>29</v>
      </c>
      <c r="F120" s="1" t="s">
        <v>19</v>
      </c>
      <c r="G120" s="1" t="s">
        <v>20</v>
      </c>
      <c r="H120" s="1" t="s">
        <v>5771</v>
      </c>
      <c r="I120" s="1" t="s">
        <v>5772</v>
      </c>
      <c r="J120" s="1" t="s">
        <v>5772</v>
      </c>
      <c r="K120" s="2"/>
      <c r="L120" s="1">
        <v>-9.0</v>
      </c>
      <c r="M120" s="1"/>
      <c r="N120" s="1">
        <v>10.165816666666666</v>
      </c>
      <c r="O120" s="1" t="s">
        <v>5392</v>
      </c>
      <c r="P120" s="1" t="s">
        <v>5773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58</v>
      </c>
      <c r="B121" s="1" t="s">
        <v>485</v>
      </c>
      <c r="C121" s="1">
        <v>369.0</v>
      </c>
      <c r="D121" s="1">
        <v>0.0</v>
      </c>
      <c r="E121" s="2"/>
      <c r="F121" s="1" t="s">
        <v>19</v>
      </c>
      <c r="G121" s="1" t="s">
        <v>20</v>
      </c>
      <c r="H121" s="1" t="s">
        <v>5774</v>
      </c>
      <c r="I121" s="1" t="s">
        <v>5775</v>
      </c>
      <c r="J121" s="1" t="s">
        <v>5775</v>
      </c>
      <c r="K121" s="2"/>
      <c r="L121" s="1">
        <v>-6.0</v>
      </c>
      <c r="M121" s="1"/>
      <c r="N121" s="1">
        <v>8.547683333333334</v>
      </c>
      <c r="O121" s="1" t="s">
        <v>5382</v>
      </c>
      <c r="P121" s="1" t="s">
        <v>5776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36</v>
      </c>
      <c r="B122" s="1" t="s">
        <v>17</v>
      </c>
      <c r="C122" s="1">
        <v>398.0</v>
      </c>
      <c r="D122" s="1">
        <v>100.0</v>
      </c>
      <c r="E122" s="2"/>
      <c r="F122" s="1" t="s">
        <v>67</v>
      </c>
      <c r="G122" s="1" t="s">
        <v>20</v>
      </c>
      <c r="H122" s="1" t="s">
        <v>5777</v>
      </c>
      <c r="I122" s="1" t="s">
        <v>5778</v>
      </c>
      <c r="J122" s="1" t="s">
        <v>5406</v>
      </c>
      <c r="K122" s="2"/>
      <c r="L122" s="1">
        <v>869.0</v>
      </c>
      <c r="M122" s="1"/>
      <c r="N122" s="1">
        <v>10.898566666666667</v>
      </c>
      <c r="O122" s="1" t="s">
        <v>5407</v>
      </c>
      <c r="P122" s="1" t="s">
        <v>5779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28</v>
      </c>
      <c r="B123" s="1" t="s">
        <v>17</v>
      </c>
      <c r="C123" s="1">
        <v>394.0</v>
      </c>
      <c r="D123" s="1">
        <v>0.0</v>
      </c>
      <c r="E123" s="1" t="s">
        <v>29</v>
      </c>
      <c r="F123" s="1" t="s">
        <v>19</v>
      </c>
      <c r="G123" s="1" t="s">
        <v>20</v>
      </c>
      <c r="H123" s="1" t="s">
        <v>5780</v>
      </c>
      <c r="I123" s="1" t="s">
        <v>5781</v>
      </c>
      <c r="J123" s="1" t="s">
        <v>5781</v>
      </c>
      <c r="K123" s="2"/>
      <c r="L123" s="1">
        <v>-3.0</v>
      </c>
      <c r="M123" s="1"/>
      <c r="N123" s="1">
        <v>11.80635</v>
      </c>
      <c r="O123" s="1" t="s">
        <v>5392</v>
      </c>
      <c r="P123" s="1" t="s">
        <v>5782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28</v>
      </c>
      <c r="B124" s="1" t="s">
        <v>17</v>
      </c>
      <c r="C124" s="1">
        <v>987.0</v>
      </c>
      <c r="D124" s="1">
        <v>0.0</v>
      </c>
      <c r="E124" s="1" t="s">
        <v>29</v>
      </c>
      <c r="F124" s="1" t="s">
        <v>19</v>
      </c>
      <c r="G124" s="1" t="s">
        <v>20</v>
      </c>
      <c r="H124" s="1" t="s">
        <v>5783</v>
      </c>
      <c r="I124" s="1" t="s">
        <v>5784</v>
      </c>
      <c r="J124" s="1" t="s">
        <v>5784</v>
      </c>
      <c r="K124" s="2"/>
      <c r="L124" s="1">
        <v>-11.0</v>
      </c>
      <c r="M124" s="1"/>
      <c r="N124" s="1">
        <v>8.205</v>
      </c>
      <c r="O124" s="1" t="s">
        <v>5392</v>
      </c>
      <c r="P124" s="1" t="s">
        <v>5785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36</v>
      </c>
      <c r="B125" s="1" t="s">
        <v>17</v>
      </c>
      <c r="C125" s="1">
        <v>395.0</v>
      </c>
      <c r="D125" s="1">
        <v>0.0</v>
      </c>
      <c r="E125" s="1" t="s">
        <v>5753</v>
      </c>
      <c r="F125" s="1" t="s">
        <v>38</v>
      </c>
      <c r="G125" s="1" t="s">
        <v>20</v>
      </c>
      <c r="H125" s="1" t="s">
        <v>5786</v>
      </c>
      <c r="I125" s="1" t="s">
        <v>5787</v>
      </c>
      <c r="J125" s="1" t="s">
        <v>5788</v>
      </c>
      <c r="K125" s="1" t="s">
        <v>5789</v>
      </c>
      <c r="L125" s="1">
        <v>-8.0</v>
      </c>
      <c r="M125" s="1">
        <v>0.0128</v>
      </c>
      <c r="N125" s="1">
        <v>6.4048</v>
      </c>
      <c r="O125" s="1" t="s">
        <v>5407</v>
      </c>
      <c r="P125" s="1" t="s">
        <v>5790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36</v>
      </c>
      <c r="B126" s="1" t="s">
        <v>17</v>
      </c>
      <c r="C126" s="1">
        <v>508.0</v>
      </c>
      <c r="D126" s="1">
        <v>0.0</v>
      </c>
      <c r="E126" s="1" t="s">
        <v>5753</v>
      </c>
      <c r="F126" s="1" t="s">
        <v>38</v>
      </c>
      <c r="G126" s="1" t="s">
        <v>20</v>
      </c>
      <c r="H126" s="1" t="s">
        <v>5791</v>
      </c>
      <c r="I126" s="1" t="s">
        <v>5792</v>
      </c>
      <c r="J126" s="1" t="s">
        <v>5793</v>
      </c>
      <c r="K126" s="1" t="s">
        <v>5794</v>
      </c>
      <c r="L126" s="1">
        <v>-8.0</v>
      </c>
      <c r="M126" s="1">
        <v>0.022533333333333332</v>
      </c>
      <c r="N126" s="1">
        <v>11.494233333333334</v>
      </c>
      <c r="O126" s="1" t="s">
        <v>5407</v>
      </c>
      <c r="P126" s="1" t="s">
        <v>5795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28</v>
      </c>
      <c r="B127" s="1" t="s">
        <v>17</v>
      </c>
      <c r="C127" s="1">
        <v>286.2</v>
      </c>
      <c r="D127" s="1">
        <v>0.0</v>
      </c>
      <c r="E127" s="1" t="s">
        <v>29</v>
      </c>
      <c r="F127" s="1" t="s">
        <v>19</v>
      </c>
      <c r="G127" s="1" t="s">
        <v>20</v>
      </c>
      <c r="H127" s="1" t="s">
        <v>5796</v>
      </c>
      <c r="I127" s="1" t="s">
        <v>5797</v>
      </c>
      <c r="J127" s="1" t="s">
        <v>5797</v>
      </c>
      <c r="K127" s="2"/>
      <c r="L127" s="1">
        <v>-5.0</v>
      </c>
      <c r="M127" s="1"/>
      <c r="N127" s="1">
        <v>9.999816666666666</v>
      </c>
      <c r="O127" s="1" t="s">
        <v>5392</v>
      </c>
      <c r="P127" s="1" t="s">
        <v>5798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58</v>
      </c>
      <c r="B128" s="1" t="s">
        <v>485</v>
      </c>
      <c r="C128" s="1">
        <v>528.0</v>
      </c>
      <c r="D128" s="1">
        <v>0.0</v>
      </c>
      <c r="E128" s="2"/>
      <c r="F128" s="1" t="s">
        <v>19</v>
      </c>
      <c r="G128" s="1" t="s">
        <v>20</v>
      </c>
      <c r="H128" s="1" t="s">
        <v>5799</v>
      </c>
      <c r="I128" s="1" t="s">
        <v>5800</v>
      </c>
      <c r="J128" s="1" t="s">
        <v>5800</v>
      </c>
      <c r="K128" s="2"/>
      <c r="L128" s="1">
        <v>-10.0</v>
      </c>
      <c r="M128" s="1"/>
      <c r="N128" s="1">
        <v>8.05565</v>
      </c>
      <c r="O128" s="1" t="s">
        <v>5382</v>
      </c>
      <c r="P128" s="1" t="s">
        <v>5801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28</v>
      </c>
      <c r="B129" s="1" t="s">
        <v>17</v>
      </c>
      <c r="C129" s="3">
        <v>214.2</v>
      </c>
      <c r="D129" s="1">
        <v>0.0</v>
      </c>
      <c r="E129" s="1" t="s">
        <v>29</v>
      </c>
      <c r="F129" s="1" t="s">
        <v>19</v>
      </c>
      <c r="G129" s="1" t="s">
        <v>20</v>
      </c>
      <c r="H129" s="1" t="s">
        <v>5802</v>
      </c>
      <c r="I129" s="1" t="s">
        <v>5803</v>
      </c>
      <c r="J129" s="1" t="s">
        <v>5803</v>
      </c>
      <c r="K129" s="2"/>
      <c r="L129" s="1">
        <v>-6.0</v>
      </c>
      <c r="M129" s="1"/>
      <c r="N129" s="1">
        <v>8.673316666666667</v>
      </c>
      <c r="O129" s="1" t="s">
        <v>5392</v>
      </c>
      <c r="P129" s="1" t="s">
        <v>5804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36</v>
      </c>
      <c r="B130" s="3" t="s">
        <v>17</v>
      </c>
      <c r="C130" s="3">
        <v>269.0</v>
      </c>
      <c r="D130" s="1">
        <v>67.0</v>
      </c>
      <c r="E130" s="2"/>
      <c r="F130" s="1" t="s">
        <v>67</v>
      </c>
      <c r="G130" s="1" t="s">
        <v>68</v>
      </c>
      <c r="H130" s="1" t="s">
        <v>5805</v>
      </c>
      <c r="I130" s="1" t="s">
        <v>5806</v>
      </c>
      <c r="J130" s="1" t="s">
        <v>5406</v>
      </c>
      <c r="K130" s="2"/>
      <c r="L130" s="1">
        <v>942.0</v>
      </c>
      <c r="M130" s="1"/>
      <c r="N130" s="1">
        <v>16.044833333333333</v>
      </c>
      <c r="O130" s="1" t="s">
        <v>5407</v>
      </c>
      <c r="P130" s="1" t="s">
        <v>5807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58</v>
      </c>
      <c r="B131" s="1" t="s">
        <v>485</v>
      </c>
      <c r="C131" s="1">
        <v>538.0</v>
      </c>
      <c r="D131" s="1">
        <v>0.0</v>
      </c>
      <c r="E131" s="2"/>
      <c r="F131" s="1" t="s">
        <v>19</v>
      </c>
      <c r="G131" s="1" t="s">
        <v>20</v>
      </c>
      <c r="H131" s="1" t="s">
        <v>5808</v>
      </c>
      <c r="I131" s="1" t="s">
        <v>5809</v>
      </c>
      <c r="J131" s="1" t="s">
        <v>5809</v>
      </c>
      <c r="K131" s="2"/>
      <c r="L131" s="1">
        <v>-4.0</v>
      </c>
      <c r="M131" s="1"/>
      <c r="N131" s="1">
        <v>15.428416666666667</v>
      </c>
      <c r="O131" s="1" t="s">
        <v>5382</v>
      </c>
      <c r="P131" s="1" t="s">
        <v>5810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36</v>
      </c>
      <c r="B132" s="1" t="s">
        <v>17</v>
      </c>
      <c r="C132" s="1">
        <v>1564.0</v>
      </c>
      <c r="D132" s="1">
        <v>0.0</v>
      </c>
      <c r="E132" s="1" t="s">
        <v>5753</v>
      </c>
      <c r="F132" s="1" t="s">
        <v>38</v>
      </c>
      <c r="G132" s="1" t="s">
        <v>20</v>
      </c>
      <c r="H132" s="1" t="s">
        <v>5811</v>
      </c>
      <c r="I132" s="1" t="s">
        <v>5812</v>
      </c>
      <c r="J132" s="1" t="s">
        <v>5813</v>
      </c>
      <c r="K132" s="1" t="s">
        <v>5814</v>
      </c>
      <c r="L132" s="1">
        <v>-1.0</v>
      </c>
      <c r="M132" s="1">
        <v>0.03673333333333333</v>
      </c>
      <c r="N132" s="1">
        <v>25.647816666666667</v>
      </c>
      <c r="O132" s="1" t="s">
        <v>5407</v>
      </c>
      <c r="P132" s="1" t="s">
        <v>5815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28</v>
      </c>
      <c r="B133" s="1" t="s">
        <v>17</v>
      </c>
      <c r="C133" s="1">
        <v>413.4</v>
      </c>
      <c r="D133" s="1">
        <v>0.0</v>
      </c>
      <c r="E133" s="1" t="s">
        <v>29</v>
      </c>
      <c r="F133" s="1" t="s">
        <v>19</v>
      </c>
      <c r="G133" s="1" t="s">
        <v>20</v>
      </c>
      <c r="H133" s="1" t="s">
        <v>5816</v>
      </c>
      <c r="I133" s="1" t="s">
        <v>5817</v>
      </c>
      <c r="J133" s="1" t="s">
        <v>5817</v>
      </c>
      <c r="K133" s="2"/>
      <c r="L133" s="1">
        <v>-1.0</v>
      </c>
      <c r="M133" s="1"/>
      <c r="N133" s="1">
        <v>13.290683333333334</v>
      </c>
      <c r="O133" s="1" t="s">
        <v>5392</v>
      </c>
      <c r="P133" s="1" t="s">
        <v>5818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58</v>
      </c>
      <c r="B134" s="1" t="s">
        <v>485</v>
      </c>
      <c r="C134" s="1">
        <v>366.0</v>
      </c>
      <c r="D134" s="1">
        <v>0.0</v>
      </c>
      <c r="E134" s="2"/>
      <c r="F134" s="1" t="s">
        <v>19</v>
      </c>
      <c r="G134" s="1" t="s">
        <v>93</v>
      </c>
      <c r="H134" s="1" t="s">
        <v>5819</v>
      </c>
      <c r="I134" s="1" t="s">
        <v>5820</v>
      </c>
      <c r="J134" s="1" t="s">
        <v>5820</v>
      </c>
      <c r="K134" s="2"/>
      <c r="L134" s="1">
        <v>-3.0</v>
      </c>
      <c r="M134" s="1"/>
      <c r="N134" s="1">
        <v>11.621833333333333</v>
      </c>
      <c r="O134" s="1" t="s">
        <v>5382</v>
      </c>
      <c r="P134" s="1" t="s">
        <v>5821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58</v>
      </c>
      <c r="B135" s="1" t="s">
        <v>485</v>
      </c>
      <c r="C135" s="1">
        <v>321.0</v>
      </c>
      <c r="D135" s="1">
        <v>0.0</v>
      </c>
      <c r="E135" s="2"/>
      <c r="F135" s="1" t="s">
        <v>19</v>
      </c>
      <c r="G135" s="1" t="s">
        <v>20</v>
      </c>
      <c r="H135" s="1" t="s">
        <v>5822</v>
      </c>
      <c r="I135" s="1" t="s">
        <v>5823</v>
      </c>
      <c r="J135" s="1" t="s">
        <v>5823</v>
      </c>
      <c r="K135" s="2"/>
      <c r="L135" s="1">
        <v>-4.0</v>
      </c>
      <c r="M135" s="1"/>
      <c r="N135" s="1">
        <v>10.235266666666666</v>
      </c>
      <c r="O135" s="1" t="s">
        <v>5382</v>
      </c>
      <c r="P135" s="1" t="s">
        <v>5824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28</v>
      </c>
      <c r="B136" s="1" t="s">
        <v>17</v>
      </c>
      <c r="C136" s="1">
        <v>379.0</v>
      </c>
      <c r="D136" s="1">
        <v>0.0</v>
      </c>
      <c r="E136" s="1" t="s">
        <v>29</v>
      </c>
      <c r="F136" s="1" t="s">
        <v>19</v>
      </c>
      <c r="G136" s="1" t="s">
        <v>20</v>
      </c>
      <c r="H136" s="1" t="s">
        <v>5825</v>
      </c>
      <c r="I136" s="1" t="s">
        <v>5826</v>
      </c>
      <c r="J136" s="1" t="s">
        <v>5826</v>
      </c>
      <c r="K136" s="2"/>
      <c r="L136" s="1">
        <v>-5.0</v>
      </c>
      <c r="M136" s="1"/>
      <c r="N136" s="1">
        <v>9.964216666666667</v>
      </c>
      <c r="O136" s="1" t="s">
        <v>5392</v>
      </c>
      <c r="P136" s="1" t="s">
        <v>5827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28</v>
      </c>
      <c r="B137" s="1" t="s">
        <v>17</v>
      </c>
      <c r="C137" s="1">
        <v>428.4</v>
      </c>
      <c r="D137" s="1">
        <v>0.0</v>
      </c>
      <c r="E137" s="1" t="s">
        <v>29</v>
      </c>
      <c r="F137" s="1" t="s">
        <v>19</v>
      </c>
      <c r="G137" s="1" t="s">
        <v>20</v>
      </c>
      <c r="H137" s="1" t="s">
        <v>5828</v>
      </c>
      <c r="I137" s="1" t="s">
        <v>5829</v>
      </c>
      <c r="J137" s="1" t="s">
        <v>5829</v>
      </c>
      <c r="K137" s="2"/>
      <c r="L137" s="1">
        <v>-5.0</v>
      </c>
      <c r="M137" s="1"/>
      <c r="N137" s="1">
        <v>9.297933333333333</v>
      </c>
      <c r="O137" s="1" t="s">
        <v>5392</v>
      </c>
      <c r="P137" s="1" t="s">
        <v>5830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36</v>
      </c>
      <c r="B138" s="1" t="s">
        <v>17</v>
      </c>
      <c r="C138" s="1">
        <v>386.0</v>
      </c>
      <c r="D138" s="1">
        <v>97.0</v>
      </c>
      <c r="E138" s="2"/>
      <c r="F138" s="1" t="s">
        <v>67</v>
      </c>
      <c r="G138" s="1" t="s">
        <v>20</v>
      </c>
      <c r="H138" s="1" t="s">
        <v>5831</v>
      </c>
      <c r="I138" s="1" t="s">
        <v>5832</v>
      </c>
      <c r="J138" s="1" t="s">
        <v>5406</v>
      </c>
      <c r="K138" s="2"/>
      <c r="L138" s="1">
        <v>951.0</v>
      </c>
      <c r="M138" s="1"/>
      <c r="N138" s="1">
        <v>17.5639</v>
      </c>
      <c r="O138" s="1" t="s">
        <v>5407</v>
      </c>
      <c r="P138" s="1" t="s">
        <v>5833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28</v>
      </c>
      <c r="B139" s="1" t="s">
        <v>17</v>
      </c>
      <c r="C139" s="1">
        <v>296.2</v>
      </c>
      <c r="D139" s="1">
        <v>0.0</v>
      </c>
      <c r="E139" s="1" t="s">
        <v>29</v>
      </c>
      <c r="F139" s="1" t="s">
        <v>19</v>
      </c>
      <c r="G139" s="1" t="s">
        <v>20</v>
      </c>
      <c r="H139" s="1" t="s">
        <v>5834</v>
      </c>
      <c r="I139" s="1" t="s">
        <v>5835</v>
      </c>
      <c r="J139" s="1" t="s">
        <v>5835</v>
      </c>
      <c r="K139" s="2"/>
      <c r="L139" s="1">
        <v>-5.0</v>
      </c>
      <c r="M139" s="1"/>
      <c r="N139" s="1">
        <v>9.915966666666666</v>
      </c>
      <c r="O139" s="1" t="s">
        <v>5392</v>
      </c>
      <c r="P139" s="1" t="s">
        <v>5836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28</v>
      </c>
      <c r="B140" s="1" t="s">
        <v>17</v>
      </c>
      <c r="C140" s="1">
        <v>566.0</v>
      </c>
      <c r="D140" s="1">
        <v>0.0</v>
      </c>
      <c r="E140" s="1" t="s">
        <v>29</v>
      </c>
      <c r="F140" s="1" t="s">
        <v>19</v>
      </c>
      <c r="G140" s="1" t="s">
        <v>20</v>
      </c>
      <c r="H140" s="1" t="s">
        <v>5837</v>
      </c>
      <c r="I140" s="1" t="s">
        <v>5838</v>
      </c>
      <c r="J140" s="1" t="s">
        <v>5838</v>
      </c>
      <c r="K140" s="2"/>
      <c r="L140" s="1">
        <v>-8.0</v>
      </c>
      <c r="M140" s="1"/>
      <c r="N140" s="1">
        <v>11.703266666666666</v>
      </c>
      <c r="O140" s="1" t="s">
        <v>5392</v>
      </c>
      <c r="P140" s="1" t="s">
        <v>5839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28</v>
      </c>
      <c r="B141" s="1" t="s">
        <v>17</v>
      </c>
      <c r="C141" s="1">
        <v>301.2</v>
      </c>
      <c r="D141" s="1">
        <v>0.0</v>
      </c>
      <c r="E141" s="1" t="s">
        <v>29</v>
      </c>
      <c r="F141" s="1" t="s">
        <v>19</v>
      </c>
      <c r="G141" s="1" t="s">
        <v>20</v>
      </c>
      <c r="H141" s="1" t="s">
        <v>5840</v>
      </c>
      <c r="I141" s="1" t="s">
        <v>5841</v>
      </c>
      <c r="J141" s="1" t="s">
        <v>5841</v>
      </c>
      <c r="K141" s="2"/>
      <c r="L141" s="1">
        <v>-5.0</v>
      </c>
      <c r="M141" s="1"/>
      <c r="N141" s="1">
        <v>9.264033333333334</v>
      </c>
      <c r="O141" s="1" t="s">
        <v>5392</v>
      </c>
      <c r="P141" s="1" t="s">
        <v>5842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28</v>
      </c>
      <c r="B142" s="1" t="s">
        <v>17</v>
      </c>
      <c r="C142" s="1">
        <v>440.0</v>
      </c>
      <c r="D142" s="1">
        <v>0.0</v>
      </c>
      <c r="E142" s="1" t="s">
        <v>29</v>
      </c>
      <c r="F142" s="1" t="s">
        <v>19</v>
      </c>
      <c r="G142" s="1" t="s">
        <v>20</v>
      </c>
      <c r="H142" s="1" t="s">
        <v>5843</v>
      </c>
      <c r="I142" s="1" t="s">
        <v>5844</v>
      </c>
      <c r="J142" s="1" t="s">
        <v>5844</v>
      </c>
      <c r="K142" s="2"/>
      <c r="L142" s="1">
        <v>-5.0</v>
      </c>
      <c r="M142" s="1"/>
      <c r="N142" s="1">
        <v>9.684933333333333</v>
      </c>
      <c r="O142" s="1" t="s">
        <v>5392</v>
      </c>
      <c r="P142" s="1" t="s">
        <v>5845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36</v>
      </c>
      <c r="B143" s="1" t="s">
        <v>17</v>
      </c>
      <c r="C143" s="1">
        <v>518.0</v>
      </c>
      <c r="D143" s="1">
        <v>0.0</v>
      </c>
      <c r="E143" s="1" t="s">
        <v>5753</v>
      </c>
      <c r="F143" s="1" t="s">
        <v>38</v>
      </c>
      <c r="G143" s="1" t="s">
        <v>20</v>
      </c>
      <c r="H143" s="1" t="s">
        <v>5846</v>
      </c>
      <c r="I143" s="1" t="s">
        <v>5847</v>
      </c>
      <c r="J143" s="1" t="s">
        <v>5848</v>
      </c>
      <c r="K143" s="1" t="s">
        <v>5849</v>
      </c>
      <c r="L143" s="1">
        <v>-9.0</v>
      </c>
      <c r="M143" s="1">
        <v>0.012883333333333333</v>
      </c>
      <c r="N143" s="1">
        <v>7.856333333333334</v>
      </c>
      <c r="O143" s="1" t="s">
        <v>5407</v>
      </c>
      <c r="P143" s="1" t="s">
        <v>5850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16</v>
      </c>
      <c r="B144" s="1" t="s">
        <v>485</v>
      </c>
      <c r="C144" s="1">
        <v>439.0</v>
      </c>
      <c r="D144" s="1">
        <v>0.0</v>
      </c>
      <c r="E144" s="1" t="s">
        <v>5851</v>
      </c>
      <c r="F144" s="1" t="s">
        <v>19</v>
      </c>
      <c r="G144" s="1" t="s">
        <v>20</v>
      </c>
      <c r="H144" s="1" t="s">
        <v>5852</v>
      </c>
      <c r="I144" s="1" t="s">
        <v>5853</v>
      </c>
      <c r="J144" s="1" t="s">
        <v>5853</v>
      </c>
      <c r="K144" s="2"/>
      <c r="L144" s="1">
        <v>-7.0</v>
      </c>
      <c r="M144" s="1"/>
      <c r="N144" s="1">
        <v>7.36325</v>
      </c>
      <c r="O144" s="1" t="s">
        <v>5382</v>
      </c>
      <c r="P144" s="1" t="s">
        <v>5854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28</v>
      </c>
      <c r="B145" s="1" t="s">
        <v>17</v>
      </c>
      <c r="C145" s="1">
        <v>428.4</v>
      </c>
      <c r="D145" s="1">
        <v>0.0</v>
      </c>
      <c r="E145" s="1" t="s">
        <v>29</v>
      </c>
      <c r="F145" s="1" t="s">
        <v>19</v>
      </c>
      <c r="G145" s="1" t="s">
        <v>20</v>
      </c>
      <c r="H145" s="1" t="s">
        <v>5855</v>
      </c>
      <c r="I145" s="1" t="s">
        <v>5856</v>
      </c>
      <c r="J145" s="1" t="s">
        <v>5856</v>
      </c>
      <c r="K145" s="2"/>
      <c r="L145" s="1">
        <v>-6.0</v>
      </c>
      <c r="M145" s="1"/>
      <c r="N145" s="1">
        <v>8.639533333333333</v>
      </c>
      <c r="O145" s="1" t="s">
        <v>5392</v>
      </c>
      <c r="P145" s="1" t="s">
        <v>5857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16</v>
      </c>
      <c r="B146" s="1" t="s">
        <v>485</v>
      </c>
      <c r="C146" s="1">
        <v>717.0</v>
      </c>
      <c r="D146" s="1">
        <v>0.0</v>
      </c>
      <c r="E146" s="1" t="s">
        <v>5851</v>
      </c>
      <c r="F146" s="1" t="s">
        <v>19</v>
      </c>
      <c r="G146" s="1" t="s">
        <v>20</v>
      </c>
      <c r="H146" s="1" t="s">
        <v>5858</v>
      </c>
      <c r="I146" s="1" t="s">
        <v>5859</v>
      </c>
      <c r="J146" s="1" t="s">
        <v>5859</v>
      </c>
      <c r="K146" s="2"/>
      <c r="L146" s="1">
        <v>-4.0</v>
      </c>
      <c r="M146" s="1"/>
      <c r="N146" s="1">
        <v>15.013166666666667</v>
      </c>
      <c r="O146" s="1" t="s">
        <v>5382</v>
      </c>
      <c r="P146" s="1" t="s">
        <v>5860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28</v>
      </c>
      <c r="B147" s="1" t="s">
        <v>17</v>
      </c>
      <c r="C147" s="1">
        <v>336.2</v>
      </c>
      <c r="D147" s="1">
        <v>0.0</v>
      </c>
      <c r="E147" s="1" t="s">
        <v>29</v>
      </c>
      <c r="F147" s="1" t="s">
        <v>19</v>
      </c>
      <c r="G147" s="1" t="s">
        <v>20</v>
      </c>
      <c r="H147" s="1" t="s">
        <v>5861</v>
      </c>
      <c r="I147" s="1" t="s">
        <v>5862</v>
      </c>
      <c r="J147" s="1" t="s">
        <v>5862</v>
      </c>
      <c r="K147" s="2"/>
      <c r="L147" s="1">
        <v>-7.0</v>
      </c>
      <c r="M147" s="1"/>
      <c r="N147" s="1">
        <v>7.511383333333334</v>
      </c>
      <c r="O147" s="1" t="s">
        <v>5392</v>
      </c>
      <c r="P147" s="1" t="s">
        <v>5863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58</v>
      </c>
      <c r="B148" s="1" t="s">
        <v>485</v>
      </c>
      <c r="C148" s="1">
        <v>294.0</v>
      </c>
      <c r="D148" s="1">
        <v>0.0</v>
      </c>
      <c r="E148" s="2"/>
      <c r="F148" s="1" t="s">
        <v>19</v>
      </c>
      <c r="G148" s="1" t="s">
        <v>20</v>
      </c>
      <c r="H148" s="1" t="s">
        <v>5864</v>
      </c>
      <c r="I148" s="1" t="s">
        <v>5865</v>
      </c>
      <c r="J148" s="1" t="s">
        <v>5865</v>
      </c>
      <c r="K148" s="2"/>
      <c r="L148" s="1">
        <v>-8.0</v>
      </c>
      <c r="M148" s="1"/>
      <c r="N148" s="1">
        <v>6.223966666666667</v>
      </c>
      <c r="O148" s="1" t="s">
        <v>5382</v>
      </c>
      <c r="P148" s="1" t="s">
        <v>5866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16</v>
      </c>
      <c r="B149" s="1" t="s">
        <v>485</v>
      </c>
      <c r="C149" s="1">
        <v>364.0</v>
      </c>
      <c r="D149" s="1">
        <v>0.0</v>
      </c>
      <c r="E149" s="1" t="s">
        <v>1569</v>
      </c>
      <c r="F149" s="1" t="s">
        <v>19</v>
      </c>
      <c r="G149" s="1" t="s">
        <v>20</v>
      </c>
      <c r="H149" s="1" t="s">
        <v>5867</v>
      </c>
      <c r="I149" s="1" t="s">
        <v>5868</v>
      </c>
      <c r="J149" s="1" t="s">
        <v>5868</v>
      </c>
      <c r="K149" s="2"/>
      <c r="L149" s="1">
        <v>-5.0</v>
      </c>
      <c r="M149" s="1"/>
      <c r="N149" s="1">
        <v>9.8568</v>
      </c>
      <c r="O149" s="1" t="s">
        <v>5382</v>
      </c>
      <c r="P149" s="1" t="s">
        <v>5869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36</v>
      </c>
      <c r="B150" s="1" t="s">
        <v>17</v>
      </c>
      <c r="C150" s="1">
        <v>516.0</v>
      </c>
      <c r="D150" s="1">
        <v>27.0</v>
      </c>
      <c r="E150" s="1" t="s">
        <v>5753</v>
      </c>
      <c r="F150" s="1" t="s">
        <v>38</v>
      </c>
      <c r="G150" s="1" t="s">
        <v>20</v>
      </c>
      <c r="H150" s="1" t="s">
        <v>5870</v>
      </c>
      <c r="I150" s="1" t="s">
        <v>5871</v>
      </c>
      <c r="J150" s="1" t="s">
        <v>5872</v>
      </c>
      <c r="K150" s="1" t="s">
        <v>5873</v>
      </c>
      <c r="L150" s="1">
        <v>-14.0</v>
      </c>
      <c r="M150" s="1">
        <v>0.01295</v>
      </c>
      <c r="N150" s="1">
        <v>9.522633333333333</v>
      </c>
      <c r="O150" s="1" t="s">
        <v>5407</v>
      </c>
      <c r="P150" s="1" t="s">
        <v>5874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28</v>
      </c>
      <c r="B151" s="1" t="s">
        <v>17</v>
      </c>
      <c r="C151" s="1">
        <v>214.2</v>
      </c>
      <c r="D151" s="1">
        <v>0.0</v>
      </c>
      <c r="E151" s="1" t="s">
        <v>29</v>
      </c>
      <c r="F151" s="1" t="s">
        <v>19</v>
      </c>
      <c r="G151" s="1" t="s">
        <v>20</v>
      </c>
      <c r="H151" s="1" t="s">
        <v>5875</v>
      </c>
      <c r="I151" s="1" t="s">
        <v>5876</v>
      </c>
      <c r="J151" s="1" t="s">
        <v>5876</v>
      </c>
      <c r="K151" s="2"/>
      <c r="L151" s="1">
        <v>-6.0</v>
      </c>
      <c r="M151" s="1"/>
      <c r="N151" s="1">
        <v>8.499616666666666</v>
      </c>
      <c r="O151" s="1" t="s">
        <v>5392</v>
      </c>
      <c r="P151" s="1" t="s">
        <v>5877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36</v>
      </c>
      <c r="B152" s="1" t="s">
        <v>17</v>
      </c>
      <c r="C152" s="1">
        <v>199.0</v>
      </c>
      <c r="D152" s="1">
        <v>50.0</v>
      </c>
      <c r="E152" s="2"/>
      <c r="F152" s="1" t="s">
        <v>67</v>
      </c>
      <c r="G152" s="1" t="s">
        <v>68</v>
      </c>
      <c r="H152" s="1" t="s">
        <v>5878</v>
      </c>
      <c r="I152" s="1" t="s">
        <v>5879</v>
      </c>
      <c r="J152" s="1" t="s">
        <v>5406</v>
      </c>
      <c r="K152" s="2"/>
      <c r="L152" s="1">
        <v>1008.0</v>
      </c>
      <c r="M152" s="1"/>
      <c r="N152" s="1">
        <v>10.314016666666667</v>
      </c>
      <c r="O152" s="1" t="s">
        <v>5407</v>
      </c>
      <c r="P152" s="1" t="s">
        <v>5880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36</v>
      </c>
      <c r="B153" s="1" t="s">
        <v>17</v>
      </c>
      <c r="C153" s="1">
        <v>209.0</v>
      </c>
      <c r="D153" s="1">
        <v>50.0</v>
      </c>
      <c r="E153" s="2"/>
      <c r="F153" s="1" t="s">
        <v>67</v>
      </c>
      <c r="G153" s="1" t="s">
        <v>20</v>
      </c>
      <c r="H153" s="1" t="s">
        <v>5881</v>
      </c>
      <c r="I153" s="1" t="s">
        <v>5882</v>
      </c>
      <c r="J153" s="1" t="s">
        <v>5406</v>
      </c>
      <c r="K153" s="2"/>
      <c r="L153" s="1">
        <v>1012.0</v>
      </c>
      <c r="M153" s="1"/>
      <c r="N153" s="1">
        <v>7.127583333333333</v>
      </c>
      <c r="O153" s="1" t="s">
        <v>5407</v>
      </c>
      <c r="P153" s="1" t="s">
        <v>5883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36</v>
      </c>
      <c r="B154" s="1" t="s">
        <v>17</v>
      </c>
      <c r="C154" s="1">
        <v>199.0</v>
      </c>
      <c r="D154" s="1">
        <v>50.0</v>
      </c>
      <c r="E154" s="2"/>
      <c r="F154" s="1" t="s">
        <v>67</v>
      </c>
      <c r="G154" s="1" t="s">
        <v>68</v>
      </c>
      <c r="H154" s="1" t="s">
        <v>5884</v>
      </c>
      <c r="I154" s="1" t="s">
        <v>5885</v>
      </c>
      <c r="J154" s="1" t="s">
        <v>5406</v>
      </c>
      <c r="K154" s="2"/>
      <c r="L154" s="1">
        <v>1019.0</v>
      </c>
      <c r="M154" s="1"/>
      <c r="N154" s="1">
        <v>8.097116666666667</v>
      </c>
      <c r="O154" s="1" t="s">
        <v>5407</v>
      </c>
      <c r="P154" s="1" t="s">
        <v>5886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36</v>
      </c>
      <c r="B155" s="1" t="s">
        <v>17</v>
      </c>
      <c r="C155" s="1">
        <v>309.0</v>
      </c>
      <c r="D155" s="1">
        <v>0.0</v>
      </c>
      <c r="E155" s="1" t="s">
        <v>5594</v>
      </c>
      <c r="F155" s="1" t="s">
        <v>38</v>
      </c>
      <c r="G155" s="1" t="s">
        <v>20</v>
      </c>
      <c r="H155" s="1" t="s">
        <v>5887</v>
      </c>
      <c r="I155" s="1" t="s">
        <v>5888</v>
      </c>
      <c r="J155" s="1" t="s">
        <v>5889</v>
      </c>
      <c r="K155" s="1" t="s">
        <v>5890</v>
      </c>
      <c r="L155" s="1">
        <v>-3.0</v>
      </c>
      <c r="M155" s="1">
        <v>0.04401666666666667</v>
      </c>
      <c r="N155" s="1">
        <v>8.6782</v>
      </c>
      <c r="O155" s="1" t="s">
        <v>5407</v>
      </c>
      <c r="P155" s="1" t="s">
        <v>5891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58</v>
      </c>
      <c r="B156" s="1" t="s">
        <v>485</v>
      </c>
      <c r="C156" s="1">
        <v>742.0</v>
      </c>
      <c r="D156" s="1">
        <v>0.0</v>
      </c>
      <c r="E156" s="2"/>
      <c r="F156" s="1" t="s">
        <v>19</v>
      </c>
      <c r="G156" s="1" t="s">
        <v>20</v>
      </c>
      <c r="H156" s="1" t="s">
        <v>5892</v>
      </c>
      <c r="I156" s="1" t="s">
        <v>5893</v>
      </c>
      <c r="J156" s="1" t="s">
        <v>5893</v>
      </c>
      <c r="K156" s="2"/>
      <c r="L156" s="1">
        <v>-12.0</v>
      </c>
      <c r="M156" s="1"/>
      <c r="N156" s="1">
        <v>7.977166666666666</v>
      </c>
      <c r="O156" s="1" t="s">
        <v>5382</v>
      </c>
      <c r="P156" s="1" t="s">
        <v>5894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16</v>
      </c>
      <c r="B157" s="1" t="s">
        <v>485</v>
      </c>
      <c r="C157" s="1">
        <v>662.0</v>
      </c>
      <c r="D157" s="1">
        <v>0.0</v>
      </c>
      <c r="E157" s="1" t="s">
        <v>5895</v>
      </c>
      <c r="F157" s="1" t="s">
        <v>19</v>
      </c>
      <c r="G157" s="1" t="s">
        <v>20</v>
      </c>
      <c r="H157" s="1" t="s">
        <v>5896</v>
      </c>
      <c r="I157" s="1" t="s">
        <v>5897</v>
      </c>
      <c r="J157" s="1" t="s">
        <v>5897</v>
      </c>
      <c r="K157" s="2"/>
      <c r="L157" s="1">
        <v>-9.0</v>
      </c>
      <c r="M157" s="1"/>
      <c r="N157" s="1">
        <v>10.875666666666667</v>
      </c>
      <c r="O157" s="1" t="s">
        <v>5382</v>
      </c>
      <c r="P157" s="1" t="s">
        <v>5898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36</v>
      </c>
      <c r="B158" s="1" t="s">
        <v>17</v>
      </c>
      <c r="C158" s="1">
        <v>199.0</v>
      </c>
      <c r="D158" s="1">
        <v>50.0</v>
      </c>
      <c r="E158" s="2"/>
      <c r="F158" s="1" t="s">
        <v>67</v>
      </c>
      <c r="G158" s="1" t="s">
        <v>20</v>
      </c>
      <c r="H158" s="1" t="s">
        <v>5899</v>
      </c>
      <c r="I158" s="1" t="s">
        <v>5900</v>
      </c>
      <c r="J158" s="1" t="s">
        <v>5406</v>
      </c>
      <c r="K158" s="2"/>
      <c r="L158" s="1">
        <v>1037.0</v>
      </c>
      <c r="M158" s="1"/>
      <c r="N158" s="1">
        <v>9.216083333333334</v>
      </c>
      <c r="O158" s="1" t="s">
        <v>5407</v>
      </c>
      <c r="P158" s="1" t="s">
        <v>5901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58</v>
      </c>
      <c r="B159" s="1" t="s">
        <v>485</v>
      </c>
      <c r="C159" s="1">
        <v>645.0</v>
      </c>
      <c r="D159" s="1">
        <v>0.0</v>
      </c>
      <c r="E159" s="2"/>
      <c r="F159" s="1" t="s">
        <v>19</v>
      </c>
      <c r="G159" s="1" t="s">
        <v>20</v>
      </c>
      <c r="H159" s="1" t="s">
        <v>5902</v>
      </c>
      <c r="I159" s="1" t="s">
        <v>5903</v>
      </c>
      <c r="J159" s="1" t="s">
        <v>5903</v>
      </c>
      <c r="K159" s="2"/>
      <c r="L159" s="1">
        <v>-8.0</v>
      </c>
      <c r="M159" s="1"/>
      <c r="N159" s="1">
        <v>11.2755</v>
      </c>
      <c r="O159" s="1" t="s">
        <v>5382</v>
      </c>
      <c r="P159" s="1" t="s">
        <v>5904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36</v>
      </c>
      <c r="B160" s="1" t="s">
        <v>17</v>
      </c>
      <c r="C160" s="1">
        <v>419.0</v>
      </c>
      <c r="D160" s="1">
        <v>45.0</v>
      </c>
      <c r="E160" s="1" t="s">
        <v>5594</v>
      </c>
      <c r="F160" s="1" t="s">
        <v>38</v>
      </c>
      <c r="G160" s="1" t="s">
        <v>20</v>
      </c>
      <c r="H160" s="1" t="s">
        <v>5905</v>
      </c>
      <c r="I160" s="1" t="s">
        <v>5906</v>
      </c>
      <c r="J160" s="1" t="s">
        <v>5907</v>
      </c>
      <c r="K160" s="1" t="s">
        <v>5908</v>
      </c>
      <c r="L160" s="1">
        <v>-2.0</v>
      </c>
      <c r="M160" s="1">
        <v>0.015683333333333334</v>
      </c>
      <c r="N160" s="1">
        <v>11.5485</v>
      </c>
      <c r="O160" s="1" t="s">
        <v>5407</v>
      </c>
      <c r="P160" s="1" t="s">
        <v>5909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28</v>
      </c>
      <c r="B161" s="1" t="s">
        <v>17</v>
      </c>
      <c r="C161" s="1">
        <v>375.2</v>
      </c>
      <c r="D161" s="1">
        <v>0.0</v>
      </c>
      <c r="E161" s="1" t="s">
        <v>29</v>
      </c>
      <c r="F161" s="1" t="s">
        <v>19</v>
      </c>
      <c r="G161" s="1" t="s">
        <v>20</v>
      </c>
      <c r="H161" s="1" t="s">
        <v>5910</v>
      </c>
      <c r="I161" s="1" t="s">
        <v>5911</v>
      </c>
      <c r="J161" s="1" t="s">
        <v>5911</v>
      </c>
      <c r="K161" s="2"/>
      <c r="L161" s="1">
        <v>-5.0</v>
      </c>
      <c r="M161" s="1"/>
      <c r="N161" s="1">
        <v>9.873233333333333</v>
      </c>
      <c r="O161" s="1" t="s">
        <v>5392</v>
      </c>
      <c r="P161" s="1" t="s">
        <v>5912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36</v>
      </c>
      <c r="B162" s="1" t="s">
        <v>17</v>
      </c>
      <c r="C162" s="1">
        <v>389.0</v>
      </c>
      <c r="D162" s="1">
        <v>0.0</v>
      </c>
      <c r="E162" s="1" t="s">
        <v>5594</v>
      </c>
      <c r="F162" s="1" t="s">
        <v>38</v>
      </c>
      <c r="G162" s="1" t="s">
        <v>20</v>
      </c>
      <c r="H162" s="1" t="s">
        <v>5913</v>
      </c>
      <c r="I162" s="1" t="s">
        <v>5914</v>
      </c>
      <c r="J162" s="1" t="s">
        <v>5915</v>
      </c>
      <c r="K162" s="1" t="s">
        <v>5916</v>
      </c>
      <c r="L162" s="1">
        <v>-2.0</v>
      </c>
      <c r="M162" s="1">
        <v>0.01633333333333333</v>
      </c>
      <c r="N162" s="1">
        <v>15.65765</v>
      </c>
      <c r="O162" s="1" t="s">
        <v>5407</v>
      </c>
      <c r="P162" s="1" t="s">
        <v>5917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58</v>
      </c>
      <c r="B163" s="1" t="s">
        <v>485</v>
      </c>
      <c r="C163" s="1">
        <v>849.0</v>
      </c>
      <c r="D163" s="1">
        <v>0.0</v>
      </c>
      <c r="E163" s="2"/>
      <c r="F163" s="1" t="s">
        <v>19</v>
      </c>
      <c r="G163" s="1" t="s">
        <v>20</v>
      </c>
      <c r="H163" s="1" t="s">
        <v>5918</v>
      </c>
      <c r="I163" s="1" t="s">
        <v>5919</v>
      </c>
      <c r="J163" s="1" t="s">
        <v>5919</v>
      </c>
      <c r="K163" s="2"/>
      <c r="L163" s="1">
        <v>-10.0</v>
      </c>
      <c r="M163" s="1"/>
      <c r="N163" s="1">
        <v>9.031166666666667</v>
      </c>
      <c r="O163" s="1" t="s">
        <v>5382</v>
      </c>
      <c r="P163" s="1" t="s">
        <v>5920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36</v>
      </c>
      <c r="B164" s="1" t="s">
        <v>17</v>
      </c>
      <c r="C164" s="3">
        <v>119.0</v>
      </c>
      <c r="D164" s="1">
        <v>0.0</v>
      </c>
      <c r="E164" s="2"/>
      <c r="F164" s="1" t="s">
        <v>67</v>
      </c>
      <c r="G164" s="1" t="s">
        <v>93</v>
      </c>
      <c r="H164" s="1" t="s">
        <v>5921</v>
      </c>
      <c r="I164" s="1" t="s">
        <v>5922</v>
      </c>
      <c r="J164" s="1" t="s">
        <v>5406</v>
      </c>
      <c r="K164" s="2"/>
      <c r="L164" s="1">
        <v>1052.0</v>
      </c>
      <c r="M164" s="1"/>
      <c r="N164" s="1">
        <v>6.8921166666666664</v>
      </c>
      <c r="O164" s="1" t="s">
        <v>5407</v>
      </c>
      <c r="P164" s="1" t="s">
        <v>5923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28</v>
      </c>
      <c r="B165" s="1" t="s">
        <v>17</v>
      </c>
      <c r="C165" s="1">
        <v>264.2</v>
      </c>
      <c r="D165" s="1">
        <v>0.0</v>
      </c>
      <c r="E165" s="1" t="s">
        <v>29</v>
      </c>
      <c r="F165" s="1" t="s">
        <v>19</v>
      </c>
      <c r="G165" s="1" t="s">
        <v>20</v>
      </c>
      <c r="H165" s="1" t="s">
        <v>5924</v>
      </c>
      <c r="I165" s="1" t="s">
        <v>5925</v>
      </c>
      <c r="J165" s="1" t="s">
        <v>5925</v>
      </c>
      <c r="K165" s="2"/>
      <c r="L165" s="1">
        <v>-7.0</v>
      </c>
      <c r="M165" s="1"/>
      <c r="N165" s="1">
        <v>7.6376333333333335</v>
      </c>
      <c r="O165" s="1" t="s">
        <v>5392</v>
      </c>
      <c r="P165" s="1" t="s">
        <v>5926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36</v>
      </c>
      <c r="B166" s="1" t="s">
        <v>17</v>
      </c>
      <c r="C166" s="1">
        <v>245.0</v>
      </c>
      <c r="D166" s="1">
        <v>61.0</v>
      </c>
      <c r="E166" s="2"/>
      <c r="F166" s="1" t="s">
        <v>67</v>
      </c>
      <c r="G166" s="1" t="s">
        <v>20</v>
      </c>
      <c r="H166" s="1" t="s">
        <v>5927</v>
      </c>
      <c r="I166" s="1" t="s">
        <v>5928</v>
      </c>
      <c r="J166" s="1" t="s">
        <v>5406</v>
      </c>
      <c r="K166" s="2"/>
      <c r="L166" s="1">
        <v>1066.0</v>
      </c>
      <c r="M166" s="1"/>
      <c r="N166" s="1">
        <v>12.566066666666666</v>
      </c>
      <c r="O166" s="1" t="s">
        <v>5407</v>
      </c>
      <c r="P166" s="1" t="s">
        <v>5929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58</v>
      </c>
      <c r="B167" s="1" t="s">
        <v>485</v>
      </c>
      <c r="C167" s="1">
        <v>404.0</v>
      </c>
      <c r="D167" s="1">
        <v>0.0</v>
      </c>
      <c r="E167" s="2"/>
      <c r="F167" s="1" t="s">
        <v>19</v>
      </c>
      <c r="G167" s="1" t="s">
        <v>20</v>
      </c>
      <c r="H167" s="1" t="s">
        <v>5930</v>
      </c>
      <c r="I167" s="1" t="s">
        <v>5931</v>
      </c>
      <c r="J167" s="1" t="s">
        <v>5931</v>
      </c>
      <c r="K167" s="2"/>
      <c r="L167" s="1">
        <v>-3.0</v>
      </c>
      <c r="M167" s="1"/>
      <c r="N167" s="1">
        <v>11.25275</v>
      </c>
      <c r="O167" s="1" t="s">
        <v>5382</v>
      </c>
      <c r="P167" s="1" t="s">
        <v>5932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28</v>
      </c>
      <c r="B168" s="1" t="s">
        <v>17</v>
      </c>
      <c r="C168" s="1">
        <v>214.2</v>
      </c>
      <c r="D168" s="1">
        <v>0.0</v>
      </c>
      <c r="E168" s="1" t="s">
        <v>29</v>
      </c>
      <c r="F168" s="1" t="s">
        <v>19</v>
      </c>
      <c r="G168" s="1" t="s">
        <v>20</v>
      </c>
      <c r="H168" s="1" t="s">
        <v>5933</v>
      </c>
      <c r="I168" s="1" t="s">
        <v>5934</v>
      </c>
      <c r="J168" s="1" t="s">
        <v>5934</v>
      </c>
      <c r="K168" s="2"/>
      <c r="L168" s="1">
        <v>-1.0</v>
      </c>
      <c r="M168" s="1"/>
      <c r="N168" s="1">
        <v>13.686883333333334</v>
      </c>
      <c r="O168" s="1" t="s">
        <v>5392</v>
      </c>
      <c r="P168" s="1" t="s">
        <v>5935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58</v>
      </c>
      <c r="B169" s="1" t="s">
        <v>485</v>
      </c>
      <c r="C169" s="1">
        <v>358.0</v>
      </c>
      <c r="D169" s="1">
        <v>0.0</v>
      </c>
      <c r="E169" s="2"/>
      <c r="F169" s="1" t="s">
        <v>19</v>
      </c>
      <c r="G169" s="1" t="s">
        <v>20</v>
      </c>
      <c r="H169" s="1" t="s">
        <v>5936</v>
      </c>
      <c r="I169" s="1" t="s">
        <v>5937</v>
      </c>
      <c r="J169" s="1" t="s">
        <v>5937</v>
      </c>
      <c r="K169" s="2"/>
      <c r="L169" s="1">
        <v>-9.0</v>
      </c>
      <c r="M169" s="1"/>
      <c r="N169" s="1">
        <v>5.745216666666667</v>
      </c>
      <c r="O169" s="1" t="s">
        <v>5382</v>
      </c>
      <c r="P169" s="1" t="s">
        <v>5938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28</v>
      </c>
      <c r="B170" s="1" t="s">
        <v>17</v>
      </c>
      <c r="C170" s="1">
        <v>214.2</v>
      </c>
      <c r="D170" s="1">
        <v>0.0</v>
      </c>
      <c r="E170" s="1" t="s">
        <v>29</v>
      </c>
      <c r="F170" s="1" t="s">
        <v>19</v>
      </c>
      <c r="G170" s="1" t="s">
        <v>20</v>
      </c>
      <c r="H170" s="1" t="s">
        <v>5939</v>
      </c>
      <c r="I170" s="1" t="s">
        <v>5940</v>
      </c>
      <c r="J170" s="1" t="s">
        <v>5940</v>
      </c>
      <c r="K170" s="2"/>
      <c r="L170" s="1">
        <v>-9.0</v>
      </c>
      <c r="M170" s="1"/>
      <c r="N170" s="1">
        <v>5.97745</v>
      </c>
      <c r="O170" s="1" t="s">
        <v>5392</v>
      </c>
      <c r="P170" s="1" t="s">
        <v>5420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28</v>
      </c>
      <c r="B171" s="1" t="s">
        <v>17</v>
      </c>
      <c r="C171" s="1">
        <v>658.0</v>
      </c>
      <c r="D171" s="1">
        <v>0.0</v>
      </c>
      <c r="E171" s="1" t="s">
        <v>29</v>
      </c>
      <c r="F171" s="1" t="s">
        <v>19</v>
      </c>
      <c r="G171" s="1" t="s">
        <v>20</v>
      </c>
      <c r="H171" s="1" t="s">
        <v>5941</v>
      </c>
      <c r="I171" s="1" t="s">
        <v>5942</v>
      </c>
      <c r="J171" s="1" t="s">
        <v>5942</v>
      </c>
      <c r="K171" s="2"/>
      <c r="L171" s="1">
        <v>-4.0</v>
      </c>
      <c r="M171" s="1"/>
      <c r="N171" s="1">
        <v>15.0247</v>
      </c>
      <c r="O171" s="1" t="s">
        <v>5392</v>
      </c>
      <c r="P171" s="1" t="s">
        <v>5943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28</v>
      </c>
      <c r="B172" s="1" t="s">
        <v>17</v>
      </c>
      <c r="C172" s="3">
        <v>369.0</v>
      </c>
      <c r="D172" s="1">
        <v>0.0</v>
      </c>
      <c r="E172" s="1" t="s">
        <v>29</v>
      </c>
      <c r="F172" s="1" t="s">
        <v>19</v>
      </c>
      <c r="G172" s="1" t="s">
        <v>20</v>
      </c>
      <c r="H172" s="1" t="s">
        <v>5944</v>
      </c>
      <c r="I172" s="1" t="s">
        <v>5945</v>
      </c>
      <c r="J172" s="1" t="s">
        <v>5945</v>
      </c>
      <c r="K172" s="2"/>
      <c r="L172" s="1">
        <v>-6.0</v>
      </c>
      <c r="M172" s="1"/>
      <c r="N172" s="1">
        <v>8.355666666666666</v>
      </c>
      <c r="O172" s="1" t="s">
        <v>5392</v>
      </c>
      <c r="P172" s="1" t="s">
        <v>5946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179</v>
      </c>
      <c r="B173" s="1" t="s">
        <v>17</v>
      </c>
      <c r="C173" s="1">
        <v>373.5</v>
      </c>
      <c r="D173" s="1">
        <v>373.5</v>
      </c>
      <c r="E173" s="2"/>
      <c r="F173" s="1" t="s">
        <v>67</v>
      </c>
      <c r="G173" s="1" t="s">
        <v>68</v>
      </c>
      <c r="H173" s="1" t="s">
        <v>5947</v>
      </c>
      <c r="I173" s="1" t="s">
        <v>5948</v>
      </c>
      <c r="J173" s="1" t="s">
        <v>5406</v>
      </c>
      <c r="K173" s="2"/>
      <c r="L173" s="1">
        <v>1092.0</v>
      </c>
      <c r="M173" s="1"/>
      <c r="N173" s="1">
        <v>8.576416666666667</v>
      </c>
      <c r="O173" s="1" t="s">
        <v>182</v>
      </c>
      <c r="P173" s="1" t="s">
        <v>5949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36</v>
      </c>
      <c r="B174" s="1" t="s">
        <v>17</v>
      </c>
      <c r="C174" s="1">
        <v>703.0</v>
      </c>
      <c r="D174" s="1">
        <v>0.0</v>
      </c>
      <c r="E174" s="1" t="s">
        <v>5753</v>
      </c>
      <c r="F174" s="1" t="s">
        <v>38</v>
      </c>
      <c r="G174" s="1" t="s">
        <v>20</v>
      </c>
      <c r="H174" s="1" t="s">
        <v>5950</v>
      </c>
      <c r="I174" s="1" t="s">
        <v>5951</v>
      </c>
      <c r="J174" s="1" t="s">
        <v>5952</v>
      </c>
      <c r="K174" s="1" t="s">
        <v>5953</v>
      </c>
      <c r="L174" s="1">
        <v>-1.0</v>
      </c>
      <c r="M174" s="1">
        <v>0.008883333333333333</v>
      </c>
      <c r="N174" s="1">
        <v>12.401616666666667</v>
      </c>
      <c r="O174" s="1" t="s">
        <v>5407</v>
      </c>
      <c r="P174" s="1" t="s">
        <v>5954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58</v>
      </c>
      <c r="B175" s="1" t="s">
        <v>485</v>
      </c>
      <c r="C175" s="1">
        <v>922.0</v>
      </c>
      <c r="D175" s="1">
        <v>0.0</v>
      </c>
      <c r="E175" s="2"/>
      <c r="F175" s="1" t="s">
        <v>19</v>
      </c>
      <c r="G175" s="1" t="s">
        <v>20</v>
      </c>
      <c r="H175" s="1" t="s">
        <v>5955</v>
      </c>
      <c r="I175" s="1" t="s">
        <v>5956</v>
      </c>
      <c r="J175" s="1" t="s">
        <v>5956</v>
      </c>
      <c r="K175" s="2"/>
      <c r="L175" s="1">
        <v>-10.0</v>
      </c>
      <c r="M175" s="1"/>
      <c r="N175" s="1">
        <v>9.9483</v>
      </c>
      <c r="O175" s="1" t="s">
        <v>5382</v>
      </c>
      <c r="P175" s="1" t="s">
        <v>5957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36</v>
      </c>
      <c r="B176" s="1" t="s">
        <v>17</v>
      </c>
      <c r="C176" s="1">
        <v>523.0</v>
      </c>
      <c r="D176" s="1">
        <v>0.0</v>
      </c>
      <c r="E176" s="1" t="s">
        <v>5753</v>
      </c>
      <c r="F176" s="1" t="s">
        <v>38</v>
      </c>
      <c r="G176" s="1" t="s">
        <v>20</v>
      </c>
      <c r="H176" s="1" t="s">
        <v>5958</v>
      </c>
      <c r="I176" s="1" t="s">
        <v>5959</v>
      </c>
      <c r="J176" s="1" t="s">
        <v>5960</v>
      </c>
      <c r="K176" s="1" t="s">
        <v>5961</v>
      </c>
      <c r="L176" s="1">
        <v>-1.0</v>
      </c>
      <c r="M176" s="1">
        <v>0.022033333333333332</v>
      </c>
      <c r="N176" s="1">
        <v>14.790433333333333</v>
      </c>
      <c r="O176" s="1" t="s">
        <v>5407</v>
      </c>
      <c r="P176" s="1" t="s">
        <v>5962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58</v>
      </c>
      <c r="B177" s="1" t="s">
        <v>485</v>
      </c>
      <c r="C177" s="1">
        <v>658.0</v>
      </c>
      <c r="D177" s="1">
        <v>0.0</v>
      </c>
      <c r="E177" s="2"/>
      <c r="F177" s="1" t="s">
        <v>19</v>
      </c>
      <c r="G177" s="1" t="s">
        <v>20</v>
      </c>
      <c r="H177" s="1" t="s">
        <v>5963</v>
      </c>
      <c r="I177" s="1" t="s">
        <v>5964</v>
      </c>
      <c r="J177" s="1" t="s">
        <v>5964</v>
      </c>
      <c r="K177" s="2"/>
      <c r="L177" s="1">
        <v>-10.0</v>
      </c>
      <c r="M177" s="1"/>
      <c r="N177" s="1">
        <v>9.001783333333334</v>
      </c>
      <c r="O177" s="1" t="s">
        <v>5382</v>
      </c>
      <c r="P177" s="1" t="s">
        <v>5965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58</v>
      </c>
      <c r="B178" s="1" t="s">
        <v>485</v>
      </c>
      <c r="C178" s="1">
        <v>436.0</v>
      </c>
      <c r="D178" s="1">
        <v>0.0</v>
      </c>
      <c r="E178" s="2"/>
      <c r="F178" s="1" t="s">
        <v>19</v>
      </c>
      <c r="G178" s="1" t="s">
        <v>20</v>
      </c>
      <c r="H178" s="1" t="s">
        <v>5966</v>
      </c>
      <c r="I178" s="1" t="s">
        <v>5967</v>
      </c>
      <c r="J178" s="1" t="s">
        <v>5967</v>
      </c>
      <c r="K178" s="2"/>
      <c r="L178" s="1">
        <v>-8.0</v>
      </c>
      <c r="M178" s="1"/>
      <c r="N178" s="1">
        <v>6.873166666666667</v>
      </c>
      <c r="O178" s="1" t="s">
        <v>5382</v>
      </c>
      <c r="P178" s="1" t="s">
        <v>5968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16</v>
      </c>
      <c r="B179" s="1" t="s">
        <v>485</v>
      </c>
      <c r="C179" s="1">
        <v>453.0</v>
      </c>
      <c r="D179" s="1">
        <v>0.0</v>
      </c>
      <c r="E179" s="1" t="s">
        <v>5969</v>
      </c>
      <c r="F179" s="1" t="s">
        <v>19</v>
      </c>
      <c r="G179" s="1" t="s">
        <v>20</v>
      </c>
      <c r="H179" s="1" t="s">
        <v>5970</v>
      </c>
      <c r="I179" s="1" t="s">
        <v>5971</v>
      </c>
      <c r="J179" s="1" t="s">
        <v>5971</v>
      </c>
      <c r="K179" s="2"/>
      <c r="L179" s="1">
        <v>-6.0</v>
      </c>
      <c r="M179" s="1"/>
      <c r="N179" s="1">
        <v>8.60185</v>
      </c>
      <c r="O179" s="1" t="s">
        <v>5382</v>
      </c>
      <c r="P179" s="1" t="s">
        <v>5972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36</v>
      </c>
      <c r="B180" s="1" t="s">
        <v>17</v>
      </c>
      <c r="C180" s="1">
        <v>267.0</v>
      </c>
      <c r="D180" s="1">
        <v>62.0</v>
      </c>
      <c r="E180" s="2"/>
      <c r="F180" s="1" t="s">
        <v>67</v>
      </c>
      <c r="G180" s="1" t="s">
        <v>20</v>
      </c>
      <c r="H180" s="1" t="s">
        <v>5973</v>
      </c>
      <c r="I180" s="1" t="s">
        <v>5974</v>
      </c>
      <c r="J180" s="1" t="s">
        <v>5406</v>
      </c>
      <c r="K180" s="2"/>
      <c r="L180" s="1">
        <v>1094.0</v>
      </c>
      <c r="M180" s="1"/>
      <c r="N180" s="1">
        <v>16.535666666666668</v>
      </c>
      <c r="O180" s="1" t="s">
        <v>5407</v>
      </c>
      <c r="P180" s="1" t="s">
        <v>5975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58</v>
      </c>
      <c r="B181" s="1" t="s">
        <v>485</v>
      </c>
      <c r="C181" s="3">
        <v>1640.0</v>
      </c>
      <c r="D181" s="1">
        <v>0.0</v>
      </c>
      <c r="E181" s="2"/>
      <c r="F181" s="1" t="s">
        <v>19</v>
      </c>
      <c r="G181" s="1" t="s">
        <v>20</v>
      </c>
      <c r="H181" s="1" t="s">
        <v>5976</v>
      </c>
      <c r="I181" s="1" t="s">
        <v>5977</v>
      </c>
      <c r="J181" s="1" t="s">
        <v>5977</v>
      </c>
      <c r="K181" s="2"/>
      <c r="L181" s="1">
        <v>-8.0</v>
      </c>
      <c r="M181" s="1"/>
      <c r="N181" s="1">
        <v>11.98535</v>
      </c>
      <c r="O181" s="1" t="s">
        <v>5382</v>
      </c>
      <c r="P181" s="1" t="s">
        <v>5978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58</v>
      </c>
      <c r="B182" s="1" t="s">
        <v>485</v>
      </c>
      <c r="C182" s="1">
        <v>329.0</v>
      </c>
      <c r="D182" s="1">
        <v>0.0</v>
      </c>
      <c r="E182" s="2"/>
      <c r="F182" s="1" t="s">
        <v>19</v>
      </c>
      <c r="G182" s="1" t="s">
        <v>93</v>
      </c>
      <c r="H182" s="1" t="s">
        <v>5979</v>
      </c>
      <c r="I182" s="1" t="s">
        <v>5980</v>
      </c>
      <c r="J182" s="1" t="s">
        <v>5980</v>
      </c>
      <c r="K182" s="2"/>
      <c r="L182" s="1">
        <v>-8.0</v>
      </c>
      <c r="M182" s="1"/>
      <c r="N182" s="1">
        <v>6.697133333333333</v>
      </c>
      <c r="O182" s="1" t="s">
        <v>5382</v>
      </c>
      <c r="P182" s="1" t="s">
        <v>5981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36</v>
      </c>
      <c r="B183" s="1" t="s">
        <v>17</v>
      </c>
      <c r="C183" s="1">
        <v>119.0</v>
      </c>
      <c r="D183" s="1">
        <v>0.0</v>
      </c>
      <c r="E183" s="2"/>
      <c r="F183" s="1" t="s">
        <v>67</v>
      </c>
      <c r="G183" s="1" t="s">
        <v>68</v>
      </c>
      <c r="H183" s="1" t="s">
        <v>5982</v>
      </c>
      <c r="I183" s="1" t="s">
        <v>5983</v>
      </c>
      <c r="J183" s="1" t="s">
        <v>5984</v>
      </c>
      <c r="K183" s="2"/>
      <c r="L183" s="1">
        <v>304.0</v>
      </c>
      <c r="M183" s="1"/>
      <c r="N183" s="1">
        <v>5.719633333333333</v>
      </c>
      <c r="O183" s="1" t="s">
        <v>5407</v>
      </c>
      <c r="P183" s="1" t="s">
        <v>5985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36</v>
      </c>
      <c r="B184" s="1" t="s">
        <v>17</v>
      </c>
      <c r="C184" s="3">
        <v>250.0</v>
      </c>
      <c r="D184" s="1">
        <v>0.0</v>
      </c>
      <c r="E184" s="1" t="s">
        <v>5424</v>
      </c>
      <c r="F184" s="1" t="s">
        <v>38</v>
      </c>
      <c r="G184" s="1" t="s">
        <v>93</v>
      </c>
      <c r="H184" s="1" t="s">
        <v>5986</v>
      </c>
      <c r="I184" s="1" t="s">
        <v>5987</v>
      </c>
      <c r="J184" s="1" t="s">
        <v>5988</v>
      </c>
      <c r="K184" s="1" t="s">
        <v>5989</v>
      </c>
      <c r="L184" s="1">
        <v>-2.0</v>
      </c>
      <c r="M184" s="1">
        <v>0.034466666666666666</v>
      </c>
      <c r="N184" s="1">
        <v>9.267983333333333</v>
      </c>
      <c r="O184" s="1" t="s">
        <v>5407</v>
      </c>
      <c r="P184" s="1" t="s">
        <v>5990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58</v>
      </c>
      <c r="B185" s="1" t="s">
        <v>485</v>
      </c>
      <c r="C185" s="3">
        <v>752.0</v>
      </c>
      <c r="D185" s="1">
        <v>0.0</v>
      </c>
      <c r="E185" s="2"/>
      <c r="F185" s="1" t="s">
        <v>19</v>
      </c>
      <c r="G185" s="1" t="s">
        <v>20</v>
      </c>
      <c r="H185" s="1" t="s">
        <v>5991</v>
      </c>
      <c r="I185" s="1" t="s">
        <v>5992</v>
      </c>
      <c r="J185" s="1" t="s">
        <v>5992</v>
      </c>
      <c r="K185" s="2"/>
      <c r="L185" s="1">
        <v>-9.0</v>
      </c>
      <c r="M185" s="1"/>
      <c r="N185" s="1">
        <v>10.429933333333333</v>
      </c>
      <c r="O185" s="1" t="s">
        <v>5382</v>
      </c>
      <c r="P185" s="1" t="s">
        <v>5993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36</v>
      </c>
      <c r="B186" s="1" t="s">
        <v>17</v>
      </c>
      <c r="C186" s="1">
        <v>582.0</v>
      </c>
      <c r="D186" s="1">
        <v>0.0</v>
      </c>
      <c r="E186" s="1" t="s">
        <v>5424</v>
      </c>
      <c r="F186" s="1" t="s">
        <v>38</v>
      </c>
      <c r="G186" s="1" t="s">
        <v>93</v>
      </c>
      <c r="H186" s="1" t="s">
        <v>5994</v>
      </c>
      <c r="I186" s="1" t="s">
        <v>5995</v>
      </c>
      <c r="J186" s="1" t="s">
        <v>5996</v>
      </c>
      <c r="K186" s="1" t="s">
        <v>5997</v>
      </c>
      <c r="L186" s="1">
        <v>-1.0</v>
      </c>
      <c r="M186" s="1">
        <v>0.022766666666666668</v>
      </c>
      <c r="N186" s="1">
        <v>16.930466666666668</v>
      </c>
      <c r="O186" s="1" t="s">
        <v>5407</v>
      </c>
      <c r="P186" s="1" t="s">
        <v>5998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28</v>
      </c>
      <c r="B187" s="1" t="s">
        <v>17</v>
      </c>
      <c r="C187" s="1">
        <v>269.2</v>
      </c>
      <c r="D187" s="1">
        <v>0.0</v>
      </c>
      <c r="E187" s="1" t="s">
        <v>29</v>
      </c>
      <c r="F187" s="1" t="s">
        <v>19</v>
      </c>
      <c r="G187" s="1" t="s">
        <v>20</v>
      </c>
      <c r="H187" s="1" t="s">
        <v>5999</v>
      </c>
      <c r="I187" s="1" t="s">
        <v>6000</v>
      </c>
      <c r="J187" s="1" t="s">
        <v>6000</v>
      </c>
      <c r="K187" s="2"/>
      <c r="L187" s="1">
        <v>-4.0</v>
      </c>
      <c r="M187" s="1"/>
      <c r="N187" s="1">
        <v>10.076266666666667</v>
      </c>
      <c r="O187" s="1" t="s">
        <v>5392</v>
      </c>
      <c r="P187" s="1" t="s">
        <v>6001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58</v>
      </c>
      <c r="B188" s="1" t="s">
        <v>485</v>
      </c>
      <c r="C188" s="1">
        <v>742.0</v>
      </c>
      <c r="D188" s="1">
        <v>0.0</v>
      </c>
      <c r="E188" s="2"/>
      <c r="F188" s="1" t="s">
        <v>19</v>
      </c>
      <c r="G188" s="1" t="s">
        <v>93</v>
      </c>
      <c r="H188" s="1" t="s">
        <v>6002</v>
      </c>
      <c r="I188" s="1" t="s">
        <v>6003</v>
      </c>
      <c r="J188" s="1" t="s">
        <v>6003</v>
      </c>
      <c r="K188" s="2"/>
      <c r="L188" s="1">
        <v>-8.0</v>
      </c>
      <c r="M188" s="1"/>
      <c r="N188" s="1">
        <v>11.51355</v>
      </c>
      <c r="O188" s="1" t="s">
        <v>5382</v>
      </c>
      <c r="P188" s="1" t="s">
        <v>6004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58</v>
      </c>
      <c r="B189" s="1" t="s">
        <v>485</v>
      </c>
      <c r="C189" s="1">
        <v>361.0</v>
      </c>
      <c r="D189" s="1">
        <v>0.0</v>
      </c>
      <c r="E189" s="2"/>
      <c r="F189" s="1" t="s">
        <v>19</v>
      </c>
      <c r="G189" s="1" t="s">
        <v>20</v>
      </c>
      <c r="H189" s="1" t="s">
        <v>6005</v>
      </c>
      <c r="I189" s="1" t="s">
        <v>6006</v>
      </c>
      <c r="J189" s="1" t="s">
        <v>6006</v>
      </c>
      <c r="K189" s="2"/>
      <c r="L189" s="1">
        <v>-4.0</v>
      </c>
      <c r="M189" s="1"/>
      <c r="N189" s="1">
        <v>10.3663</v>
      </c>
      <c r="O189" s="1" t="s">
        <v>5382</v>
      </c>
      <c r="P189" s="1" t="s">
        <v>6007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36</v>
      </c>
      <c r="B190" s="1" t="s">
        <v>17</v>
      </c>
      <c r="C190" s="1">
        <v>219.0</v>
      </c>
      <c r="D190" s="1">
        <v>50.0</v>
      </c>
      <c r="E190" s="2"/>
      <c r="F190" s="1" t="s">
        <v>67</v>
      </c>
      <c r="G190" s="1" t="s">
        <v>20</v>
      </c>
      <c r="H190" s="1" t="s">
        <v>6008</v>
      </c>
      <c r="I190" s="1" t="s">
        <v>6009</v>
      </c>
      <c r="J190" s="1" t="s">
        <v>5984</v>
      </c>
      <c r="K190" s="2"/>
      <c r="L190" s="1">
        <v>323.0</v>
      </c>
      <c r="M190" s="1"/>
      <c r="N190" s="1">
        <v>7.3322</v>
      </c>
      <c r="O190" s="1" t="s">
        <v>5407</v>
      </c>
      <c r="P190" s="1" t="s">
        <v>6010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36</v>
      </c>
      <c r="B191" s="1" t="s">
        <v>17</v>
      </c>
      <c r="C191" s="1">
        <v>267.0</v>
      </c>
      <c r="D191" s="1">
        <v>62.0</v>
      </c>
      <c r="E191" s="2"/>
      <c r="F191" s="1" t="s">
        <v>67</v>
      </c>
      <c r="G191" s="1" t="s">
        <v>20</v>
      </c>
      <c r="H191" s="1" t="s">
        <v>6011</v>
      </c>
      <c r="I191" s="1" t="s">
        <v>6012</v>
      </c>
      <c r="J191" s="1" t="s">
        <v>5984</v>
      </c>
      <c r="K191" s="2"/>
      <c r="L191" s="1">
        <v>324.0</v>
      </c>
      <c r="M191" s="1"/>
      <c r="N191" s="1">
        <v>8.04925</v>
      </c>
      <c r="O191" s="1" t="s">
        <v>5407</v>
      </c>
      <c r="P191" s="1" t="s">
        <v>6013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58</v>
      </c>
      <c r="B192" s="1" t="s">
        <v>485</v>
      </c>
      <c r="C192" s="1">
        <v>329.0</v>
      </c>
      <c r="D192" s="1">
        <v>0.0</v>
      </c>
      <c r="E192" s="2"/>
      <c r="F192" s="1" t="s">
        <v>19</v>
      </c>
      <c r="G192" s="1" t="s">
        <v>20</v>
      </c>
      <c r="H192" s="1" t="s">
        <v>6014</v>
      </c>
      <c r="I192" s="1" t="s">
        <v>6015</v>
      </c>
      <c r="J192" s="1" t="s">
        <v>6015</v>
      </c>
      <c r="K192" s="2"/>
      <c r="L192" s="1">
        <v>-8.0</v>
      </c>
      <c r="M192" s="1"/>
      <c r="N192" s="1">
        <v>6.310483333333333</v>
      </c>
      <c r="O192" s="1" t="s">
        <v>5382</v>
      </c>
      <c r="P192" s="1" t="s">
        <v>6016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28</v>
      </c>
      <c r="B193" s="1" t="s">
        <v>17</v>
      </c>
      <c r="C193" s="1">
        <v>182.2</v>
      </c>
      <c r="D193" s="1">
        <v>0.0</v>
      </c>
      <c r="E193" s="1" t="s">
        <v>29</v>
      </c>
      <c r="F193" s="1" t="s">
        <v>19</v>
      </c>
      <c r="G193" s="1" t="s">
        <v>20</v>
      </c>
      <c r="H193" s="1" t="s">
        <v>6017</v>
      </c>
      <c r="I193" s="1" t="s">
        <v>6018</v>
      </c>
      <c r="J193" s="1" t="s">
        <v>6018</v>
      </c>
      <c r="K193" s="2"/>
      <c r="L193" s="1">
        <v>-9.0</v>
      </c>
      <c r="M193" s="1"/>
      <c r="N193" s="1">
        <v>5.271283333333334</v>
      </c>
      <c r="O193" s="1" t="s">
        <v>5392</v>
      </c>
      <c r="P193" s="1" t="s">
        <v>5447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58</v>
      </c>
      <c r="B194" s="1" t="s">
        <v>485</v>
      </c>
      <c r="C194" s="1">
        <v>323.0</v>
      </c>
      <c r="D194" s="1">
        <v>0.0</v>
      </c>
      <c r="E194" s="2"/>
      <c r="F194" s="1" t="s">
        <v>19</v>
      </c>
      <c r="G194" s="1" t="s">
        <v>20</v>
      </c>
      <c r="H194" s="1" t="s">
        <v>6019</v>
      </c>
      <c r="I194" s="1" t="s">
        <v>6020</v>
      </c>
      <c r="J194" s="1" t="s">
        <v>6020</v>
      </c>
      <c r="K194" s="2"/>
      <c r="L194" s="1">
        <v>-6.0</v>
      </c>
      <c r="M194" s="1"/>
      <c r="N194" s="1">
        <v>8.156866666666666</v>
      </c>
      <c r="O194" s="1" t="s">
        <v>5382</v>
      </c>
      <c r="P194" s="1" t="s">
        <v>5515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28</v>
      </c>
      <c r="B195" s="1" t="s">
        <v>17</v>
      </c>
      <c r="C195" s="1">
        <v>676.2</v>
      </c>
      <c r="D195" s="1">
        <v>0.0</v>
      </c>
      <c r="E195" s="1" t="s">
        <v>29</v>
      </c>
      <c r="F195" s="1" t="s">
        <v>19</v>
      </c>
      <c r="G195" s="1" t="s">
        <v>20</v>
      </c>
      <c r="H195" s="1" t="s">
        <v>6021</v>
      </c>
      <c r="I195" s="1" t="s">
        <v>6022</v>
      </c>
      <c r="J195" s="1" t="s">
        <v>6022</v>
      </c>
      <c r="K195" s="2"/>
      <c r="L195" s="1">
        <v>-7.0</v>
      </c>
      <c r="M195" s="1"/>
      <c r="N195" s="1">
        <v>12.757266666666666</v>
      </c>
      <c r="O195" s="1" t="s">
        <v>5392</v>
      </c>
      <c r="P195" s="1" t="s">
        <v>6023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58</v>
      </c>
      <c r="B196" s="1" t="s">
        <v>485</v>
      </c>
      <c r="C196" s="3">
        <v>423.0</v>
      </c>
      <c r="D196" s="1">
        <v>0.0</v>
      </c>
      <c r="E196" s="2"/>
      <c r="F196" s="1" t="s">
        <v>19</v>
      </c>
      <c r="G196" s="1" t="s">
        <v>20</v>
      </c>
      <c r="H196" s="1" t="s">
        <v>6024</v>
      </c>
      <c r="I196" s="1" t="s">
        <v>6025</v>
      </c>
      <c r="J196" s="1" t="s">
        <v>6025</v>
      </c>
      <c r="K196" s="2"/>
      <c r="L196" s="1">
        <v>-2.0</v>
      </c>
      <c r="M196" s="1"/>
      <c r="N196" s="1">
        <v>12.687583333333333</v>
      </c>
      <c r="O196" s="1" t="s">
        <v>5382</v>
      </c>
      <c r="P196" s="1" t="s">
        <v>6026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28</v>
      </c>
      <c r="B197" s="1" t="s">
        <v>17</v>
      </c>
      <c r="C197" s="1">
        <v>214.2</v>
      </c>
      <c r="D197" s="1">
        <v>0.0</v>
      </c>
      <c r="E197" s="1" t="s">
        <v>29</v>
      </c>
      <c r="F197" s="1" t="s">
        <v>19</v>
      </c>
      <c r="G197" s="1" t="s">
        <v>20</v>
      </c>
      <c r="H197" s="1" t="s">
        <v>6027</v>
      </c>
      <c r="I197" s="1" t="s">
        <v>6028</v>
      </c>
      <c r="J197" s="1" t="s">
        <v>6028</v>
      </c>
      <c r="K197" s="2"/>
      <c r="L197" s="1">
        <v>-5.0</v>
      </c>
      <c r="M197" s="1"/>
      <c r="N197" s="1">
        <v>9.75745</v>
      </c>
      <c r="O197" s="1" t="s">
        <v>5392</v>
      </c>
      <c r="P197" s="1" t="s">
        <v>5420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28</v>
      </c>
      <c r="B198" s="1" t="s">
        <v>17</v>
      </c>
      <c r="C198" s="1">
        <v>543.2</v>
      </c>
      <c r="D198" s="1">
        <v>0.0</v>
      </c>
      <c r="E198" s="1" t="s">
        <v>29</v>
      </c>
      <c r="F198" s="1" t="s">
        <v>19</v>
      </c>
      <c r="G198" s="1" t="s">
        <v>20</v>
      </c>
      <c r="H198" s="1" t="s">
        <v>6029</v>
      </c>
      <c r="I198" s="1" t="s">
        <v>6030</v>
      </c>
      <c r="J198" s="1" t="s">
        <v>6030</v>
      </c>
      <c r="K198" s="2"/>
      <c r="L198" s="1">
        <v>0.0</v>
      </c>
      <c r="M198" s="1"/>
      <c r="N198" s="1">
        <v>19.246683333333333</v>
      </c>
      <c r="O198" s="1" t="s">
        <v>5392</v>
      </c>
      <c r="P198" s="1" t="s">
        <v>6031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58</v>
      </c>
      <c r="B199" s="1" t="s">
        <v>485</v>
      </c>
      <c r="C199" s="1">
        <v>264.0</v>
      </c>
      <c r="D199" s="1">
        <v>0.0</v>
      </c>
      <c r="E199" s="2"/>
      <c r="F199" s="1" t="s">
        <v>19</v>
      </c>
      <c r="G199" s="1" t="s">
        <v>93</v>
      </c>
      <c r="H199" s="1" t="s">
        <v>6032</v>
      </c>
      <c r="I199" s="1" t="s">
        <v>6033</v>
      </c>
      <c r="J199" s="1" t="s">
        <v>6033</v>
      </c>
      <c r="K199" s="2"/>
      <c r="L199" s="1">
        <v>-3.0</v>
      </c>
      <c r="M199" s="1"/>
      <c r="N199" s="1">
        <v>11.6184</v>
      </c>
      <c r="O199" s="1" t="s">
        <v>5382</v>
      </c>
      <c r="P199" s="1" t="s">
        <v>6034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58</v>
      </c>
      <c r="B200" s="1" t="s">
        <v>485</v>
      </c>
      <c r="C200" s="1">
        <v>394.0</v>
      </c>
      <c r="D200" s="1">
        <v>0.0</v>
      </c>
      <c r="E200" s="2"/>
      <c r="F200" s="1" t="s">
        <v>19</v>
      </c>
      <c r="G200" s="1" t="s">
        <v>93</v>
      </c>
      <c r="H200" s="1" t="s">
        <v>6035</v>
      </c>
      <c r="I200" s="1" t="s">
        <v>6036</v>
      </c>
      <c r="J200" s="1" t="s">
        <v>6036</v>
      </c>
      <c r="K200" s="2"/>
      <c r="L200" s="1">
        <v>-2.0</v>
      </c>
      <c r="M200" s="1"/>
      <c r="N200" s="1">
        <v>12.4227</v>
      </c>
      <c r="O200" s="1" t="s">
        <v>5382</v>
      </c>
      <c r="P200" s="1" t="s">
        <v>6037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28</v>
      </c>
      <c r="B201" s="1" t="s">
        <v>17</v>
      </c>
      <c r="C201" s="1">
        <v>364.0</v>
      </c>
      <c r="D201" s="1">
        <v>0.0</v>
      </c>
      <c r="E201" s="1" t="s">
        <v>29</v>
      </c>
      <c r="F201" s="1" t="s">
        <v>19</v>
      </c>
      <c r="G201" s="1" t="s">
        <v>20</v>
      </c>
      <c r="H201" s="1" t="s">
        <v>6038</v>
      </c>
      <c r="I201" s="1" t="s">
        <v>6039</v>
      </c>
      <c r="J201" s="1" t="s">
        <v>6039</v>
      </c>
      <c r="K201" s="2"/>
      <c r="L201" s="1">
        <v>-6.0</v>
      </c>
      <c r="M201" s="1"/>
      <c r="N201" s="1">
        <v>8.463783333333334</v>
      </c>
      <c r="O201" s="1" t="s">
        <v>5392</v>
      </c>
      <c r="P201" s="1" t="s">
        <v>6040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28</v>
      </c>
      <c r="B202" s="1" t="s">
        <v>17</v>
      </c>
      <c r="C202" s="1">
        <v>935.0</v>
      </c>
      <c r="D202" s="1">
        <v>0.0</v>
      </c>
      <c r="E202" s="1" t="s">
        <v>29</v>
      </c>
      <c r="F202" s="1" t="s">
        <v>19</v>
      </c>
      <c r="G202" s="1" t="s">
        <v>20</v>
      </c>
      <c r="H202" s="1" t="s">
        <v>6041</v>
      </c>
      <c r="I202" s="1" t="s">
        <v>6042</v>
      </c>
      <c r="J202" s="1" t="s">
        <v>6042</v>
      </c>
      <c r="K202" s="2"/>
      <c r="L202" s="1">
        <v>-4.0</v>
      </c>
      <c r="M202" s="1"/>
      <c r="N202" s="1">
        <v>15.930766666666667</v>
      </c>
      <c r="O202" s="1" t="s">
        <v>5392</v>
      </c>
      <c r="P202" s="1" t="s">
        <v>6043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58</v>
      </c>
      <c r="B203" s="1" t="s">
        <v>485</v>
      </c>
      <c r="C203" s="3">
        <v>488.0</v>
      </c>
      <c r="D203" s="1">
        <v>0.0</v>
      </c>
      <c r="E203" s="2"/>
      <c r="F203" s="1" t="s">
        <v>19</v>
      </c>
      <c r="G203" s="1" t="s">
        <v>93</v>
      </c>
      <c r="H203" s="1" t="s">
        <v>6044</v>
      </c>
      <c r="I203" s="1" t="s">
        <v>6045</v>
      </c>
      <c r="J203" s="1" t="s">
        <v>6045</v>
      </c>
      <c r="K203" s="2"/>
      <c r="L203" s="1">
        <v>-6.0</v>
      </c>
      <c r="M203" s="1"/>
      <c r="N203" s="1">
        <v>8.395916666666666</v>
      </c>
      <c r="O203" s="1" t="s">
        <v>5382</v>
      </c>
      <c r="P203" s="1" t="s">
        <v>6046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28</v>
      </c>
      <c r="B204" s="1" t="s">
        <v>17</v>
      </c>
      <c r="C204" s="1">
        <v>294.2</v>
      </c>
      <c r="D204" s="1">
        <v>0.0</v>
      </c>
      <c r="E204" s="1" t="s">
        <v>29</v>
      </c>
      <c r="F204" s="1" t="s">
        <v>19</v>
      </c>
      <c r="G204" s="1" t="s">
        <v>20</v>
      </c>
      <c r="H204" s="1" t="s">
        <v>6047</v>
      </c>
      <c r="I204" s="1" t="s">
        <v>6048</v>
      </c>
      <c r="J204" s="1" t="s">
        <v>6048</v>
      </c>
      <c r="K204" s="2"/>
      <c r="L204" s="1">
        <v>-9.0</v>
      </c>
      <c r="M204" s="1"/>
      <c r="N204" s="1">
        <v>5.999383333333333</v>
      </c>
      <c r="O204" s="1" t="s">
        <v>5392</v>
      </c>
      <c r="P204" s="1" t="s">
        <v>6049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28</v>
      </c>
      <c r="B205" s="1" t="s">
        <v>17</v>
      </c>
      <c r="C205" s="1">
        <v>329.0</v>
      </c>
      <c r="D205" s="1">
        <v>0.0</v>
      </c>
      <c r="E205" s="1" t="s">
        <v>29</v>
      </c>
      <c r="F205" s="1" t="s">
        <v>19</v>
      </c>
      <c r="G205" s="1" t="s">
        <v>20</v>
      </c>
      <c r="H205" s="1" t="s">
        <v>6050</v>
      </c>
      <c r="I205" s="1" t="s">
        <v>6051</v>
      </c>
      <c r="J205" s="1" t="s">
        <v>6051</v>
      </c>
      <c r="K205" s="2"/>
      <c r="L205" s="1">
        <v>-8.0</v>
      </c>
      <c r="M205" s="1"/>
      <c r="N205" s="1">
        <v>6.1288</v>
      </c>
      <c r="O205" s="1" t="s">
        <v>5392</v>
      </c>
      <c r="P205" s="1" t="s">
        <v>6052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28</v>
      </c>
      <c r="B206" s="1" t="s">
        <v>17</v>
      </c>
      <c r="C206" s="1">
        <v>264.0</v>
      </c>
      <c r="D206" s="1">
        <v>0.0</v>
      </c>
      <c r="E206" s="1" t="s">
        <v>29</v>
      </c>
      <c r="F206" s="1" t="s">
        <v>19</v>
      </c>
      <c r="G206" s="1" t="s">
        <v>20</v>
      </c>
      <c r="H206" s="1" t="s">
        <v>6053</v>
      </c>
      <c r="I206" s="1" t="s">
        <v>6054</v>
      </c>
      <c r="J206" s="1" t="s">
        <v>6054</v>
      </c>
      <c r="K206" s="2"/>
      <c r="L206" s="1">
        <v>-3.0</v>
      </c>
      <c r="M206" s="1"/>
      <c r="N206" s="1">
        <v>11.949083333333334</v>
      </c>
      <c r="O206" s="1" t="s">
        <v>5392</v>
      </c>
      <c r="P206" s="1" t="s">
        <v>6055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28</v>
      </c>
      <c r="B207" s="1" t="s">
        <v>17</v>
      </c>
      <c r="C207" s="1">
        <v>214.2</v>
      </c>
      <c r="D207" s="1">
        <v>0.0</v>
      </c>
      <c r="E207" s="1" t="s">
        <v>29</v>
      </c>
      <c r="F207" s="1" t="s">
        <v>19</v>
      </c>
      <c r="G207" s="1" t="s">
        <v>20</v>
      </c>
      <c r="H207" s="1" t="s">
        <v>6056</v>
      </c>
      <c r="I207" s="1" t="s">
        <v>6057</v>
      </c>
      <c r="J207" s="1" t="s">
        <v>6057</v>
      </c>
      <c r="K207" s="2"/>
      <c r="L207" s="1">
        <v>-10.0</v>
      </c>
      <c r="M207" s="1"/>
      <c r="N207" s="1">
        <v>4.4104833333333335</v>
      </c>
      <c r="O207" s="1" t="s">
        <v>5392</v>
      </c>
      <c r="P207" s="1" t="s">
        <v>5877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36</v>
      </c>
      <c r="B208" s="1" t="s">
        <v>17</v>
      </c>
      <c r="C208" s="1">
        <v>555.0</v>
      </c>
      <c r="D208" s="1">
        <v>0.0</v>
      </c>
      <c r="E208" s="1" t="s">
        <v>5424</v>
      </c>
      <c r="F208" s="1" t="s">
        <v>38</v>
      </c>
      <c r="G208" s="1" t="s">
        <v>20</v>
      </c>
      <c r="H208" s="1" t="s">
        <v>6058</v>
      </c>
      <c r="I208" s="1" t="s">
        <v>6059</v>
      </c>
      <c r="J208" s="1" t="s">
        <v>6060</v>
      </c>
      <c r="K208" s="1" t="s">
        <v>6061</v>
      </c>
      <c r="L208" s="1">
        <v>0.0</v>
      </c>
      <c r="M208" s="1">
        <v>0.025683333333333332</v>
      </c>
      <c r="N208" s="1">
        <v>9.0985</v>
      </c>
      <c r="O208" s="1" t="s">
        <v>5407</v>
      </c>
      <c r="P208" s="1" t="s">
        <v>6062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28</v>
      </c>
      <c r="B209" s="1" t="s">
        <v>17</v>
      </c>
      <c r="C209" s="1">
        <v>329.0</v>
      </c>
      <c r="D209" s="1">
        <v>0.0</v>
      </c>
      <c r="E209" s="1" t="s">
        <v>29</v>
      </c>
      <c r="F209" s="1" t="s">
        <v>19</v>
      </c>
      <c r="G209" s="1" t="s">
        <v>20</v>
      </c>
      <c r="H209" s="1" t="s">
        <v>6063</v>
      </c>
      <c r="I209" s="1" t="s">
        <v>6064</v>
      </c>
      <c r="J209" s="1" t="s">
        <v>6064</v>
      </c>
      <c r="K209" s="2"/>
      <c r="L209" s="1">
        <v>-9.0</v>
      </c>
      <c r="M209" s="1"/>
      <c r="N209" s="1">
        <v>5.8878</v>
      </c>
      <c r="O209" s="1" t="s">
        <v>5392</v>
      </c>
      <c r="P209" s="1" t="s">
        <v>5393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36</v>
      </c>
      <c r="B210" s="1" t="s">
        <v>17</v>
      </c>
      <c r="C210" s="3">
        <v>518.0</v>
      </c>
      <c r="D210" s="1">
        <v>0.0</v>
      </c>
      <c r="E210" s="1" t="s">
        <v>5424</v>
      </c>
      <c r="F210" s="1" t="s">
        <v>38</v>
      </c>
      <c r="G210" s="1" t="s">
        <v>20</v>
      </c>
      <c r="H210" s="1" t="s">
        <v>6065</v>
      </c>
      <c r="I210" s="1" t="s">
        <v>6066</v>
      </c>
      <c r="J210" s="1" t="s">
        <v>6067</v>
      </c>
      <c r="K210" s="1" t="s">
        <v>6068</v>
      </c>
      <c r="L210" s="1">
        <v>-7.0</v>
      </c>
      <c r="M210" s="1">
        <v>0.0444</v>
      </c>
      <c r="N210" s="1">
        <v>9.225916666666667</v>
      </c>
      <c r="O210" s="1" t="s">
        <v>5407</v>
      </c>
      <c r="P210" s="1" t="s">
        <v>6069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36</v>
      </c>
      <c r="B211" s="1" t="s">
        <v>17</v>
      </c>
      <c r="C211" s="1">
        <v>178.0</v>
      </c>
      <c r="D211" s="1">
        <v>0.0</v>
      </c>
      <c r="E211" s="2"/>
      <c r="F211" s="1" t="s">
        <v>67</v>
      </c>
      <c r="G211" s="1" t="s">
        <v>68</v>
      </c>
      <c r="H211" s="1" t="s">
        <v>6070</v>
      </c>
      <c r="I211" s="1" t="s">
        <v>6071</v>
      </c>
      <c r="J211" s="1" t="s">
        <v>5984</v>
      </c>
      <c r="K211" s="2"/>
      <c r="L211" s="1">
        <v>404.0</v>
      </c>
      <c r="M211" s="1"/>
      <c r="N211" s="1">
        <v>21.1101</v>
      </c>
      <c r="O211" s="1" t="s">
        <v>5407</v>
      </c>
      <c r="P211" s="1" t="s">
        <v>6072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16</v>
      </c>
      <c r="B212" s="1" t="s">
        <v>485</v>
      </c>
      <c r="C212" s="1">
        <v>409.0</v>
      </c>
      <c r="D212" s="1">
        <v>0.0</v>
      </c>
      <c r="E212" s="1" t="s">
        <v>5400</v>
      </c>
      <c r="F212" s="1" t="s">
        <v>19</v>
      </c>
      <c r="G212" s="1" t="s">
        <v>20</v>
      </c>
      <c r="H212" s="1" t="s">
        <v>6073</v>
      </c>
      <c r="I212" s="1" t="s">
        <v>6074</v>
      </c>
      <c r="J212" s="1" t="s">
        <v>6074</v>
      </c>
      <c r="K212" s="2"/>
      <c r="L212" s="1">
        <v>-2.0</v>
      </c>
      <c r="M212" s="1"/>
      <c r="N212" s="1">
        <v>12.199633333333333</v>
      </c>
      <c r="O212" s="1" t="s">
        <v>5382</v>
      </c>
      <c r="P212" s="1" t="s">
        <v>6075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28</v>
      </c>
      <c r="B213" s="1" t="s">
        <v>17</v>
      </c>
      <c r="C213" s="1">
        <v>329.0</v>
      </c>
      <c r="D213" s="1">
        <v>0.0</v>
      </c>
      <c r="E213" s="1" t="s">
        <v>29</v>
      </c>
      <c r="F213" s="1" t="s">
        <v>19</v>
      </c>
      <c r="G213" s="1" t="s">
        <v>20</v>
      </c>
      <c r="H213" s="1" t="s">
        <v>6076</v>
      </c>
      <c r="I213" s="1" t="s">
        <v>6077</v>
      </c>
      <c r="J213" s="1" t="s">
        <v>6077</v>
      </c>
      <c r="K213" s="2"/>
      <c r="L213" s="1">
        <v>-4.0</v>
      </c>
      <c r="M213" s="1"/>
      <c r="N213" s="1">
        <v>10.38635</v>
      </c>
      <c r="O213" s="1" t="s">
        <v>5392</v>
      </c>
      <c r="P213" s="1" t="s">
        <v>6078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28</v>
      </c>
      <c r="B214" s="1" t="s">
        <v>17</v>
      </c>
      <c r="C214" s="1">
        <v>399.0</v>
      </c>
      <c r="D214" s="1">
        <v>0.0</v>
      </c>
      <c r="E214" s="1" t="s">
        <v>29</v>
      </c>
      <c r="F214" s="1" t="s">
        <v>19</v>
      </c>
      <c r="G214" s="1" t="s">
        <v>20</v>
      </c>
      <c r="H214" s="1" t="s">
        <v>6079</v>
      </c>
      <c r="I214" s="1" t="s">
        <v>6080</v>
      </c>
      <c r="J214" s="1" t="s">
        <v>6080</v>
      </c>
      <c r="K214" s="2"/>
      <c r="L214" s="1">
        <v>-3.0</v>
      </c>
      <c r="M214" s="1"/>
      <c r="N214" s="1">
        <v>11.338</v>
      </c>
      <c r="O214" s="1" t="s">
        <v>5392</v>
      </c>
      <c r="P214" s="1" t="s">
        <v>6081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58</v>
      </c>
      <c r="B215" s="1" t="s">
        <v>485</v>
      </c>
      <c r="C215" s="1">
        <v>224.0</v>
      </c>
      <c r="D215" s="1">
        <v>0.0</v>
      </c>
      <c r="E215" s="2"/>
      <c r="F215" s="1" t="s">
        <v>19</v>
      </c>
      <c r="G215" s="1" t="s">
        <v>20</v>
      </c>
      <c r="H215" s="1" t="s">
        <v>6082</v>
      </c>
      <c r="I215" s="1" t="s">
        <v>6083</v>
      </c>
      <c r="J215" s="1" t="s">
        <v>6083</v>
      </c>
      <c r="K215" s="2"/>
      <c r="L215" s="1">
        <v>-4.0</v>
      </c>
      <c r="M215" s="1"/>
      <c r="N215" s="1">
        <v>10.3201</v>
      </c>
      <c r="O215" s="1" t="s">
        <v>5382</v>
      </c>
      <c r="P215" s="1" t="s">
        <v>6084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58</v>
      </c>
      <c r="B216" s="1" t="s">
        <v>485</v>
      </c>
      <c r="C216" s="1">
        <v>453.0</v>
      </c>
      <c r="D216" s="1">
        <v>0.0</v>
      </c>
      <c r="E216" s="2"/>
      <c r="F216" s="1" t="s">
        <v>19</v>
      </c>
      <c r="G216" s="1" t="s">
        <v>20</v>
      </c>
      <c r="H216" s="1" t="s">
        <v>6085</v>
      </c>
      <c r="I216" s="1" t="s">
        <v>6086</v>
      </c>
      <c r="J216" s="1" t="s">
        <v>6086</v>
      </c>
      <c r="K216" s="2"/>
      <c r="L216" s="1">
        <v>-2.0</v>
      </c>
      <c r="M216" s="1"/>
      <c r="N216" s="1">
        <v>12.98875</v>
      </c>
      <c r="O216" s="1" t="s">
        <v>5382</v>
      </c>
      <c r="P216" s="1" t="s">
        <v>6087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28</v>
      </c>
      <c r="B217" s="1" t="s">
        <v>17</v>
      </c>
      <c r="C217" s="1">
        <v>244.2</v>
      </c>
      <c r="D217" s="1">
        <v>0.0</v>
      </c>
      <c r="E217" s="1" t="s">
        <v>29</v>
      </c>
      <c r="F217" s="1" t="s">
        <v>19</v>
      </c>
      <c r="G217" s="1" t="s">
        <v>20</v>
      </c>
      <c r="H217" s="1" t="s">
        <v>6088</v>
      </c>
      <c r="I217" s="1" t="s">
        <v>6089</v>
      </c>
      <c r="J217" s="1" t="s">
        <v>6089</v>
      </c>
      <c r="K217" s="2"/>
      <c r="L217" s="1">
        <v>-3.0</v>
      </c>
      <c r="M217" s="1"/>
      <c r="N217" s="1">
        <v>11.250033333333333</v>
      </c>
      <c r="O217" s="1" t="s">
        <v>5392</v>
      </c>
      <c r="P217" s="1" t="s">
        <v>6090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28</v>
      </c>
      <c r="B218" s="1" t="s">
        <v>17</v>
      </c>
      <c r="C218" s="1">
        <v>289.0</v>
      </c>
      <c r="D218" s="1">
        <v>0.0</v>
      </c>
      <c r="E218" s="1" t="s">
        <v>29</v>
      </c>
      <c r="F218" s="1" t="s">
        <v>19</v>
      </c>
      <c r="G218" s="1" t="s">
        <v>20</v>
      </c>
      <c r="H218" s="1" t="s">
        <v>6091</v>
      </c>
      <c r="I218" s="1" t="s">
        <v>6092</v>
      </c>
      <c r="J218" s="1" t="s">
        <v>6092</v>
      </c>
      <c r="K218" s="2"/>
      <c r="L218" s="1">
        <v>-1.0</v>
      </c>
      <c r="M218" s="1"/>
      <c r="N218" s="1">
        <v>13.200666666666667</v>
      </c>
      <c r="O218" s="1" t="s">
        <v>5392</v>
      </c>
      <c r="P218" s="1" t="s">
        <v>5417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16</v>
      </c>
      <c r="B219" s="1" t="s">
        <v>485</v>
      </c>
      <c r="C219" s="3">
        <v>329.0</v>
      </c>
      <c r="D219" s="1">
        <v>0.0</v>
      </c>
      <c r="E219" s="1" t="s">
        <v>6093</v>
      </c>
      <c r="F219" s="1" t="s">
        <v>19</v>
      </c>
      <c r="G219" s="1" t="s">
        <v>20</v>
      </c>
      <c r="H219" s="1" t="s">
        <v>6094</v>
      </c>
      <c r="I219" s="1" t="s">
        <v>6095</v>
      </c>
      <c r="J219" s="1" t="s">
        <v>6095</v>
      </c>
      <c r="K219" s="2"/>
      <c r="L219" s="1">
        <v>-8.0</v>
      </c>
      <c r="M219" s="1"/>
      <c r="N219" s="1">
        <v>6.5568333333333335</v>
      </c>
      <c r="O219" s="1" t="s">
        <v>5382</v>
      </c>
      <c r="P219" s="1" t="s">
        <v>1734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28</v>
      </c>
      <c r="B220" s="1" t="s">
        <v>17</v>
      </c>
      <c r="C220" s="1">
        <v>593.0</v>
      </c>
      <c r="D220" s="1">
        <v>0.0</v>
      </c>
      <c r="E220" s="1" t="s">
        <v>29</v>
      </c>
      <c r="F220" s="1" t="s">
        <v>19</v>
      </c>
      <c r="G220" s="1" t="s">
        <v>20</v>
      </c>
      <c r="H220" s="1" t="s">
        <v>6096</v>
      </c>
      <c r="I220" s="1" t="s">
        <v>6097</v>
      </c>
      <c r="J220" s="1" t="s">
        <v>6097</v>
      </c>
      <c r="K220" s="2"/>
      <c r="L220" s="1">
        <v>-12.0</v>
      </c>
      <c r="M220" s="1"/>
      <c r="N220" s="1">
        <v>7.407066666666666</v>
      </c>
      <c r="O220" s="1" t="s">
        <v>5392</v>
      </c>
      <c r="P220" s="1" t="s">
        <v>6098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58</v>
      </c>
      <c r="B221" s="1" t="s">
        <v>485</v>
      </c>
      <c r="C221" s="1">
        <v>658.0</v>
      </c>
      <c r="D221" s="1">
        <v>0.0</v>
      </c>
      <c r="E221" s="2"/>
      <c r="F221" s="1" t="s">
        <v>19</v>
      </c>
      <c r="G221" s="1" t="s">
        <v>20</v>
      </c>
      <c r="H221" s="1" t="s">
        <v>6099</v>
      </c>
      <c r="I221" s="1" t="s">
        <v>6100</v>
      </c>
      <c r="J221" s="1" t="s">
        <v>6100</v>
      </c>
      <c r="K221" s="2"/>
      <c r="L221" s="1">
        <v>-11.0</v>
      </c>
      <c r="M221" s="1"/>
      <c r="N221" s="1">
        <v>8.187266666666666</v>
      </c>
      <c r="O221" s="1" t="s">
        <v>5382</v>
      </c>
      <c r="P221" s="1" t="s">
        <v>6101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28</v>
      </c>
      <c r="B222" s="1" t="s">
        <v>17</v>
      </c>
      <c r="C222" s="1">
        <v>294.0</v>
      </c>
      <c r="D222" s="1">
        <v>0.0</v>
      </c>
      <c r="E222" s="1" t="s">
        <v>29</v>
      </c>
      <c r="F222" s="1" t="s">
        <v>19</v>
      </c>
      <c r="G222" s="1" t="s">
        <v>20</v>
      </c>
      <c r="H222" s="1" t="s">
        <v>6102</v>
      </c>
      <c r="I222" s="1" t="s">
        <v>6103</v>
      </c>
      <c r="J222" s="1" t="s">
        <v>6103</v>
      </c>
      <c r="K222" s="2"/>
      <c r="L222" s="1">
        <v>-8.0</v>
      </c>
      <c r="M222" s="1"/>
      <c r="N222" s="1">
        <v>6.1085666666666665</v>
      </c>
      <c r="O222" s="1" t="s">
        <v>5392</v>
      </c>
      <c r="P222" s="1" t="s">
        <v>6104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36</v>
      </c>
      <c r="B223" s="1" t="s">
        <v>17</v>
      </c>
      <c r="C223" s="1">
        <v>219.0</v>
      </c>
      <c r="D223" s="1">
        <v>55.0</v>
      </c>
      <c r="E223" s="2"/>
      <c r="F223" s="1" t="s">
        <v>67</v>
      </c>
      <c r="G223" s="1" t="s">
        <v>68</v>
      </c>
      <c r="H223" s="1" t="s">
        <v>6105</v>
      </c>
      <c r="I223" s="1" t="s">
        <v>6106</v>
      </c>
      <c r="J223" s="1" t="s">
        <v>5984</v>
      </c>
      <c r="K223" s="2"/>
      <c r="L223" s="1">
        <v>468.0</v>
      </c>
      <c r="M223" s="1"/>
      <c r="N223" s="1">
        <v>6.629966666666666</v>
      </c>
      <c r="O223" s="1" t="s">
        <v>5407</v>
      </c>
      <c r="P223" s="1" t="s">
        <v>6107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36</v>
      </c>
      <c r="B224" s="1" t="s">
        <v>17</v>
      </c>
      <c r="C224" s="1">
        <v>303.0</v>
      </c>
      <c r="D224" s="1">
        <v>76.0</v>
      </c>
      <c r="E224" s="2"/>
      <c r="F224" s="1" t="s">
        <v>67</v>
      </c>
      <c r="G224" s="1" t="s">
        <v>68</v>
      </c>
      <c r="H224" s="1" t="s">
        <v>6108</v>
      </c>
      <c r="I224" s="1" t="s">
        <v>6109</v>
      </c>
      <c r="J224" s="1" t="s">
        <v>5984</v>
      </c>
      <c r="K224" s="2"/>
      <c r="L224" s="1">
        <v>449.0</v>
      </c>
      <c r="M224" s="1"/>
      <c r="N224" s="1">
        <v>39.96886666666666</v>
      </c>
      <c r="O224" s="1" t="s">
        <v>5407</v>
      </c>
      <c r="P224" s="1" t="s">
        <v>6110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28</v>
      </c>
      <c r="B225" s="1" t="s">
        <v>17</v>
      </c>
      <c r="C225" s="1">
        <v>543.2</v>
      </c>
      <c r="D225" s="1">
        <v>0.0</v>
      </c>
      <c r="E225" s="1" t="s">
        <v>29</v>
      </c>
      <c r="F225" s="1" t="s">
        <v>19</v>
      </c>
      <c r="G225" s="1" t="s">
        <v>20</v>
      </c>
      <c r="H225" s="1" t="s">
        <v>6111</v>
      </c>
      <c r="I225" s="1" t="s">
        <v>6112</v>
      </c>
      <c r="J225" s="1" t="s">
        <v>6112</v>
      </c>
      <c r="K225" s="2"/>
      <c r="L225" s="1">
        <v>-12.0</v>
      </c>
      <c r="M225" s="1"/>
      <c r="N225" s="1">
        <v>7.092816666666667</v>
      </c>
      <c r="O225" s="1" t="s">
        <v>5392</v>
      </c>
      <c r="P225" s="1" t="s">
        <v>6113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58</v>
      </c>
      <c r="B226" s="1" t="s">
        <v>485</v>
      </c>
      <c r="C226" s="1">
        <v>289.0</v>
      </c>
      <c r="D226" s="1">
        <v>0.0</v>
      </c>
      <c r="E226" s="2"/>
      <c r="F226" s="1" t="s">
        <v>19</v>
      </c>
      <c r="G226" s="1" t="s">
        <v>20</v>
      </c>
      <c r="H226" s="1" t="s">
        <v>6114</v>
      </c>
      <c r="I226" s="1" t="s">
        <v>6115</v>
      </c>
      <c r="J226" s="1" t="s">
        <v>6115</v>
      </c>
      <c r="K226" s="2"/>
      <c r="L226" s="1">
        <v>-6.0</v>
      </c>
      <c r="M226" s="1"/>
      <c r="N226" s="1">
        <v>8.594633333333332</v>
      </c>
      <c r="O226" s="1" t="s">
        <v>5382</v>
      </c>
      <c r="P226" s="1" t="s">
        <v>5724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16</v>
      </c>
      <c r="B227" s="1" t="s">
        <v>485</v>
      </c>
      <c r="C227" s="1">
        <v>264.0</v>
      </c>
      <c r="D227" s="1">
        <v>0.0</v>
      </c>
      <c r="E227" s="1" t="s">
        <v>6116</v>
      </c>
      <c r="F227" s="1" t="s">
        <v>19</v>
      </c>
      <c r="G227" s="1" t="s">
        <v>20</v>
      </c>
      <c r="H227" s="1" t="s">
        <v>6117</v>
      </c>
      <c r="I227" s="1" t="s">
        <v>6118</v>
      </c>
      <c r="J227" s="1" t="s">
        <v>6118</v>
      </c>
      <c r="K227" s="2"/>
      <c r="L227" s="1">
        <v>-9.0</v>
      </c>
      <c r="M227" s="1"/>
      <c r="N227" s="1">
        <v>5.626816666666667</v>
      </c>
      <c r="O227" s="1" t="s">
        <v>5382</v>
      </c>
      <c r="P227" s="1" t="s">
        <v>928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58</v>
      </c>
      <c r="B228" s="1" t="s">
        <v>485</v>
      </c>
      <c r="C228" s="1">
        <v>668.0</v>
      </c>
      <c r="D228" s="1">
        <v>0.0</v>
      </c>
      <c r="E228" s="2"/>
      <c r="F228" s="1" t="s">
        <v>19</v>
      </c>
      <c r="G228" s="1" t="s">
        <v>20</v>
      </c>
      <c r="H228" s="1" t="s">
        <v>6119</v>
      </c>
      <c r="I228" s="1" t="s">
        <v>6120</v>
      </c>
      <c r="J228" s="1" t="s">
        <v>6120</v>
      </c>
      <c r="K228" s="2"/>
      <c r="L228" s="1">
        <v>-6.0</v>
      </c>
      <c r="M228" s="1"/>
      <c r="N228" s="1">
        <v>13.498266666666666</v>
      </c>
      <c r="O228" s="1" t="s">
        <v>5382</v>
      </c>
      <c r="P228" s="1" t="s">
        <v>6121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36</v>
      </c>
      <c r="B229" s="1" t="s">
        <v>17</v>
      </c>
      <c r="C229" s="1">
        <v>558.0</v>
      </c>
      <c r="D229" s="1">
        <v>140.0</v>
      </c>
      <c r="E229" s="2"/>
      <c r="F229" s="1" t="s">
        <v>67</v>
      </c>
      <c r="G229" s="1" t="s">
        <v>93</v>
      </c>
      <c r="H229" s="1" t="s">
        <v>6122</v>
      </c>
      <c r="I229" s="1" t="s">
        <v>6123</v>
      </c>
      <c r="J229" s="1" t="s">
        <v>5984</v>
      </c>
      <c r="K229" s="2"/>
      <c r="L229" s="1">
        <v>483.0</v>
      </c>
      <c r="M229" s="1"/>
      <c r="N229" s="1">
        <v>17.482133333333334</v>
      </c>
      <c r="O229" s="1" t="s">
        <v>5407</v>
      </c>
      <c r="P229" s="1" t="s">
        <v>6124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16</v>
      </c>
      <c r="B230" s="1" t="s">
        <v>485</v>
      </c>
      <c r="C230" s="1">
        <v>369.0</v>
      </c>
      <c r="D230" s="1">
        <v>0.0</v>
      </c>
      <c r="E230" s="1" t="s">
        <v>6125</v>
      </c>
      <c r="F230" s="1" t="s">
        <v>19</v>
      </c>
      <c r="G230" s="1" t="s">
        <v>20</v>
      </c>
      <c r="H230" s="1" t="s">
        <v>6126</v>
      </c>
      <c r="I230" s="1" t="s">
        <v>6127</v>
      </c>
      <c r="J230" s="1" t="s">
        <v>6127</v>
      </c>
      <c r="K230" s="2"/>
      <c r="L230" s="1">
        <v>0.0</v>
      </c>
      <c r="M230" s="1"/>
      <c r="N230" s="1">
        <v>14.24575</v>
      </c>
      <c r="O230" s="1" t="s">
        <v>5382</v>
      </c>
      <c r="P230" s="1" t="s">
        <v>6128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36</v>
      </c>
      <c r="B231" s="1" t="s">
        <v>17</v>
      </c>
      <c r="C231" s="1">
        <v>247.0</v>
      </c>
      <c r="D231" s="1">
        <v>62.0</v>
      </c>
      <c r="E231" s="2"/>
      <c r="F231" s="1" t="s">
        <v>67</v>
      </c>
      <c r="G231" s="1" t="s">
        <v>20</v>
      </c>
      <c r="H231" s="1" t="s">
        <v>6129</v>
      </c>
      <c r="I231" s="1" t="s">
        <v>6130</v>
      </c>
      <c r="J231" s="1" t="s">
        <v>5984</v>
      </c>
      <c r="K231" s="2"/>
      <c r="L231" s="1">
        <v>496.0</v>
      </c>
      <c r="M231" s="1"/>
      <c r="N231" s="1">
        <v>3.4381</v>
      </c>
      <c r="O231" s="1" t="s">
        <v>5407</v>
      </c>
      <c r="P231" s="1" t="s">
        <v>5721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36</v>
      </c>
      <c r="B232" s="1" t="s">
        <v>17</v>
      </c>
      <c r="C232" s="1">
        <v>339.0</v>
      </c>
      <c r="D232" s="1">
        <v>85.0</v>
      </c>
      <c r="E232" s="2"/>
      <c r="F232" s="1" t="s">
        <v>67</v>
      </c>
      <c r="G232" s="1" t="s">
        <v>20</v>
      </c>
      <c r="H232" s="1" t="s">
        <v>6131</v>
      </c>
      <c r="I232" s="1" t="s">
        <v>6132</v>
      </c>
      <c r="J232" s="1" t="s">
        <v>5984</v>
      </c>
      <c r="K232" s="2"/>
      <c r="L232" s="1">
        <v>498.0</v>
      </c>
      <c r="M232" s="1"/>
      <c r="N232" s="1">
        <v>8.267866666666666</v>
      </c>
      <c r="O232" s="1" t="s">
        <v>5407</v>
      </c>
      <c r="P232" s="1" t="s">
        <v>6133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28</v>
      </c>
      <c r="B233" s="1" t="s">
        <v>17</v>
      </c>
      <c r="C233" s="1">
        <v>214.2</v>
      </c>
      <c r="D233" s="1">
        <v>0.0</v>
      </c>
      <c r="E233" s="1" t="s">
        <v>29</v>
      </c>
      <c r="F233" s="1" t="s">
        <v>19</v>
      </c>
      <c r="G233" s="1" t="s">
        <v>20</v>
      </c>
      <c r="H233" s="1" t="s">
        <v>6134</v>
      </c>
      <c r="I233" s="1" t="s">
        <v>6135</v>
      </c>
      <c r="J233" s="1" t="s">
        <v>6135</v>
      </c>
      <c r="K233" s="2"/>
      <c r="L233" s="1">
        <v>-8.0</v>
      </c>
      <c r="M233" s="1"/>
      <c r="N233" s="1">
        <v>6.983716666666667</v>
      </c>
      <c r="O233" s="1" t="s">
        <v>5392</v>
      </c>
      <c r="P233" s="1" t="s">
        <v>5877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36</v>
      </c>
      <c r="B234" s="1" t="s">
        <v>17</v>
      </c>
      <c r="C234" s="1">
        <v>434.0</v>
      </c>
      <c r="D234" s="1">
        <v>109.0</v>
      </c>
      <c r="E234" s="2"/>
      <c r="F234" s="1" t="s">
        <v>67</v>
      </c>
      <c r="G234" s="1" t="s">
        <v>68</v>
      </c>
      <c r="H234" s="1" t="s">
        <v>6136</v>
      </c>
      <c r="I234" s="1" t="s">
        <v>6137</v>
      </c>
      <c r="J234" s="1" t="s">
        <v>5984</v>
      </c>
      <c r="K234" s="2"/>
      <c r="L234" s="1">
        <v>500.0</v>
      </c>
      <c r="M234" s="1"/>
      <c r="N234" s="1">
        <v>10.5409</v>
      </c>
      <c r="O234" s="1" t="s">
        <v>5407</v>
      </c>
      <c r="P234" s="1" t="s">
        <v>6138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58</v>
      </c>
      <c r="B235" s="1" t="s">
        <v>485</v>
      </c>
      <c r="C235" s="1">
        <v>364.0</v>
      </c>
      <c r="D235" s="1">
        <v>0.0</v>
      </c>
      <c r="E235" s="2"/>
      <c r="F235" s="1" t="s">
        <v>19</v>
      </c>
      <c r="G235" s="1" t="s">
        <v>20</v>
      </c>
      <c r="H235" s="1" t="s">
        <v>6139</v>
      </c>
      <c r="I235" s="1" t="s">
        <v>6140</v>
      </c>
      <c r="J235" s="1" t="s">
        <v>6140</v>
      </c>
      <c r="K235" s="2"/>
      <c r="L235" s="1">
        <v>-8.0</v>
      </c>
      <c r="M235" s="1"/>
      <c r="N235" s="1">
        <v>6.332916666666667</v>
      </c>
      <c r="O235" s="1" t="s">
        <v>5382</v>
      </c>
      <c r="P235" s="1" t="s">
        <v>6141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16</v>
      </c>
      <c r="B236" s="1" t="s">
        <v>485</v>
      </c>
      <c r="C236" s="1">
        <v>548.0</v>
      </c>
      <c r="D236" s="1">
        <v>0.0</v>
      </c>
      <c r="E236" s="1" t="s">
        <v>1449</v>
      </c>
      <c r="F236" s="1" t="s">
        <v>19</v>
      </c>
      <c r="G236" s="1" t="s">
        <v>20</v>
      </c>
      <c r="H236" s="1" t="s">
        <v>6142</v>
      </c>
      <c r="I236" s="1" t="s">
        <v>6143</v>
      </c>
      <c r="J236" s="1" t="s">
        <v>6143</v>
      </c>
      <c r="K236" s="2"/>
      <c r="L236" s="1">
        <v>-13.0</v>
      </c>
      <c r="M236" s="1"/>
      <c r="N236" s="1">
        <v>6.989</v>
      </c>
      <c r="O236" s="1" t="s">
        <v>5382</v>
      </c>
      <c r="P236" s="1" t="s">
        <v>6144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36</v>
      </c>
      <c r="B237" s="1" t="s">
        <v>17</v>
      </c>
      <c r="C237" s="1">
        <v>305.0</v>
      </c>
      <c r="D237" s="1">
        <v>61.0</v>
      </c>
      <c r="E237" s="2"/>
      <c r="F237" s="1" t="s">
        <v>67</v>
      </c>
      <c r="G237" s="1" t="s">
        <v>93</v>
      </c>
      <c r="H237" s="1" t="s">
        <v>6145</v>
      </c>
      <c r="I237" s="1" t="s">
        <v>6146</v>
      </c>
      <c r="J237" s="1" t="s">
        <v>5984</v>
      </c>
      <c r="K237" s="2"/>
      <c r="L237" s="1">
        <v>510.0</v>
      </c>
      <c r="M237" s="1"/>
      <c r="N237" s="1">
        <v>6.370033333333334</v>
      </c>
      <c r="O237" s="1" t="s">
        <v>5407</v>
      </c>
      <c r="P237" s="1" t="s">
        <v>6147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58</v>
      </c>
      <c r="B238" s="1" t="s">
        <v>485</v>
      </c>
      <c r="C238" s="1">
        <v>528.0</v>
      </c>
      <c r="D238" s="1">
        <v>0.0</v>
      </c>
      <c r="E238" s="2"/>
      <c r="F238" s="1" t="s">
        <v>19</v>
      </c>
      <c r="G238" s="1" t="s">
        <v>20</v>
      </c>
      <c r="H238" s="1" t="s">
        <v>6148</v>
      </c>
      <c r="I238" s="1" t="s">
        <v>6149</v>
      </c>
      <c r="J238" s="1" t="s">
        <v>6149</v>
      </c>
      <c r="K238" s="2"/>
      <c r="L238" s="1">
        <v>-11.0</v>
      </c>
      <c r="M238" s="1"/>
      <c r="N238" s="1">
        <v>8.317783333333333</v>
      </c>
      <c r="O238" s="1" t="s">
        <v>5382</v>
      </c>
      <c r="P238" s="1" t="s">
        <v>6150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58</v>
      </c>
      <c r="B239" s="1" t="s">
        <v>485</v>
      </c>
      <c r="C239" s="1">
        <v>403.0</v>
      </c>
      <c r="D239" s="1">
        <v>0.0</v>
      </c>
      <c r="E239" s="2"/>
      <c r="F239" s="1" t="s">
        <v>19</v>
      </c>
      <c r="G239" s="1" t="s">
        <v>93</v>
      </c>
      <c r="H239" s="1" t="s">
        <v>6151</v>
      </c>
      <c r="I239" s="1" t="s">
        <v>6152</v>
      </c>
      <c r="J239" s="1" t="s">
        <v>6152</v>
      </c>
      <c r="K239" s="2"/>
      <c r="L239" s="1">
        <v>0.0</v>
      </c>
      <c r="M239" s="1"/>
      <c r="N239" s="1">
        <v>15.220566666666667</v>
      </c>
      <c r="O239" s="1" t="s">
        <v>5382</v>
      </c>
      <c r="P239" s="1" t="s">
        <v>6153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28</v>
      </c>
      <c r="B240" s="1" t="s">
        <v>17</v>
      </c>
      <c r="C240" s="1">
        <v>432.0</v>
      </c>
      <c r="D240" s="1">
        <v>0.0</v>
      </c>
      <c r="E240" s="1" t="s">
        <v>29</v>
      </c>
      <c r="F240" s="1" t="s">
        <v>19</v>
      </c>
      <c r="G240" s="1" t="s">
        <v>20</v>
      </c>
      <c r="H240" s="1" t="s">
        <v>6154</v>
      </c>
      <c r="I240" s="1" t="s">
        <v>6155</v>
      </c>
      <c r="J240" s="1" t="s">
        <v>6155</v>
      </c>
      <c r="K240" s="2"/>
      <c r="L240" s="1">
        <v>-7.0</v>
      </c>
      <c r="M240" s="1"/>
      <c r="N240" s="1">
        <v>7.08555</v>
      </c>
      <c r="O240" s="1" t="s">
        <v>5392</v>
      </c>
      <c r="P240" s="1" t="s">
        <v>6156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58</v>
      </c>
      <c r="B241" s="1" t="s">
        <v>485</v>
      </c>
      <c r="C241" s="1">
        <v>329.0</v>
      </c>
      <c r="D241" s="1">
        <v>0.0</v>
      </c>
      <c r="E241" s="2"/>
      <c r="F241" s="1" t="s">
        <v>19</v>
      </c>
      <c r="G241" s="1" t="s">
        <v>20</v>
      </c>
      <c r="H241" s="1" t="s">
        <v>6157</v>
      </c>
      <c r="I241" s="1" t="s">
        <v>6158</v>
      </c>
      <c r="J241" s="1" t="s">
        <v>6158</v>
      </c>
      <c r="K241" s="2"/>
      <c r="L241" s="1">
        <v>-8.0</v>
      </c>
      <c r="M241" s="1"/>
      <c r="N241" s="1">
        <v>6.3815333333333335</v>
      </c>
      <c r="O241" s="1" t="s">
        <v>5382</v>
      </c>
      <c r="P241" s="1" t="s">
        <v>6159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28</v>
      </c>
      <c r="B242" s="1" t="s">
        <v>17</v>
      </c>
      <c r="C242" s="1">
        <v>299.0</v>
      </c>
      <c r="D242" s="1">
        <v>0.0</v>
      </c>
      <c r="E242" s="1" t="s">
        <v>29</v>
      </c>
      <c r="F242" s="1" t="s">
        <v>19</v>
      </c>
      <c r="G242" s="1" t="s">
        <v>20</v>
      </c>
      <c r="H242" s="1" t="s">
        <v>6160</v>
      </c>
      <c r="I242" s="1" t="s">
        <v>6161</v>
      </c>
      <c r="J242" s="1" t="s">
        <v>6161</v>
      </c>
      <c r="K242" s="2"/>
      <c r="L242" s="1">
        <v>-8.0</v>
      </c>
      <c r="M242" s="1"/>
      <c r="N242" s="1">
        <v>6.64275</v>
      </c>
      <c r="O242" s="1" t="s">
        <v>5392</v>
      </c>
      <c r="P242" s="1" t="s">
        <v>6162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58</v>
      </c>
      <c r="B243" s="1" t="s">
        <v>485</v>
      </c>
      <c r="C243" s="1">
        <v>394.0</v>
      </c>
      <c r="D243" s="1">
        <v>0.0</v>
      </c>
      <c r="E243" s="2"/>
      <c r="F243" s="1" t="s">
        <v>19</v>
      </c>
      <c r="G243" s="1" t="s">
        <v>20</v>
      </c>
      <c r="H243" s="1" t="s">
        <v>6163</v>
      </c>
      <c r="I243" s="1" t="s">
        <v>6164</v>
      </c>
      <c r="J243" s="1" t="s">
        <v>6164</v>
      </c>
      <c r="K243" s="2"/>
      <c r="L243" s="1">
        <v>-7.0</v>
      </c>
      <c r="M243" s="1"/>
      <c r="N243" s="1">
        <v>7.472783333333333</v>
      </c>
      <c r="O243" s="1" t="s">
        <v>5382</v>
      </c>
      <c r="P243" s="1" t="s">
        <v>5568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36</v>
      </c>
      <c r="B244" s="1" t="s">
        <v>17</v>
      </c>
      <c r="C244" s="1">
        <v>957.0</v>
      </c>
      <c r="D244" s="1">
        <v>0.0</v>
      </c>
      <c r="E244" s="1" t="s">
        <v>5424</v>
      </c>
      <c r="F244" s="1" t="s">
        <v>38</v>
      </c>
      <c r="G244" s="1" t="s">
        <v>20</v>
      </c>
      <c r="H244" s="1" t="s">
        <v>6165</v>
      </c>
      <c r="I244" s="1" t="s">
        <v>6166</v>
      </c>
      <c r="J244" s="1" t="s">
        <v>6167</v>
      </c>
      <c r="K244" s="1" t="s">
        <v>6168</v>
      </c>
      <c r="L244" s="1">
        <v>-6.0</v>
      </c>
      <c r="M244" s="1">
        <v>0.019566666666666666</v>
      </c>
      <c r="N244" s="1">
        <v>10.433966666666667</v>
      </c>
      <c r="O244" s="1" t="s">
        <v>5407</v>
      </c>
      <c r="P244" s="1" t="s">
        <v>6169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36</v>
      </c>
      <c r="B245" s="1" t="s">
        <v>17</v>
      </c>
      <c r="C245" s="1">
        <v>500.0</v>
      </c>
      <c r="D245" s="1">
        <v>122.0</v>
      </c>
      <c r="E245" s="2"/>
      <c r="F245" s="1" t="s">
        <v>67</v>
      </c>
      <c r="G245" s="1" t="s">
        <v>20</v>
      </c>
      <c r="H245" s="1" t="s">
        <v>6170</v>
      </c>
      <c r="I245" s="1" t="s">
        <v>6171</v>
      </c>
      <c r="J245" s="1" t="s">
        <v>5984</v>
      </c>
      <c r="K245" s="2"/>
      <c r="L245" s="1">
        <v>554.0</v>
      </c>
      <c r="M245" s="1"/>
      <c r="N245" s="1">
        <v>9.198633333333333</v>
      </c>
      <c r="O245" s="1" t="s">
        <v>5407</v>
      </c>
      <c r="P245" s="1" t="s">
        <v>6172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58</v>
      </c>
      <c r="B246" s="1" t="s">
        <v>485</v>
      </c>
      <c r="C246" s="1">
        <v>364.0</v>
      </c>
      <c r="D246" s="1">
        <v>0.0</v>
      </c>
      <c r="E246" s="2"/>
      <c r="F246" s="1" t="s">
        <v>19</v>
      </c>
      <c r="G246" s="1" t="s">
        <v>20</v>
      </c>
      <c r="H246" s="1" t="s">
        <v>6173</v>
      </c>
      <c r="I246" s="1" t="s">
        <v>6174</v>
      </c>
      <c r="J246" s="1" t="s">
        <v>6174</v>
      </c>
      <c r="K246" s="2"/>
      <c r="L246" s="1">
        <v>-9.0</v>
      </c>
      <c r="M246" s="1"/>
      <c r="N246" s="1">
        <v>5.2805333333333335</v>
      </c>
      <c r="O246" s="1" t="s">
        <v>5382</v>
      </c>
      <c r="P246" s="1" t="s">
        <v>6175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58</v>
      </c>
      <c r="B247" s="1" t="s">
        <v>485</v>
      </c>
      <c r="C247" s="1">
        <v>274.0</v>
      </c>
      <c r="D247" s="1">
        <v>0.0</v>
      </c>
      <c r="E247" s="2"/>
      <c r="F247" s="1" t="s">
        <v>19</v>
      </c>
      <c r="G247" s="1" t="s">
        <v>20</v>
      </c>
      <c r="H247" s="1" t="s">
        <v>6176</v>
      </c>
      <c r="I247" s="1" t="s">
        <v>6177</v>
      </c>
      <c r="J247" s="1" t="s">
        <v>6177</v>
      </c>
      <c r="K247" s="2"/>
      <c r="L247" s="1">
        <v>-7.0</v>
      </c>
      <c r="M247" s="1"/>
      <c r="N247" s="1">
        <v>7.0606333333333335</v>
      </c>
      <c r="O247" s="1" t="s">
        <v>5382</v>
      </c>
      <c r="P247" s="1" t="s">
        <v>6178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36</v>
      </c>
      <c r="B248" s="1" t="s">
        <v>17</v>
      </c>
      <c r="C248" s="1">
        <v>622.0</v>
      </c>
      <c r="D248" s="1">
        <v>0.0</v>
      </c>
      <c r="E248" s="1" t="s">
        <v>5424</v>
      </c>
      <c r="F248" s="1" t="s">
        <v>38</v>
      </c>
      <c r="G248" s="1" t="s">
        <v>20</v>
      </c>
      <c r="H248" s="1" t="s">
        <v>6179</v>
      </c>
      <c r="I248" s="1" t="s">
        <v>6180</v>
      </c>
      <c r="J248" s="1" t="s">
        <v>6181</v>
      </c>
      <c r="K248" s="1" t="s">
        <v>6182</v>
      </c>
      <c r="L248" s="1">
        <v>4.0</v>
      </c>
      <c r="M248" s="1">
        <v>0.021083333333333332</v>
      </c>
      <c r="N248" s="1">
        <v>18.95015</v>
      </c>
      <c r="O248" s="1" t="s">
        <v>5407</v>
      </c>
      <c r="P248" s="1" t="s">
        <v>6183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36</v>
      </c>
      <c r="B249" s="1" t="s">
        <v>17</v>
      </c>
      <c r="C249" s="3">
        <v>319.0</v>
      </c>
      <c r="D249" s="1">
        <v>0.0</v>
      </c>
      <c r="E249" s="1" t="s">
        <v>5424</v>
      </c>
      <c r="F249" s="1" t="s">
        <v>38</v>
      </c>
      <c r="G249" s="1" t="s">
        <v>20</v>
      </c>
      <c r="H249" s="1" t="s">
        <v>6184</v>
      </c>
      <c r="I249" s="1" t="s">
        <v>6185</v>
      </c>
      <c r="J249" s="1" t="s">
        <v>6186</v>
      </c>
      <c r="K249" s="1" t="s">
        <v>6187</v>
      </c>
      <c r="L249" s="1">
        <v>-1.0</v>
      </c>
      <c r="M249" s="1">
        <v>0.026766666666666668</v>
      </c>
      <c r="N249" s="1">
        <v>6.4774</v>
      </c>
      <c r="O249" s="1" t="s">
        <v>5407</v>
      </c>
      <c r="P249" s="1" t="s">
        <v>5770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36</v>
      </c>
      <c r="B250" s="1" t="s">
        <v>17</v>
      </c>
      <c r="C250" s="1">
        <v>600.0</v>
      </c>
      <c r="D250" s="1">
        <v>17.0</v>
      </c>
      <c r="E250" s="1" t="s">
        <v>29</v>
      </c>
      <c r="F250" s="1" t="s">
        <v>38</v>
      </c>
      <c r="G250" s="1" t="s">
        <v>20</v>
      </c>
      <c r="H250" s="1" t="s">
        <v>6188</v>
      </c>
      <c r="I250" s="1" t="s">
        <v>6189</v>
      </c>
      <c r="J250" s="1" t="s">
        <v>6190</v>
      </c>
      <c r="K250" s="1" t="s">
        <v>6191</v>
      </c>
      <c r="L250" s="1">
        <v>2.0</v>
      </c>
      <c r="M250" s="1">
        <v>77.1975</v>
      </c>
      <c r="N250" s="1">
        <v>74.76748333333333</v>
      </c>
      <c r="O250" s="1" t="s">
        <v>5407</v>
      </c>
      <c r="P250" s="1" t="s">
        <v>6192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36</v>
      </c>
      <c r="B251" s="1" t="s">
        <v>17</v>
      </c>
      <c r="C251" s="1">
        <v>167.0</v>
      </c>
      <c r="D251" s="1">
        <v>42.0</v>
      </c>
      <c r="E251" s="2"/>
      <c r="F251" s="1" t="s">
        <v>67</v>
      </c>
      <c r="G251" s="1" t="s">
        <v>68</v>
      </c>
      <c r="H251" s="1" t="s">
        <v>6193</v>
      </c>
      <c r="I251" s="1" t="s">
        <v>6194</v>
      </c>
      <c r="J251" s="1" t="s">
        <v>5984</v>
      </c>
      <c r="K251" s="2"/>
      <c r="L251" s="1">
        <v>587.0</v>
      </c>
      <c r="M251" s="1"/>
      <c r="N251" s="1">
        <v>4.970833333333333</v>
      </c>
      <c r="O251" s="1" t="s">
        <v>5407</v>
      </c>
      <c r="P251" s="1" t="s">
        <v>6195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36</v>
      </c>
      <c r="B252" s="1" t="s">
        <v>17</v>
      </c>
      <c r="C252" s="1">
        <v>385.0</v>
      </c>
      <c r="D252" s="1">
        <v>0.0</v>
      </c>
      <c r="E252" s="1" t="s">
        <v>5424</v>
      </c>
      <c r="F252" s="1" t="s">
        <v>38</v>
      </c>
      <c r="G252" s="1" t="s">
        <v>20</v>
      </c>
      <c r="H252" s="1" t="s">
        <v>6196</v>
      </c>
      <c r="I252" s="1" t="s">
        <v>6197</v>
      </c>
      <c r="J252" s="1" t="s">
        <v>6198</v>
      </c>
      <c r="K252" s="1" t="s">
        <v>6199</v>
      </c>
      <c r="L252" s="1">
        <v>-7.0</v>
      </c>
      <c r="M252" s="1">
        <v>0.03323333333333333</v>
      </c>
      <c r="N252" s="1">
        <v>11.387716666666666</v>
      </c>
      <c r="O252" s="1" t="s">
        <v>5407</v>
      </c>
      <c r="P252" s="1" t="s">
        <v>6200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58</v>
      </c>
      <c r="B253" s="1" t="s">
        <v>485</v>
      </c>
      <c r="C253" s="1">
        <v>429.0</v>
      </c>
      <c r="D253" s="1">
        <v>0.0</v>
      </c>
      <c r="E253" s="2"/>
      <c r="F253" s="1" t="s">
        <v>19</v>
      </c>
      <c r="G253" s="1" t="s">
        <v>20</v>
      </c>
      <c r="H253" s="1" t="s">
        <v>6201</v>
      </c>
      <c r="I253" s="1" t="s">
        <v>6202</v>
      </c>
      <c r="J253" s="1" t="s">
        <v>6202</v>
      </c>
      <c r="K253" s="2"/>
      <c r="L253" s="1">
        <v>-5.0</v>
      </c>
      <c r="M253" s="1"/>
      <c r="N253" s="1">
        <v>9.203083333333334</v>
      </c>
      <c r="O253" s="1" t="s">
        <v>5382</v>
      </c>
      <c r="P253" s="1" t="s">
        <v>6203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58</v>
      </c>
      <c r="B254" s="1" t="s">
        <v>485</v>
      </c>
      <c r="C254" s="1">
        <v>528.0</v>
      </c>
      <c r="D254" s="1">
        <v>0.0</v>
      </c>
      <c r="E254" s="2"/>
      <c r="F254" s="1" t="s">
        <v>19</v>
      </c>
      <c r="G254" s="1" t="s">
        <v>20</v>
      </c>
      <c r="H254" s="1" t="s">
        <v>6204</v>
      </c>
      <c r="I254" s="1" t="s">
        <v>6205</v>
      </c>
      <c r="J254" s="1" t="s">
        <v>6205</v>
      </c>
      <c r="K254" s="2"/>
      <c r="L254" s="1">
        <v>-10.0</v>
      </c>
      <c r="M254" s="1"/>
      <c r="N254" s="1">
        <v>9.683983333333334</v>
      </c>
      <c r="O254" s="1" t="s">
        <v>5382</v>
      </c>
      <c r="P254" s="1" t="s">
        <v>6206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58</v>
      </c>
      <c r="B255" s="1" t="s">
        <v>485</v>
      </c>
      <c r="C255" s="1">
        <v>364.0</v>
      </c>
      <c r="D255" s="1">
        <v>0.0</v>
      </c>
      <c r="E255" s="2"/>
      <c r="F255" s="1" t="s">
        <v>19</v>
      </c>
      <c r="G255" s="1" t="s">
        <v>20</v>
      </c>
      <c r="H255" s="1" t="s">
        <v>6207</v>
      </c>
      <c r="I255" s="1" t="s">
        <v>6208</v>
      </c>
      <c r="J255" s="1" t="s">
        <v>6208</v>
      </c>
      <c r="K255" s="2"/>
      <c r="L255" s="1">
        <v>-9.0</v>
      </c>
      <c r="M255" s="1"/>
      <c r="N255" s="1">
        <v>5.925683333333334</v>
      </c>
      <c r="O255" s="1" t="s">
        <v>5382</v>
      </c>
      <c r="P255" s="1" t="s">
        <v>6209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28</v>
      </c>
      <c r="B256" s="1" t="s">
        <v>17</v>
      </c>
      <c r="C256" s="3">
        <v>249.2</v>
      </c>
      <c r="D256" s="1">
        <v>0.0</v>
      </c>
      <c r="E256" s="1" t="s">
        <v>29</v>
      </c>
      <c r="F256" s="1" t="s">
        <v>19</v>
      </c>
      <c r="G256" s="1" t="s">
        <v>20</v>
      </c>
      <c r="H256" s="1" t="s">
        <v>6210</v>
      </c>
      <c r="I256" s="1" t="s">
        <v>6211</v>
      </c>
      <c r="J256" s="1" t="s">
        <v>6211</v>
      </c>
      <c r="K256" s="2"/>
      <c r="L256" s="1">
        <v>-8.0</v>
      </c>
      <c r="M256" s="1"/>
      <c r="N256" s="1">
        <v>6.214333333333333</v>
      </c>
      <c r="O256" s="1" t="s">
        <v>5392</v>
      </c>
      <c r="P256" s="1" t="s">
        <v>6212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58</v>
      </c>
      <c r="B257" s="1" t="s">
        <v>485</v>
      </c>
      <c r="C257" s="1">
        <v>394.0</v>
      </c>
      <c r="D257" s="1">
        <v>0.0</v>
      </c>
      <c r="E257" s="2"/>
      <c r="F257" s="1" t="s">
        <v>19</v>
      </c>
      <c r="G257" s="1" t="s">
        <v>20</v>
      </c>
      <c r="H257" s="1" t="s">
        <v>6213</v>
      </c>
      <c r="I257" s="1" t="s">
        <v>6214</v>
      </c>
      <c r="J257" s="1" t="s">
        <v>6214</v>
      </c>
      <c r="K257" s="2"/>
      <c r="L257" s="1">
        <v>-7.0</v>
      </c>
      <c r="M257" s="1"/>
      <c r="N257" s="1">
        <v>7.5588</v>
      </c>
      <c r="O257" s="1" t="s">
        <v>5382</v>
      </c>
      <c r="P257" s="1" t="s">
        <v>6215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58</v>
      </c>
      <c r="B258" s="1" t="s">
        <v>485</v>
      </c>
      <c r="C258" s="1">
        <v>528.0</v>
      </c>
      <c r="D258" s="1">
        <v>0.0</v>
      </c>
      <c r="E258" s="2"/>
      <c r="F258" s="1" t="s">
        <v>19</v>
      </c>
      <c r="G258" s="1" t="s">
        <v>20</v>
      </c>
      <c r="H258" s="1" t="s">
        <v>6216</v>
      </c>
      <c r="I258" s="1" t="s">
        <v>6217</v>
      </c>
      <c r="J258" s="1" t="s">
        <v>6217</v>
      </c>
      <c r="K258" s="2"/>
      <c r="L258" s="1">
        <v>-9.0</v>
      </c>
      <c r="M258" s="1"/>
      <c r="N258" s="1">
        <v>10.282233333333334</v>
      </c>
      <c r="O258" s="1" t="s">
        <v>5382</v>
      </c>
      <c r="P258" s="1" t="s">
        <v>6218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36</v>
      </c>
      <c r="B259" s="1" t="s">
        <v>17</v>
      </c>
      <c r="C259" s="1">
        <v>555.0</v>
      </c>
      <c r="D259" s="1">
        <v>0.0</v>
      </c>
      <c r="E259" s="1" t="s">
        <v>5424</v>
      </c>
      <c r="F259" s="1" t="s">
        <v>38</v>
      </c>
      <c r="G259" s="1" t="s">
        <v>93</v>
      </c>
      <c r="H259" s="1" t="s">
        <v>6219</v>
      </c>
      <c r="I259" s="1" t="s">
        <v>6220</v>
      </c>
      <c r="J259" s="1" t="s">
        <v>6221</v>
      </c>
      <c r="K259" s="1" t="s">
        <v>6222</v>
      </c>
      <c r="L259" s="1">
        <v>-13.0</v>
      </c>
      <c r="M259" s="1">
        <v>0.12523333333333334</v>
      </c>
      <c r="N259" s="1">
        <v>13.841383333333333</v>
      </c>
      <c r="O259" s="1" t="s">
        <v>5407</v>
      </c>
      <c r="P259" s="1" t="s">
        <v>6223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36</v>
      </c>
      <c r="B260" s="1" t="s">
        <v>17</v>
      </c>
      <c r="C260" s="1">
        <v>290.0</v>
      </c>
      <c r="D260" s="1">
        <v>109.0</v>
      </c>
      <c r="E260" s="2"/>
      <c r="F260" s="1" t="s">
        <v>67</v>
      </c>
      <c r="G260" s="1" t="s">
        <v>20</v>
      </c>
      <c r="H260" s="1" t="s">
        <v>6224</v>
      </c>
      <c r="I260" s="1" t="s">
        <v>6225</v>
      </c>
      <c r="J260" s="1" t="s">
        <v>5984</v>
      </c>
      <c r="K260" s="2"/>
      <c r="L260" s="1">
        <v>613.0</v>
      </c>
      <c r="M260" s="1"/>
      <c r="N260" s="1">
        <v>10.825733333333334</v>
      </c>
      <c r="O260" s="1" t="s">
        <v>5407</v>
      </c>
      <c r="P260" s="1" t="s">
        <v>6226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36</v>
      </c>
      <c r="B261" s="1" t="s">
        <v>17</v>
      </c>
      <c r="C261" s="3">
        <v>267.0</v>
      </c>
      <c r="D261" s="1">
        <v>62.0</v>
      </c>
      <c r="E261" s="2"/>
      <c r="F261" s="1" t="s">
        <v>67</v>
      </c>
      <c r="G261" s="1" t="s">
        <v>93</v>
      </c>
      <c r="H261" s="1" t="s">
        <v>6227</v>
      </c>
      <c r="I261" s="1" t="s">
        <v>6228</v>
      </c>
      <c r="J261" s="1" t="s">
        <v>5984</v>
      </c>
      <c r="K261" s="2"/>
      <c r="L261" s="1">
        <v>620.0</v>
      </c>
      <c r="M261" s="1"/>
      <c r="N261" s="1">
        <v>9.922733333333333</v>
      </c>
      <c r="O261" s="1" t="s">
        <v>5407</v>
      </c>
      <c r="P261" s="1" t="s">
        <v>6229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36</v>
      </c>
      <c r="B262" s="1" t="s">
        <v>17</v>
      </c>
      <c r="C262" s="1">
        <v>199.0</v>
      </c>
      <c r="D262" s="1">
        <v>50.0</v>
      </c>
      <c r="E262" s="2"/>
      <c r="F262" s="1" t="s">
        <v>67</v>
      </c>
      <c r="G262" s="1" t="s">
        <v>68</v>
      </c>
      <c r="H262" s="1" t="s">
        <v>6230</v>
      </c>
      <c r="I262" s="1" t="s">
        <v>6231</v>
      </c>
      <c r="J262" s="1" t="s">
        <v>5984</v>
      </c>
      <c r="K262" s="2"/>
      <c r="L262" s="1">
        <v>620.0</v>
      </c>
      <c r="M262" s="1"/>
      <c r="N262" s="1">
        <v>10.271416666666667</v>
      </c>
      <c r="O262" s="1" t="s">
        <v>5407</v>
      </c>
      <c r="P262" s="1" t="s">
        <v>6232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58</v>
      </c>
      <c r="B263" s="1" t="s">
        <v>485</v>
      </c>
      <c r="C263" s="1">
        <v>321.0</v>
      </c>
      <c r="D263" s="1">
        <v>0.0</v>
      </c>
      <c r="E263" s="2"/>
      <c r="F263" s="1" t="s">
        <v>19</v>
      </c>
      <c r="G263" s="1" t="s">
        <v>20</v>
      </c>
      <c r="H263" s="1" t="s">
        <v>6233</v>
      </c>
      <c r="I263" s="1" t="s">
        <v>6234</v>
      </c>
      <c r="J263" s="1" t="s">
        <v>6234</v>
      </c>
      <c r="K263" s="2"/>
      <c r="L263" s="1">
        <v>-4.0</v>
      </c>
      <c r="M263" s="1"/>
      <c r="N263" s="1">
        <v>10.391433333333334</v>
      </c>
      <c r="O263" s="1" t="s">
        <v>5382</v>
      </c>
      <c r="P263" s="1" t="s">
        <v>6235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36</v>
      </c>
      <c r="B264" s="1" t="s">
        <v>17</v>
      </c>
      <c r="C264" s="1">
        <v>570.0</v>
      </c>
      <c r="D264" s="1">
        <v>177.0</v>
      </c>
      <c r="E264" s="2"/>
      <c r="F264" s="1" t="s">
        <v>67</v>
      </c>
      <c r="G264" s="1" t="s">
        <v>20</v>
      </c>
      <c r="H264" s="1" t="s">
        <v>6236</v>
      </c>
      <c r="I264" s="1" t="s">
        <v>6237</v>
      </c>
      <c r="J264" s="1" t="s">
        <v>5984</v>
      </c>
      <c r="K264" s="2"/>
      <c r="L264" s="1">
        <v>614.0</v>
      </c>
      <c r="M264" s="1"/>
      <c r="N264" s="1">
        <v>14.981316666666666</v>
      </c>
      <c r="O264" s="1" t="s">
        <v>5407</v>
      </c>
      <c r="P264" s="1" t="s">
        <v>6238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16</v>
      </c>
      <c r="B265" s="1" t="s">
        <v>485</v>
      </c>
      <c r="C265" s="3">
        <v>329.0</v>
      </c>
      <c r="D265" s="1">
        <v>0.0</v>
      </c>
      <c r="E265" s="1" t="s">
        <v>5400</v>
      </c>
      <c r="F265" s="1" t="s">
        <v>19</v>
      </c>
      <c r="G265" s="1" t="s">
        <v>20</v>
      </c>
      <c r="H265" s="1" t="s">
        <v>6239</v>
      </c>
      <c r="I265" s="1" t="s">
        <v>6240</v>
      </c>
      <c r="J265" s="1" t="s">
        <v>6240</v>
      </c>
      <c r="K265" s="2"/>
      <c r="L265" s="1">
        <v>-2.0</v>
      </c>
      <c r="M265" s="1"/>
      <c r="N265" s="1">
        <v>12.785633333333333</v>
      </c>
      <c r="O265" s="1" t="s">
        <v>5382</v>
      </c>
      <c r="P265" s="1" t="s">
        <v>2020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28</v>
      </c>
      <c r="B266" s="1" t="s">
        <v>17</v>
      </c>
      <c r="C266" s="1">
        <v>568.2</v>
      </c>
      <c r="D266" s="1">
        <v>0.0</v>
      </c>
      <c r="E266" s="1" t="s">
        <v>29</v>
      </c>
      <c r="F266" s="1" t="s">
        <v>19</v>
      </c>
      <c r="G266" s="1" t="s">
        <v>20</v>
      </c>
      <c r="H266" s="1" t="s">
        <v>6241</v>
      </c>
      <c r="I266" s="1" t="s">
        <v>6242</v>
      </c>
      <c r="J266" s="1" t="s">
        <v>6242</v>
      </c>
      <c r="K266" s="2"/>
      <c r="L266" s="1">
        <v>-4.0</v>
      </c>
      <c r="M266" s="1"/>
      <c r="N266" s="1">
        <v>15.45155</v>
      </c>
      <c r="O266" s="1" t="s">
        <v>5392</v>
      </c>
      <c r="P266" s="1" t="s">
        <v>6243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58</v>
      </c>
      <c r="B267" s="1" t="s">
        <v>485</v>
      </c>
      <c r="C267" s="1">
        <v>264.0</v>
      </c>
      <c r="D267" s="1">
        <v>0.0</v>
      </c>
      <c r="E267" s="2"/>
      <c r="F267" s="1" t="s">
        <v>19</v>
      </c>
      <c r="G267" s="1" t="s">
        <v>20</v>
      </c>
      <c r="H267" s="1" t="s">
        <v>6244</v>
      </c>
      <c r="I267" s="1" t="s">
        <v>6245</v>
      </c>
      <c r="J267" s="1" t="s">
        <v>6245</v>
      </c>
      <c r="K267" s="2"/>
      <c r="L267" s="1">
        <v>0.0</v>
      </c>
      <c r="M267" s="1"/>
      <c r="N267" s="1">
        <v>15.232783333333334</v>
      </c>
      <c r="O267" s="1" t="s">
        <v>5382</v>
      </c>
      <c r="P267" s="1" t="s">
        <v>6246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36</v>
      </c>
      <c r="B268" s="1" t="s">
        <v>17</v>
      </c>
      <c r="C268" s="1">
        <v>462.0</v>
      </c>
      <c r="D268" s="1">
        <v>116.0</v>
      </c>
      <c r="E268" s="2"/>
      <c r="F268" s="1" t="s">
        <v>67</v>
      </c>
      <c r="G268" s="1" t="s">
        <v>68</v>
      </c>
      <c r="H268" s="1" t="s">
        <v>6247</v>
      </c>
      <c r="I268" s="1" t="s">
        <v>6248</v>
      </c>
      <c r="J268" s="1" t="s">
        <v>5984</v>
      </c>
      <c r="K268" s="2"/>
      <c r="L268" s="1">
        <v>634.0</v>
      </c>
      <c r="M268" s="1"/>
      <c r="N268" s="1">
        <v>14.6776</v>
      </c>
      <c r="O268" s="1" t="s">
        <v>5407</v>
      </c>
      <c r="P268" s="1" t="s">
        <v>6249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58</v>
      </c>
      <c r="B269" s="1" t="s">
        <v>485</v>
      </c>
      <c r="C269" s="1">
        <v>987.0</v>
      </c>
      <c r="D269" s="1">
        <v>0.0</v>
      </c>
      <c r="E269" s="2"/>
      <c r="F269" s="1" t="s">
        <v>19</v>
      </c>
      <c r="G269" s="1" t="s">
        <v>20</v>
      </c>
      <c r="H269" s="1" t="s">
        <v>6250</v>
      </c>
      <c r="I269" s="1" t="s">
        <v>6251</v>
      </c>
      <c r="J269" s="1" t="s">
        <v>6251</v>
      </c>
      <c r="K269" s="2"/>
      <c r="L269" s="1">
        <v>-10.0</v>
      </c>
      <c r="M269" s="1"/>
      <c r="N269" s="1">
        <v>9.575466666666667</v>
      </c>
      <c r="O269" s="1" t="s">
        <v>5382</v>
      </c>
      <c r="P269" s="1" t="s">
        <v>6252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58</v>
      </c>
      <c r="B270" s="1" t="s">
        <v>485</v>
      </c>
      <c r="C270" s="1">
        <v>264.0</v>
      </c>
      <c r="D270" s="1">
        <v>0.0</v>
      </c>
      <c r="E270" s="2"/>
      <c r="F270" s="1" t="s">
        <v>19</v>
      </c>
      <c r="G270" s="1" t="s">
        <v>20</v>
      </c>
      <c r="H270" s="1" t="s">
        <v>6253</v>
      </c>
      <c r="I270" s="1" t="s">
        <v>6254</v>
      </c>
      <c r="J270" s="1" t="s">
        <v>6254</v>
      </c>
      <c r="K270" s="2"/>
      <c r="L270" s="1">
        <v>-8.0</v>
      </c>
      <c r="M270" s="1"/>
      <c r="N270" s="1">
        <v>6.7796</v>
      </c>
      <c r="O270" s="1" t="s">
        <v>5382</v>
      </c>
      <c r="P270" s="1" t="s">
        <v>6255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36</v>
      </c>
      <c r="B271" s="1" t="s">
        <v>17</v>
      </c>
      <c r="C271" s="1">
        <v>361.0</v>
      </c>
      <c r="D271" s="1">
        <v>67.0</v>
      </c>
      <c r="E271" s="2"/>
      <c r="F271" s="1" t="s">
        <v>67</v>
      </c>
      <c r="G271" s="1" t="s">
        <v>20</v>
      </c>
      <c r="H271" s="1" t="s">
        <v>6256</v>
      </c>
      <c r="I271" s="1" t="s">
        <v>6257</v>
      </c>
      <c r="J271" s="1" t="s">
        <v>5984</v>
      </c>
      <c r="K271" s="2"/>
      <c r="L271" s="1">
        <v>643.0</v>
      </c>
      <c r="M271" s="1"/>
      <c r="N271" s="1">
        <v>8.8417</v>
      </c>
      <c r="O271" s="1" t="s">
        <v>5407</v>
      </c>
      <c r="P271" s="1" t="s">
        <v>6258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179</v>
      </c>
      <c r="B272" s="1" t="s">
        <v>17</v>
      </c>
      <c r="C272" s="3">
        <v>154.5</v>
      </c>
      <c r="D272" s="1">
        <v>154.5</v>
      </c>
      <c r="E272" s="1" t="s">
        <v>5424</v>
      </c>
      <c r="F272" s="1" t="s">
        <v>38</v>
      </c>
      <c r="G272" s="1" t="s">
        <v>93</v>
      </c>
      <c r="H272" s="1" t="s">
        <v>6259</v>
      </c>
      <c r="I272" s="1" t="s">
        <v>6260</v>
      </c>
      <c r="J272" s="1" t="s">
        <v>6261</v>
      </c>
      <c r="K272" s="1" t="s">
        <v>6262</v>
      </c>
      <c r="L272" s="1">
        <v>0.0</v>
      </c>
      <c r="M272" s="1">
        <v>0.017533333333333335</v>
      </c>
      <c r="N272" s="1">
        <v>5.451483333333333</v>
      </c>
      <c r="O272" s="1" t="s">
        <v>182</v>
      </c>
      <c r="P272" s="1" t="s">
        <v>6263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36</v>
      </c>
      <c r="B273" s="1" t="s">
        <v>17</v>
      </c>
      <c r="C273" s="1">
        <v>498.0</v>
      </c>
      <c r="D273" s="1">
        <v>0.0</v>
      </c>
      <c r="E273" s="1" t="s">
        <v>5424</v>
      </c>
      <c r="F273" s="1" t="s">
        <v>38</v>
      </c>
      <c r="G273" s="1" t="s">
        <v>20</v>
      </c>
      <c r="H273" s="1" t="s">
        <v>6264</v>
      </c>
      <c r="I273" s="1" t="s">
        <v>6265</v>
      </c>
      <c r="J273" s="1" t="s">
        <v>6266</v>
      </c>
      <c r="K273" s="1" t="s">
        <v>6267</v>
      </c>
      <c r="L273" s="1">
        <v>12.0</v>
      </c>
      <c r="M273" s="1">
        <v>0.017766666666666667</v>
      </c>
      <c r="N273" s="1">
        <v>7.632416666666667</v>
      </c>
      <c r="O273" s="1" t="s">
        <v>5407</v>
      </c>
      <c r="P273" s="1" t="s">
        <v>6268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58</v>
      </c>
      <c r="B274" s="1" t="s">
        <v>485</v>
      </c>
      <c r="C274" s="1">
        <v>963.0</v>
      </c>
      <c r="D274" s="1">
        <v>0.0</v>
      </c>
      <c r="E274" s="2"/>
      <c r="F274" s="1" t="s">
        <v>19</v>
      </c>
      <c r="G274" s="1" t="s">
        <v>20</v>
      </c>
      <c r="H274" s="1" t="s">
        <v>6269</v>
      </c>
      <c r="I274" s="1" t="s">
        <v>6270</v>
      </c>
      <c r="J274" s="1" t="s">
        <v>6270</v>
      </c>
      <c r="K274" s="2"/>
      <c r="L274" s="1">
        <v>-9.0</v>
      </c>
      <c r="M274" s="1"/>
      <c r="N274" s="1">
        <v>10.003383333333334</v>
      </c>
      <c r="O274" s="1" t="s">
        <v>5382</v>
      </c>
      <c r="P274" s="1" t="s">
        <v>6271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58</v>
      </c>
      <c r="B275" s="1" t="s">
        <v>485</v>
      </c>
      <c r="C275" s="1">
        <v>463.0</v>
      </c>
      <c r="D275" s="1">
        <v>0.0</v>
      </c>
      <c r="E275" s="2"/>
      <c r="F275" s="1" t="s">
        <v>19</v>
      </c>
      <c r="G275" s="1" t="s">
        <v>20</v>
      </c>
      <c r="H275" s="1" t="s">
        <v>6272</v>
      </c>
      <c r="I275" s="1" t="s">
        <v>6273</v>
      </c>
      <c r="J275" s="1" t="s">
        <v>6273</v>
      </c>
      <c r="K275" s="2"/>
      <c r="L275" s="1">
        <v>-1.0</v>
      </c>
      <c r="M275" s="1"/>
      <c r="N275" s="1">
        <v>7.489933333333333</v>
      </c>
      <c r="O275" s="1" t="s">
        <v>5382</v>
      </c>
      <c r="P275" s="1" t="s">
        <v>6274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36</v>
      </c>
      <c r="B276" s="1" t="s">
        <v>17</v>
      </c>
      <c r="C276" s="1">
        <v>509.0</v>
      </c>
      <c r="D276" s="1">
        <v>0.0</v>
      </c>
      <c r="E276" s="1" t="s">
        <v>5424</v>
      </c>
      <c r="F276" s="1" t="s">
        <v>38</v>
      </c>
      <c r="G276" s="1" t="s">
        <v>20</v>
      </c>
      <c r="H276" s="1" t="s">
        <v>6275</v>
      </c>
      <c r="I276" s="1" t="s">
        <v>6276</v>
      </c>
      <c r="J276" s="1" t="s">
        <v>6277</v>
      </c>
      <c r="K276" s="1" t="s">
        <v>6278</v>
      </c>
      <c r="L276" s="1">
        <v>-16.0</v>
      </c>
      <c r="M276" s="1">
        <v>0.012166666666666666</v>
      </c>
      <c r="N276" s="1">
        <v>6.166083333333333</v>
      </c>
      <c r="O276" s="1" t="s">
        <v>5407</v>
      </c>
      <c r="P276" s="1" t="s">
        <v>6279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28</v>
      </c>
      <c r="B277" s="1" t="s">
        <v>17</v>
      </c>
      <c r="C277" s="1">
        <v>608.2</v>
      </c>
      <c r="D277" s="1">
        <v>0.0</v>
      </c>
      <c r="E277" s="1" t="s">
        <v>29</v>
      </c>
      <c r="F277" s="1" t="s">
        <v>19</v>
      </c>
      <c r="G277" s="1" t="s">
        <v>20</v>
      </c>
      <c r="H277" s="1" t="s">
        <v>6280</v>
      </c>
      <c r="I277" s="1" t="s">
        <v>6281</v>
      </c>
      <c r="J277" s="1" t="s">
        <v>6281</v>
      </c>
      <c r="K277" s="2"/>
      <c r="L277" s="1">
        <v>-8.0</v>
      </c>
      <c r="M277" s="1"/>
      <c r="N277" s="1">
        <v>11.2475</v>
      </c>
      <c r="O277" s="1" t="s">
        <v>5392</v>
      </c>
      <c r="P277" s="1" t="s">
        <v>6282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58</v>
      </c>
      <c r="B278" s="1" t="s">
        <v>485</v>
      </c>
      <c r="C278" s="1">
        <v>593.0</v>
      </c>
      <c r="D278" s="1">
        <v>0.0</v>
      </c>
      <c r="E278" s="2"/>
      <c r="F278" s="1" t="s">
        <v>19</v>
      </c>
      <c r="G278" s="1" t="s">
        <v>20</v>
      </c>
      <c r="H278" s="1" t="s">
        <v>6283</v>
      </c>
      <c r="I278" s="1" t="s">
        <v>6284</v>
      </c>
      <c r="J278" s="1" t="s">
        <v>6284</v>
      </c>
      <c r="K278" s="2"/>
      <c r="L278" s="1">
        <v>-10.0</v>
      </c>
      <c r="M278" s="1"/>
      <c r="N278" s="1">
        <v>9.602516666666666</v>
      </c>
      <c r="O278" s="1" t="s">
        <v>5382</v>
      </c>
      <c r="P278" s="1" t="s">
        <v>6285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36</v>
      </c>
      <c r="B279" s="1" t="s">
        <v>17</v>
      </c>
      <c r="C279" s="1">
        <v>306.0</v>
      </c>
      <c r="D279" s="1">
        <v>47.0</v>
      </c>
      <c r="E279" s="2"/>
      <c r="F279" s="1" t="s">
        <v>67</v>
      </c>
      <c r="G279" s="1" t="s">
        <v>20</v>
      </c>
      <c r="H279" s="1" t="s">
        <v>6286</v>
      </c>
      <c r="I279" s="1" t="s">
        <v>6287</v>
      </c>
      <c r="J279" s="1" t="s">
        <v>5984</v>
      </c>
      <c r="K279" s="2"/>
      <c r="L279" s="1">
        <v>681.0</v>
      </c>
      <c r="M279" s="1"/>
      <c r="N279" s="1">
        <v>7.003266666666667</v>
      </c>
      <c r="O279" s="1" t="s">
        <v>5407</v>
      </c>
      <c r="P279" s="1" t="s">
        <v>6288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58</v>
      </c>
      <c r="B280" s="1" t="s">
        <v>485</v>
      </c>
      <c r="C280" s="1">
        <v>847.0</v>
      </c>
      <c r="D280" s="1">
        <v>0.0</v>
      </c>
      <c r="E280" s="2"/>
      <c r="F280" s="1" t="s">
        <v>19</v>
      </c>
      <c r="G280" s="1" t="s">
        <v>20</v>
      </c>
      <c r="H280" s="1" t="s">
        <v>6289</v>
      </c>
      <c r="I280" s="1" t="s">
        <v>6290</v>
      </c>
      <c r="J280" s="1" t="s">
        <v>6290</v>
      </c>
      <c r="K280" s="2"/>
      <c r="L280" s="1">
        <v>-8.0</v>
      </c>
      <c r="M280" s="1"/>
      <c r="N280" s="1">
        <v>11.11755</v>
      </c>
      <c r="O280" s="1" t="s">
        <v>5382</v>
      </c>
      <c r="P280" s="1" t="s">
        <v>6291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58</v>
      </c>
      <c r="B281" s="1" t="s">
        <v>485</v>
      </c>
      <c r="C281" s="1">
        <v>264.0</v>
      </c>
      <c r="D281" s="1">
        <v>0.0</v>
      </c>
      <c r="E281" s="2"/>
      <c r="F281" s="1" t="s">
        <v>19</v>
      </c>
      <c r="G281" s="1" t="s">
        <v>20</v>
      </c>
      <c r="H281" s="1" t="s">
        <v>6292</v>
      </c>
      <c r="I281" s="1" t="s">
        <v>6293</v>
      </c>
      <c r="J281" s="1" t="s">
        <v>6293</v>
      </c>
      <c r="K281" s="2"/>
      <c r="L281" s="1">
        <v>-8.0</v>
      </c>
      <c r="M281" s="1"/>
      <c r="N281" s="1">
        <v>6.601066666666667</v>
      </c>
      <c r="O281" s="1" t="s">
        <v>5382</v>
      </c>
      <c r="P281" s="1" t="s">
        <v>6294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36</v>
      </c>
      <c r="B282" s="1" t="s">
        <v>17</v>
      </c>
      <c r="C282" s="1">
        <v>566.0</v>
      </c>
      <c r="D282" s="1">
        <v>142.0</v>
      </c>
      <c r="E282" s="2"/>
      <c r="F282" s="1" t="s">
        <v>67</v>
      </c>
      <c r="G282" s="1" t="s">
        <v>93</v>
      </c>
      <c r="H282" s="1" t="s">
        <v>6295</v>
      </c>
      <c r="I282" s="1" t="s">
        <v>6296</v>
      </c>
      <c r="J282" s="1" t="s">
        <v>5984</v>
      </c>
      <c r="K282" s="2"/>
      <c r="L282" s="1">
        <v>684.0</v>
      </c>
      <c r="M282" s="1"/>
      <c r="N282" s="1">
        <v>8.940533333333333</v>
      </c>
      <c r="O282" s="1" t="s">
        <v>5407</v>
      </c>
      <c r="P282" s="1" t="s">
        <v>6297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36</v>
      </c>
      <c r="B283" s="1" t="s">
        <v>17</v>
      </c>
      <c r="C283" s="1">
        <v>329.0</v>
      </c>
      <c r="D283" s="1">
        <v>0.0</v>
      </c>
      <c r="E283" s="1" t="s">
        <v>5424</v>
      </c>
      <c r="F283" s="1" t="s">
        <v>38</v>
      </c>
      <c r="G283" s="1" t="s">
        <v>20</v>
      </c>
      <c r="H283" s="1" t="s">
        <v>6298</v>
      </c>
      <c r="I283" s="1" t="s">
        <v>6299</v>
      </c>
      <c r="J283" s="1" t="s">
        <v>6300</v>
      </c>
      <c r="K283" s="1" t="s">
        <v>6301</v>
      </c>
      <c r="L283" s="1">
        <v>-5.0</v>
      </c>
      <c r="M283" s="1">
        <v>0.028383333333333333</v>
      </c>
      <c r="N283" s="1">
        <v>6.323283333333333</v>
      </c>
      <c r="O283" s="1" t="s">
        <v>5407</v>
      </c>
      <c r="P283" s="1" t="s">
        <v>5486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36</v>
      </c>
      <c r="B284" s="1" t="s">
        <v>17</v>
      </c>
      <c r="C284" s="1">
        <v>309.0</v>
      </c>
      <c r="D284" s="1">
        <v>0.0</v>
      </c>
      <c r="E284" s="1" t="s">
        <v>5424</v>
      </c>
      <c r="F284" s="1" t="s">
        <v>38</v>
      </c>
      <c r="G284" s="1" t="s">
        <v>93</v>
      </c>
      <c r="H284" s="1" t="s">
        <v>6302</v>
      </c>
      <c r="I284" s="1" t="s">
        <v>6303</v>
      </c>
      <c r="J284" s="1" t="s">
        <v>6304</v>
      </c>
      <c r="K284" s="1" t="s">
        <v>6305</v>
      </c>
      <c r="L284" s="1">
        <v>-12.0</v>
      </c>
      <c r="M284" s="1">
        <v>0.0197</v>
      </c>
      <c r="N284" s="1">
        <v>6.426433333333334</v>
      </c>
      <c r="O284" s="1" t="s">
        <v>5407</v>
      </c>
      <c r="P284" s="1" t="s">
        <v>6306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36</v>
      </c>
      <c r="B285" s="3" t="s">
        <v>17</v>
      </c>
      <c r="C285" s="1">
        <v>650.0</v>
      </c>
      <c r="D285" s="1">
        <v>123.0</v>
      </c>
      <c r="E285" s="2"/>
      <c r="F285" s="1" t="s">
        <v>67</v>
      </c>
      <c r="G285" s="1" t="s">
        <v>20</v>
      </c>
      <c r="H285" s="1" t="s">
        <v>6307</v>
      </c>
      <c r="I285" s="1" t="s">
        <v>6308</v>
      </c>
      <c r="J285" s="1" t="s">
        <v>5984</v>
      </c>
      <c r="K285" s="2"/>
      <c r="L285" s="1">
        <v>708.0</v>
      </c>
      <c r="M285" s="1"/>
      <c r="N285" s="1">
        <v>16.4183</v>
      </c>
      <c r="O285" s="1" t="s">
        <v>5407</v>
      </c>
      <c r="P285" s="1" t="s">
        <v>6309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58</v>
      </c>
      <c r="B286" s="1" t="s">
        <v>485</v>
      </c>
      <c r="C286" s="1">
        <v>299.0</v>
      </c>
      <c r="D286" s="1">
        <v>0.0</v>
      </c>
      <c r="E286" s="2"/>
      <c r="F286" s="1" t="s">
        <v>19</v>
      </c>
      <c r="G286" s="1" t="s">
        <v>20</v>
      </c>
      <c r="H286" s="1" t="s">
        <v>6310</v>
      </c>
      <c r="I286" s="1" t="s">
        <v>6311</v>
      </c>
      <c r="J286" s="1" t="s">
        <v>6311</v>
      </c>
      <c r="K286" s="2"/>
      <c r="L286" s="1">
        <v>-9.0</v>
      </c>
      <c r="M286" s="1"/>
      <c r="N286" s="1">
        <v>5.872616666666667</v>
      </c>
      <c r="O286" s="1" t="s">
        <v>5382</v>
      </c>
      <c r="P286" s="1" t="s">
        <v>6312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36</v>
      </c>
      <c r="B287" s="1" t="s">
        <v>17</v>
      </c>
      <c r="C287" s="1">
        <v>339.0</v>
      </c>
      <c r="D287" s="1">
        <v>0.0</v>
      </c>
      <c r="E287" s="1" t="s">
        <v>5424</v>
      </c>
      <c r="F287" s="1" t="s">
        <v>38</v>
      </c>
      <c r="G287" s="1" t="s">
        <v>20</v>
      </c>
      <c r="H287" s="1" t="s">
        <v>6313</v>
      </c>
      <c r="I287" s="1" t="s">
        <v>6314</v>
      </c>
      <c r="J287" s="1" t="s">
        <v>6315</v>
      </c>
      <c r="K287" s="1" t="s">
        <v>6316</v>
      </c>
      <c r="L287" s="1">
        <v>-7.0</v>
      </c>
      <c r="M287" s="1">
        <v>0.0202</v>
      </c>
      <c r="N287" s="1">
        <v>10.121133333333333</v>
      </c>
      <c r="O287" s="1" t="s">
        <v>5407</v>
      </c>
      <c r="P287" s="1" t="s">
        <v>6317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58</v>
      </c>
      <c r="B288" s="1" t="s">
        <v>485</v>
      </c>
      <c r="C288" s="1">
        <v>448.0</v>
      </c>
      <c r="D288" s="1">
        <v>0.0</v>
      </c>
      <c r="E288" s="2"/>
      <c r="F288" s="1" t="s">
        <v>19</v>
      </c>
      <c r="G288" s="1" t="s">
        <v>20</v>
      </c>
      <c r="H288" s="1" t="s">
        <v>6318</v>
      </c>
      <c r="I288" s="1" t="s">
        <v>6319</v>
      </c>
      <c r="J288" s="1" t="s">
        <v>6319</v>
      </c>
      <c r="K288" s="2"/>
      <c r="L288" s="1">
        <v>-8.0</v>
      </c>
      <c r="M288" s="1"/>
      <c r="N288" s="1">
        <v>6.34115</v>
      </c>
      <c r="O288" s="1" t="s">
        <v>5382</v>
      </c>
      <c r="P288" s="1" t="s">
        <v>6320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58</v>
      </c>
      <c r="B289" s="1" t="s">
        <v>485</v>
      </c>
      <c r="C289" s="3">
        <v>852.0</v>
      </c>
      <c r="D289" s="1">
        <v>0.0</v>
      </c>
      <c r="E289" s="2"/>
      <c r="F289" s="1" t="s">
        <v>19</v>
      </c>
      <c r="G289" s="1" t="s">
        <v>20</v>
      </c>
      <c r="H289" s="1" t="s">
        <v>6321</v>
      </c>
      <c r="I289" s="1" t="s">
        <v>6322</v>
      </c>
      <c r="J289" s="1" t="s">
        <v>6322</v>
      </c>
      <c r="K289" s="2"/>
      <c r="L289" s="1">
        <v>-12.0</v>
      </c>
      <c r="M289" s="1"/>
      <c r="N289" s="1">
        <v>7.764916666666666</v>
      </c>
      <c r="O289" s="1" t="s">
        <v>5382</v>
      </c>
      <c r="P289" s="1" t="s">
        <v>6323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16</v>
      </c>
      <c r="B290" s="1" t="s">
        <v>485</v>
      </c>
      <c r="C290" s="3">
        <v>1056.0</v>
      </c>
      <c r="D290" s="1">
        <v>0.0</v>
      </c>
      <c r="E290" s="1" t="s">
        <v>6324</v>
      </c>
      <c r="F290" s="1" t="s">
        <v>19</v>
      </c>
      <c r="G290" s="1" t="s">
        <v>20</v>
      </c>
      <c r="H290" s="1" t="s">
        <v>6325</v>
      </c>
      <c r="I290" s="1" t="s">
        <v>6326</v>
      </c>
      <c r="J290" s="1" t="s">
        <v>6326</v>
      </c>
      <c r="K290" s="2"/>
      <c r="L290" s="1">
        <v>-9.0</v>
      </c>
      <c r="M290" s="1"/>
      <c r="N290" s="1">
        <v>10.4839</v>
      </c>
      <c r="O290" s="1" t="s">
        <v>5382</v>
      </c>
      <c r="P290" s="1" t="s">
        <v>6327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58</v>
      </c>
      <c r="B291" s="1" t="s">
        <v>485</v>
      </c>
      <c r="C291" s="1">
        <v>398.0</v>
      </c>
      <c r="D291" s="1">
        <v>0.0</v>
      </c>
      <c r="E291" s="2"/>
      <c r="F291" s="1" t="s">
        <v>19</v>
      </c>
      <c r="G291" s="1" t="s">
        <v>20</v>
      </c>
      <c r="H291" s="1" t="s">
        <v>6328</v>
      </c>
      <c r="I291" s="1" t="s">
        <v>6329</v>
      </c>
      <c r="J291" s="1" t="s">
        <v>6329</v>
      </c>
      <c r="K291" s="2"/>
      <c r="L291" s="1">
        <v>-9.0</v>
      </c>
      <c r="M291" s="1"/>
      <c r="N291" s="1">
        <v>5.081016666666667</v>
      </c>
      <c r="O291" s="1" t="s">
        <v>5382</v>
      </c>
      <c r="P291" s="1" t="s">
        <v>6330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58</v>
      </c>
      <c r="B292" s="1" t="s">
        <v>485</v>
      </c>
      <c r="C292" s="1">
        <v>977.0</v>
      </c>
      <c r="D292" s="1">
        <v>0.0</v>
      </c>
      <c r="E292" s="2"/>
      <c r="F292" s="1" t="s">
        <v>19</v>
      </c>
      <c r="G292" s="1" t="s">
        <v>20</v>
      </c>
      <c r="H292" s="1" t="s">
        <v>6331</v>
      </c>
      <c r="I292" s="1" t="s">
        <v>6332</v>
      </c>
      <c r="J292" s="1" t="s">
        <v>6332</v>
      </c>
      <c r="K292" s="2"/>
      <c r="L292" s="1">
        <v>-7.0</v>
      </c>
      <c r="M292" s="1"/>
      <c r="N292" s="1">
        <v>12.738833333333334</v>
      </c>
      <c r="O292" s="1" t="s">
        <v>5382</v>
      </c>
      <c r="P292" s="1" t="s">
        <v>6333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36</v>
      </c>
      <c r="B293" s="1" t="s">
        <v>17</v>
      </c>
      <c r="C293" s="1">
        <v>708.0</v>
      </c>
      <c r="D293" s="1">
        <v>0.0</v>
      </c>
      <c r="E293" s="1" t="s">
        <v>5424</v>
      </c>
      <c r="F293" s="1" t="s">
        <v>38</v>
      </c>
      <c r="G293" s="1" t="s">
        <v>20</v>
      </c>
      <c r="H293" s="1" t="s">
        <v>6334</v>
      </c>
      <c r="I293" s="1" t="s">
        <v>6335</v>
      </c>
      <c r="J293" s="1" t="s">
        <v>6336</v>
      </c>
      <c r="K293" s="1" t="s">
        <v>6337</v>
      </c>
      <c r="L293" s="1">
        <v>-19.0</v>
      </c>
      <c r="M293" s="1">
        <v>0.016083333333333335</v>
      </c>
      <c r="N293" s="1">
        <v>6.441283333333334</v>
      </c>
      <c r="O293" s="1" t="s">
        <v>5407</v>
      </c>
      <c r="P293" s="1" t="s">
        <v>6338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58</v>
      </c>
      <c r="B294" s="1" t="s">
        <v>485</v>
      </c>
      <c r="C294" s="1">
        <v>313.0</v>
      </c>
      <c r="D294" s="1">
        <v>0.0</v>
      </c>
      <c r="E294" s="2"/>
      <c r="F294" s="1" t="s">
        <v>19</v>
      </c>
      <c r="G294" s="1" t="s">
        <v>93</v>
      </c>
      <c r="H294" s="1" t="s">
        <v>6339</v>
      </c>
      <c r="I294" s="1" t="s">
        <v>6340</v>
      </c>
      <c r="J294" s="1" t="s">
        <v>6340</v>
      </c>
      <c r="K294" s="2"/>
      <c r="L294" s="1">
        <v>-13.0</v>
      </c>
      <c r="M294" s="1"/>
      <c r="N294" s="1">
        <v>1.2925833333333334</v>
      </c>
      <c r="O294" s="1" t="s">
        <v>5382</v>
      </c>
      <c r="P294" s="1" t="s">
        <v>6341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36</v>
      </c>
      <c r="B295" s="1" t="s">
        <v>17</v>
      </c>
      <c r="C295" s="1">
        <v>507.0</v>
      </c>
      <c r="D295" s="1">
        <v>0.0</v>
      </c>
      <c r="E295" s="1" t="s">
        <v>5424</v>
      </c>
      <c r="F295" s="1" t="s">
        <v>38</v>
      </c>
      <c r="G295" s="1" t="s">
        <v>20</v>
      </c>
      <c r="H295" s="1" t="s">
        <v>6342</v>
      </c>
      <c r="I295" s="1" t="s">
        <v>6343</v>
      </c>
      <c r="J295" s="1" t="s">
        <v>6344</v>
      </c>
      <c r="K295" s="1" t="s">
        <v>6345</v>
      </c>
      <c r="L295" s="1">
        <v>-9.0</v>
      </c>
      <c r="M295" s="1">
        <v>0.01285</v>
      </c>
      <c r="N295" s="1">
        <v>33.460683333333336</v>
      </c>
      <c r="O295" s="1" t="s">
        <v>5407</v>
      </c>
      <c r="P295" s="1" t="s">
        <v>6346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36</v>
      </c>
      <c r="B296" s="1" t="s">
        <v>17</v>
      </c>
      <c r="C296" s="1">
        <v>247.0</v>
      </c>
      <c r="D296" s="1">
        <v>62.0</v>
      </c>
      <c r="E296" s="2"/>
      <c r="F296" s="1" t="s">
        <v>67</v>
      </c>
      <c r="G296" s="1" t="s">
        <v>20</v>
      </c>
      <c r="H296" s="1" t="s">
        <v>6347</v>
      </c>
      <c r="I296" s="1" t="s">
        <v>6348</v>
      </c>
      <c r="J296" s="1" t="s">
        <v>5984</v>
      </c>
      <c r="K296" s="2"/>
      <c r="L296" s="1">
        <v>766.0</v>
      </c>
      <c r="M296" s="1"/>
      <c r="N296" s="1">
        <v>16.344216666666668</v>
      </c>
      <c r="O296" s="1" t="s">
        <v>5407</v>
      </c>
      <c r="P296" s="1" t="s">
        <v>5429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28</v>
      </c>
      <c r="B297" s="1" t="s">
        <v>17</v>
      </c>
      <c r="C297" s="1">
        <v>264.0</v>
      </c>
      <c r="D297" s="1">
        <v>0.0</v>
      </c>
      <c r="E297" s="1" t="s">
        <v>29</v>
      </c>
      <c r="F297" s="1" t="s">
        <v>19</v>
      </c>
      <c r="G297" s="1" t="s">
        <v>20</v>
      </c>
      <c r="H297" s="1" t="s">
        <v>6349</v>
      </c>
      <c r="I297" s="1" t="s">
        <v>6350</v>
      </c>
      <c r="J297" s="1" t="s">
        <v>6350</v>
      </c>
      <c r="K297" s="2"/>
      <c r="L297" s="1">
        <v>-9.0</v>
      </c>
      <c r="M297" s="1"/>
      <c r="N297" s="1">
        <v>5.52965</v>
      </c>
      <c r="O297" s="1" t="s">
        <v>5392</v>
      </c>
      <c r="P297" s="1" t="s">
        <v>6351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36</v>
      </c>
      <c r="B298" s="1" t="s">
        <v>17</v>
      </c>
      <c r="C298" s="1">
        <v>175.0</v>
      </c>
      <c r="D298" s="1">
        <v>74.0</v>
      </c>
      <c r="E298" s="2"/>
      <c r="F298" s="1" t="s">
        <v>67</v>
      </c>
      <c r="G298" s="1" t="s">
        <v>20</v>
      </c>
      <c r="H298" s="1" t="s">
        <v>6352</v>
      </c>
      <c r="I298" s="1" t="s">
        <v>6353</v>
      </c>
      <c r="J298" s="1" t="s">
        <v>5984</v>
      </c>
      <c r="K298" s="2"/>
      <c r="L298" s="1">
        <v>776.0</v>
      </c>
      <c r="M298" s="1"/>
      <c r="N298" s="1">
        <v>5.711266666666667</v>
      </c>
      <c r="O298" s="1" t="s">
        <v>5407</v>
      </c>
      <c r="P298" s="1" t="s">
        <v>6354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36</v>
      </c>
      <c r="B299" s="1" t="s">
        <v>17</v>
      </c>
      <c r="C299" s="1">
        <v>245.0</v>
      </c>
      <c r="D299" s="1">
        <v>61.0</v>
      </c>
      <c r="E299" s="2"/>
      <c r="F299" s="1" t="s">
        <v>67</v>
      </c>
      <c r="G299" s="1" t="s">
        <v>20</v>
      </c>
      <c r="H299" s="1" t="s">
        <v>6355</v>
      </c>
      <c r="I299" s="1" t="s">
        <v>6356</v>
      </c>
      <c r="J299" s="1" t="s">
        <v>5984</v>
      </c>
      <c r="K299" s="2"/>
      <c r="L299" s="1">
        <v>784.0</v>
      </c>
      <c r="M299" s="1"/>
      <c r="N299" s="1">
        <v>6.627133333333333</v>
      </c>
      <c r="O299" s="1" t="s">
        <v>5407</v>
      </c>
      <c r="P299" s="1" t="s">
        <v>6357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58</v>
      </c>
      <c r="B300" s="1" t="s">
        <v>485</v>
      </c>
      <c r="C300" s="1">
        <v>938.0</v>
      </c>
      <c r="D300" s="1">
        <v>0.0</v>
      </c>
      <c r="E300" s="2"/>
      <c r="F300" s="1" t="s">
        <v>19</v>
      </c>
      <c r="G300" s="1" t="s">
        <v>20</v>
      </c>
      <c r="H300" s="1" t="s">
        <v>6358</v>
      </c>
      <c r="I300" s="1" t="s">
        <v>6359</v>
      </c>
      <c r="J300" s="1" t="s">
        <v>6359</v>
      </c>
      <c r="K300" s="2"/>
      <c r="L300" s="1">
        <v>-10.0</v>
      </c>
      <c r="M300" s="1"/>
      <c r="N300" s="1">
        <v>9.3495</v>
      </c>
      <c r="O300" s="1" t="s">
        <v>5382</v>
      </c>
      <c r="P300" s="1" t="s">
        <v>6360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36</v>
      </c>
      <c r="B301" s="1" t="s">
        <v>17</v>
      </c>
      <c r="C301" s="1">
        <v>191.0</v>
      </c>
      <c r="D301" s="1">
        <v>48.0</v>
      </c>
      <c r="E301" s="2"/>
      <c r="F301" s="1" t="s">
        <v>67</v>
      </c>
      <c r="G301" s="1" t="s">
        <v>93</v>
      </c>
      <c r="H301" s="1" t="s">
        <v>6361</v>
      </c>
      <c r="I301" s="1" t="s">
        <v>6362</v>
      </c>
      <c r="J301" s="1" t="s">
        <v>5984</v>
      </c>
      <c r="K301" s="2"/>
      <c r="L301" s="1">
        <v>794.0</v>
      </c>
      <c r="M301" s="1"/>
      <c r="N301" s="1">
        <v>24.440183333333334</v>
      </c>
      <c r="O301" s="1" t="s">
        <v>5407</v>
      </c>
      <c r="P301" s="1" t="s">
        <v>6363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36</v>
      </c>
      <c r="B302" s="1" t="s">
        <v>17</v>
      </c>
      <c r="C302" s="1">
        <v>562.0</v>
      </c>
      <c r="D302" s="1">
        <v>131.0</v>
      </c>
      <c r="E302" s="2"/>
      <c r="F302" s="1" t="s">
        <v>67</v>
      </c>
      <c r="G302" s="1" t="s">
        <v>93</v>
      </c>
      <c r="H302" s="1" t="s">
        <v>6364</v>
      </c>
      <c r="I302" s="1" t="s">
        <v>6365</v>
      </c>
      <c r="J302" s="1" t="s">
        <v>5984</v>
      </c>
      <c r="K302" s="2"/>
      <c r="L302" s="1">
        <v>810.0</v>
      </c>
      <c r="M302" s="1"/>
      <c r="N302" s="1">
        <v>6.562033333333333</v>
      </c>
      <c r="O302" s="1" t="s">
        <v>5407</v>
      </c>
      <c r="P302" s="1" t="s">
        <v>6366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58</v>
      </c>
      <c r="B303" s="1" t="s">
        <v>485</v>
      </c>
      <c r="C303" s="1">
        <v>379.0</v>
      </c>
      <c r="D303" s="1">
        <v>0.0</v>
      </c>
      <c r="E303" s="2"/>
      <c r="F303" s="1" t="s">
        <v>19</v>
      </c>
      <c r="G303" s="1" t="s">
        <v>20</v>
      </c>
      <c r="H303" s="1" t="s">
        <v>6367</v>
      </c>
      <c r="I303" s="1" t="s">
        <v>6368</v>
      </c>
      <c r="J303" s="1" t="s">
        <v>6368</v>
      </c>
      <c r="K303" s="2"/>
      <c r="L303" s="1">
        <v>-8.0</v>
      </c>
      <c r="M303" s="1"/>
      <c r="N303" s="1">
        <v>6.437316666666667</v>
      </c>
      <c r="O303" s="1" t="s">
        <v>5382</v>
      </c>
      <c r="P303" s="1" t="s">
        <v>6369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28</v>
      </c>
      <c r="B304" s="1" t="s">
        <v>17</v>
      </c>
      <c r="C304" s="1">
        <v>329.0</v>
      </c>
      <c r="D304" s="1">
        <v>0.0</v>
      </c>
      <c r="E304" s="1" t="s">
        <v>29</v>
      </c>
      <c r="F304" s="1" t="s">
        <v>19</v>
      </c>
      <c r="G304" s="1" t="s">
        <v>20</v>
      </c>
      <c r="H304" s="1" t="s">
        <v>6370</v>
      </c>
      <c r="I304" s="1" t="s">
        <v>6371</v>
      </c>
      <c r="J304" s="1" t="s">
        <v>6371</v>
      </c>
      <c r="K304" s="2"/>
      <c r="L304" s="1">
        <v>-9.0</v>
      </c>
      <c r="M304" s="1"/>
      <c r="N304" s="1">
        <v>5.999116666666667</v>
      </c>
      <c r="O304" s="1" t="s">
        <v>5392</v>
      </c>
      <c r="P304" s="1" t="s">
        <v>6372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58</v>
      </c>
      <c r="B305" s="1" t="s">
        <v>485</v>
      </c>
      <c r="C305" s="1">
        <v>528.0</v>
      </c>
      <c r="D305" s="1">
        <v>0.0</v>
      </c>
      <c r="E305" s="2"/>
      <c r="F305" s="1" t="s">
        <v>19</v>
      </c>
      <c r="G305" s="1" t="s">
        <v>20</v>
      </c>
      <c r="H305" s="1" t="s">
        <v>6373</v>
      </c>
      <c r="I305" s="1" t="s">
        <v>6374</v>
      </c>
      <c r="J305" s="1" t="s">
        <v>6374</v>
      </c>
      <c r="K305" s="2"/>
      <c r="L305" s="1">
        <v>-10.0</v>
      </c>
      <c r="M305" s="1"/>
      <c r="N305" s="1">
        <v>8.2979</v>
      </c>
      <c r="O305" s="1" t="s">
        <v>5382</v>
      </c>
      <c r="P305" s="1" t="s">
        <v>6375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28</v>
      </c>
      <c r="B306" s="1" t="s">
        <v>17</v>
      </c>
      <c r="C306" s="1">
        <v>214.2</v>
      </c>
      <c r="D306" s="1">
        <v>0.0</v>
      </c>
      <c r="E306" s="1" t="s">
        <v>29</v>
      </c>
      <c r="F306" s="1" t="s">
        <v>19</v>
      </c>
      <c r="G306" s="1" t="s">
        <v>20</v>
      </c>
      <c r="H306" s="1" t="s">
        <v>6376</v>
      </c>
      <c r="I306" s="1" t="s">
        <v>6377</v>
      </c>
      <c r="J306" s="1" t="s">
        <v>6377</v>
      </c>
      <c r="K306" s="2"/>
      <c r="L306" s="1">
        <v>-6.0</v>
      </c>
      <c r="M306" s="1"/>
      <c r="N306" s="1">
        <v>8.2576</v>
      </c>
      <c r="O306" s="1" t="s">
        <v>5392</v>
      </c>
      <c r="P306" s="1" t="s">
        <v>5420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58</v>
      </c>
      <c r="B307" s="1" t="s">
        <v>485</v>
      </c>
      <c r="C307" s="1">
        <v>973.0</v>
      </c>
      <c r="D307" s="1">
        <v>0.0</v>
      </c>
      <c r="E307" s="2"/>
      <c r="F307" s="1" t="s">
        <v>19</v>
      </c>
      <c r="G307" s="1" t="s">
        <v>20</v>
      </c>
      <c r="H307" s="1" t="s">
        <v>6378</v>
      </c>
      <c r="I307" s="1" t="s">
        <v>6379</v>
      </c>
      <c r="J307" s="1" t="s">
        <v>6379</v>
      </c>
      <c r="K307" s="2"/>
      <c r="L307" s="1">
        <v>-10.0</v>
      </c>
      <c r="M307" s="1"/>
      <c r="N307" s="1">
        <v>9.53605</v>
      </c>
      <c r="O307" s="1" t="s">
        <v>5382</v>
      </c>
      <c r="P307" s="1" t="s">
        <v>6380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58</v>
      </c>
      <c r="B308" s="1" t="s">
        <v>485</v>
      </c>
      <c r="C308" s="1">
        <v>323.0</v>
      </c>
      <c r="D308" s="1">
        <v>0.0</v>
      </c>
      <c r="E308" s="2"/>
      <c r="F308" s="1" t="s">
        <v>19</v>
      </c>
      <c r="G308" s="1" t="s">
        <v>20</v>
      </c>
      <c r="H308" s="1" t="s">
        <v>6381</v>
      </c>
      <c r="I308" s="1" t="s">
        <v>6382</v>
      </c>
      <c r="J308" s="1" t="s">
        <v>6382</v>
      </c>
      <c r="K308" s="2"/>
      <c r="L308" s="1">
        <v>-7.0</v>
      </c>
      <c r="M308" s="1"/>
      <c r="N308" s="1">
        <v>7.6698</v>
      </c>
      <c r="O308" s="1" t="s">
        <v>5382</v>
      </c>
      <c r="P308" s="1" t="s">
        <v>6383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28</v>
      </c>
      <c r="B309" s="1" t="s">
        <v>17</v>
      </c>
      <c r="C309" s="1">
        <v>737.4</v>
      </c>
      <c r="D309" s="1">
        <v>0.0</v>
      </c>
      <c r="E309" s="1" t="s">
        <v>29</v>
      </c>
      <c r="F309" s="1" t="s">
        <v>19</v>
      </c>
      <c r="G309" s="1" t="s">
        <v>20</v>
      </c>
      <c r="H309" s="1" t="s">
        <v>6384</v>
      </c>
      <c r="I309" s="1" t="s">
        <v>6385</v>
      </c>
      <c r="J309" s="1" t="s">
        <v>6385</v>
      </c>
      <c r="K309" s="2"/>
      <c r="L309" s="1">
        <v>-9.0</v>
      </c>
      <c r="M309" s="1"/>
      <c r="N309" s="1">
        <v>10.0594</v>
      </c>
      <c r="O309" s="1" t="s">
        <v>5392</v>
      </c>
      <c r="P309" s="1" t="s">
        <v>6386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58</v>
      </c>
      <c r="B310" s="3" t="s">
        <v>485</v>
      </c>
      <c r="C310" s="1">
        <v>329.0</v>
      </c>
      <c r="D310" s="1">
        <v>0.0</v>
      </c>
      <c r="E310" s="2"/>
      <c r="F310" s="1" t="s">
        <v>19</v>
      </c>
      <c r="G310" s="1" t="s">
        <v>20</v>
      </c>
      <c r="H310" s="1" t="s">
        <v>6387</v>
      </c>
      <c r="I310" s="1" t="s">
        <v>6388</v>
      </c>
      <c r="J310" s="1" t="s">
        <v>6388</v>
      </c>
      <c r="K310" s="2"/>
      <c r="L310" s="1">
        <v>-8.0</v>
      </c>
      <c r="M310" s="1"/>
      <c r="N310" s="1">
        <v>6.08845</v>
      </c>
      <c r="O310" s="1" t="s">
        <v>5382</v>
      </c>
      <c r="P310" s="1" t="s">
        <v>6389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179</v>
      </c>
      <c r="B311" s="1" t="s">
        <v>17</v>
      </c>
      <c r="C311" s="1">
        <v>20.0</v>
      </c>
      <c r="D311" s="1">
        <v>35.0</v>
      </c>
      <c r="E311" s="2"/>
      <c r="F311" s="1" t="s">
        <v>67</v>
      </c>
      <c r="G311" s="1" t="s">
        <v>93</v>
      </c>
      <c r="H311" s="1" t="s">
        <v>6390</v>
      </c>
      <c r="I311" s="1" t="s">
        <v>6391</v>
      </c>
      <c r="J311" s="1" t="s">
        <v>5984</v>
      </c>
      <c r="K311" s="2"/>
      <c r="L311" s="1">
        <v>892.0</v>
      </c>
      <c r="M311" s="1"/>
      <c r="N311" s="1">
        <v>0.40308333333333335</v>
      </c>
      <c r="O311" s="1" t="s">
        <v>182</v>
      </c>
      <c r="P311" s="1" t="s">
        <v>6392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28</v>
      </c>
      <c r="B312" s="3" t="s">
        <v>17</v>
      </c>
      <c r="C312" s="1">
        <v>214.2</v>
      </c>
      <c r="D312" s="1">
        <v>0.0</v>
      </c>
      <c r="E312" s="1" t="s">
        <v>29</v>
      </c>
      <c r="F312" s="1" t="s">
        <v>19</v>
      </c>
      <c r="G312" s="1" t="s">
        <v>20</v>
      </c>
      <c r="H312" s="1" t="s">
        <v>6393</v>
      </c>
      <c r="I312" s="1" t="s">
        <v>6394</v>
      </c>
      <c r="J312" s="1" t="s">
        <v>6394</v>
      </c>
      <c r="K312" s="2"/>
      <c r="L312" s="1">
        <v>-7.0</v>
      </c>
      <c r="M312" s="1"/>
      <c r="N312" s="1">
        <v>7.82525</v>
      </c>
      <c r="O312" s="1" t="s">
        <v>5392</v>
      </c>
      <c r="P312" s="1" t="s">
        <v>6395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28</v>
      </c>
      <c r="B313" s="1" t="s">
        <v>17</v>
      </c>
      <c r="C313" s="1">
        <v>448.4</v>
      </c>
      <c r="D313" s="1">
        <v>0.0</v>
      </c>
      <c r="E313" s="1" t="s">
        <v>29</v>
      </c>
      <c r="F313" s="1" t="s">
        <v>19</v>
      </c>
      <c r="G313" s="1" t="s">
        <v>20</v>
      </c>
      <c r="H313" s="1" t="s">
        <v>6396</v>
      </c>
      <c r="I313" s="1" t="s">
        <v>6397</v>
      </c>
      <c r="J313" s="1" t="s">
        <v>6397</v>
      </c>
      <c r="K313" s="2"/>
      <c r="L313" s="1">
        <v>-7.0</v>
      </c>
      <c r="M313" s="1"/>
      <c r="N313" s="1">
        <v>7.655583333333333</v>
      </c>
      <c r="O313" s="1" t="s">
        <v>5392</v>
      </c>
      <c r="P313" s="1" t="s">
        <v>6398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36</v>
      </c>
      <c r="B314" s="1" t="s">
        <v>17</v>
      </c>
      <c r="C314" s="1">
        <v>366.0</v>
      </c>
      <c r="D314" s="1">
        <v>12.0</v>
      </c>
      <c r="E314" s="1" t="s">
        <v>5753</v>
      </c>
      <c r="F314" s="1" t="s">
        <v>38</v>
      </c>
      <c r="G314" s="1" t="s">
        <v>20</v>
      </c>
      <c r="H314" s="1" t="s">
        <v>6399</v>
      </c>
      <c r="I314" s="1" t="s">
        <v>6400</v>
      </c>
      <c r="J314" s="1" t="s">
        <v>6401</v>
      </c>
      <c r="K314" s="1" t="s">
        <v>6402</v>
      </c>
      <c r="L314" s="1">
        <v>-1.0</v>
      </c>
      <c r="M314" s="1">
        <v>0.0186</v>
      </c>
      <c r="N314" s="1">
        <v>11.011183333333333</v>
      </c>
      <c r="O314" s="1" t="s">
        <v>5407</v>
      </c>
      <c r="P314" s="1" t="s">
        <v>6403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36</v>
      </c>
      <c r="B315" s="1" t="s">
        <v>17</v>
      </c>
      <c r="C315" s="1">
        <v>223.0</v>
      </c>
      <c r="D315" s="1">
        <v>56.0</v>
      </c>
      <c r="E315" s="2"/>
      <c r="F315" s="1" t="s">
        <v>67</v>
      </c>
      <c r="G315" s="1" t="s">
        <v>68</v>
      </c>
      <c r="H315" s="1" t="s">
        <v>6404</v>
      </c>
      <c r="I315" s="1" t="s">
        <v>6405</v>
      </c>
      <c r="J315" s="1" t="s">
        <v>5984</v>
      </c>
      <c r="K315" s="2"/>
      <c r="L315" s="1">
        <v>899.0</v>
      </c>
      <c r="M315" s="1"/>
      <c r="N315" s="1">
        <v>7.3628</v>
      </c>
      <c r="O315" s="1" t="s">
        <v>5407</v>
      </c>
      <c r="P315" s="1" t="s">
        <v>6406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28</v>
      </c>
      <c r="B316" s="1" t="s">
        <v>17</v>
      </c>
      <c r="C316" s="1">
        <v>587.6</v>
      </c>
      <c r="D316" s="1">
        <v>0.0</v>
      </c>
      <c r="E316" s="1" t="s">
        <v>29</v>
      </c>
      <c r="F316" s="1" t="s">
        <v>19</v>
      </c>
      <c r="G316" s="1" t="s">
        <v>20</v>
      </c>
      <c r="H316" s="1" t="s">
        <v>6407</v>
      </c>
      <c r="I316" s="1" t="s">
        <v>6408</v>
      </c>
      <c r="J316" s="1" t="s">
        <v>6408</v>
      </c>
      <c r="K316" s="2"/>
      <c r="L316" s="1">
        <v>-11.0</v>
      </c>
      <c r="M316" s="1"/>
      <c r="N316" s="1">
        <v>8.690366666666666</v>
      </c>
      <c r="O316" s="1" t="s">
        <v>5392</v>
      </c>
      <c r="P316" s="1" t="s">
        <v>6409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58</v>
      </c>
      <c r="B317" s="1" t="s">
        <v>485</v>
      </c>
      <c r="C317" s="3">
        <v>264.0</v>
      </c>
      <c r="D317" s="1">
        <v>0.0</v>
      </c>
      <c r="E317" s="2"/>
      <c r="F317" s="1" t="s">
        <v>19</v>
      </c>
      <c r="G317" s="1" t="s">
        <v>20</v>
      </c>
      <c r="H317" s="1" t="s">
        <v>6410</v>
      </c>
      <c r="I317" s="1" t="s">
        <v>6411</v>
      </c>
      <c r="J317" s="1" t="s">
        <v>6411</v>
      </c>
      <c r="K317" s="2"/>
      <c r="L317" s="1">
        <v>-6.0</v>
      </c>
      <c r="M317" s="1"/>
      <c r="N317" s="1">
        <v>8.369733333333333</v>
      </c>
      <c r="O317" s="1" t="s">
        <v>5382</v>
      </c>
      <c r="P317" s="1" t="s">
        <v>5383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28</v>
      </c>
      <c r="B318" s="1" t="s">
        <v>17</v>
      </c>
      <c r="C318" s="1">
        <v>478.2</v>
      </c>
      <c r="D318" s="1">
        <v>0.0</v>
      </c>
      <c r="E318" s="1" t="s">
        <v>29</v>
      </c>
      <c r="F318" s="1" t="s">
        <v>19</v>
      </c>
      <c r="G318" s="1" t="s">
        <v>20</v>
      </c>
      <c r="H318" s="1" t="s">
        <v>6412</v>
      </c>
      <c r="I318" s="1" t="s">
        <v>6413</v>
      </c>
      <c r="J318" s="1" t="s">
        <v>6413</v>
      </c>
      <c r="K318" s="2"/>
      <c r="L318" s="1">
        <v>-6.0</v>
      </c>
      <c r="M318" s="1"/>
      <c r="N318" s="1">
        <v>8.555266666666666</v>
      </c>
      <c r="O318" s="1" t="s">
        <v>5392</v>
      </c>
      <c r="P318" s="1" t="s">
        <v>6414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58</v>
      </c>
      <c r="B319" s="1" t="s">
        <v>485</v>
      </c>
      <c r="C319" s="1">
        <v>618.0</v>
      </c>
      <c r="D319" s="1">
        <v>0.0</v>
      </c>
      <c r="E319" s="2"/>
      <c r="F319" s="1" t="s">
        <v>19</v>
      </c>
      <c r="G319" s="1" t="s">
        <v>20</v>
      </c>
      <c r="H319" s="1" t="s">
        <v>6415</v>
      </c>
      <c r="I319" s="1" t="s">
        <v>6416</v>
      </c>
      <c r="J319" s="1" t="s">
        <v>6416</v>
      </c>
      <c r="K319" s="2"/>
      <c r="L319" s="1">
        <v>-11.0</v>
      </c>
      <c r="M319" s="1"/>
      <c r="N319" s="1">
        <v>8.954866666666666</v>
      </c>
      <c r="O319" s="1" t="s">
        <v>5382</v>
      </c>
      <c r="P319" s="1" t="s">
        <v>6417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36</v>
      </c>
      <c r="B320" s="1" t="s">
        <v>17</v>
      </c>
      <c r="C320" s="3">
        <v>565.0</v>
      </c>
      <c r="D320" s="1">
        <v>0.0</v>
      </c>
      <c r="E320" s="1" t="s">
        <v>5753</v>
      </c>
      <c r="F320" s="1" t="s">
        <v>38</v>
      </c>
      <c r="G320" s="1" t="s">
        <v>20</v>
      </c>
      <c r="H320" s="1" t="s">
        <v>6418</v>
      </c>
      <c r="I320" s="1" t="s">
        <v>6419</v>
      </c>
      <c r="J320" s="1" t="s">
        <v>6420</v>
      </c>
      <c r="K320" s="1" t="s">
        <v>6421</v>
      </c>
      <c r="L320" s="1">
        <v>-4.0</v>
      </c>
      <c r="M320" s="1">
        <v>0.02981666666666667</v>
      </c>
      <c r="N320" s="1">
        <v>7.745733333333333</v>
      </c>
      <c r="O320" s="1" t="s">
        <v>5407</v>
      </c>
      <c r="P320" s="1" t="s">
        <v>6422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28</v>
      </c>
      <c r="B321" s="1" t="s">
        <v>17</v>
      </c>
      <c r="C321" s="1">
        <v>428.4</v>
      </c>
      <c r="D321" s="1">
        <v>0.0</v>
      </c>
      <c r="E321" s="1" t="s">
        <v>29</v>
      </c>
      <c r="F321" s="1" t="s">
        <v>19</v>
      </c>
      <c r="G321" s="1" t="s">
        <v>20</v>
      </c>
      <c r="H321" s="1" t="s">
        <v>6423</v>
      </c>
      <c r="I321" s="1" t="s">
        <v>6424</v>
      </c>
      <c r="J321" s="1" t="s">
        <v>6424</v>
      </c>
      <c r="K321" s="2"/>
      <c r="L321" s="1">
        <v>-10.0</v>
      </c>
      <c r="M321" s="1"/>
      <c r="N321" s="1">
        <v>4.966616666666667</v>
      </c>
      <c r="O321" s="1" t="s">
        <v>5392</v>
      </c>
      <c r="P321" s="1" t="s">
        <v>6425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28</v>
      </c>
      <c r="B322" s="1" t="s">
        <v>17</v>
      </c>
      <c r="C322" s="1">
        <v>728.0</v>
      </c>
      <c r="D322" s="1">
        <v>0.0</v>
      </c>
      <c r="E322" s="1" t="s">
        <v>29</v>
      </c>
      <c r="F322" s="1" t="s">
        <v>19</v>
      </c>
      <c r="G322" s="1" t="s">
        <v>20</v>
      </c>
      <c r="H322" s="1" t="s">
        <v>6426</v>
      </c>
      <c r="I322" s="1" t="s">
        <v>6427</v>
      </c>
      <c r="J322" s="1" t="s">
        <v>6427</v>
      </c>
      <c r="K322" s="2"/>
      <c r="L322" s="1">
        <v>-11.0</v>
      </c>
      <c r="M322" s="1"/>
      <c r="N322" s="1">
        <v>8.144883333333333</v>
      </c>
      <c r="O322" s="1" t="s">
        <v>5392</v>
      </c>
      <c r="P322" s="1" t="s">
        <v>6428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28</v>
      </c>
      <c r="B323" s="1" t="s">
        <v>17</v>
      </c>
      <c r="C323" s="1">
        <v>409.0</v>
      </c>
      <c r="D323" s="1">
        <v>0.0</v>
      </c>
      <c r="E323" s="1" t="s">
        <v>29</v>
      </c>
      <c r="F323" s="1" t="s">
        <v>19</v>
      </c>
      <c r="G323" s="1" t="s">
        <v>20</v>
      </c>
      <c r="H323" s="1" t="s">
        <v>6429</v>
      </c>
      <c r="I323" s="1" t="s">
        <v>6430</v>
      </c>
      <c r="J323" s="1" t="s">
        <v>6430</v>
      </c>
      <c r="K323" s="2"/>
      <c r="L323" s="1">
        <v>-6.0</v>
      </c>
      <c r="M323" s="1"/>
      <c r="N323" s="1">
        <v>8.084183333333334</v>
      </c>
      <c r="O323" s="1" t="s">
        <v>5392</v>
      </c>
      <c r="P323" s="1" t="s">
        <v>6431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36</v>
      </c>
      <c r="B324" s="1" t="s">
        <v>17</v>
      </c>
      <c r="C324" s="1">
        <v>403.0</v>
      </c>
      <c r="D324" s="1">
        <v>20.0</v>
      </c>
      <c r="E324" s="1" t="s">
        <v>29</v>
      </c>
      <c r="F324" s="1" t="s">
        <v>38</v>
      </c>
      <c r="G324" s="1" t="s">
        <v>20</v>
      </c>
      <c r="H324" s="1" t="s">
        <v>6432</v>
      </c>
      <c r="I324" s="1" t="s">
        <v>6433</v>
      </c>
      <c r="J324" s="1" t="s">
        <v>6434</v>
      </c>
      <c r="K324" s="1" t="s">
        <v>6435</v>
      </c>
      <c r="L324" s="1">
        <v>-8.0</v>
      </c>
      <c r="M324" s="1">
        <v>1.17735</v>
      </c>
      <c r="N324" s="1">
        <v>9.04095</v>
      </c>
      <c r="O324" s="1" t="s">
        <v>5407</v>
      </c>
      <c r="P324" s="1" t="s">
        <v>6436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36</v>
      </c>
      <c r="B325" s="1" t="s">
        <v>17</v>
      </c>
      <c r="C325" s="1">
        <v>304.0</v>
      </c>
      <c r="D325" s="1">
        <v>15.0</v>
      </c>
      <c r="E325" s="1" t="s">
        <v>5753</v>
      </c>
      <c r="F325" s="1" t="s">
        <v>38</v>
      </c>
      <c r="G325" s="1" t="s">
        <v>20</v>
      </c>
      <c r="H325" s="1" t="s">
        <v>6437</v>
      </c>
      <c r="I325" s="1" t="s">
        <v>6438</v>
      </c>
      <c r="J325" s="1" t="s">
        <v>6439</v>
      </c>
      <c r="K325" s="1" t="s">
        <v>6440</v>
      </c>
      <c r="L325" s="1">
        <v>-6.0</v>
      </c>
      <c r="M325" s="1">
        <v>0.03621666666666667</v>
      </c>
      <c r="N325" s="1">
        <v>5.953483333333334</v>
      </c>
      <c r="O325" s="1" t="s">
        <v>5407</v>
      </c>
      <c r="P325" s="1" t="s">
        <v>6441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58</v>
      </c>
      <c r="B326" s="1" t="s">
        <v>485</v>
      </c>
      <c r="C326" s="1">
        <v>1046.0</v>
      </c>
      <c r="D326" s="1">
        <v>0.0</v>
      </c>
      <c r="E326" s="2"/>
      <c r="F326" s="1" t="s">
        <v>19</v>
      </c>
      <c r="G326" s="1" t="s">
        <v>20</v>
      </c>
      <c r="H326" s="1" t="s">
        <v>6442</v>
      </c>
      <c r="I326" s="1" t="s">
        <v>6443</v>
      </c>
      <c r="J326" s="1" t="s">
        <v>6443</v>
      </c>
      <c r="K326" s="2"/>
      <c r="L326" s="1">
        <v>-11.0</v>
      </c>
      <c r="M326" s="1"/>
      <c r="N326" s="1">
        <v>8.358666666666666</v>
      </c>
      <c r="O326" s="1" t="s">
        <v>5382</v>
      </c>
      <c r="P326" s="1" t="s">
        <v>6444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36</v>
      </c>
      <c r="B327" s="1" t="s">
        <v>17</v>
      </c>
      <c r="C327" s="1">
        <v>565.0</v>
      </c>
      <c r="D327" s="1">
        <v>27.0</v>
      </c>
      <c r="E327" s="1" t="s">
        <v>6445</v>
      </c>
      <c r="F327" s="1" t="s">
        <v>38</v>
      </c>
      <c r="G327" s="1" t="s">
        <v>20</v>
      </c>
      <c r="H327" s="1" t="s">
        <v>6446</v>
      </c>
      <c r="I327" s="1" t="s">
        <v>6447</v>
      </c>
      <c r="J327" s="1" t="s">
        <v>6448</v>
      </c>
      <c r="K327" s="1" t="s">
        <v>6449</v>
      </c>
      <c r="L327" s="1">
        <v>-20.0</v>
      </c>
      <c r="M327" s="1">
        <v>0.01715</v>
      </c>
      <c r="N327" s="1">
        <v>7.481916666666667</v>
      </c>
      <c r="O327" s="1" t="s">
        <v>5407</v>
      </c>
      <c r="P327" s="1" t="s">
        <v>6450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179</v>
      </c>
      <c r="B328" s="1" t="s">
        <v>17</v>
      </c>
      <c r="C328" s="1">
        <v>238.0</v>
      </c>
      <c r="D328" s="1">
        <v>0.0</v>
      </c>
      <c r="E328" s="2"/>
      <c r="F328" s="1" t="s">
        <v>67</v>
      </c>
      <c r="G328" s="1" t="s">
        <v>68</v>
      </c>
      <c r="H328" s="1" t="s">
        <v>6451</v>
      </c>
      <c r="I328" s="1" t="s">
        <v>6452</v>
      </c>
      <c r="J328" s="1" t="s">
        <v>5984</v>
      </c>
      <c r="K328" s="2"/>
      <c r="L328" s="1">
        <v>1016.0</v>
      </c>
      <c r="M328" s="1"/>
      <c r="N328" s="1">
        <v>7.884966666666666</v>
      </c>
      <c r="O328" s="1" t="s">
        <v>182</v>
      </c>
      <c r="P328" s="1" t="s">
        <v>6453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36</v>
      </c>
      <c r="B329" s="1" t="s">
        <v>17</v>
      </c>
      <c r="C329" s="1">
        <v>708.0</v>
      </c>
      <c r="D329" s="1">
        <v>0.0</v>
      </c>
      <c r="E329" s="1" t="s">
        <v>5753</v>
      </c>
      <c r="F329" s="1" t="s">
        <v>38</v>
      </c>
      <c r="G329" s="1" t="s">
        <v>20</v>
      </c>
      <c r="H329" s="1" t="s">
        <v>6454</v>
      </c>
      <c r="I329" s="1" t="s">
        <v>6455</v>
      </c>
      <c r="J329" s="1" t="s">
        <v>6456</v>
      </c>
      <c r="K329" s="1" t="s">
        <v>6457</v>
      </c>
      <c r="L329" s="1">
        <v>-13.0</v>
      </c>
      <c r="M329" s="1">
        <v>0.020433333333333335</v>
      </c>
      <c r="N329" s="1">
        <v>6.894033333333334</v>
      </c>
      <c r="O329" s="1" t="s">
        <v>5407</v>
      </c>
      <c r="P329" s="1" t="s">
        <v>6458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58</v>
      </c>
      <c r="B330" s="1" t="s">
        <v>485</v>
      </c>
      <c r="C330" s="1">
        <v>603.0</v>
      </c>
      <c r="D330" s="1">
        <v>0.0</v>
      </c>
      <c r="E330" s="2"/>
      <c r="F330" s="1" t="s">
        <v>19</v>
      </c>
      <c r="G330" s="1" t="s">
        <v>20</v>
      </c>
      <c r="H330" s="1" t="s">
        <v>6459</v>
      </c>
      <c r="I330" s="1" t="s">
        <v>6460</v>
      </c>
      <c r="J330" s="1" t="s">
        <v>6460</v>
      </c>
      <c r="K330" s="2"/>
      <c r="L330" s="1">
        <v>-11.0</v>
      </c>
      <c r="M330" s="1"/>
      <c r="N330" s="1">
        <v>8.6837</v>
      </c>
      <c r="O330" s="1" t="s">
        <v>5382</v>
      </c>
      <c r="P330" s="1" t="s">
        <v>6461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28</v>
      </c>
      <c r="B331" s="1" t="s">
        <v>17</v>
      </c>
      <c r="C331" s="1">
        <v>381.0</v>
      </c>
      <c r="D331" s="1">
        <v>0.0</v>
      </c>
      <c r="E331" s="1" t="s">
        <v>29</v>
      </c>
      <c r="F331" s="1" t="s">
        <v>19</v>
      </c>
      <c r="G331" s="1" t="s">
        <v>20</v>
      </c>
      <c r="H331" s="1" t="s">
        <v>6462</v>
      </c>
      <c r="I331" s="1" t="s">
        <v>6463</v>
      </c>
      <c r="J331" s="1" t="s">
        <v>6463</v>
      </c>
      <c r="K331" s="2"/>
      <c r="L331" s="1">
        <v>-4.0</v>
      </c>
      <c r="M331" s="1"/>
      <c r="N331" s="1">
        <v>10.319066666666666</v>
      </c>
      <c r="O331" s="1" t="s">
        <v>5392</v>
      </c>
      <c r="P331" s="1" t="s">
        <v>6464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485</v>
      </c>
      <c r="C332" s="1">
        <v>329.0</v>
      </c>
      <c r="D332" s="1">
        <v>0.0</v>
      </c>
      <c r="E332" s="1" t="s">
        <v>6465</v>
      </c>
      <c r="F332" s="1" t="s">
        <v>19</v>
      </c>
      <c r="G332" s="1" t="s">
        <v>20</v>
      </c>
      <c r="H332" s="1" t="s">
        <v>6466</v>
      </c>
      <c r="I332" s="1" t="s">
        <v>6467</v>
      </c>
      <c r="J332" s="1" t="s">
        <v>6467</v>
      </c>
      <c r="K332" s="2"/>
      <c r="L332" s="1">
        <v>-7.0</v>
      </c>
      <c r="M332" s="1"/>
      <c r="N332" s="1">
        <v>7.405216666666667</v>
      </c>
      <c r="O332" s="1" t="s">
        <v>5382</v>
      </c>
      <c r="P332" s="1" t="s">
        <v>6468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28</v>
      </c>
      <c r="B333" s="1" t="s">
        <v>17</v>
      </c>
      <c r="C333" s="1">
        <v>244.2</v>
      </c>
      <c r="D333" s="1">
        <v>0.0</v>
      </c>
      <c r="E333" s="1" t="s">
        <v>29</v>
      </c>
      <c r="F333" s="1" t="s">
        <v>19</v>
      </c>
      <c r="G333" s="1" t="s">
        <v>20</v>
      </c>
      <c r="H333" s="1" t="s">
        <v>6469</v>
      </c>
      <c r="I333" s="1" t="s">
        <v>6470</v>
      </c>
      <c r="J333" s="1" t="s">
        <v>6470</v>
      </c>
      <c r="K333" s="2"/>
      <c r="L333" s="1">
        <v>-10.0</v>
      </c>
      <c r="M333" s="1"/>
      <c r="N333" s="1">
        <v>4.5303</v>
      </c>
      <c r="O333" s="1" t="s">
        <v>5392</v>
      </c>
      <c r="P333" s="1" t="s">
        <v>6471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36</v>
      </c>
      <c r="B334" s="1" t="s">
        <v>17</v>
      </c>
      <c r="C334" s="3">
        <v>190.0</v>
      </c>
      <c r="D334" s="1">
        <v>59.0</v>
      </c>
      <c r="E334" s="2"/>
      <c r="F334" s="1" t="s">
        <v>67</v>
      </c>
      <c r="G334" s="1" t="s">
        <v>20</v>
      </c>
      <c r="H334" s="1" t="s">
        <v>6472</v>
      </c>
      <c r="I334" s="1" t="s">
        <v>6473</v>
      </c>
      <c r="J334" s="1" t="s">
        <v>5984</v>
      </c>
      <c r="K334" s="2"/>
      <c r="L334" s="1">
        <v>1032.0</v>
      </c>
      <c r="M334" s="1"/>
      <c r="N334" s="1">
        <v>10.038433333333334</v>
      </c>
      <c r="O334" s="1" t="s">
        <v>5407</v>
      </c>
      <c r="P334" s="1" t="s">
        <v>6474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58</v>
      </c>
      <c r="B335" s="1" t="s">
        <v>485</v>
      </c>
      <c r="C335" s="1">
        <v>826.0</v>
      </c>
      <c r="D335" s="1">
        <v>0.0</v>
      </c>
      <c r="E335" s="2"/>
      <c r="F335" s="1" t="s">
        <v>19</v>
      </c>
      <c r="G335" s="1" t="s">
        <v>20</v>
      </c>
      <c r="H335" s="1" t="s">
        <v>6475</v>
      </c>
      <c r="I335" s="1" t="s">
        <v>6476</v>
      </c>
      <c r="J335" s="1" t="s">
        <v>6476</v>
      </c>
      <c r="K335" s="2"/>
      <c r="L335" s="1">
        <v>-11.0</v>
      </c>
      <c r="M335" s="1"/>
      <c r="N335" s="1">
        <v>8.5963</v>
      </c>
      <c r="O335" s="1" t="s">
        <v>5382</v>
      </c>
      <c r="P335" s="1" t="s">
        <v>6477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58</v>
      </c>
      <c r="B336" s="1" t="s">
        <v>485</v>
      </c>
      <c r="C336" s="1">
        <v>264.0</v>
      </c>
      <c r="D336" s="1">
        <v>0.0</v>
      </c>
      <c r="E336" s="2"/>
      <c r="F336" s="1" t="s">
        <v>19</v>
      </c>
      <c r="G336" s="1" t="s">
        <v>20</v>
      </c>
      <c r="H336" s="1" t="s">
        <v>6478</v>
      </c>
      <c r="I336" s="1" t="s">
        <v>6479</v>
      </c>
      <c r="J336" s="1" t="s">
        <v>6479</v>
      </c>
      <c r="K336" s="2"/>
      <c r="L336" s="1">
        <v>-8.0</v>
      </c>
      <c r="M336" s="1"/>
      <c r="N336" s="1">
        <v>6.228516666666667</v>
      </c>
      <c r="O336" s="1" t="s">
        <v>5382</v>
      </c>
      <c r="P336" s="1" t="s">
        <v>6480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28</v>
      </c>
      <c r="B337" s="1" t="s">
        <v>17</v>
      </c>
      <c r="C337" s="1">
        <v>840.2</v>
      </c>
      <c r="D337" s="1">
        <v>0.0</v>
      </c>
      <c r="E337" s="1" t="s">
        <v>29</v>
      </c>
      <c r="F337" s="1" t="s">
        <v>19</v>
      </c>
      <c r="G337" s="1" t="s">
        <v>20</v>
      </c>
      <c r="H337" s="1" t="s">
        <v>6481</v>
      </c>
      <c r="I337" s="1" t="s">
        <v>6482</v>
      </c>
      <c r="J337" s="1" t="s">
        <v>6482</v>
      </c>
      <c r="K337" s="2"/>
      <c r="L337" s="1">
        <v>-12.0</v>
      </c>
      <c r="M337" s="1"/>
      <c r="N337" s="1">
        <v>7.4733</v>
      </c>
      <c r="O337" s="1" t="s">
        <v>5392</v>
      </c>
      <c r="P337" s="1" t="s">
        <v>6483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36</v>
      </c>
      <c r="B338" s="1" t="s">
        <v>17</v>
      </c>
      <c r="C338" s="1">
        <v>308.0</v>
      </c>
      <c r="D338" s="1">
        <v>0.0</v>
      </c>
      <c r="E338" s="1" t="s">
        <v>5753</v>
      </c>
      <c r="F338" s="1" t="s">
        <v>38</v>
      </c>
      <c r="G338" s="1" t="s">
        <v>20</v>
      </c>
      <c r="H338" s="1" t="s">
        <v>6484</v>
      </c>
      <c r="I338" s="1" t="s">
        <v>6485</v>
      </c>
      <c r="J338" s="1" t="s">
        <v>6486</v>
      </c>
      <c r="K338" s="1" t="s">
        <v>6487</v>
      </c>
      <c r="L338" s="1">
        <v>0.0</v>
      </c>
      <c r="M338" s="1">
        <v>0.01485</v>
      </c>
      <c r="N338" s="1">
        <v>5.0491166666666665</v>
      </c>
      <c r="O338" s="1" t="s">
        <v>5407</v>
      </c>
      <c r="P338" s="1" t="s">
        <v>6488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36</v>
      </c>
      <c r="B339" s="1" t="s">
        <v>17</v>
      </c>
      <c r="C339" s="1">
        <v>250.0</v>
      </c>
      <c r="D339" s="1">
        <v>0.0</v>
      </c>
      <c r="E339" s="1" t="s">
        <v>5753</v>
      </c>
      <c r="F339" s="1" t="s">
        <v>38</v>
      </c>
      <c r="G339" s="1" t="s">
        <v>93</v>
      </c>
      <c r="H339" s="1" t="s">
        <v>6489</v>
      </c>
      <c r="I339" s="1" t="s">
        <v>6490</v>
      </c>
      <c r="J339" s="1" t="s">
        <v>6491</v>
      </c>
      <c r="K339" s="1" t="s">
        <v>6492</v>
      </c>
      <c r="L339" s="1">
        <v>-8.0</v>
      </c>
      <c r="M339" s="1">
        <v>0.01806666666666667</v>
      </c>
      <c r="N339" s="1">
        <v>8.49535</v>
      </c>
      <c r="O339" s="1" t="s">
        <v>5407</v>
      </c>
      <c r="P339" s="1" t="s">
        <v>6493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58</v>
      </c>
      <c r="B340" s="1" t="s">
        <v>485</v>
      </c>
      <c r="C340" s="1">
        <v>528.0</v>
      </c>
      <c r="D340" s="1">
        <v>0.0</v>
      </c>
      <c r="E340" s="2"/>
      <c r="F340" s="1" t="s">
        <v>19</v>
      </c>
      <c r="G340" s="1" t="s">
        <v>20</v>
      </c>
      <c r="H340" s="1" t="s">
        <v>6494</v>
      </c>
      <c r="I340" s="1" t="s">
        <v>6495</v>
      </c>
      <c r="J340" s="1" t="s">
        <v>6495</v>
      </c>
      <c r="K340" s="2"/>
      <c r="L340" s="1">
        <v>-11.0</v>
      </c>
      <c r="M340" s="1"/>
      <c r="N340" s="1">
        <v>8.163583333333333</v>
      </c>
      <c r="O340" s="1" t="s">
        <v>5382</v>
      </c>
      <c r="P340" s="1" t="s">
        <v>6496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36</v>
      </c>
      <c r="B341" s="1" t="s">
        <v>17</v>
      </c>
      <c r="C341" s="1">
        <v>299.0</v>
      </c>
      <c r="D341" s="1">
        <v>0.0</v>
      </c>
      <c r="E341" s="1" t="s">
        <v>6445</v>
      </c>
      <c r="F341" s="1" t="s">
        <v>38</v>
      </c>
      <c r="G341" s="1" t="s">
        <v>93</v>
      </c>
      <c r="H341" s="1" t="s">
        <v>6497</v>
      </c>
      <c r="I341" s="1" t="s">
        <v>6498</v>
      </c>
      <c r="J341" s="1" t="s">
        <v>6499</v>
      </c>
      <c r="K341" s="1" t="s">
        <v>6500</v>
      </c>
      <c r="L341" s="1">
        <v>-12.0</v>
      </c>
      <c r="M341" s="1">
        <v>0.027466666666666667</v>
      </c>
      <c r="N341" s="1">
        <v>10.195916666666667</v>
      </c>
      <c r="O341" s="1" t="s">
        <v>5407</v>
      </c>
      <c r="P341" s="1" t="s">
        <v>6493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58</v>
      </c>
      <c r="B342" s="1" t="s">
        <v>485</v>
      </c>
      <c r="C342" s="1">
        <v>922.0</v>
      </c>
      <c r="D342" s="1">
        <v>0.0</v>
      </c>
      <c r="E342" s="2"/>
      <c r="F342" s="1" t="s">
        <v>19</v>
      </c>
      <c r="G342" s="1" t="s">
        <v>20</v>
      </c>
      <c r="H342" s="1" t="s">
        <v>6501</v>
      </c>
      <c r="I342" s="1" t="s">
        <v>6502</v>
      </c>
      <c r="J342" s="1" t="s">
        <v>6502</v>
      </c>
      <c r="K342" s="2"/>
      <c r="L342" s="1">
        <v>-11.0</v>
      </c>
      <c r="M342" s="1"/>
      <c r="N342" s="1">
        <v>8.626633333333332</v>
      </c>
      <c r="O342" s="1" t="s">
        <v>5382</v>
      </c>
      <c r="P342" s="1" t="s">
        <v>6503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16</v>
      </c>
      <c r="B343" s="1" t="s">
        <v>485</v>
      </c>
      <c r="C343" s="3">
        <v>321.0</v>
      </c>
      <c r="D343" s="1">
        <v>0.0</v>
      </c>
      <c r="E343" s="1" t="s">
        <v>6504</v>
      </c>
      <c r="F343" s="1" t="s">
        <v>19</v>
      </c>
      <c r="G343" s="1" t="s">
        <v>20</v>
      </c>
      <c r="H343" s="1" t="s">
        <v>6505</v>
      </c>
      <c r="I343" s="1" t="s">
        <v>6506</v>
      </c>
      <c r="J343" s="1" t="s">
        <v>6506</v>
      </c>
      <c r="K343" s="2"/>
      <c r="L343" s="1">
        <v>-6.0</v>
      </c>
      <c r="M343" s="1"/>
      <c r="N343" s="1">
        <v>8.053183333333333</v>
      </c>
      <c r="O343" s="1" t="s">
        <v>5382</v>
      </c>
      <c r="P343" s="1" t="s">
        <v>6507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58</v>
      </c>
      <c r="B344" s="1" t="s">
        <v>485</v>
      </c>
      <c r="C344" s="1">
        <v>851.0</v>
      </c>
      <c r="D344" s="1">
        <v>0.0</v>
      </c>
      <c r="E344" s="2"/>
      <c r="F344" s="1" t="s">
        <v>19</v>
      </c>
      <c r="G344" s="1" t="s">
        <v>20</v>
      </c>
      <c r="H344" s="1" t="s">
        <v>6508</v>
      </c>
      <c r="I344" s="1" t="s">
        <v>6509</v>
      </c>
      <c r="J344" s="1" t="s">
        <v>6509</v>
      </c>
      <c r="K344" s="2"/>
      <c r="L344" s="1">
        <v>-7.0</v>
      </c>
      <c r="M344" s="1"/>
      <c r="N344" s="1">
        <v>12.6742</v>
      </c>
      <c r="O344" s="1" t="s">
        <v>5382</v>
      </c>
      <c r="P344" s="1" t="s">
        <v>6510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36</v>
      </c>
      <c r="B345" s="1" t="s">
        <v>17</v>
      </c>
      <c r="C345" s="1">
        <v>199.0</v>
      </c>
      <c r="D345" s="1">
        <v>50.0</v>
      </c>
      <c r="E345" s="2"/>
      <c r="F345" s="1" t="s">
        <v>67</v>
      </c>
      <c r="G345" s="1" t="s">
        <v>68</v>
      </c>
      <c r="H345" s="1" t="s">
        <v>6511</v>
      </c>
      <c r="I345" s="1" t="s">
        <v>6512</v>
      </c>
      <c r="J345" s="1" t="s">
        <v>5984</v>
      </c>
      <c r="K345" s="2"/>
      <c r="L345" s="1">
        <v>1064.0</v>
      </c>
      <c r="M345" s="1"/>
      <c r="N345" s="1">
        <v>9.9637</v>
      </c>
      <c r="O345" s="1" t="s">
        <v>5407</v>
      </c>
      <c r="P345" s="1" t="s">
        <v>5571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28</v>
      </c>
      <c r="B346" s="1" t="s">
        <v>17</v>
      </c>
      <c r="C346" s="3">
        <v>471.0</v>
      </c>
      <c r="D346" s="1">
        <v>0.0</v>
      </c>
      <c r="E346" s="1" t="s">
        <v>29</v>
      </c>
      <c r="F346" s="1" t="s">
        <v>19</v>
      </c>
      <c r="G346" s="1" t="s">
        <v>20</v>
      </c>
      <c r="H346" s="1" t="s">
        <v>6513</v>
      </c>
      <c r="I346" s="1" t="s">
        <v>6514</v>
      </c>
      <c r="J346" s="1" t="s">
        <v>6514</v>
      </c>
      <c r="K346" s="2"/>
      <c r="L346" s="1">
        <v>-8.0</v>
      </c>
      <c r="M346" s="1"/>
      <c r="N346" s="1">
        <v>6.507533333333333</v>
      </c>
      <c r="O346" s="1" t="s">
        <v>5392</v>
      </c>
      <c r="P346" s="1" t="s">
        <v>6515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28</v>
      </c>
      <c r="B347" s="1" t="s">
        <v>17</v>
      </c>
      <c r="C347" s="1">
        <v>214.2</v>
      </c>
      <c r="D347" s="1">
        <v>0.0</v>
      </c>
      <c r="E347" s="1" t="s">
        <v>29</v>
      </c>
      <c r="F347" s="1" t="s">
        <v>19</v>
      </c>
      <c r="G347" s="1" t="s">
        <v>20</v>
      </c>
      <c r="H347" s="1" t="s">
        <v>6516</v>
      </c>
      <c r="I347" s="1" t="s">
        <v>6517</v>
      </c>
      <c r="J347" s="1" t="s">
        <v>6517</v>
      </c>
      <c r="K347" s="2"/>
      <c r="L347" s="1">
        <v>-9.0</v>
      </c>
      <c r="M347" s="1"/>
      <c r="N347" s="1">
        <v>5.76395</v>
      </c>
      <c r="O347" s="1" t="s">
        <v>5392</v>
      </c>
      <c r="P347" s="1" t="s">
        <v>5877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58</v>
      </c>
      <c r="B348" s="1" t="s">
        <v>485</v>
      </c>
      <c r="C348" s="1">
        <v>264.0</v>
      </c>
      <c r="D348" s="1">
        <v>0.0</v>
      </c>
      <c r="E348" s="2"/>
      <c r="F348" s="1" t="s">
        <v>19</v>
      </c>
      <c r="G348" s="1" t="s">
        <v>20</v>
      </c>
      <c r="H348" s="1" t="s">
        <v>6518</v>
      </c>
      <c r="I348" s="1" t="s">
        <v>6519</v>
      </c>
      <c r="J348" s="1" t="s">
        <v>6519</v>
      </c>
      <c r="K348" s="2"/>
      <c r="L348" s="1">
        <v>-8.0</v>
      </c>
      <c r="M348" s="1"/>
      <c r="N348" s="1">
        <v>6.841633333333333</v>
      </c>
      <c r="O348" s="1" t="s">
        <v>5382</v>
      </c>
      <c r="P348" s="1" t="s">
        <v>6246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36</v>
      </c>
      <c r="B349" s="1" t="s">
        <v>17</v>
      </c>
      <c r="C349" s="1">
        <v>585.0</v>
      </c>
      <c r="D349" s="1">
        <v>0.0</v>
      </c>
      <c r="E349" s="1" t="s">
        <v>5753</v>
      </c>
      <c r="F349" s="1" t="s">
        <v>38</v>
      </c>
      <c r="G349" s="1" t="s">
        <v>20</v>
      </c>
      <c r="H349" s="1" t="s">
        <v>6520</v>
      </c>
      <c r="I349" s="1" t="s">
        <v>6521</v>
      </c>
      <c r="J349" s="1" t="s">
        <v>6522</v>
      </c>
      <c r="K349" s="1" t="s">
        <v>6523</v>
      </c>
      <c r="L349" s="1">
        <v>-12.0</v>
      </c>
      <c r="M349" s="1">
        <v>0.026066666666666665</v>
      </c>
      <c r="N349" s="1">
        <v>7.383466666666667</v>
      </c>
      <c r="O349" s="1" t="s">
        <v>5407</v>
      </c>
      <c r="P349" s="1" t="s">
        <v>6524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179</v>
      </c>
      <c r="B350" s="1" t="s">
        <v>17</v>
      </c>
      <c r="C350" s="1">
        <v>249.0</v>
      </c>
      <c r="D350" s="1">
        <v>0.0</v>
      </c>
      <c r="E350" s="2"/>
      <c r="F350" s="1" t="s">
        <v>67</v>
      </c>
      <c r="G350" s="1" t="s">
        <v>93</v>
      </c>
      <c r="H350" s="1" t="s">
        <v>6525</v>
      </c>
      <c r="I350" s="1" t="s">
        <v>6526</v>
      </c>
      <c r="J350" s="1" t="s">
        <v>5984</v>
      </c>
      <c r="K350" s="2"/>
      <c r="L350" s="1">
        <v>1100.0</v>
      </c>
      <c r="M350" s="1"/>
      <c r="N350" s="1">
        <v>4.91995</v>
      </c>
      <c r="O350" s="1" t="s">
        <v>182</v>
      </c>
      <c r="P350" s="1" t="s">
        <v>6527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36</v>
      </c>
      <c r="B351" s="1" t="s">
        <v>17</v>
      </c>
      <c r="C351" s="1">
        <v>329.0</v>
      </c>
      <c r="D351" s="1">
        <v>0.0</v>
      </c>
      <c r="E351" s="1" t="s">
        <v>6445</v>
      </c>
      <c r="F351" s="1" t="s">
        <v>38</v>
      </c>
      <c r="G351" s="1" t="s">
        <v>20</v>
      </c>
      <c r="H351" s="1" t="s">
        <v>6528</v>
      </c>
      <c r="I351" s="1" t="s">
        <v>6529</v>
      </c>
      <c r="J351" s="1" t="s">
        <v>6530</v>
      </c>
      <c r="K351" s="1" t="s">
        <v>6531</v>
      </c>
      <c r="L351" s="1">
        <v>-12.0</v>
      </c>
      <c r="M351" s="1">
        <v>0.01625</v>
      </c>
      <c r="N351" s="1">
        <v>13.770066666666667</v>
      </c>
      <c r="O351" s="1" t="s">
        <v>5407</v>
      </c>
      <c r="P351" s="1" t="s">
        <v>6229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58</v>
      </c>
      <c r="B352" s="1" t="s">
        <v>485</v>
      </c>
      <c r="C352" s="1">
        <v>393.0</v>
      </c>
      <c r="D352" s="1">
        <v>0.0</v>
      </c>
      <c r="E352" s="2"/>
      <c r="F352" s="1" t="s">
        <v>19</v>
      </c>
      <c r="G352" s="1" t="s">
        <v>20</v>
      </c>
      <c r="H352" s="1" t="s">
        <v>6532</v>
      </c>
      <c r="I352" s="1" t="s">
        <v>6533</v>
      </c>
      <c r="J352" s="1" t="s">
        <v>6533</v>
      </c>
      <c r="K352" s="2"/>
      <c r="L352" s="1">
        <v>-2.0</v>
      </c>
      <c r="M352" s="1"/>
      <c r="N352" s="1">
        <v>12.3081</v>
      </c>
      <c r="O352" s="1" t="s">
        <v>5382</v>
      </c>
      <c r="P352" s="1" t="s">
        <v>6534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58</v>
      </c>
      <c r="B353" s="1" t="s">
        <v>485</v>
      </c>
      <c r="C353" s="1">
        <v>1848.0</v>
      </c>
      <c r="D353" s="1">
        <v>0.0</v>
      </c>
      <c r="E353" s="2"/>
      <c r="F353" s="1" t="s">
        <v>19</v>
      </c>
      <c r="G353" s="1" t="s">
        <v>20</v>
      </c>
      <c r="H353" s="1" t="s">
        <v>6535</v>
      </c>
      <c r="I353" s="1" t="s">
        <v>6536</v>
      </c>
      <c r="J353" s="1" t="s">
        <v>6536</v>
      </c>
      <c r="K353" s="2"/>
      <c r="L353" s="1">
        <v>1.0</v>
      </c>
      <c r="M353" s="1"/>
      <c r="N353" s="1">
        <v>19.087933333333332</v>
      </c>
      <c r="O353" s="1" t="s">
        <v>5382</v>
      </c>
      <c r="P353" s="1" t="s">
        <v>6537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36</v>
      </c>
      <c r="B354" s="1" t="s">
        <v>17</v>
      </c>
      <c r="C354" s="1">
        <v>861.0</v>
      </c>
      <c r="D354" s="1">
        <v>0.0</v>
      </c>
      <c r="E354" s="1" t="s">
        <v>5753</v>
      </c>
      <c r="F354" s="1" t="s">
        <v>38</v>
      </c>
      <c r="G354" s="1" t="s">
        <v>93</v>
      </c>
      <c r="H354" s="1" t="s">
        <v>6538</v>
      </c>
      <c r="I354" s="1" t="s">
        <v>6539</v>
      </c>
      <c r="J354" s="1" t="s">
        <v>6540</v>
      </c>
      <c r="K354" s="1" t="s">
        <v>6541</v>
      </c>
      <c r="L354" s="1">
        <v>-1.0</v>
      </c>
      <c r="M354" s="1">
        <v>0.015066666666666667</v>
      </c>
      <c r="N354" s="1">
        <v>59.28971666666666</v>
      </c>
      <c r="O354" s="1" t="s">
        <v>5407</v>
      </c>
      <c r="P354" s="1" t="s">
        <v>6542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36</v>
      </c>
      <c r="B355" s="1" t="s">
        <v>17</v>
      </c>
      <c r="C355" s="1">
        <v>398.0</v>
      </c>
      <c r="D355" s="1">
        <v>100.0</v>
      </c>
      <c r="E355" s="2"/>
      <c r="F355" s="1" t="s">
        <v>67</v>
      </c>
      <c r="G355" s="1" t="s">
        <v>93</v>
      </c>
      <c r="H355" s="1" t="s">
        <v>6543</v>
      </c>
      <c r="I355" s="1" t="s">
        <v>6544</v>
      </c>
      <c r="J355" s="1" t="s">
        <v>5984</v>
      </c>
      <c r="K355" s="2"/>
      <c r="L355" s="1">
        <v>1079.0</v>
      </c>
      <c r="M355" s="1"/>
      <c r="N355" s="1">
        <v>88.43605</v>
      </c>
      <c r="O355" s="1" t="s">
        <v>5407</v>
      </c>
      <c r="P355" s="1" t="s">
        <v>6545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28</v>
      </c>
      <c r="B356" s="1" t="s">
        <v>17</v>
      </c>
      <c r="C356" s="1">
        <v>214.2</v>
      </c>
      <c r="D356" s="1">
        <v>0.0</v>
      </c>
      <c r="E356" s="1" t="s">
        <v>29</v>
      </c>
      <c r="F356" s="1" t="s">
        <v>19</v>
      </c>
      <c r="G356" s="1" t="s">
        <v>20</v>
      </c>
      <c r="H356" s="1" t="s">
        <v>6546</v>
      </c>
      <c r="I356" s="1" t="s">
        <v>6547</v>
      </c>
      <c r="J356" s="1" t="s">
        <v>6547</v>
      </c>
      <c r="K356" s="2"/>
      <c r="L356" s="1">
        <v>-9.0</v>
      </c>
      <c r="M356" s="1"/>
      <c r="N356" s="1">
        <v>5.861033333333333</v>
      </c>
      <c r="O356" s="1" t="s">
        <v>5392</v>
      </c>
      <c r="P356" s="1" t="s">
        <v>6548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179</v>
      </c>
      <c r="B357" s="1" t="s">
        <v>17</v>
      </c>
      <c r="C357" s="1">
        <v>249.0</v>
      </c>
      <c r="D357" s="1">
        <v>0.0</v>
      </c>
      <c r="E357" s="2"/>
      <c r="F357" s="1" t="s">
        <v>67</v>
      </c>
      <c r="G357" s="1" t="s">
        <v>93</v>
      </c>
      <c r="H357" s="1" t="s">
        <v>6549</v>
      </c>
      <c r="I357" s="1" t="s">
        <v>6550</v>
      </c>
      <c r="J357" s="1" t="s">
        <v>4229</v>
      </c>
      <c r="K357" s="2"/>
      <c r="L357" s="1">
        <v>352.0</v>
      </c>
      <c r="M357" s="1"/>
      <c r="N357" s="1">
        <v>4.44405</v>
      </c>
      <c r="O357" s="1" t="s">
        <v>182</v>
      </c>
      <c r="P357" s="1" t="s">
        <v>6551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36</v>
      </c>
      <c r="B358" s="1" t="s">
        <v>17</v>
      </c>
      <c r="C358" s="1">
        <v>219.0</v>
      </c>
      <c r="D358" s="1">
        <v>50.0</v>
      </c>
      <c r="E358" s="2"/>
      <c r="F358" s="1" t="s">
        <v>67</v>
      </c>
      <c r="G358" s="1" t="s">
        <v>20</v>
      </c>
      <c r="H358" s="1" t="s">
        <v>6552</v>
      </c>
      <c r="I358" s="1" t="s">
        <v>6553</v>
      </c>
      <c r="J358" s="1" t="s">
        <v>4229</v>
      </c>
      <c r="K358" s="2"/>
      <c r="L358" s="1">
        <v>341.0</v>
      </c>
      <c r="M358" s="1"/>
      <c r="N358" s="1">
        <v>6.002416666666667</v>
      </c>
      <c r="O358" s="1" t="s">
        <v>5407</v>
      </c>
      <c r="P358" s="1" t="s">
        <v>6554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28</v>
      </c>
      <c r="B359" s="1" t="s">
        <v>17</v>
      </c>
      <c r="C359" s="1">
        <v>264.2</v>
      </c>
      <c r="D359" s="1">
        <v>0.0</v>
      </c>
      <c r="E359" s="1" t="s">
        <v>29</v>
      </c>
      <c r="F359" s="1" t="s">
        <v>19</v>
      </c>
      <c r="G359" s="1" t="s">
        <v>20</v>
      </c>
      <c r="H359" s="1" t="s">
        <v>6555</v>
      </c>
      <c r="I359" s="1" t="s">
        <v>6556</v>
      </c>
      <c r="J359" s="1" t="s">
        <v>6556</v>
      </c>
      <c r="K359" s="2"/>
      <c r="L359" s="1">
        <v>-9.0</v>
      </c>
      <c r="M359" s="1"/>
      <c r="N359" s="1">
        <v>5.756683333333333</v>
      </c>
      <c r="O359" s="1" t="s">
        <v>5392</v>
      </c>
      <c r="P359" s="1" t="s">
        <v>6557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28</v>
      </c>
      <c r="B360" s="1" t="s">
        <v>17</v>
      </c>
      <c r="C360" s="1">
        <v>329.0</v>
      </c>
      <c r="D360" s="1">
        <v>0.0</v>
      </c>
      <c r="E360" s="1" t="s">
        <v>29</v>
      </c>
      <c r="F360" s="1" t="s">
        <v>19</v>
      </c>
      <c r="G360" s="1" t="s">
        <v>20</v>
      </c>
      <c r="H360" s="1" t="s">
        <v>6558</v>
      </c>
      <c r="I360" s="1" t="s">
        <v>6559</v>
      </c>
      <c r="J360" s="1" t="s">
        <v>6559</v>
      </c>
      <c r="K360" s="2"/>
      <c r="L360" s="1">
        <v>-9.0</v>
      </c>
      <c r="M360" s="1"/>
      <c r="N360" s="1">
        <v>5.523766666666667</v>
      </c>
      <c r="O360" s="1" t="s">
        <v>5392</v>
      </c>
      <c r="P360" s="1" t="s">
        <v>6560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58</v>
      </c>
      <c r="B361" s="1" t="s">
        <v>485</v>
      </c>
      <c r="C361" s="1">
        <v>364.0</v>
      </c>
      <c r="D361" s="1">
        <v>0.0</v>
      </c>
      <c r="E361" s="2"/>
      <c r="F361" s="1" t="s">
        <v>19</v>
      </c>
      <c r="G361" s="1" t="s">
        <v>20</v>
      </c>
      <c r="H361" s="1" t="s">
        <v>6561</v>
      </c>
      <c r="I361" s="1" t="s">
        <v>6562</v>
      </c>
      <c r="J361" s="1" t="s">
        <v>6562</v>
      </c>
      <c r="K361" s="2"/>
      <c r="L361" s="1">
        <v>-8.0</v>
      </c>
      <c r="M361" s="1"/>
      <c r="N361" s="1">
        <v>6.4333</v>
      </c>
      <c r="O361" s="1" t="s">
        <v>5382</v>
      </c>
      <c r="P361" s="1" t="s">
        <v>6563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58</v>
      </c>
      <c r="B362" s="1" t="s">
        <v>485</v>
      </c>
      <c r="C362" s="1">
        <v>423.0</v>
      </c>
      <c r="D362" s="1">
        <v>0.0</v>
      </c>
      <c r="E362" s="2"/>
      <c r="F362" s="1" t="s">
        <v>19</v>
      </c>
      <c r="G362" s="1" t="s">
        <v>20</v>
      </c>
      <c r="H362" s="1" t="s">
        <v>6564</v>
      </c>
      <c r="I362" s="1" t="s">
        <v>6565</v>
      </c>
      <c r="J362" s="1" t="s">
        <v>6565</v>
      </c>
      <c r="K362" s="2"/>
      <c r="L362" s="1">
        <v>-4.0</v>
      </c>
      <c r="M362" s="1"/>
      <c r="N362" s="1">
        <v>10.507483333333333</v>
      </c>
      <c r="O362" s="1" t="s">
        <v>5382</v>
      </c>
      <c r="P362" s="1" t="s">
        <v>6566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28</v>
      </c>
      <c r="B363" s="1" t="s">
        <v>17</v>
      </c>
      <c r="C363" s="1">
        <v>329.0</v>
      </c>
      <c r="D363" s="1">
        <v>0.0</v>
      </c>
      <c r="E363" s="1" t="s">
        <v>29</v>
      </c>
      <c r="F363" s="1" t="s">
        <v>19</v>
      </c>
      <c r="G363" s="1" t="s">
        <v>20</v>
      </c>
      <c r="H363" s="1" t="s">
        <v>6567</v>
      </c>
      <c r="I363" s="1" t="s">
        <v>6568</v>
      </c>
      <c r="J363" s="1" t="s">
        <v>6568</v>
      </c>
      <c r="K363" s="2"/>
      <c r="L363" s="1">
        <v>-8.0</v>
      </c>
      <c r="M363" s="1"/>
      <c r="N363" s="1">
        <v>6.724583333333333</v>
      </c>
      <c r="O363" s="1" t="s">
        <v>5392</v>
      </c>
      <c r="P363" s="1" t="s">
        <v>5393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28</v>
      </c>
      <c r="B364" s="1" t="s">
        <v>17</v>
      </c>
      <c r="C364" s="1">
        <v>249.2</v>
      </c>
      <c r="D364" s="1">
        <v>0.0</v>
      </c>
      <c r="E364" s="1" t="s">
        <v>29</v>
      </c>
      <c r="F364" s="1" t="s">
        <v>19</v>
      </c>
      <c r="G364" s="1" t="s">
        <v>20</v>
      </c>
      <c r="H364" s="1" t="s">
        <v>6569</v>
      </c>
      <c r="I364" s="1" t="s">
        <v>6570</v>
      </c>
      <c r="J364" s="1" t="s">
        <v>6570</v>
      </c>
      <c r="K364" s="2"/>
      <c r="L364" s="1">
        <v>-8.0</v>
      </c>
      <c r="M364" s="1"/>
      <c r="N364" s="1">
        <v>6.511233333333333</v>
      </c>
      <c r="O364" s="1" t="s">
        <v>5392</v>
      </c>
      <c r="P364" s="1" t="s">
        <v>6571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58</v>
      </c>
      <c r="B365" s="1" t="s">
        <v>485</v>
      </c>
      <c r="C365" s="3">
        <v>264.0</v>
      </c>
      <c r="D365" s="1">
        <v>0.0</v>
      </c>
      <c r="E365" s="2"/>
      <c r="F365" s="1" t="s">
        <v>19</v>
      </c>
      <c r="G365" s="1" t="s">
        <v>93</v>
      </c>
      <c r="H365" s="1" t="s">
        <v>6572</v>
      </c>
      <c r="I365" s="1" t="s">
        <v>6573</v>
      </c>
      <c r="J365" s="1" t="s">
        <v>6573</v>
      </c>
      <c r="K365" s="2"/>
      <c r="L365" s="1">
        <v>-8.0</v>
      </c>
      <c r="M365" s="1"/>
      <c r="N365" s="1">
        <v>6.052183333333334</v>
      </c>
      <c r="O365" s="1" t="s">
        <v>5382</v>
      </c>
      <c r="P365" s="1" t="s">
        <v>5605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36</v>
      </c>
      <c r="B366" s="1" t="s">
        <v>17</v>
      </c>
      <c r="C366" s="1">
        <v>371.0</v>
      </c>
      <c r="D366" s="1">
        <v>92.0</v>
      </c>
      <c r="E366" s="2"/>
      <c r="F366" s="1" t="s">
        <v>67</v>
      </c>
      <c r="G366" s="1" t="s">
        <v>20</v>
      </c>
      <c r="H366" s="1" t="s">
        <v>6574</v>
      </c>
      <c r="I366" s="1" t="s">
        <v>6575</v>
      </c>
      <c r="J366" s="1" t="s">
        <v>4229</v>
      </c>
      <c r="K366" s="2"/>
      <c r="L366" s="1">
        <v>370.0</v>
      </c>
      <c r="M366" s="1"/>
      <c r="N366" s="1">
        <v>6.091666666666667</v>
      </c>
      <c r="O366" s="1" t="s">
        <v>5407</v>
      </c>
      <c r="P366" s="1" t="s">
        <v>6576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28</v>
      </c>
      <c r="B367" s="1" t="s">
        <v>17</v>
      </c>
      <c r="C367" s="1">
        <v>271.2</v>
      </c>
      <c r="D367" s="1">
        <v>0.0</v>
      </c>
      <c r="E367" s="1" t="s">
        <v>29</v>
      </c>
      <c r="F367" s="1" t="s">
        <v>19</v>
      </c>
      <c r="G367" s="1" t="s">
        <v>20</v>
      </c>
      <c r="H367" s="1" t="s">
        <v>6577</v>
      </c>
      <c r="I367" s="1" t="s">
        <v>6578</v>
      </c>
      <c r="J367" s="1" t="s">
        <v>6578</v>
      </c>
      <c r="K367" s="2"/>
      <c r="L367" s="1">
        <v>-6.0</v>
      </c>
      <c r="M367" s="1"/>
      <c r="N367" s="1">
        <v>8.711033333333333</v>
      </c>
      <c r="O367" s="1" t="s">
        <v>5392</v>
      </c>
      <c r="P367" s="1" t="s">
        <v>6579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28</v>
      </c>
      <c r="B368" s="1" t="s">
        <v>17</v>
      </c>
      <c r="C368" s="3">
        <v>249.2</v>
      </c>
      <c r="D368" s="1">
        <v>0.0</v>
      </c>
      <c r="E368" s="1" t="s">
        <v>29</v>
      </c>
      <c r="F368" s="1" t="s">
        <v>19</v>
      </c>
      <c r="G368" s="1" t="s">
        <v>20</v>
      </c>
      <c r="H368" s="1" t="s">
        <v>6580</v>
      </c>
      <c r="I368" s="1" t="s">
        <v>6581</v>
      </c>
      <c r="J368" s="1" t="s">
        <v>6581</v>
      </c>
      <c r="K368" s="2"/>
      <c r="L368" s="1">
        <v>-7.0</v>
      </c>
      <c r="M368" s="1"/>
      <c r="N368" s="1">
        <v>7.474</v>
      </c>
      <c r="O368" s="1" t="s">
        <v>5392</v>
      </c>
      <c r="P368" s="1" t="s">
        <v>6582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28</v>
      </c>
      <c r="B369" s="1" t="s">
        <v>17</v>
      </c>
      <c r="C369" s="1">
        <v>329.0</v>
      </c>
      <c r="D369" s="1">
        <v>0.0</v>
      </c>
      <c r="E369" s="1" t="s">
        <v>29</v>
      </c>
      <c r="F369" s="1" t="s">
        <v>19</v>
      </c>
      <c r="G369" s="1" t="s">
        <v>20</v>
      </c>
      <c r="H369" s="1" t="s">
        <v>6583</v>
      </c>
      <c r="I369" s="1" t="s">
        <v>6584</v>
      </c>
      <c r="J369" s="1" t="s">
        <v>6584</v>
      </c>
      <c r="K369" s="2"/>
      <c r="L369" s="1">
        <v>-7.0</v>
      </c>
      <c r="M369" s="1"/>
      <c r="N369" s="1">
        <v>7.817466666666666</v>
      </c>
      <c r="O369" s="1" t="s">
        <v>5392</v>
      </c>
      <c r="P369" s="1" t="s">
        <v>6585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58</v>
      </c>
      <c r="B370" s="1" t="s">
        <v>485</v>
      </c>
      <c r="C370" s="1">
        <v>820.0</v>
      </c>
      <c r="D370" s="1">
        <v>0.0</v>
      </c>
      <c r="E370" s="2"/>
      <c r="F370" s="1" t="s">
        <v>19</v>
      </c>
      <c r="G370" s="1" t="s">
        <v>20</v>
      </c>
      <c r="H370" s="1" t="s">
        <v>6586</v>
      </c>
      <c r="I370" s="1" t="s">
        <v>6587</v>
      </c>
      <c r="J370" s="1" t="s">
        <v>6587</v>
      </c>
      <c r="K370" s="2"/>
      <c r="L370" s="1">
        <v>-6.0</v>
      </c>
      <c r="M370" s="1"/>
      <c r="N370" s="1">
        <v>13.069466666666667</v>
      </c>
      <c r="O370" s="1" t="s">
        <v>5382</v>
      </c>
      <c r="P370" s="1" t="s">
        <v>6588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28</v>
      </c>
      <c r="B371" s="1" t="s">
        <v>17</v>
      </c>
      <c r="C371" s="1">
        <v>340.2</v>
      </c>
      <c r="D371" s="1">
        <v>0.0</v>
      </c>
      <c r="E371" s="1" t="s">
        <v>29</v>
      </c>
      <c r="F371" s="1" t="s">
        <v>19</v>
      </c>
      <c r="G371" s="1" t="s">
        <v>20</v>
      </c>
      <c r="H371" s="1" t="s">
        <v>6589</v>
      </c>
      <c r="I371" s="1" t="s">
        <v>6590</v>
      </c>
      <c r="J371" s="1" t="s">
        <v>6590</v>
      </c>
      <c r="K371" s="2"/>
      <c r="L371" s="1">
        <v>-4.0</v>
      </c>
      <c r="M371" s="1"/>
      <c r="N371" s="1">
        <v>10.22885</v>
      </c>
      <c r="O371" s="1" t="s">
        <v>5392</v>
      </c>
      <c r="P371" s="1" t="s">
        <v>6591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28</v>
      </c>
      <c r="B372" s="1" t="s">
        <v>17</v>
      </c>
      <c r="C372" s="1">
        <v>428.4</v>
      </c>
      <c r="D372" s="1">
        <v>0.0</v>
      </c>
      <c r="E372" s="1" t="s">
        <v>29</v>
      </c>
      <c r="F372" s="1" t="s">
        <v>19</v>
      </c>
      <c r="G372" s="1" t="s">
        <v>20</v>
      </c>
      <c r="H372" s="1" t="s">
        <v>6592</v>
      </c>
      <c r="I372" s="1" t="s">
        <v>6593</v>
      </c>
      <c r="J372" s="1" t="s">
        <v>6593</v>
      </c>
      <c r="K372" s="2"/>
      <c r="L372" s="1">
        <v>-12.0</v>
      </c>
      <c r="M372" s="1"/>
      <c r="N372" s="1">
        <v>37.830783333333336</v>
      </c>
      <c r="O372" s="1" t="s">
        <v>5392</v>
      </c>
      <c r="P372" s="1" t="s">
        <v>6594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58</v>
      </c>
      <c r="B373" s="1" t="s">
        <v>485</v>
      </c>
      <c r="C373" s="1">
        <v>528.0</v>
      </c>
      <c r="D373" s="1">
        <v>0.0</v>
      </c>
      <c r="E373" s="2"/>
      <c r="F373" s="1" t="s">
        <v>19</v>
      </c>
      <c r="G373" s="1" t="s">
        <v>20</v>
      </c>
      <c r="H373" s="1" t="s">
        <v>6595</v>
      </c>
      <c r="I373" s="1" t="s">
        <v>6596</v>
      </c>
      <c r="J373" s="1" t="s">
        <v>6596</v>
      </c>
      <c r="K373" s="2"/>
      <c r="L373" s="1">
        <v>-6.0</v>
      </c>
      <c r="M373" s="1"/>
      <c r="N373" s="1">
        <v>13.542816666666667</v>
      </c>
      <c r="O373" s="1" t="s">
        <v>5382</v>
      </c>
      <c r="P373" s="1" t="s">
        <v>6597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179</v>
      </c>
      <c r="B374" s="1" t="s">
        <v>17</v>
      </c>
      <c r="C374" s="1">
        <v>20.0</v>
      </c>
      <c r="D374" s="1">
        <v>29.0</v>
      </c>
      <c r="E374" s="2"/>
      <c r="F374" s="1" t="s">
        <v>67</v>
      </c>
      <c r="G374" s="1" t="s">
        <v>93</v>
      </c>
      <c r="H374" s="1" t="s">
        <v>6598</v>
      </c>
      <c r="I374" s="1" t="s">
        <v>6599</v>
      </c>
      <c r="J374" s="1" t="s">
        <v>4229</v>
      </c>
      <c r="K374" s="2"/>
      <c r="L374" s="1">
        <v>402.0</v>
      </c>
      <c r="M374" s="1"/>
      <c r="N374" s="1">
        <v>1.2133</v>
      </c>
      <c r="O374" s="1" t="s">
        <v>182</v>
      </c>
      <c r="P374" s="1" t="s">
        <v>6600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58</v>
      </c>
      <c r="B375" s="1" t="s">
        <v>485</v>
      </c>
      <c r="C375" s="1">
        <v>676.0</v>
      </c>
      <c r="D375" s="1">
        <v>0.0</v>
      </c>
      <c r="E375" s="2"/>
      <c r="F375" s="1" t="s">
        <v>19</v>
      </c>
      <c r="G375" s="1" t="s">
        <v>93</v>
      </c>
      <c r="H375" s="1" t="s">
        <v>6601</v>
      </c>
      <c r="I375" s="1" t="s">
        <v>6602</v>
      </c>
      <c r="J375" s="1" t="s">
        <v>6602</v>
      </c>
      <c r="K375" s="2"/>
      <c r="L375" s="1">
        <v>-2.0</v>
      </c>
      <c r="M375" s="1"/>
      <c r="N375" s="1">
        <v>17.87473333333333</v>
      </c>
      <c r="O375" s="1" t="s">
        <v>5382</v>
      </c>
      <c r="P375" s="1" t="s">
        <v>6603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28</v>
      </c>
      <c r="B376" s="1" t="s">
        <v>17</v>
      </c>
      <c r="C376" s="1">
        <v>478.2</v>
      </c>
      <c r="D376" s="1">
        <v>0.0</v>
      </c>
      <c r="E376" s="1" t="s">
        <v>29</v>
      </c>
      <c r="F376" s="1" t="s">
        <v>19</v>
      </c>
      <c r="G376" s="1" t="s">
        <v>20</v>
      </c>
      <c r="H376" s="1" t="s">
        <v>6604</v>
      </c>
      <c r="I376" s="1" t="s">
        <v>6605</v>
      </c>
      <c r="J376" s="1" t="s">
        <v>6605</v>
      </c>
      <c r="K376" s="2"/>
      <c r="L376" s="1">
        <v>0.0</v>
      </c>
      <c r="M376" s="1"/>
      <c r="N376" s="1">
        <v>14.686783333333333</v>
      </c>
      <c r="O376" s="1" t="s">
        <v>5392</v>
      </c>
      <c r="P376" s="1" t="s">
        <v>6606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28</v>
      </c>
      <c r="B377" s="1" t="s">
        <v>17</v>
      </c>
      <c r="C377" s="1">
        <v>436.4</v>
      </c>
      <c r="D377" s="1">
        <v>0.0</v>
      </c>
      <c r="E377" s="1" t="s">
        <v>29</v>
      </c>
      <c r="F377" s="1" t="s">
        <v>19</v>
      </c>
      <c r="G377" s="1" t="s">
        <v>20</v>
      </c>
      <c r="H377" s="1" t="s">
        <v>6607</v>
      </c>
      <c r="I377" s="1" t="s">
        <v>6608</v>
      </c>
      <c r="J377" s="1" t="s">
        <v>6608</v>
      </c>
      <c r="K377" s="2"/>
      <c r="L377" s="1">
        <v>2.0</v>
      </c>
      <c r="M377" s="1"/>
      <c r="N377" s="1">
        <v>17.79305</v>
      </c>
      <c r="O377" s="1" t="s">
        <v>5392</v>
      </c>
      <c r="P377" s="1" t="s">
        <v>6609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58</v>
      </c>
      <c r="B378" s="1" t="s">
        <v>485</v>
      </c>
      <c r="C378" s="1">
        <v>653.0</v>
      </c>
      <c r="D378" s="1">
        <v>0.0</v>
      </c>
      <c r="E378" s="2"/>
      <c r="F378" s="1" t="s">
        <v>19</v>
      </c>
      <c r="G378" s="1" t="s">
        <v>20</v>
      </c>
      <c r="H378" s="1" t="s">
        <v>6610</v>
      </c>
      <c r="I378" s="1" t="s">
        <v>6611</v>
      </c>
      <c r="J378" s="1" t="s">
        <v>6611</v>
      </c>
      <c r="K378" s="2"/>
      <c r="L378" s="1">
        <v>0.0</v>
      </c>
      <c r="M378" s="1"/>
      <c r="N378" s="1">
        <v>19.000233333333334</v>
      </c>
      <c r="O378" s="1" t="s">
        <v>5382</v>
      </c>
      <c r="P378" s="1" t="s">
        <v>6612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28</v>
      </c>
      <c r="B379" s="1" t="s">
        <v>17</v>
      </c>
      <c r="C379" s="1">
        <v>364.0</v>
      </c>
      <c r="D379" s="1">
        <v>0.0</v>
      </c>
      <c r="E379" s="1" t="s">
        <v>29</v>
      </c>
      <c r="F379" s="1" t="s">
        <v>19</v>
      </c>
      <c r="G379" s="1" t="s">
        <v>20</v>
      </c>
      <c r="H379" s="1" t="s">
        <v>6613</v>
      </c>
      <c r="I379" s="1" t="s">
        <v>6614</v>
      </c>
      <c r="J379" s="1" t="s">
        <v>6614</v>
      </c>
      <c r="K379" s="2"/>
      <c r="L379" s="1">
        <v>0.0</v>
      </c>
      <c r="M379" s="1"/>
      <c r="N379" s="1">
        <v>15.3988</v>
      </c>
      <c r="O379" s="1" t="s">
        <v>5392</v>
      </c>
      <c r="P379" s="1" t="s">
        <v>6615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58</v>
      </c>
      <c r="B380" s="1" t="s">
        <v>485</v>
      </c>
      <c r="C380" s="1">
        <v>658.0</v>
      </c>
      <c r="D380" s="1">
        <v>0.0</v>
      </c>
      <c r="E380" s="2"/>
      <c r="F380" s="1" t="s">
        <v>19</v>
      </c>
      <c r="G380" s="1" t="s">
        <v>93</v>
      </c>
      <c r="H380" s="1" t="s">
        <v>6616</v>
      </c>
      <c r="I380" s="1" t="s">
        <v>6617</v>
      </c>
      <c r="J380" s="1" t="s">
        <v>6617</v>
      </c>
      <c r="K380" s="2"/>
      <c r="L380" s="1">
        <v>-2.0</v>
      </c>
      <c r="M380" s="1"/>
      <c r="N380" s="1">
        <v>17.7164</v>
      </c>
      <c r="O380" s="1" t="s">
        <v>5382</v>
      </c>
      <c r="P380" s="1" t="s">
        <v>6618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16</v>
      </c>
      <c r="B381" s="1" t="s">
        <v>485</v>
      </c>
      <c r="C381" s="1">
        <v>1310.0</v>
      </c>
      <c r="D381" s="1">
        <v>0.0</v>
      </c>
      <c r="E381" s="1" t="s">
        <v>5441</v>
      </c>
      <c r="F381" s="1" t="s">
        <v>19</v>
      </c>
      <c r="G381" s="1" t="s">
        <v>20</v>
      </c>
      <c r="H381" s="1" t="s">
        <v>6619</v>
      </c>
      <c r="I381" s="1" t="s">
        <v>6620</v>
      </c>
      <c r="J381" s="1" t="s">
        <v>6620</v>
      </c>
      <c r="K381" s="2"/>
      <c r="L381" s="1">
        <v>-3.0</v>
      </c>
      <c r="M381" s="1"/>
      <c r="N381" s="1">
        <v>16.441233333333333</v>
      </c>
      <c r="O381" s="1" t="s">
        <v>5382</v>
      </c>
      <c r="P381" s="1" t="s">
        <v>6621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28</v>
      </c>
      <c r="B382" s="1" t="s">
        <v>17</v>
      </c>
      <c r="C382" s="1">
        <v>658.0</v>
      </c>
      <c r="D382" s="1">
        <v>0.0</v>
      </c>
      <c r="E382" s="1" t="s">
        <v>29</v>
      </c>
      <c r="F382" s="1" t="s">
        <v>19</v>
      </c>
      <c r="G382" s="1" t="s">
        <v>20</v>
      </c>
      <c r="H382" s="1" t="s">
        <v>6622</v>
      </c>
      <c r="I382" s="1" t="s">
        <v>6623</v>
      </c>
      <c r="J382" s="1" t="s">
        <v>6623</v>
      </c>
      <c r="K382" s="2"/>
      <c r="L382" s="1">
        <v>-8.0</v>
      </c>
      <c r="M382" s="1"/>
      <c r="N382" s="1">
        <v>11.972016666666667</v>
      </c>
      <c r="O382" s="1" t="s">
        <v>5392</v>
      </c>
      <c r="P382" s="1" t="s">
        <v>6624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58</v>
      </c>
      <c r="B383" s="1" t="s">
        <v>485</v>
      </c>
      <c r="C383" s="1">
        <v>394.0</v>
      </c>
      <c r="D383" s="1">
        <v>0.0</v>
      </c>
      <c r="E383" s="2"/>
      <c r="F383" s="1" t="s">
        <v>19</v>
      </c>
      <c r="G383" s="1" t="s">
        <v>93</v>
      </c>
      <c r="H383" s="1" t="s">
        <v>6625</v>
      </c>
      <c r="I383" s="1" t="s">
        <v>6626</v>
      </c>
      <c r="J383" s="1" t="s">
        <v>6626</v>
      </c>
      <c r="K383" s="2"/>
      <c r="L383" s="1">
        <v>-7.0</v>
      </c>
      <c r="M383" s="1"/>
      <c r="N383" s="1">
        <v>7.4348</v>
      </c>
      <c r="O383" s="1" t="s">
        <v>5382</v>
      </c>
      <c r="P383" s="1" t="s">
        <v>6627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179</v>
      </c>
      <c r="B384" s="1" t="s">
        <v>17</v>
      </c>
      <c r="C384" s="1">
        <v>0.0</v>
      </c>
      <c r="D384" s="1">
        <v>573.0</v>
      </c>
      <c r="E384" s="1" t="s">
        <v>6628</v>
      </c>
      <c r="F384" s="1" t="s">
        <v>38</v>
      </c>
      <c r="G384" s="1" t="s">
        <v>93</v>
      </c>
      <c r="H384" s="1" t="s">
        <v>6629</v>
      </c>
      <c r="I384" s="1" t="s">
        <v>6630</v>
      </c>
      <c r="J384" s="1" t="s">
        <v>6631</v>
      </c>
      <c r="K384" s="1" t="s">
        <v>6632</v>
      </c>
      <c r="L384" s="1">
        <v>-3.0</v>
      </c>
      <c r="M384" s="1">
        <v>0.010333333333333333</v>
      </c>
      <c r="N384" s="1">
        <v>16.652516666666667</v>
      </c>
      <c r="O384" s="1" t="s">
        <v>182</v>
      </c>
      <c r="P384" s="1" t="s">
        <v>6633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485</v>
      </c>
      <c r="C385" s="1">
        <v>364.0</v>
      </c>
      <c r="D385" s="1">
        <v>0.0</v>
      </c>
      <c r="E385" s="1" t="s">
        <v>5441</v>
      </c>
      <c r="F385" s="1" t="s">
        <v>19</v>
      </c>
      <c r="G385" s="1" t="s">
        <v>20</v>
      </c>
      <c r="H385" s="1" t="s">
        <v>6634</v>
      </c>
      <c r="I385" s="1" t="s">
        <v>6635</v>
      </c>
      <c r="J385" s="1" t="s">
        <v>6635</v>
      </c>
      <c r="K385" s="2"/>
      <c r="L385" s="1">
        <v>-7.0</v>
      </c>
      <c r="M385" s="1"/>
      <c r="N385" s="1">
        <v>7.3960333333333335</v>
      </c>
      <c r="O385" s="1" t="s">
        <v>5382</v>
      </c>
      <c r="P385" s="1" t="s">
        <v>6636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28</v>
      </c>
      <c r="B386" s="1" t="s">
        <v>17</v>
      </c>
      <c r="C386" s="1">
        <v>214.2</v>
      </c>
      <c r="D386" s="1">
        <v>0.0</v>
      </c>
      <c r="E386" s="1" t="s">
        <v>29</v>
      </c>
      <c r="F386" s="1" t="s">
        <v>19</v>
      </c>
      <c r="G386" s="1" t="s">
        <v>20</v>
      </c>
      <c r="H386" s="1" t="s">
        <v>6637</v>
      </c>
      <c r="I386" s="1" t="s">
        <v>6638</v>
      </c>
      <c r="J386" s="1" t="s">
        <v>6638</v>
      </c>
      <c r="K386" s="2"/>
      <c r="L386" s="1">
        <v>-7.0</v>
      </c>
      <c r="M386" s="1"/>
      <c r="N386" s="1">
        <v>7.08335</v>
      </c>
      <c r="O386" s="1" t="s">
        <v>5392</v>
      </c>
      <c r="P386" s="1" t="s">
        <v>5877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58</v>
      </c>
      <c r="B387" s="1" t="s">
        <v>180</v>
      </c>
      <c r="C387" s="1">
        <v>658.0</v>
      </c>
      <c r="D387" s="1">
        <v>0.0</v>
      </c>
      <c r="E387" s="2"/>
      <c r="F387" s="1" t="s">
        <v>19</v>
      </c>
      <c r="G387" s="1" t="s">
        <v>93</v>
      </c>
      <c r="H387" s="1" t="s">
        <v>6639</v>
      </c>
      <c r="I387" s="1" t="s">
        <v>6640</v>
      </c>
      <c r="J387" s="1" t="s">
        <v>6640</v>
      </c>
      <c r="K387" s="2"/>
      <c r="L387" s="1">
        <v>-5.0</v>
      </c>
      <c r="M387" s="1"/>
      <c r="N387" s="1">
        <v>14.102616666666666</v>
      </c>
      <c r="O387" s="1" t="s">
        <v>5382</v>
      </c>
      <c r="P387" s="1" t="s">
        <v>6618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58</v>
      </c>
      <c r="B388" s="1" t="s">
        <v>485</v>
      </c>
      <c r="C388" s="1">
        <v>351.0</v>
      </c>
      <c r="D388" s="1">
        <v>0.0</v>
      </c>
      <c r="E388" s="2"/>
      <c r="F388" s="1" t="s">
        <v>19</v>
      </c>
      <c r="G388" s="1" t="s">
        <v>93</v>
      </c>
      <c r="H388" s="1" t="s">
        <v>6641</v>
      </c>
      <c r="I388" s="1" t="s">
        <v>6642</v>
      </c>
      <c r="J388" s="1" t="s">
        <v>6642</v>
      </c>
      <c r="K388" s="2"/>
      <c r="L388" s="1">
        <v>-6.0</v>
      </c>
      <c r="M388" s="1"/>
      <c r="N388" s="1">
        <v>8.716533333333333</v>
      </c>
      <c r="O388" s="1" t="s">
        <v>5382</v>
      </c>
      <c r="P388" s="1" t="s">
        <v>6643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58</v>
      </c>
      <c r="B389" s="1" t="s">
        <v>485</v>
      </c>
      <c r="C389" s="1">
        <v>404.0</v>
      </c>
      <c r="D389" s="1">
        <v>0.0</v>
      </c>
      <c r="E389" s="2"/>
      <c r="F389" s="1" t="s">
        <v>19</v>
      </c>
      <c r="G389" s="1" t="s">
        <v>20</v>
      </c>
      <c r="H389" s="1" t="s">
        <v>6644</v>
      </c>
      <c r="I389" s="1" t="s">
        <v>6645</v>
      </c>
      <c r="J389" s="1" t="s">
        <v>6645</v>
      </c>
      <c r="K389" s="2"/>
      <c r="L389" s="1">
        <v>-5.0</v>
      </c>
      <c r="M389" s="1"/>
      <c r="N389" s="1">
        <v>9.26485</v>
      </c>
      <c r="O389" s="1" t="s">
        <v>5382</v>
      </c>
      <c r="P389" s="1" t="s">
        <v>6646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58</v>
      </c>
      <c r="B390" s="1" t="s">
        <v>485</v>
      </c>
      <c r="C390" s="1">
        <v>289.0</v>
      </c>
      <c r="D390" s="1">
        <v>0.0</v>
      </c>
      <c r="E390" s="2"/>
      <c r="F390" s="1" t="s">
        <v>19</v>
      </c>
      <c r="G390" s="1" t="s">
        <v>93</v>
      </c>
      <c r="H390" s="1" t="s">
        <v>6647</v>
      </c>
      <c r="I390" s="1" t="s">
        <v>6648</v>
      </c>
      <c r="J390" s="1" t="s">
        <v>6648</v>
      </c>
      <c r="K390" s="2"/>
      <c r="L390" s="1">
        <v>-9.0</v>
      </c>
      <c r="M390" s="1"/>
      <c r="N390" s="1">
        <v>5.617616666666667</v>
      </c>
      <c r="O390" s="1" t="s">
        <v>5382</v>
      </c>
      <c r="P390" s="1" t="s">
        <v>6649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36</v>
      </c>
      <c r="B391" s="1" t="s">
        <v>17</v>
      </c>
      <c r="C391" s="1">
        <v>300.0</v>
      </c>
      <c r="D391" s="1">
        <v>19.0</v>
      </c>
      <c r="E391" s="1" t="s">
        <v>6628</v>
      </c>
      <c r="F391" s="1" t="s">
        <v>38</v>
      </c>
      <c r="G391" s="1" t="s">
        <v>20</v>
      </c>
      <c r="H391" s="1" t="s">
        <v>6650</v>
      </c>
      <c r="I391" s="1" t="s">
        <v>6651</v>
      </c>
      <c r="J391" s="1" t="s">
        <v>6652</v>
      </c>
      <c r="K391" s="1" t="s">
        <v>6653</v>
      </c>
      <c r="L391" s="1">
        <v>-12.0</v>
      </c>
      <c r="M391" s="1">
        <v>0.022616666666666667</v>
      </c>
      <c r="N391" s="1">
        <v>6.020566666666666</v>
      </c>
      <c r="O391" s="1" t="s">
        <v>5407</v>
      </c>
      <c r="P391" s="1" t="s">
        <v>6654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58</v>
      </c>
      <c r="B392" s="1" t="s">
        <v>485</v>
      </c>
      <c r="C392" s="1">
        <v>329.0</v>
      </c>
      <c r="D392" s="1">
        <v>0.0</v>
      </c>
      <c r="E392" s="2"/>
      <c r="F392" s="1" t="s">
        <v>19</v>
      </c>
      <c r="G392" s="1" t="s">
        <v>93</v>
      </c>
      <c r="H392" s="1" t="s">
        <v>6655</v>
      </c>
      <c r="I392" s="1" t="s">
        <v>6656</v>
      </c>
      <c r="J392" s="1" t="s">
        <v>6656</v>
      </c>
      <c r="K392" s="2"/>
      <c r="L392" s="1">
        <v>-4.0</v>
      </c>
      <c r="M392" s="1"/>
      <c r="N392" s="1">
        <v>10.045483333333333</v>
      </c>
      <c r="O392" s="1" t="s">
        <v>5382</v>
      </c>
      <c r="P392" s="1" t="s">
        <v>6657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36</v>
      </c>
      <c r="B393" s="1" t="s">
        <v>17</v>
      </c>
      <c r="C393" s="1">
        <v>387.0</v>
      </c>
      <c r="D393" s="1">
        <v>0.0</v>
      </c>
      <c r="E393" s="1" t="s">
        <v>6628</v>
      </c>
      <c r="F393" s="1" t="s">
        <v>38</v>
      </c>
      <c r="G393" s="1" t="s">
        <v>20</v>
      </c>
      <c r="H393" s="1" t="s">
        <v>6658</v>
      </c>
      <c r="I393" s="1" t="s">
        <v>6659</v>
      </c>
      <c r="J393" s="1" t="s">
        <v>6660</v>
      </c>
      <c r="K393" s="1" t="s">
        <v>6661</v>
      </c>
      <c r="L393" s="1">
        <v>-9.0</v>
      </c>
      <c r="M393" s="1">
        <v>0.013383333333333334</v>
      </c>
      <c r="N393" s="1">
        <v>11.440683333333334</v>
      </c>
      <c r="O393" s="1" t="s">
        <v>5407</v>
      </c>
      <c r="P393" s="1" t="s">
        <v>6662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28</v>
      </c>
      <c r="B394" s="1" t="s">
        <v>17</v>
      </c>
      <c r="C394" s="3">
        <v>525.4</v>
      </c>
      <c r="D394" s="1">
        <v>0.0</v>
      </c>
      <c r="E394" s="1" t="s">
        <v>29</v>
      </c>
      <c r="F394" s="1" t="s">
        <v>19</v>
      </c>
      <c r="G394" s="1" t="s">
        <v>20</v>
      </c>
      <c r="H394" s="1" t="s">
        <v>6663</v>
      </c>
      <c r="I394" s="1" t="s">
        <v>6664</v>
      </c>
      <c r="J394" s="1" t="s">
        <v>6664</v>
      </c>
      <c r="K394" s="2"/>
      <c r="L394" s="1">
        <v>-9.0</v>
      </c>
      <c r="M394" s="1"/>
      <c r="N394" s="1">
        <v>10.454083333333333</v>
      </c>
      <c r="O394" s="1" t="s">
        <v>5392</v>
      </c>
      <c r="P394" s="1" t="s">
        <v>6665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404.0</v>
      </c>
      <c r="D395" s="1">
        <v>0.0</v>
      </c>
      <c r="E395" s="2"/>
      <c r="F395" s="1" t="s">
        <v>67</v>
      </c>
      <c r="G395" s="1" t="s">
        <v>20</v>
      </c>
      <c r="H395" s="1" t="s">
        <v>6666</v>
      </c>
      <c r="I395" s="1" t="s">
        <v>6667</v>
      </c>
      <c r="J395" s="1" t="s">
        <v>4229</v>
      </c>
      <c r="K395" s="2"/>
      <c r="L395" s="1">
        <v>459.0</v>
      </c>
      <c r="M395" s="1"/>
      <c r="N395" s="1">
        <v>7.529483333333333</v>
      </c>
      <c r="O395" s="1" t="s">
        <v>5382</v>
      </c>
      <c r="P395" s="1" t="s">
        <v>6668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16</v>
      </c>
      <c r="B396" s="1" t="s">
        <v>485</v>
      </c>
      <c r="C396" s="1">
        <v>329.0</v>
      </c>
      <c r="D396" s="1">
        <v>0.0</v>
      </c>
      <c r="E396" s="1" t="s">
        <v>5441</v>
      </c>
      <c r="F396" s="1" t="s">
        <v>19</v>
      </c>
      <c r="G396" s="1" t="s">
        <v>20</v>
      </c>
      <c r="H396" s="1" t="s">
        <v>6669</v>
      </c>
      <c r="I396" s="1" t="s">
        <v>6670</v>
      </c>
      <c r="J396" s="1" t="s">
        <v>6670</v>
      </c>
      <c r="K396" s="2"/>
      <c r="L396" s="1">
        <v>-6.0</v>
      </c>
      <c r="M396" s="1"/>
      <c r="N396" s="1">
        <v>8.066183333333333</v>
      </c>
      <c r="O396" s="1" t="s">
        <v>5382</v>
      </c>
      <c r="P396" s="1" t="s">
        <v>1734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28</v>
      </c>
      <c r="B397" s="1" t="s">
        <v>17</v>
      </c>
      <c r="C397" s="1">
        <v>379.2</v>
      </c>
      <c r="D397" s="1">
        <v>0.0</v>
      </c>
      <c r="E397" s="1" t="s">
        <v>29</v>
      </c>
      <c r="F397" s="1" t="s">
        <v>19</v>
      </c>
      <c r="G397" s="1" t="s">
        <v>20</v>
      </c>
      <c r="H397" s="1" t="s">
        <v>6671</v>
      </c>
      <c r="I397" s="1" t="s">
        <v>6672</v>
      </c>
      <c r="J397" s="1" t="s">
        <v>6672</v>
      </c>
      <c r="K397" s="2"/>
      <c r="L397" s="1">
        <v>-7.0</v>
      </c>
      <c r="M397" s="1"/>
      <c r="N397" s="1">
        <v>7.979616666666667</v>
      </c>
      <c r="O397" s="1" t="s">
        <v>5392</v>
      </c>
      <c r="P397" s="1" t="s">
        <v>6673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36</v>
      </c>
      <c r="B398" s="1" t="s">
        <v>17</v>
      </c>
      <c r="C398" s="1">
        <v>355.0</v>
      </c>
      <c r="D398" s="1">
        <v>0.0</v>
      </c>
      <c r="E398" s="1" t="s">
        <v>6628</v>
      </c>
      <c r="F398" s="1" t="s">
        <v>38</v>
      </c>
      <c r="G398" s="1" t="s">
        <v>93</v>
      </c>
      <c r="H398" s="1" t="s">
        <v>6674</v>
      </c>
      <c r="I398" s="1" t="s">
        <v>6675</v>
      </c>
      <c r="J398" s="1" t="s">
        <v>6676</v>
      </c>
      <c r="K398" s="1" t="s">
        <v>6677</v>
      </c>
      <c r="L398" s="1">
        <v>-13.0</v>
      </c>
      <c r="M398" s="1">
        <v>0.029633333333333334</v>
      </c>
      <c r="N398" s="1">
        <v>8.142916666666666</v>
      </c>
      <c r="O398" s="1" t="s">
        <v>5407</v>
      </c>
      <c r="P398" s="1" t="s">
        <v>6678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28</v>
      </c>
      <c r="B399" s="1" t="s">
        <v>17</v>
      </c>
      <c r="C399" s="3">
        <v>772.0</v>
      </c>
      <c r="D399" s="1">
        <v>0.0</v>
      </c>
      <c r="E399" s="1" t="s">
        <v>29</v>
      </c>
      <c r="F399" s="1" t="s">
        <v>19</v>
      </c>
      <c r="G399" s="1" t="s">
        <v>20</v>
      </c>
      <c r="H399" s="1" t="s">
        <v>6679</v>
      </c>
      <c r="I399" s="1" t="s">
        <v>6680</v>
      </c>
      <c r="J399" s="1" t="s">
        <v>6680</v>
      </c>
      <c r="K399" s="2"/>
      <c r="L399" s="1">
        <v>-10.0</v>
      </c>
      <c r="M399" s="1"/>
      <c r="N399" s="1">
        <v>9.04265</v>
      </c>
      <c r="O399" s="1" t="s">
        <v>5392</v>
      </c>
      <c r="P399" s="1" t="s">
        <v>6681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36</v>
      </c>
      <c r="B400" s="1" t="s">
        <v>17</v>
      </c>
      <c r="C400" s="1">
        <v>433.0</v>
      </c>
      <c r="D400" s="1">
        <v>0.0</v>
      </c>
      <c r="E400" s="1" t="s">
        <v>29</v>
      </c>
      <c r="F400" s="1" t="s">
        <v>38</v>
      </c>
      <c r="G400" s="1" t="s">
        <v>20</v>
      </c>
      <c r="H400" s="1" t="s">
        <v>6682</v>
      </c>
      <c r="I400" s="1" t="s">
        <v>6683</v>
      </c>
      <c r="J400" s="1" t="s">
        <v>6684</v>
      </c>
      <c r="K400" s="1" t="s">
        <v>6685</v>
      </c>
      <c r="L400" s="1">
        <v>43.0</v>
      </c>
      <c r="M400" s="1">
        <v>4.903366666666667</v>
      </c>
      <c r="N400" s="1">
        <v>7.5193</v>
      </c>
      <c r="O400" s="1" t="s">
        <v>5407</v>
      </c>
      <c r="P400" s="1" t="s">
        <v>6686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28</v>
      </c>
      <c r="B401" s="1" t="s">
        <v>17</v>
      </c>
      <c r="C401" s="1">
        <v>394.0</v>
      </c>
      <c r="D401" s="1">
        <v>0.0</v>
      </c>
      <c r="E401" s="1" t="s">
        <v>29</v>
      </c>
      <c r="F401" s="1" t="s">
        <v>19</v>
      </c>
      <c r="G401" s="1" t="s">
        <v>20</v>
      </c>
      <c r="H401" s="1" t="s">
        <v>6687</v>
      </c>
      <c r="I401" s="1" t="s">
        <v>6688</v>
      </c>
      <c r="J401" s="1" t="s">
        <v>6688</v>
      </c>
      <c r="K401" s="2"/>
      <c r="L401" s="1">
        <v>-7.0</v>
      </c>
      <c r="M401" s="1"/>
      <c r="N401" s="1">
        <v>7.87615</v>
      </c>
      <c r="O401" s="1" t="s">
        <v>5392</v>
      </c>
      <c r="P401" s="1" t="s">
        <v>6689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36</v>
      </c>
      <c r="B402" s="1" t="s">
        <v>17</v>
      </c>
      <c r="C402" s="1">
        <v>219.0</v>
      </c>
      <c r="D402" s="1">
        <v>50.0</v>
      </c>
      <c r="E402" s="2"/>
      <c r="F402" s="1" t="s">
        <v>67</v>
      </c>
      <c r="G402" s="1" t="s">
        <v>20</v>
      </c>
      <c r="H402" s="1" t="s">
        <v>6690</v>
      </c>
      <c r="I402" s="1" t="s">
        <v>6691</v>
      </c>
      <c r="J402" s="1" t="s">
        <v>4229</v>
      </c>
      <c r="K402" s="2"/>
      <c r="L402" s="1">
        <v>494.0</v>
      </c>
      <c r="M402" s="1"/>
      <c r="N402" s="1">
        <v>7.858</v>
      </c>
      <c r="O402" s="1" t="s">
        <v>5407</v>
      </c>
      <c r="P402" s="1" t="s">
        <v>6692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28</v>
      </c>
      <c r="B403" s="1" t="s">
        <v>17</v>
      </c>
      <c r="C403" s="1">
        <v>394.0</v>
      </c>
      <c r="D403" s="1">
        <v>0.0</v>
      </c>
      <c r="E403" s="1" t="s">
        <v>29</v>
      </c>
      <c r="F403" s="1" t="s">
        <v>19</v>
      </c>
      <c r="G403" s="1" t="s">
        <v>20</v>
      </c>
      <c r="H403" s="1" t="s">
        <v>6693</v>
      </c>
      <c r="I403" s="1" t="s">
        <v>6694</v>
      </c>
      <c r="J403" s="1" t="s">
        <v>6694</v>
      </c>
      <c r="K403" s="2"/>
      <c r="L403" s="1">
        <v>-6.0</v>
      </c>
      <c r="M403" s="1"/>
      <c r="N403" s="1">
        <v>8.250683333333333</v>
      </c>
      <c r="O403" s="1" t="s">
        <v>5392</v>
      </c>
      <c r="P403" s="1" t="s">
        <v>6695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36</v>
      </c>
      <c r="B404" s="1" t="s">
        <v>17</v>
      </c>
      <c r="C404" s="3">
        <v>326.0</v>
      </c>
      <c r="D404" s="1">
        <v>0.0</v>
      </c>
      <c r="E404" s="1" t="s">
        <v>6628</v>
      </c>
      <c r="F404" s="1" t="s">
        <v>38</v>
      </c>
      <c r="G404" s="1" t="s">
        <v>93</v>
      </c>
      <c r="H404" s="1" t="s">
        <v>6696</v>
      </c>
      <c r="I404" s="1" t="s">
        <v>6697</v>
      </c>
      <c r="J404" s="1" t="s">
        <v>6698</v>
      </c>
      <c r="K404" s="1" t="s">
        <v>6699</v>
      </c>
      <c r="L404" s="1">
        <v>-11.0</v>
      </c>
      <c r="M404" s="1">
        <v>0.04198333333333333</v>
      </c>
      <c r="N404" s="1">
        <v>7.174383333333333</v>
      </c>
      <c r="O404" s="1" t="s">
        <v>5407</v>
      </c>
      <c r="P404" s="1" t="s">
        <v>6700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16</v>
      </c>
      <c r="B405" s="1" t="s">
        <v>485</v>
      </c>
      <c r="C405" s="1">
        <v>294.0</v>
      </c>
      <c r="D405" s="1">
        <v>0.0</v>
      </c>
      <c r="E405" s="1" t="s">
        <v>1558</v>
      </c>
      <c r="F405" s="1" t="s">
        <v>19</v>
      </c>
      <c r="G405" s="1" t="s">
        <v>20</v>
      </c>
      <c r="H405" s="1" t="s">
        <v>6701</v>
      </c>
      <c r="I405" s="1" t="s">
        <v>6702</v>
      </c>
      <c r="J405" s="1" t="s">
        <v>6702</v>
      </c>
      <c r="K405" s="2"/>
      <c r="L405" s="1">
        <v>-9.0</v>
      </c>
      <c r="M405" s="1"/>
      <c r="N405" s="1">
        <v>5.2035833333333334</v>
      </c>
      <c r="O405" s="1" t="s">
        <v>5382</v>
      </c>
      <c r="P405" s="1" t="s">
        <v>6703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58</v>
      </c>
      <c r="B406" s="1" t="s">
        <v>485</v>
      </c>
      <c r="C406" s="3">
        <v>444.0</v>
      </c>
      <c r="D406" s="1">
        <v>0.0</v>
      </c>
      <c r="E406" s="2"/>
      <c r="F406" s="1" t="s">
        <v>19</v>
      </c>
      <c r="G406" s="1" t="s">
        <v>20</v>
      </c>
      <c r="H406" s="1" t="s">
        <v>6704</v>
      </c>
      <c r="I406" s="1" t="s">
        <v>6705</v>
      </c>
      <c r="J406" s="1" t="s">
        <v>6705</v>
      </c>
      <c r="K406" s="2"/>
      <c r="L406" s="1">
        <v>-7.0</v>
      </c>
      <c r="M406" s="1"/>
      <c r="N406" s="1">
        <v>7.360233333333333</v>
      </c>
      <c r="O406" s="1" t="s">
        <v>5382</v>
      </c>
      <c r="P406" s="1" t="s">
        <v>6706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36</v>
      </c>
      <c r="B407" s="1" t="s">
        <v>17</v>
      </c>
      <c r="C407" s="1">
        <v>558.0</v>
      </c>
      <c r="D407" s="1">
        <v>0.0</v>
      </c>
      <c r="E407" s="1" t="s">
        <v>6628</v>
      </c>
      <c r="F407" s="1" t="s">
        <v>38</v>
      </c>
      <c r="G407" s="1" t="s">
        <v>20</v>
      </c>
      <c r="H407" s="1" t="s">
        <v>6707</v>
      </c>
      <c r="I407" s="1" t="s">
        <v>6708</v>
      </c>
      <c r="J407" s="1" t="s">
        <v>6709</v>
      </c>
      <c r="K407" s="1" t="s">
        <v>6710</v>
      </c>
      <c r="L407" s="1">
        <v>-10.0</v>
      </c>
      <c r="M407" s="1">
        <v>0.021683333333333332</v>
      </c>
      <c r="N407" s="1">
        <v>9.5976</v>
      </c>
      <c r="O407" s="1" t="s">
        <v>5407</v>
      </c>
      <c r="P407" s="1" t="s">
        <v>6711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28</v>
      </c>
      <c r="B408" s="1" t="s">
        <v>17</v>
      </c>
      <c r="C408" s="1">
        <v>224.2</v>
      </c>
      <c r="D408" s="1">
        <v>0.0</v>
      </c>
      <c r="E408" s="1" t="s">
        <v>29</v>
      </c>
      <c r="F408" s="1" t="s">
        <v>19</v>
      </c>
      <c r="G408" s="1" t="s">
        <v>20</v>
      </c>
      <c r="H408" s="1" t="s">
        <v>6712</v>
      </c>
      <c r="I408" s="1" t="s">
        <v>6713</v>
      </c>
      <c r="J408" s="1" t="s">
        <v>6713</v>
      </c>
      <c r="K408" s="2"/>
      <c r="L408" s="1">
        <v>-5.0</v>
      </c>
      <c r="M408" s="1"/>
      <c r="N408" s="1">
        <v>9.410166666666667</v>
      </c>
      <c r="O408" s="1" t="s">
        <v>5392</v>
      </c>
      <c r="P408" s="1" t="s">
        <v>6714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36</v>
      </c>
      <c r="B409" s="1" t="s">
        <v>17</v>
      </c>
      <c r="C409" s="1">
        <v>190.0</v>
      </c>
      <c r="D409" s="1">
        <v>59.0</v>
      </c>
      <c r="E409" s="2"/>
      <c r="F409" s="1" t="s">
        <v>67</v>
      </c>
      <c r="G409" s="1" t="s">
        <v>93</v>
      </c>
      <c r="H409" s="1" t="s">
        <v>6715</v>
      </c>
      <c r="I409" s="1" t="s">
        <v>6716</v>
      </c>
      <c r="J409" s="1" t="s">
        <v>4229</v>
      </c>
      <c r="K409" s="2"/>
      <c r="L409" s="1">
        <v>533.0</v>
      </c>
      <c r="M409" s="1"/>
      <c r="N409" s="1">
        <v>6.64695</v>
      </c>
      <c r="O409" s="1" t="s">
        <v>5407</v>
      </c>
      <c r="P409" s="1" t="s">
        <v>5571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58</v>
      </c>
      <c r="B410" s="1" t="s">
        <v>485</v>
      </c>
      <c r="C410" s="1">
        <v>329.0</v>
      </c>
      <c r="D410" s="1">
        <v>0.0</v>
      </c>
      <c r="E410" s="2"/>
      <c r="F410" s="1" t="s">
        <v>19</v>
      </c>
      <c r="G410" s="1" t="s">
        <v>20</v>
      </c>
      <c r="H410" s="1" t="s">
        <v>6717</v>
      </c>
      <c r="I410" s="1" t="s">
        <v>6718</v>
      </c>
      <c r="J410" s="1" t="s">
        <v>6718</v>
      </c>
      <c r="K410" s="2"/>
      <c r="L410" s="1">
        <v>-9.0</v>
      </c>
      <c r="M410" s="1"/>
      <c r="N410" s="1">
        <v>5.888683333333334</v>
      </c>
      <c r="O410" s="1" t="s">
        <v>5382</v>
      </c>
      <c r="P410" s="1" t="s">
        <v>6719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36</v>
      </c>
      <c r="B411" s="1" t="s">
        <v>17</v>
      </c>
      <c r="C411" s="1">
        <v>458.0</v>
      </c>
      <c r="D411" s="1">
        <v>0.0</v>
      </c>
      <c r="E411" s="1" t="s">
        <v>6628</v>
      </c>
      <c r="F411" s="1" t="s">
        <v>38</v>
      </c>
      <c r="G411" s="1" t="s">
        <v>20</v>
      </c>
      <c r="H411" s="1" t="s">
        <v>6720</v>
      </c>
      <c r="I411" s="1" t="s">
        <v>6721</v>
      </c>
      <c r="J411" s="1" t="s">
        <v>6722</v>
      </c>
      <c r="K411" s="1" t="s">
        <v>6723</v>
      </c>
      <c r="L411" s="1">
        <v>2.0</v>
      </c>
      <c r="M411" s="1">
        <v>0.020166666666666666</v>
      </c>
      <c r="N411" s="1">
        <v>15.815016666666667</v>
      </c>
      <c r="O411" s="1" t="s">
        <v>5407</v>
      </c>
      <c r="P411" s="1" t="s">
        <v>6724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58</v>
      </c>
      <c r="B412" s="1" t="s">
        <v>485</v>
      </c>
      <c r="C412" s="1">
        <v>264.0</v>
      </c>
      <c r="D412" s="1">
        <v>0.0</v>
      </c>
      <c r="E412" s="2"/>
      <c r="F412" s="1" t="s">
        <v>19</v>
      </c>
      <c r="G412" s="1" t="s">
        <v>93</v>
      </c>
      <c r="H412" s="1" t="s">
        <v>6725</v>
      </c>
      <c r="I412" s="1" t="s">
        <v>6726</v>
      </c>
      <c r="J412" s="1" t="s">
        <v>6726</v>
      </c>
      <c r="K412" s="2"/>
      <c r="L412" s="1">
        <v>-9.0</v>
      </c>
      <c r="M412" s="1"/>
      <c r="N412" s="1">
        <v>5.275566666666666</v>
      </c>
      <c r="O412" s="1" t="s">
        <v>5382</v>
      </c>
      <c r="P412" s="1" t="s">
        <v>6727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28</v>
      </c>
      <c r="B413" s="1" t="s">
        <v>17</v>
      </c>
      <c r="C413" s="1">
        <v>423.0</v>
      </c>
      <c r="D413" s="1">
        <v>0.0</v>
      </c>
      <c r="E413" s="1" t="s">
        <v>29</v>
      </c>
      <c r="F413" s="1" t="s">
        <v>19</v>
      </c>
      <c r="G413" s="1" t="s">
        <v>20</v>
      </c>
      <c r="H413" s="1" t="s">
        <v>6728</v>
      </c>
      <c r="I413" s="1" t="s">
        <v>6729</v>
      </c>
      <c r="J413" s="1" t="s">
        <v>6729</v>
      </c>
      <c r="K413" s="2"/>
      <c r="L413" s="1">
        <v>-7.0</v>
      </c>
      <c r="M413" s="1"/>
      <c r="N413" s="1">
        <v>7.471816666666666</v>
      </c>
      <c r="O413" s="1" t="s">
        <v>5392</v>
      </c>
      <c r="P413" s="1" t="s">
        <v>6730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28</v>
      </c>
      <c r="B414" s="1" t="s">
        <v>17</v>
      </c>
      <c r="C414" s="1">
        <v>623.0</v>
      </c>
      <c r="D414" s="1">
        <v>0.0</v>
      </c>
      <c r="E414" s="1" t="s">
        <v>29</v>
      </c>
      <c r="F414" s="1" t="s">
        <v>19</v>
      </c>
      <c r="G414" s="1" t="s">
        <v>20</v>
      </c>
      <c r="H414" s="1" t="s">
        <v>6731</v>
      </c>
      <c r="I414" s="1" t="s">
        <v>6732</v>
      </c>
      <c r="J414" s="1" t="s">
        <v>6732</v>
      </c>
      <c r="K414" s="2"/>
      <c r="L414" s="1">
        <v>-3.0</v>
      </c>
      <c r="M414" s="1"/>
      <c r="N414" s="1">
        <v>16.332766666666668</v>
      </c>
      <c r="O414" s="1" t="s">
        <v>5392</v>
      </c>
      <c r="P414" s="1" t="s">
        <v>6733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36</v>
      </c>
      <c r="B415" s="1" t="s">
        <v>17</v>
      </c>
      <c r="C415" s="3">
        <v>363.0</v>
      </c>
      <c r="D415" s="1">
        <v>0.0</v>
      </c>
      <c r="E415" s="1" t="s">
        <v>6628</v>
      </c>
      <c r="F415" s="1" t="s">
        <v>38</v>
      </c>
      <c r="G415" s="1" t="s">
        <v>20</v>
      </c>
      <c r="H415" s="1" t="s">
        <v>6734</v>
      </c>
      <c r="I415" s="1" t="s">
        <v>6735</v>
      </c>
      <c r="J415" s="1" t="s">
        <v>6736</v>
      </c>
      <c r="K415" s="1" t="s">
        <v>6737</v>
      </c>
      <c r="L415" s="1">
        <v>4.0</v>
      </c>
      <c r="M415" s="1">
        <v>0.026316666666666665</v>
      </c>
      <c r="N415" s="1">
        <v>15.545233333333334</v>
      </c>
      <c r="O415" s="1" t="s">
        <v>5407</v>
      </c>
      <c r="P415" s="1" t="s">
        <v>5721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179</v>
      </c>
      <c r="B416" s="1" t="s">
        <v>17</v>
      </c>
      <c r="C416" s="3">
        <v>373.5</v>
      </c>
      <c r="D416" s="1">
        <v>373.5</v>
      </c>
      <c r="E416" s="2"/>
      <c r="F416" s="1" t="s">
        <v>67</v>
      </c>
      <c r="G416" s="1" t="s">
        <v>93</v>
      </c>
      <c r="H416" s="1" t="s">
        <v>6738</v>
      </c>
      <c r="I416" s="1" t="s">
        <v>6739</v>
      </c>
      <c r="J416" s="1" t="s">
        <v>4229</v>
      </c>
      <c r="K416" s="2"/>
      <c r="L416" s="1">
        <v>569.0</v>
      </c>
      <c r="M416" s="1"/>
      <c r="N416" s="1">
        <v>19.168366666666667</v>
      </c>
      <c r="O416" s="1" t="s">
        <v>182</v>
      </c>
      <c r="P416" s="1" t="s">
        <v>6740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36</v>
      </c>
      <c r="B417" s="1" t="s">
        <v>17</v>
      </c>
      <c r="C417" s="3">
        <v>274.0</v>
      </c>
      <c r="D417" s="1">
        <v>0.0</v>
      </c>
      <c r="E417" s="1" t="s">
        <v>6628</v>
      </c>
      <c r="F417" s="1" t="s">
        <v>38</v>
      </c>
      <c r="G417" s="1" t="s">
        <v>20</v>
      </c>
      <c r="H417" s="1" t="s">
        <v>6741</v>
      </c>
      <c r="I417" s="1" t="s">
        <v>6742</v>
      </c>
      <c r="J417" s="1" t="s">
        <v>6743</v>
      </c>
      <c r="K417" s="1" t="s">
        <v>6744</v>
      </c>
      <c r="L417" s="1">
        <v>-4.0</v>
      </c>
      <c r="M417" s="1">
        <v>0.05695</v>
      </c>
      <c r="N417" s="1">
        <v>16.121416666666665</v>
      </c>
      <c r="O417" s="1" t="s">
        <v>5407</v>
      </c>
      <c r="P417" s="1" t="s">
        <v>6745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179</v>
      </c>
      <c r="B418" s="1" t="s">
        <v>17</v>
      </c>
      <c r="C418" s="1">
        <v>177.0</v>
      </c>
      <c r="D418" s="1">
        <v>0.0</v>
      </c>
      <c r="E418" s="2"/>
      <c r="F418" s="1" t="s">
        <v>67</v>
      </c>
      <c r="G418" s="1" t="s">
        <v>93</v>
      </c>
      <c r="H418" s="1" t="s">
        <v>6746</v>
      </c>
      <c r="I418" s="1" t="s">
        <v>6747</v>
      </c>
      <c r="J418" s="1" t="s">
        <v>4229</v>
      </c>
      <c r="K418" s="2"/>
      <c r="L418" s="1">
        <v>578.0</v>
      </c>
      <c r="M418" s="1"/>
      <c r="N418" s="1">
        <v>1.9178166666666667</v>
      </c>
      <c r="O418" s="1" t="s">
        <v>182</v>
      </c>
      <c r="P418" s="1" t="s">
        <v>6748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58</v>
      </c>
      <c r="B419" s="1" t="s">
        <v>485</v>
      </c>
      <c r="C419" s="3">
        <v>1143.0</v>
      </c>
      <c r="D419" s="1">
        <v>0.0</v>
      </c>
      <c r="E419" s="2"/>
      <c r="F419" s="1" t="s">
        <v>19</v>
      </c>
      <c r="G419" s="1" t="s">
        <v>20</v>
      </c>
      <c r="H419" s="1" t="s">
        <v>6749</v>
      </c>
      <c r="I419" s="1" t="s">
        <v>6750</v>
      </c>
      <c r="J419" s="1" t="s">
        <v>6750</v>
      </c>
      <c r="K419" s="2"/>
      <c r="L419" s="1">
        <v>-2.0</v>
      </c>
      <c r="M419" s="1"/>
      <c r="N419" s="1">
        <v>17.845683333333334</v>
      </c>
      <c r="O419" s="1" t="s">
        <v>5382</v>
      </c>
      <c r="P419" s="1" t="s">
        <v>6751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16</v>
      </c>
      <c r="B420" s="1" t="s">
        <v>485</v>
      </c>
      <c r="C420" s="3">
        <v>447.0</v>
      </c>
      <c r="D420" s="1">
        <v>0.0</v>
      </c>
      <c r="E420" s="1" t="s">
        <v>2783</v>
      </c>
      <c r="F420" s="1" t="s">
        <v>19</v>
      </c>
      <c r="G420" s="1" t="s">
        <v>20</v>
      </c>
      <c r="H420" s="1" t="s">
        <v>6752</v>
      </c>
      <c r="I420" s="1" t="s">
        <v>6753</v>
      </c>
      <c r="J420" s="1" t="s">
        <v>6753</v>
      </c>
      <c r="K420" s="2"/>
      <c r="L420" s="1">
        <v>-5.0</v>
      </c>
      <c r="M420" s="1"/>
      <c r="N420" s="1">
        <v>9.345983333333333</v>
      </c>
      <c r="O420" s="1" t="s">
        <v>5382</v>
      </c>
      <c r="P420" s="1" t="s">
        <v>6754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58</v>
      </c>
      <c r="B421" s="1" t="s">
        <v>485</v>
      </c>
      <c r="C421" s="3">
        <v>433.0</v>
      </c>
      <c r="D421" s="1">
        <v>0.0</v>
      </c>
      <c r="E421" s="2"/>
      <c r="F421" s="1" t="s">
        <v>19</v>
      </c>
      <c r="G421" s="1" t="s">
        <v>20</v>
      </c>
      <c r="H421" s="1" t="s">
        <v>6755</v>
      </c>
      <c r="I421" s="1" t="s">
        <v>6756</v>
      </c>
      <c r="J421" s="1" t="s">
        <v>6756</v>
      </c>
      <c r="K421" s="2"/>
      <c r="L421" s="1">
        <v>-3.0</v>
      </c>
      <c r="M421" s="1"/>
      <c r="N421" s="1">
        <v>11.93975</v>
      </c>
      <c r="O421" s="1" t="s">
        <v>5382</v>
      </c>
      <c r="P421" s="1" t="s">
        <v>6757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36</v>
      </c>
      <c r="B422" s="1" t="s">
        <v>17</v>
      </c>
      <c r="C422" s="1">
        <v>366.0</v>
      </c>
      <c r="D422" s="1">
        <v>92.0</v>
      </c>
      <c r="E422" s="2"/>
      <c r="F422" s="1" t="s">
        <v>67</v>
      </c>
      <c r="G422" s="1" t="s">
        <v>20</v>
      </c>
      <c r="H422" s="1" t="s">
        <v>6758</v>
      </c>
      <c r="I422" s="1" t="s">
        <v>6759</v>
      </c>
      <c r="J422" s="1" t="s">
        <v>4229</v>
      </c>
      <c r="K422" s="2"/>
      <c r="L422" s="1">
        <v>571.0</v>
      </c>
      <c r="M422" s="1"/>
      <c r="N422" s="1">
        <v>16.42895</v>
      </c>
      <c r="O422" s="1" t="s">
        <v>5407</v>
      </c>
      <c r="P422" s="1" t="s">
        <v>6760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16</v>
      </c>
      <c r="B423" s="1" t="s">
        <v>485</v>
      </c>
      <c r="C423" s="1">
        <v>858.0</v>
      </c>
      <c r="D423" s="1">
        <v>0.0</v>
      </c>
      <c r="E423" s="1" t="s">
        <v>6504</v>
      </c>
      <c r="F423" s="1" t="s">
        <v>19</v>
      </c>
      <c r="G423" s="1" t="s">
        <v>20</v>
      </c>
      <c r="H423" s="1" t="s">
        <v>6761</v>
      </c>
      <c r="I423" s="1" t="s">
        <v>6762</v>
      </c>
      <c r="J423" s="1" t="s">
        <v>6762</v>
      </c>
      <c r="K423" s="2"/>
      <c r="L423" s="1">
        <v>-1.0</v>
      </c>
      <c r="M423" s="1"/>
      <c r="N423" s="1">
        <v>18.180983333333334</v>
      </c>
      <c r="O423" s="1" t="s">
        <v>5382</v>
      </c>
      <c r="P423" s="1" t="s">
        <v>6763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28</v>
      </c>
      <c r="B424" s="1" t="s">
        <v>17</v>
      </c>
      <c r="C424" s="1">
        <v>581.2</v>
      </c>
      <c r="D424" s="1">
        <v>0.0</v>
      </c>
      <c r="E424" s="1" t="s">
        <v>29</v>
      </c>
      <c r="F424" s="1" t="s">
        <v>19</v>
      </c>
      <c r="G424" s="1" t="s">
        <v>20</v>
      </c>
      <c r="H424" s="1" t="s">
        <v>6764</v>
      </c>
      <c r="I424" s="1" t="s">
        <v>6765</v>
      </c>
      <c r="J424" s="1" t="s">
        <v>6765</v>
      </c>
      <c r="K424" s="2"/>
      <c r="L424" s="1">
        <v>-6.0</v>
      </c>
      <c r="M424" s="1"/>
      <c r="N424" s="1">
        <v>13.31875</v>
      </c>
      <c r="O424" s="1" t="s">
        <v>5392</v>
      </c>
      <c r="P424" s="1" t="s">
        <v>6766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36</v>
      </c>
      <c r="B425" s="1" t="s">
        <v>17</v>
      </c>
      <c r="C425" s="1">
        <v>330.0</v>
      </c>
      <c r="D425" s="1">
        <v>99.0</v>
      </c>
      <c r="E425" s="2"/>
      <c r="F425" s="1" t="s">
        <v>67</v>
      </c>
      <c r="G425" s="1" t="s">
        <v>20</v>
      </c>
      <c r="H425" s="1" t="s">
        <v>6767</v>
      </c>
      <c r="I425" s="1" t="s">
        <v>6768</v>
      </c>
      <c r="J425" s="1" t="s">
        <v>4229</v>
      </c>
      <c r="K425" s="2"/>
      <c r="L425" s="1">
        <v>579.0</v>
      </c>
      <c r="M425" s="1"/>
      <c r="N425" s="1">
        <v>6.192333333333333</v>
      </c>
      <c r="O425" s="1" t="s">
        <v>5407</v>
      </c>
      <c r="P425" s="1" t="s">
        <v>6769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28</v>
      </c>
      <c r="B426" s="1" t="s">
        <v>17</v>
      </c>
      <c r="C426" s="1">
        <v>428.4</v>
      </c>
      <c r="D426" s="1">
        <v>0.0</v>
      </c>
      <c r="E426" s="1" t="s">
        <v>29</v>
      </c>
      <c r="F426" s="1" t="s">
        <v>19</v>
      </c>
      <c r="G426" s="1" t="s">
        <v>20</v>
      </c>
      <c r="H426" s="1" t="s">
        <v>6770</v>
      </c>
      <c r="I426" s="1" t="s">
        <v>6771</v>
      </c>
      <c r="J426" s="1" t="s">
        <v>6771</v>
      </c>
      <c r="K426" s="2"/>
      <c r="L426" s="1">
        <v>-3.0</v>
      </c>
      <c r="M426" s="1"/>
      <c r="N426" s="1">
        <v>11.544116666666667</v>
      </c>
      <c r="O426" s="1" t="s">
        <v>5392</v>
      </c>
      <c r="P426" s="1" t="s">
        <v>6772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28</v>
      </c>
      <c r="B427" s="1" t="s">
        <v>17</v>
      </c>
      <c r="C427" s="1">
        <v>264.0</v>
      </c>
      <c r="D427" s="1">
        <v>0.0</v>
      </c>
      <c r="E427" s="1" t="s">
        <v>29</v>
      </c>
      <c r="F427" s="1" t="s">
        <v>19</v>
      </c>
      <c r="G427" s="1" t="s">
        <v>20</v>
      </c>
      <c r="H427" s="1" t="s">
        <v>6773</v>
      </c>
      <c r="I427" s="1" t="s">
        <v>6774</v>
      </c>
      <c r="J427" s="1" t="s">
        <v>6774</v>
      </c>
      <c r="K427" s="2"/>
      <c r="L427" s="1">
        <v>-3.0</v>
      </c>
      <c r="M427" s="1"/>
      <c r="N427" s="1">
        <v>11.814866666666667</v>
      </c>
      <c r="O427" s="1" t="s">
        <v>5392</v>
      </c>
      <c r="P427" s="1" t="s">
        <v>6775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58</v>
      </c>
      <c r="B428" s="1" t="s">
        <v>485</v>
      </c>
      <c r="C428" s="1">
        <v>597.0</v>
      </c>
      <c r="D428" s="1">
        <v>0.0</v>
      </c>
      <c r="E428" s="2"/>
      <c r="F428" s="1" t="s">
        <v>19</v>
      </c>
      <c r="G428" s="1" t="s">
        <v>20</v>
      </c>
      <c r="H428" s="1" t="s">
        <v>6776</v>
      </c>
      <c r="I428" s="1" t="s">
        <v>6777</v>
      </c>
      <c r="J428" s="1" t="s">
        <v>6777</v>
      </c>
      <c r="K428" s="2"/>
      <c r="L428" s="1">
        <v>-1.0</v>
      </c>
      <c r="M428" s="1"/>
      <c r="N428" s="1">
        <v>18.35835</v>
      </c>
      <c r="O428" s="1" t="s">
        <v>5382</v>
      </c>
      <c r="P428" s="1" t="s">
        <v>6778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36</v>
      </c>
      <c r="B429" s="1" t="s">
        <v>17</v>
      </c>
      <c r="C429" s="1">
        <v>199.0</v>
      </c>
      <c r="D429" s="1">
        <v>50.0</v>
      </c>
      <c r="E429" s="2"/>
      <c r="F429" s="1" t="s">
        <v>67</v>
      </c>
      <c r="G429" s="1" t="s">
        <v>20</v>
      </c>
      <c r="H429" s="1" t="s">
        <v>6779</v>
      </c>
      <c r="I429" s="1" t="s">
        <v>6780</v>
      </c>
      <c r="J429" s="1" t="s">
        <v>4229</v>
      </c>
      <c r="K429" s="2"/>
      <c r="L429" s="1">
        <v>569.0</v>
      </c>
      <c r="M429" s="1"/>
      <c r="N429" s="1">
        <v>30.647283333333334</v>
      </c>
      <c r="O429" s="1" t="s">
        <v>5407</v>
      </c>
      <c r="P429" s="1" t="s">
        <v>6781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179</v>
      </c>
      <c r="B430" s="1" t="s">
        <v>17</v>
      </c>
      <c r="C430" s="1">
        <v>525.0</v>
      </c>
      <c r="D430" s="1">
        <v>0.0</v>
      </c>
      <c r="E430" s="2"/>
      <c r="F430" s="1" t="s">
        <v>67</v>
      </c>
      <c r="G430" s="1" t="s">
        <v>93</v>
      </c>
      <c r="H430" s="1" t="s">
        <v>6782</v>
      </c>
      <c r="I430" s="1" t="s">
        <v>6783</v>
      </c>
      <c r="J430" s="1" t="s">
        <v>4229</v>
      </c>
      <c r="K430" s="2"/>
      <c r="L430" s="1">
        <v>594.0</v>
      </c>
      <c r="M430" s="1"/>
      <c r="N430" s="1">
        <v>6.807783333333333</v>
      </c>
      <c r="O430" s="1" t="s">
        <v>182</v>
      </c>
      <c r="P430" s="1" t="s">
        <v>6784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36</v>
      </c>
      <c r="B431" s="1" t="s">
        <v>17</v>
      </c>
      <c r="C431" s="1">
        <v>923.0</v>
      </c>
      <c r="D431" s="1">
        <v>0.0</v>
      </c>
      <c r="E431" s="1" t="s">
        <v>29</v>
      </c>
      <c r="F431" s="1" t="s">
        <v>38</v>
      </c>
      <c r="G431" s="1" t="s">
        <v>20</v>
      </c>
      <c r="H431" s="1" t="s">
        <v>6785</v>
      </c>
      <c r="I431" s="1" t="s">
        <v>6786</v>
      </c>
      <c r="J431" s="1" t="s">
        <v>6787</v>
      </c>
      <c r="K431" s="1" t="s">
        <v>6788</v>
      </c>
      <c r="L431" s="1">
        <v>-9.0</v>
      </c>
      <c r="M431" s="1">
        <v>2.0005166666666665</v>
      </c>
      <c r="N431" s="1">
        <v>12.319516666666667</v>
      </c>
      <c r="O431" s="1" t="s">
        <v>5407</v>
      </c>
      <c r="P431" s="1" t="s">
        <v>6789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58</v>
      </c>
      <c r="B432" s="1" t="s">
        <v>485</v>
      </c>
      <c r="C432" s="1">
        <v>752.0</v>
      </c>
      <c r="D432" s="1">
        <v>0.0</v>
      </c>
      <c r="E432" s="2"/>
      <c r="F432" s="1" t="s">
        <v>19</v>
      </c>
      <c r="G432" s="1" t="s">
        <v>20</v>
      </c>
      <c r="H432" s="1" t="s">
        <v>6790</v>
      </c>
      <c r="I432" s="1" t="s">
        <v>6791</v>
      </c>
      <c r="J432" s="1" t="s">
        <v>6791</v>
      </c>
      <c r="K432" s="2"/>
      <c r="L432" s="1">
        <v>-2.0</v>
      </c>
      <c r="M432" s="1"/>
      <c r="N432" s="1">
        <v>17.3401</v>
      </c>
      <c r="O432" s="1" t="s">
        <v>5382</v>
      </c>
      <c r="P432" s="1" t="s">
        <v>6792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28</v>
      </c>
      <c r="B433" s="1" t="s">
        <v>17</v>
      </c>
      <c r="C433" s="1">
        <v>428.4</v>
      </c>
      <c r="D433" s="1">
        <v>0.0</v>
      </c>
      <c r="E433" s="1" t="s">
        <v>29</v>
      </c>
      <c r="F433" s="1" t="s">
        <v>19</v>
      </c>
      <c r="G433" s="1" t="s">
        <v>20</v>
      </c>
      <c r="H433" s="1" t="s">
        <v>6793</v>
      </c>
      <c r="I433" s="1" t="s">
        <v>6794</v>
      </c>
      <c r="J433" s="1" t="s">
        <v>6794</v>
      </c>
      <c r="K433" s="2"/>
      <c r="L433" s="1">
        <v>-2.0</v>
      </c>
      <c r="M433" s="1"/>
      <c r="N433" s="1">
        <v>12.8597</v>
      </c>
      <c r="O433" s="1" t="s">
        <v>5392</v>
      </c>
      <c r="P433" s="1" t="s">
        <v>6795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36</v>
      </c>
      <c r="B434" s="1" t="s">
        <v>17</v>
      </c>
      <c r="C434" s="3">
        <v>504.0</v>
      </c>
      <c r="D434" s="1">
        <v>53.0</v>
      </c>
      <c r="E434" s="1" t="s">
        <v>6628</v>
      </c>
      <c r="F434" s="1" t="s">
        <v>38</v>
      </c>
      <c r="G434" s="1" t="s">
        <v>20</v>
      </c>
      <c r="H434" s="1" t="s">
        <v>6796</v>
      </c>
      <c r="I434" s="1" t="s">
        <v>6797</v>
      </c>
      <c r="J434" s="1" t="s">
        <v>6798</v>
      </c>
      <c r="K434" s="1" t="s">
        <v>6799</v>
      </c>
      <c r="L434" s="1">
        <v>-14.0</v>
      </c>
      <c r="M434" s="1">
        <v>0.020483333333333333</v>
      </c>
      <c r="N434" s="1">
        <v>13.21715</v>
      </c>
      <c r="O434" s="1" t="s">
        <v>5407</v>
      </c>
      <c r="P434" s="1" t="s">
        <v>6800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36</v>
      </c>
      <c r="B435" s="1" t="s">
        <v>17</v>
      </c>
      <c r="C435" s="3">
        <v>364.0</v>
      </c>
      <c r="D435" s="1">
        <v>66.0</v>
      </c>
      <c r="E435" s="2"/>
      <c r="F435" s="1" t="s">
        <v>67</v>
      </c>
      <c r="G435" s="1" t="s">
        <v>20</v>
      </c>
      <c r="H435" s="1" t="s">
        <v>6801</v>
      </c>
      <c r="I435" s="1" t="s">
        <v>6802</v>
      </c>
      <c r="J435" s="1" t="s">
        <v>4229</v>
      </c>
      <c r="K435" s="2"/>
      <c r="L435" s="1">
        <v>592.0</v>
      </c>
      <c r="M435" s="1"/>
      <c r="N435" s="1">
        <v>9.635966666666667</v>
      </c>
      <c r="O435" s="1" t="s">
        <v>5407</v>
      </c>
      <c r="P435" s="1" t="s">
        <v>6803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28</v>
      </c>
      <c r="B436" s="1" t="s">
        <v>17</v>
      </c>
      <c r="C436" s="1">
        <v>399.0</v>
      </c>
      <c r="D436" s="1">
        <v>0.0</v>
      </c>
      <c r="E436" s="1" t="s">
        <v>29</v>
      </c>
      <c r="F436" s="1" t="s">
        <v>19</v>
      </c>
      <c r="G436" s="1" t="s">
        <v>20</v>
      </c>
      <c r="H436" s="1" t="s">
        <v>6804</v>
      </c>
      <c r="I436" s="1" t="s">
        <v>6805</v>
      </c>
      <c r="J436" s="1" t="s">
        <v>6805</v>
      </c>
      <c r="K436" s="2"/>
      <c r="L436" s="1">
        <v>-7.0</v>
      </c>
      <c r="M436" s="1"/>
      <c r="N436" s="1">
        <v>7.201433333333333</v>
      </c>
      <c r="O436" s="1" t="s">
        <v>5392</v>
      </c>
      <c r="P436" s="1" t="s">
        <v>6806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28</v>
      </c>
      <c r="B437" s="1" t="s">
        <v>17</v>
      </c>
      <c r="C437" s="1">
        <v>224.2</v>
      </c>
      <c r="D437" s="1">
        <v>0.0</v>
      </c>
      <c r="E437" s="1" t="s">
        <v>29</v>
      </c>
      <c r="F437" s="1" t="s">
        <v>19</v>
      </c>
      <c r="G437" s="1" t="s">
        <v>20</v>
      </c>
      <c r="H437" s="1" t="s">
        <v>6807</v>
      </c>
      <c r="I437" s="1" t="s">
        <v>6808</v>
      </c>
      <c r="J437" s="1" t="s">
        <v>6808</v>
      </c>
      <c r="K437" s="2"/>
      <c r="L437" s="1">
        <v>-8.0</v>
      </c>
      <c r="M437" s="1"/>
      <c r="N437" s="1">
        <v>6.79325</v>
      </c>
      <c r="O437" s="1" t="s">
        <v>5392</v>
      </c>
      <c r="P437" s="1" t="s">
        <v>6809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28</v>
      </c>
      <c r="B438" s="1" t="s">
        <v>17</v>
      </c>
      <c r="C438" s="1">
        <v>214.2</v>
      </c>
      <c r="D438" s="1">
        <v>0.0</v>
      </c>
      <c r="E438" s="1" t="s">
        <v>29</v>
      </c>
      <c r="F438" s="1" t="s">
        <v>19</v>
      </c>
      <c r="G438" s="1" t="s">
        <v>20</v>
      </c>
      <c r="H438" s="1" t="s">
        <v>6810</v>
      </c>
      <c r="I438" s="1" t="s">
        <v>6811</v>
      </c>
      <c r="J438" s="1" t="s">
        <v>6811</v>
      </c>
      <c r="K438" s="2"/>
      <c r="L438" s="1">
        <v>-9.0</v>
      </c>
      <c r="M438" s="1"/>
      <c r="N438" s="1">
        <v>5.9058</v>
      </c>
      <c r="O438" s="1" t="s">
        <v>5392</v>
      </c>
      <c r="P438" s="1" t="s">
        <v>5877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58</v>
      </c>
      <c r="B439" s="1" t="s">
        <v>485</v>
      </c>
      <c r="C439" s="1">
        <v>693.0</v>
      </c>
      <c r="D439" s="1">
        <v>0.0</v>
      </c>
      <c r="E439" s="2"/>
      <c r="F439" s="1" t="s">
        <v>19</v>
      </c>
      <c r="G439" s="1" t="s">
        <v>20</v>
      </c>
      <c r="H439" s="1" t="s">
        <v>6812</v>
      </c>
      <c r="I439" s="1" t="s">
        <v>6813</v>
      </c>
      <c r="J439" s="1" t="s">
        <v>6813</v>
      </c>
      <c r="K439" s="2"/>
      <c r="L439" s="1">
        <v>-6.0</v>
      </c>
      <c r="M439" s="1"/>
      <c r="N439" s="1">
        <v>13.77345</v>
      </c>
      <c r="O439" s="1" t="s">
        <v>5382</v>
      </c>
      <c r="P439" s="1" t="s">
        <v>6814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28</v>
      </c>
      <c r="B440" s="1" t="s">
        <v>17</v>
      </c>
      <c r="C440" s="1">
        <v>279.2</v>
      </c>
      <c r="D440" s="1">
        <v>0.0</v>
      </c>
      <c r="E440" s="1" t="s">
        <v>29</v>
      </c>
      <c r="F440" s="1" t="s">
        <v>19</v>
      </c>
      <c r="G440" s="1" t="s">
        <v>20</v>
      </c>
      <c r="H440" s="1" t="s">
        <v>6815</v>
      </c>
      <c r="I440" s="1" t="s">
        <v>6816</v>
      </c>
      <c r="J440" s="1" t="s">
        <v>6816</v>
      </c>
      <c r="K440" s="2"/>
      <c r="L440" s="1">
        <v>-6.0</v>
      </c>
      <c r="M440" s="1"/>
      <c r="N440" s="1">
        <v>8.843916666666667</v>
      </c>
      <c r="O440" s="1" t="s">
        <v>5392</v>
      </c>
      <c r="P440" s="1" t="s">
        <v>6817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36</v>
      </c>
      <c r="B441" s="1" t="s">
        <v>17</v>
      </c>
      <c r="C441" s="1">
        <v>494.0</v>
      </c>
      <c r="D441" s="1">
        <v>124.0</v>
      </c>
      <c r="E441" s="2"/>
      <c r="F441" s="1" t="s">
        <v>67</v>
      </c>
      <c r="G441" s="1" t="s">
        <v>93</v>
      </c>
      <c r="H441" s="1" t="s">
        <v>6818</v>
      </c>
      <c r="I441" s="1" t="s">
        <v>6819</v>
      </c>
      <c r="J441" s="1" t="s">
        <v>4229</v>
      </c>
      <c r="K441" s="2"/>
      <c r="L441" s="1">
        <v>615.0</v>
      </c>
      <c r="M441" s="1"/>
      <c r="N441" s="1">
        <v>14.590766666666667</v>
      </c>
      <c r="O441" s="1" t="s">
        <v>5407</v>
      </c>
      <c r="P441" s="1" t="s">
        <v>6820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28</v>
      </c>
      <c r="B442" s="1" t="s">
        <v>17</v>
      </c>
      <c r="C442" s="3">
        <v>329.0</v>
      </c>
      <c r="D442" s="1">
        <v>0.0</v>
      </c>
      <c r="E442" s="1" t="s">
        <v>29</v>
      </c>
      <c r="F442" s="1" t="s">
        <v>19</v>
      </c>
      <c r="G442" s="1" t="s">
        <v>20</v>
      </c>
      <c r="H442" s="1" t="s">
        <v>6821</v>
      </c>
      <c r="I442" s="1" t="s">
        <v>6822</v>
      </c>
      <c r="J442" s="1" t="s">
        <v>6822</v>
      </c>
      <c r="K442" s="2"/>
      <c r="L442" s="1">
        <v>-3.0</v>
      </c>
      <c r="M442" s="1"/>
      <c r="N442" s="1">
        <v>11.678933333333333</v>
      </c>
      <c r="O442" s="1" t="s">
        <v>5392</v>
      </c>
      <c r="P442" s="1" t="s">
        <v>6823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58</v>
      </c>
      <c r="B443" s="1" t="s">
        <v>485</v>
      </c>
      <c r="C443" s="1">
        <v>553.0</v>
      </c>
      <c r="D443" s="1">
        <v>0.0</v>
      </c>
      <c r="E443" s="2"/>
      <c r="F443" s="1" t="s">
        <v>19</v>
      </c>
      <c r="G443" s="1" t="s">
        <v>20</v>
      </c>
      <c r="H443" s="1" t="s">
        <v>6824</v>
      </c>
      <c r="I443" s="1" t="s">
        <v>6825</v>
      </c>
      <c r="J443" s="1" t="s">
        <v>6825</v>
      </c>
      <c r="K443" s="2"/>
      <c r="L443" s="1">
        <v>-8.0</v>
      </c>
      <c r="M443" s="1"/>
      <c r="N443" s="1">
        <v>11.753283333333334</v>
      </c>
      <c r="O443" s="1" t="s">
        <v>5382</v>
      </c>
      <c r="P443" s="1" t="s">
        <v>6826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36</v>
      </c>
      <c r="B444" s="1" t="s">
        <v>17</v>
      </c>
      <c r="C444" s="1">
        <v>630.0</v>
      </c>
      <c r="D444" s="1">
        <v>184.0</v>
      </c>
      <c r="E444" s="2"/>
      <c r="F444" s="1" t="s">
        <v>67</v>
      </c>
      <c r="G444" s="1" t="s">
        <v>20</v>
      </c>
      <c r="H444" s="1" t="s">
        <v>6827</v>
      </c>
      <c r="I444" s="1" t="s">
        <v>6828</v>
      </c>
      <c r="J444" s="1" t="s">
        <v>4229</v>
      </c>
      <c r="K444" s="2"/>
      <c r="L444" s="1">
        <v>622.0</v>
      </c>
      <c r="M444" s="1"/>
      <c r="N444" s="1">
        <v>16.2159</v>
      </c>
      <c r="O444" s="1" t="s">
        <v>5407</v>
      </c>
      <c r="P444" s="1" t="s">
        <v>6829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36</v>
      </c>
      <c r="B445" s="1" t="s">
        <v>17</v>
      </c>
      <c r="C445" s="1">
        <v>617.0</v>
      </c>
      <c r="D445" s="1">
        <v>11.0</v>
      </c>
      <c r="E445" s="1" t="s">
        <v>6628</v>
      </c>
      <c r="F445" s="1" t="s">
        <v>38</v>
      </c>
      <c r="G445" s="1" t="s">
        <v>20</v>
      </c>
      <c r="H445" s="1" t="s">
        <v>6830</v>
      </c>
      <c r="I445" s="1" t="s">
        <v>6831</v>
      </c>
      <c r="J445" s="1" t="s">
        <v>6832</v>
      </c>
      <c r="K445" s="1" t="s">
        <v>6833</v>
      </c>
      <c r="L445" s="1">
        <v>-3.0</v>
      </c>
      <c r="M445" s="1">
        <v>0.05285</v>
      </c>
      <c r="N445" s="1">
        <v>20.856716666666667</v>
      </c>
      <c r="O445" s="1" t="s">
        <v>5407</v>
      </c>
      <c r="P445" s="1" t="s">
        <v>6834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58</v>
      </c>
      <c r="B446" s="1" t="s">
        <v>485</v>
      </c>
      <c r="C446" s="1">
        <v>321.0</v>
      </c>
      <c r="D446" s="1">
        <v>0.0</v>
      </c>
      <c r="E446" s="2"/>
      <c r="F446" s="1" t="s">
        <v>19</v>
      </c>
      <c r="G446" s="1" t="s">
        <v>20</v>
      </c>
      <c r="H446" s="1" t="s">
        <v>6835</v>
      </c>
      <c r="I446" s="1" t="s">
        <v>6836</v>
      </c>
      <c r="J446" s="1" t="s">
        <v>6836</v>
      </c>
      <c r="K446" s="2"/>
      <c r="L446" s="1">
        <v>6.0</v>
      </c>
      <c r="M446" s="1"/>
      <c r="N446" s="1">
        <v>21.130066666666668</v>
      </c>
      <c r="O446" s="1" t="s">
        <v>5382</v>
      </c>
      <c r="P446" s="1" t="s">
        <v>6837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28</v>
      </c>
      <c r="B447" s="1" t="s">
        <v>17</v>
      </c>
      <c r="C447" s="1">
        <v>693.0</v>
      </c>
      <c r="D447" s="1">
        <v>0.0</v>
      </c>
      <c r="E447" s="1" t="s">
        <v>29</v>
      </c>
      <c r="F447" s="1" t="s">
        <v>19</v>
      </c>
      <c r="G447" s="1" t="s">
        <v>20</v>
      </c>
      <c r="H447" s="1" t="s">
        <v>6838</v>
      </c>
      <c r="I447" s="1" t="s">
        <v>6839</v>
      </c>
      <c r="J447" s="1" t="s">
        <v>6839</v>
      </c>
      <c r="K447" s="2"/>
      <c r="L447" s="1">
        <v>0.0</v>
      </c>
      <c r="M447" s="1"/>
      <c r="N447" s="1">
        <v>20.630966666666666</v>
      </c>
      <c r="O447" s="1" t="s">
        <v>5392</v>
      </c>
      <c r="P447" s="1" t="s">
        <v>6840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36</v>
      </c>
      <c r="B448" s="1" t="s">
        <v>17</v>
      </c>
      <c r="C448" s="1">
        <v>486.0</v>
      </c>
      <c r="D448" s="1">
        <v>0.0</v>
      </c>
      <c r="E448" s="1" t="s">
        <v>5424</v>
      </c>
      <c r="F448" s="1" t="s">
        <v>38</v>
      </c>
      <c r="G448" s="1" t="s">
        <v>20</v>
      </c>
      <c r="H448" s="1" t="s">
        <v>6841</v>
      </c>
      <c r="I448" s="1" t="s">
        <v>6842</v>
      </c>
      <c r="J448" s="1" t="s">
        <v>6843</v>
      </c>
      <c r="K448" s="1" t="s">
        <v>6844</v>
      </c>
      <c r="L448" s="1">
        <v>0.0</v>
      </c>
      <c r="M448" s="1">
        <v>0.027433333333333334</v>
      </c>
      <c r="N448" s="1">
        <v>21.1569</v>
      </c>
      <c r="O448" s="1" t="s">
        <v>5407</v>
      </c>
      <c r="P448" s="1" t="s">
        <v>5715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58</v>
      </c>
      <c r="B449" s="1" t="s">
        <v>485</v>
      </c>
      <c r="C449" s="1">
        <v>815.0</v>
      </c>
      <c r="D449" s="1">
        <v>0.0</v>
      </c>
      <c r="E449" s="2"/>
      <c r="F449" s="1" t="s">
        <v>19</v>
      </c>
      <c r="G449" s="1" t="s">
        <v>20</v>
      </c>
      <c r="H449" s="1" t="s">
        <v>6845</v>
      </c>
      <c r="I449" s="1" t="s">
        <v>6846</v>
      </c>
      <c r="J449" s="1" t="s">
        <v>6846</v>
      </c>
      <c r="K449" s="2"/>
      <c r="L449" s="1">
        <v>5.0</v>
      </c>
      <c r="M449" s="1"/>
      <c r="N449" s="1">
        <v>25.2783</v>
      </c>
      <c r="O449" s="1" t="s">
        <v>5382</v>
      </c>
      <c r="P449" s="1" t="s">
        <v>6847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58</v>
      </c>
      <c r="B450" s="1" t="s">
        <v>485</v>
      </c>
      <c r="C450" s="1">
        <v>882.0</v>
      </c>
      <c r="D450" s="1">
        <v>0.0</v>
      </c>
      <c r="E450" s="2"/>
      <c r="F450" s="1" t="s">
        <v>19</v>
      </c>
      <c r="G450" s="1" t="s">
        <v>20</v>
      </c>
      <c r="H450" s="1" t="s">
        <v>6848</v>
      </c>
      <c r="I450" s="1" t="s">
        <v>6849</v>
      </c>
      <c r="J450" s="1" t="s">
        <v>6849</v>
      </c>
      <c r="K450" s="2"/>
      <c r="L450" s="1">
        <v>-3.0</v>
      </c>
      <c r="M450" s="1"/>
      <c r="N450" s="1">
        <v>16.448283333333332</v>
      </c>
      <c r="O450" s="1" t="s">
        <v>5382</v>
      </c>
      <c r="P450" s="1" t="s">
        <v>6850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36</v>
      </c>
      <c r="B451" s="1" t="s">
        <v>17</v>
      </c>
      <c r="C451" s="1">
        <v>388.0</v>
      </c>
      <c r="D451" s="1">
        <v>0.0</v>
      </c>
      <c r="E451" s="1" t="s">
        <v>29</v>
      </c>
      <c r="F451" s="1" t="s">
        <v>38</v>
      </c>
      <c r="G451" s="1" t="s">
        <v>20</v>
      </c>
      <c r="H451" s="1" t="s">
        <v>6851</v>
      </c>
      <c r="I451" s="1" t="s">
        <v>6852</v>
      </c>
      <c r="J451" s="1" t="s">
        <v>6853</v>
      </c>
      <c r="K451" s="1" t="s">
        <v>6854</v>
      </c>
      <c r="L451" s="1">
        <v>0.0</v>
      </c>
      <c r="M451" s="1">
        <v>3.5848333333333335</v>
      </c>
      <c r="N451" s="1">
        <v>14.5171</v>
      </c>
      <c r="O451" s="1" t="s">
        <v>5407</v>
      </c>
      <c r="P451" s="1" t="s">
        <v>5770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36</v>
      </c>
      <c r="B452" s="1" t="s">
        <v>17</v>
      </c>
      <c r="C452" s="1">
        <v>219.0</v>
      </c>
      <c r="D452" s="1">
        <v>50.0</v>
      </c>
      <c r="E452" s="2"/>
      <c r="F452" s="1" t="s">
        <v>67</v>
      </c>
      <c r="G452" s="1" t="s">
        <v>93</v>
      </c>
      <c r="H452" s="1" t="s">
        <v>6855</v>
      </c>
      <c r="I452" s="1" t="s">
        <v>6856</v>
      </c>
      <c r="J452" s="1" t="s">
        <v>4229</v>
      </c>
      <c r="K452" s="2"/>
      <c r="L452" s="1">
        <v>599.0</v>
      </c>
      <c r="M452" s="1"/>
      <c r="N452" s="1">
        <v>57.5889</v>
      </c>
      <c r="O452" s="1" t="s">
        <v>5407</v>
      </c>
      <c r="P452" s="1" t="s">
        <v>6857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36</v>
      </c>
      <c r="B453" s="1" t="s">
        <v>17</v>
      </c>
      <c r="C453" s="1">
        <v>603.0</v>
      </c>
      <c r="D453" s="1">
        <v>20.0</v>
      </c>
      <c r="E453" s="1" t="s">
        <v>5424</v>
      </c>
      <c r="F453" s="1" t="s">
        <v>38</v>
      </c>
      <c r="G453" s="1" t="s">
        <v>20</v>
      </c>
      <c r="H453" s="1" t="s">
        <v>6858</v>
      </c>
      <c r="I453" s="1" t="s">
        <v>6859</v>
      </c>
      <c r="J453" s="1" t="s">
        <v>6860</v>
      </c>
      <c r="K453" s="1" t="s">
        <v>6861</v>
      </c>
      <c r="L453" s="1">
        <v>-11.0</v>
      </c>
      <c r="M453" s="1">
        <v>0.0487</v>
      </c>
      <c r="N453" s="1">
        <v>7.16335</v>
      </c>
      <c r="O453" s="1" t="s">
        <v>5407</v>
      </c>
      <c r="P453" s="1" t="s">
        <v>6862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16</v>
      </c>
      <c r="B454" s="1" t="s">
        <v>485</v>
      </c>
      <c r="C454" s="1">
        <v>394.0</v>
      </c>
      <c r="D454" s="1">
        <v>0.0</v>
      </c>
      <c r="E454" s="1" t="s">
        <v>6863</v>
      </c>
      <c r="F454" s="1" t="s">
        <v>19</v>
      </c>
      <c r="G454" s="1" t="s">
        <v>20</v>
      </c>
      <c r="H454" s="1" t="s">
        <v>6864</v>
      </c>
      <c r="I454" s="1" t="s">
        <v>6865</v>
      </c>
      <c r="J454" s="1" t="s">
        <v>6865</v>
      </c>
      <c r="K454" s="2"/>
      <c r="L454" s="1">
        <v>-6.0</v>
      </c>
      <c r="M454" s="1"/>
      <c r="N454" s="1">
        <v>8.138583333333333</v>
      </c>
      <c r="O454" s="1" t="s">
        <v>5382</v>
      </c>
      <c r="P454" s="1" t="s">
        <v>6866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28</v>
      </c>
      <c r="B455" s="1" t="s">
        <v>17</v>
      </c>
      <c r="C455" s="1">
        <v>1173.2</v>
      </c>
      <c r="D455" s="1">
        <v>0.0</v>
      </c>
      <c r="E455" s="1" t="s">
        <v>29</v>
      </c>
      <c r="F455" s="1" t="s">
        <v>19</v>
      </c>
      <c r="G455" s="1" t="s">
        <v>20</v>
      </c>
      <c r="H455" s="1" t="s">
        <v>6867</v>
      </c>
      <c r="I455" s="1" t="s">
        <v>6868</v>
      </c>
      <c r="J455" s="1" t="s">
        <v>6868</v>
      </c>
      <c r="K455" s="2"/>
      <c r="L455" s="1">
        <v>-5.0</v>
      </c>
      <c r="M455" s="1"/>
      <c r="N455" s="1">
        <v>14.683316666666666</v>
      </c>
      <c r="O455" s="1" t="s">
        <v>5392</v>
      </c>
      <c r="P455" s="1" t="s">
        <v>6869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36</v>
      </c>
      <c r="B456" s="1" t="s">
        <v>17</v>
      </c>
      <c r="C456" s="1">
        <v>787.0</v>
      </c>
      <c r="D456" s="1">
        <v>0.0</v>
      </c>
      <c r="E456" s="1" t="s">
        <v>5424</v>
      </c>
      <c r="F456" s="1" t="s">
        <v>38</v>
      </c>
      <c r="G456" s="1" t="s">
        <v>20</v>
      </c>
      <c r="H456" s="1" t="s">
        <v>6870</v>
      </c>
      <c r="I456" s="1" t="s">
        <v>6871</v>
      </c>
      <c r="J456" s="1" t="s">
        <v>6872</v>
      </c>
      <c r="K456" s="1" t="s">
        <v>6873</v>
      </c>
      <c r="L456" s="1">
        <v>-7.0</v>
      </c>
      <c r="M456" s="1">
        <v>0.031766666666666665</v>
      </c>
      <c r="N456" s="1">
        <v>9.352983333333333</v>
      </c>
      <c r="O456" s="1" t="s">
        <v>5407</v>
      </c>
      <c r="P456" s="1" t="s">
        <v>6874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36</v>
      </c>
      <c r="B457" s="1" t="s">
        <v>17</v>
      </c>
      <c r="C457" s="1">
        <v>339.0</v>
      </c>
      <c r="D457" s="1">
        <v>0.0</v>
      </c>
      <c r="E457" s="1" t="s">
        <v>5424</v>
      </c>
      <c r="F457" s="1" t="s">
        <v>38</v>
      </c>
      <c r="G457" s="1" t="s">
        <v>20</v>
      </c>
      <c r="H457" s="1" t="s">
        <v>6875</v>
      </c>
      <c r="I457" s="1" t="s">
        <v>6876</v>
      </c>
      <c r="J457" s="1" t="s">
        <v>6877</v>
      </c>
      <c r="K457" s="1" t="s">
        <v>6878</v>
      </c>
      <c r="L457" s="1">
        <v>-8.0</v>
      </c>
      <c r="M457" s="1">
        <v>0.0221</v>
      </c>
      <c r="N457" s="1">
        <v>6.471233333333333</v>
      </c>
      <c r="O457" s="1" t="s">
        <v>5407</v>
      </c>
      <c r="P457" s="1" t="s">
        <v>6879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28</v>
      </c>
      <c r="B458" s="1" t="s">
        <v>17</v>
      </c>
      <c r="C458" s="1">
        <v>214.2</v>
      </c>
      <c r="D458" s="1">
        <v>0.0</v>
      </c>
      <c r="E458" s="1" t="s">
        <v>29</v>
      </c>
      <c r="F458" s="1" t="s">
        <v>19</v>
      </c>
      <c r="G458" s="1" t="s">
        <v>20</v>
      </c>
      <c r="H458" s="1" t="s">
        <v>6880</v>
      </c>
      <c r="I458" s="1" t="s">
        <v>6881</v>
      </c>
      <c r="J458" s="1" t="s">
        <v>6881</v>
      </c>
      <c r="K458" s="2"/>
      <c r="L458" s="1">
        <v>-8.0</v>
      </c>
      <c r="M458" s="1"/>
      <c r="N458" s="1">
        <v>6.1307</v>
      </c>
      <c r="O458" s="1" t="s">
        <v>5392</v>
      </c>
      <c r="P458" s="1" t="s">
        <v>5877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179</v>
      </c>
      <c r="B459" s="1" t="s">
        <v>17</v>
      </c>
      <c r="C459" s="3">
        <v>39.0</v>
      </c>
      <c r="D459" s="1">
        <v>0.0</v>
      </c>
      <c r="E459" s="2"/>
      <c r="F459" s="1" t="s">
        <v>67</v>
      </c>
      <c r="G459" s="1" t="s">
        <v>93</v>
      </c>
      <c r="H459" s="1" t="s">
        <v>6882</v>
      </c>
      <c r="I459" s="1" t="s">
        <v>6883</v>
      </c>
      <c r="J459" s="1" t="s">
        <v>4229</v>
      </c>
      <c r="K459" s="2"/>
      <c r="L459" s="1">
        <v>672.0</v>
      </c>
      <c r="M459" s="1"/>
      <c r="N459" s="1">
        <v>1.8920833333333333</v>
      </c>
      <c r="O459" s="1" t="s">
        <v>182</v>
      </c>
      <c r="P459" s="1" t="s">
        <v>6884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36</v>
      </c>
      <c r="B460" s="1" t="s">
        <v>17</v>
      </c>
      <c r="C460" s="1">
        <v>1044.0</v>
      </c>
      <c r="D460" s="1">
        <v>0.0</v>
      </c>
      <c r="E460" s="1" t="s">
        <v>6628</v>
      </c>
      <c r="F460" s="1" t="s">
        <v>38</v>
      </c>
      <c r="G460" s="1" t="s">
        <v>20</v>
      </c>
      <c r="H460" s="1" t="s">
        <v>6885</v>
      </c>
      <c r="I460" s="1" t="s">
        <v>6886</v>
      </c>
      <c r="J460" s="1" t="s">
        <v>6887</v>
      </c>
      <c r="K460" s="1" t="s">
        <v>6888</v>
      </c>
      <c r="L460" s="1">
        <v>5.0</v>
      </c>
      <c r="M460" s="1">
        <v>0.04398333333333333</v>
      </c>
      <c r="N460" s="1">
        <v>11.244216666666667</v>
      </c>
      <c r="O460" s="1" t="s">
        <v>5407</v>
      </c>
      <c r="P460" s="1" t="s">
        <v>6889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58</v>
      </c>
      <c r="B461" s="1" t="s">
        <v>485</v>
      </c>
      <c r="C461" s="3">
        <v>642.0</v>
      </c>
      <c r="D461" s="1">
        <v>0.0</v>
      </c>
      <c r="E461" s="2"/>
      <c r="F461" s="1" t="s">
        <v>19</v>
      </c>
      <c r="G461" s="1" t="s">
        <v>20</v>
      </c>
      <c r="H461" s="1" t="s">
        <v>6890</v>
      </c>
      <c r="I461" s="1" t="s">
        <v>6891</v>
      </c>
      <c r="J461" s="1" t="s">
        <v>6891</v>
      </c>
      <c r="K461" s="2"/>
      <c r="L461" s="1">
        <v>-1.0</v>
      </c>
      <c r="M461" s="1"/>
      <c r="N461" s="1">
        <v>18.230383333333332</v>
      </c>
      <c r="O461" s="1" t="s">
        <v>5382</v>
      </c>
      <c r="P461" s="1" t="s">
        <v>6892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36</v>
      </c>
      <c r="B462" s="1" t="s">
        <v>17</v>
      </c>
      <c r="C462" s="1">
        <v>239.0</v>
      </c>
      <c r="D462" s="1">
        <v>55.0</v>
      </c>
      <c r="E462" s="2"/>
      <c r="F462" s="1" t="s">
        <v>67</v>
      </c>
      <c r="G462" s="1" t="s">
        <v>68</v>
      </c>
      <c r="H462" s="1" t="s">
        <v>6893</v>
      </c>
      <c r="I462" s="1" t="s">
        <v>6894</v>
      </c>
      <c r="J462" s="1" t="s">
        <v>4229</v>
      </c>
      <c r="K462" s="2"/>
      <c r="L462" s="1">
        <v>672.0</v>
      </c>
      <c r="M462" s="1"/>
      <c r="N462" s="1">
        <v>5.615766666666667</v>
      </c>
      <c r="O462" s="1" t="s">
        <v>5407</v>
      </c>
      <c r="P462" s="1" t="s">
        <v>6895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36</v>
      </c>
      <c r="B463" s="1" t="s">
        <v>17</v>
      </c>
      <c r="C463" s="3">
        <v>279.0</v>
      </c>
      <c r="D463" s="1">
        <v>0.0</v>
      </c>
      <c r="E463" s="1" t="s">
        <v>5424</v>
      </c>
      <c r="F463" s="1" t="s">
        <v>38</v>
      </c>
      <c r="G463" s="1" t="s">
        <v>20</v>
      </c>
      <c r="H463" s="1" t="s">
        <v>6896</v>
      </c>
      <c r="I463" s="1" t="s">
        <v>6897</v>
      </c>
      <c r="J463" s="1" t="s">
        <v>6898</v>
      </c>
      <c r="K463" s="1" t="s">
        <v>6899</v>
      </c>
      <c r="L463" s="1">
        <v>-13.0</v>
      </c>
      <c r="M463" s="1">
        <v>0.03698333333333333</v>
      </c>
      <c r="N463" s="1">
        <v>7.2137166666666666</v>
      </c>
      <c r="O463" s="1" t="s">
        <v>5407</v>
      </c>
      <c r="P463" s="1" t="s">
        <v>6900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36</v>
      </c>
      <c r="B464" s="1" t="s">
        <v>17</v>
      </c>
      <c r="C464" s="1">
        <v>526.0</v>
      </c>
      <c r="D464" s="1">
        <v>132.0</v>
      </c>
      <c r="E464" s="2"/>
      <c r="F464" s="1" t="s">
        <v>67</v>
      </c>
      <c r="G464" s="1" t="s">
        <v>68</v>
      </c>
      <c r="H464" s="1" t="s">
        <v>6901</v>
      </c>
      <c r="I464" s="1" t="s">
        <v>6902</v>
      </c>
      <c r="J464" s="1" t="s">
        <v>4229</v>
      </c>
      <c r="K464" s="2"/>
      <c r="L464" s="1">
        <v>668.0</v>
      </c>
      <c r="M464" s="1"/>
      <c r="N464" s="1">
        <v>20.132516666666668</v>
      </c>
      <c r="O464" s="1" t="s">
        <v>5407</v>
      </c>
      <c r="P464" s="1" t="s">
        <v>6903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28</v>
      </c>
      <c r="B465" s="1" t="s">
        <v>17</v>
      </c>
      <c r="C465" s="1">
        <v>249.2</v>
      </c>
      <c r="D465" s="1">
        <v>0.0</v>
      </c>
      <c r="E465" s="1" t="s">
        <v>29</v>
      </c>
      <c r="F465" s="1" t="s">
        <v>19</v>
      </c>
      <c r="G465" s="1" t="s">
        <v>20</v>
      </c>
      <c r="H465" s="1" t="s">
        <v>6904</v>
      </c>
      <c r="I465" s="1" t="s">
        <v>6905</v>
      </c>
      <c r="J465" s="1" t="s">
        <v>6905</v>
      </c>
      <c r="K465" s="2"/>
      <c r="L465" s="1">
        <v>-7.0</v>
      </c>
      <c r="M465" s="1"/>
      <c r="N465" s="1">
        <v>7.694716666666666</v>
      </c>
      <c r="O465" s="1" t="s">
        <v>5392</v>
      </c>
      <c r="P465" s="1" t="s">
        <v>6906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58</v>
      </c>
      <c r="B466" s="1" t="s">
        <v>485</v>
      </c>
      <c r="C466" s="1">
        <v>553.0</v>
      </c>
      <c r="D466" s="1">
        <v>0.0</v>
      </c>
      <c r="E466" s="2"/>
      <c r="F466" s="1" t="s">
        <v>19</v>
      </c>
      <c r="G466" s="1" t="s">
        <v>20</v>
      </c>
      <c r="H466" s="1" t="s">
        <v>6907</v>
      </c>
      <c r="I466" s="1" t="s">
        <v>6908</v>
      </c>
      <c r="J466" s="1" t="s">
        <v>6908</v>
      </c>
      <c r="K466" s="2"/>
      <c r="L466" s="1">
        <v>-8.0</v>
      </c>
      <c r="M466" s="1"/>
      <c r="N466" s="1">
        <v>11.538283333333334</v>
      </c>
      <c r="O466" s="1" t="s">
        <v>5382</v>
      </c>
      <c r="P466" s="1" t="s">
        <v>6909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36</v>
      </c>
      <c r="B467" s="1" t="s">
        <v>17</v>
      </c>
      <c r="C467" s="1">
        <v>553.0</v>
      </c>
      <c r="D467" s="1">
        <v>0.0</v>
      </c>
      <c r="E467" s="1" t="s">
        <v>6628</v>
      </c>
      <c r="F467" s="1" t="s">
        <v>38</v>
      </c>
      <c r="G467" s="1" t="s">
        <v>93</v>
      </c>
      <c r="H467" s="1" t="s">
        <v>6910</v>
      </c>
      <c r="I467" s="1" t="s">
        <v>6911</v>
      </c>
      <c r="J467" s="1" t="s">
        <v>6912</v>
      </c>
      <c r="K467" s="1" t="s">
        <v>6913</v>
      </c>
      <c r="L467" s="1">
        <v>9.0</v>
      </c>
      <c r="M467" s="1">
        <v>0.013933333333333334</v>
      </c>
      <c r="N467" s="1">
        <v>19.242766666666668</v>
      </c>
      <c r="O467" s="1" t="s">
        <v>5407</v>
      </c>
      <c r="P467" s="1" t="s">
        <v>6914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36</v>
      </c>
      <c r="B468" s="1" t="s">
        <v>17</v>
      </c>
      <c r="C468" s="1">
        <v>897.0</v>
      </c>
      <c r="D468" s="1">
        <v>0.0</v>
      </c>
      <c r="E468" s="1" t="s">
        <v>6628</v>
      </c>
      <c r="F468" s="1" t="s">
        <v>38</v>
      </c>
      <c r="G468" s="1" t="s">
        <v>20</v>
      </c>
      <c r="H468" s="1" t="s">
        <v>6915</v>
      </c>
      <c r="I468" s="1" t="s">
        <v>6916</v>
      </c>
      <c r="J468" s="1" t="s">
        <v>6917</v>
      </c>
      <c r="K468" s="1" t="s">
        <v>6918</v>
      </c>
      <c r="L468" s="1">
        <v>0.0</v>
      </c>
      <c r="M468" s="1">
        <v>0.10395</v>
      </c>
      <c r="N468" s="1">
        <v>22.55725</v>
      </c>
      <c r="O468" s="1" t="s">
        <v>5407</v>
      </c>
      <c r="P468" s="1" t="s">
        <v>6919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36</v>
      </c>
      <c r="B469" s="1" t="s">
        <v>17</v>
      </c>
      <c r="C469" s="1">
        <v>499.0</v>
      </c>
      <c r="D469" s="1">
        <v>124.0</v>
      </c>
      <c r="E469" s="2"/>
      <c r="F469" s="1" t="s">
        <v>67</v>
      </c>
      <c r="G469" s="1" t="s">
        <v>20</v>
      </c>
      <c r="H469" s="1" t="s">
        <v>6920</v>
      </c>
      <c r="I469" s="1" t="s">
        <v>6921</v>
      </c>
      <c r="J469" s="1" t="s">
        <v>4229</v>
      </c>
      <c r="K469" s="2"/>
      <c r="L469" s="1">
        <v>682.0</v>
      </c>
      <c r="M469" s="1"/>
      <c r="N469" s="1">
        <v>7.93635</v>
      </c>
      <c r="O469" s="1" t="s">
        <v>5407</v>
      </c>
      <c r="P469" s="1" t="s">
        <v>6922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36</v>
      </c>
      <c r="B470" s="1" t="s">
        <v>17</v>
      </c>
      <c r="C470" s="1">
        <v>407.0</v>
      </c>
      <c r="D470" s="1">
        <v>97.0</v>
      </c>
      <c r="E470" s="2"/>
      <c r="F470" s="1" t="s">
        <v>67</v>
      </c>
      <c r="G470" s="1" t="s">
        <v>20</v>
      </c>
      <c r="H470" s="1" t="s">
        <v>6923</v>
      </c>
      <c r="I470" s="1" t="s">
        <v>6924</v>
      </c>
      <c r="J470" s="1" t="s">
        <v>4229</v>
      </c>
      <c r="K470" s="2"/>
      <c r="L470" s="1">
        <v>681.0</v>
      </c>
      <c r="M470" s="1"/>
      <c r="N470" s="1">
        <v>12.7202</v>
      </c>
      <c r="O470" s="1" t="s">
        <v>5407</v>
      </c>
      <c r="P470" s="1" t="s">
        <v>6925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58</v>
      </c>
      <c r="B471" s="1" t="s">
        <v>485</v>
      </c>
      <c r="C471" s="1">
        <v>512.0</v>
      </c>
      <c r="D471" s="1">
        <v>0.0</v>
      </c>
      <c r="E471" s="2"/>
      <c r="F471" s="1" t="s">
        <v>19</v>
      </c>
      <c r="G471" s="1" t="s">
        <v>20</v>
      </c>
      <c r="H471" s="1" t="s">
        <v>6926</v>
      </c>
      <c r="I471" s="1" t="s">
        <v>6927</v>
      </c>
      <c r="J471" s="1" t="s">
        <v>6927</v>
      </c>
      <c r="K471" s="2"/>
      <c r="L471" s="1">
        <v>-8.0</v>
      </c>
      <c r="M471" s="1"/>
      <c r="N471" s="1">
        <v>11.720166666666668</v>
      </c>
      <c r="O471" s="1" t="s">
        <v>5382</v>
      </c>
      <c r="P471" s="1" t="s">
        <v>6928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58</v>
      </c>
      <c r="B472" s="1" t="s">
        <v>485</v>
      </c>
      <c r="C472" s="1">
        <v>697.0</v>
      </c>
      <c r="D472" s="1">
        <v>0.0</v>
      </c>
      <c r="E472" s="2"/>
      <c r="F472" s="1" t="s">
        <v>19</v>
      </c>
      <c r="G472" s="1" t="s">
        <v>20</v>
      </c>
      <c r="H472" s="1" t="s">
        <v>6929</v>
      </c>
      <c r="I472" s="1" t="s">
        <v>6930</v>
      </c>
      <c r="J472" s="1" t="s">
        <v>6930</v>
      </c>
      <c r="K472" s="2"/>
      <c r="L472" s="1">
        <v>-12.0</v>
      </c>
      <c r="M472" s="1"/>
      <c r="N472" s="1">
        <v>7.1466666666666665</v>
      </c>
      <c r="O472" s="1" t="s">
        <v>5382</v>
      </c>
      <c r="P472" s="1" t="s">
        <v>6931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28</v>
      </c>
      <c r="B473" s="1" t="s">
        <v>17</v>
      </c>
      <c r="C473" s="1">
        <v>612.2</v>
      </c>
      <c r="D473" s="1">
        <v>0.0</v>
      </c>
      <c r="E473" s="1" t="s">
        <v>29</v>
      </c>
      <c r="F473" s="1" t="s">
        <v>19</v>
      </c>
      <c r="G473" s="1" t="s">
        <v>20</v>
      </c>
      <c r="H473" s="1" t="s">
        <v>6932</v>
      </c>
      <c r="I473" s="1" t="s">
        <v>6933</v>
      </c>
      <c r="J473" s="1" t="s">
        <v>6933</v>
      </c>
      <c r="K473" s="2"/>
      <c r="L473" s="1">
        <v>-13.0</v>
      </c>
      <c r="M473" s="1"/>
      <c r="N473" s="1">
        <v>6.270966666666666</v>
      </c>
      <c r="O473" s="1" t="s">
        <v>5392</v>
      </c>
      <c r="P473" s="1" t="s">
        <v>6934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179</v>
      </c>
      <c r="B474" s="1" t="s">
        <v>17</v>
      </c>
      <c r="C474" s="3">
        <v>309.0</v>
      </c>
      <c r="D474" s="1">
        <v>0.0</v>
      </c>
      <c r="E474" s="2"/>
      <c r="F474" s="1" t="s">
        <v>67</v>
      </c>
      <c r="G474" s="1" t="s">
        <v>93</v>
      </c>
      <c r="H474" s="1" t="s">
        <v>6935</v>
      </c>
      <c r="I474" s="1" t="s">
        <v>6936</v>
      </c>
      <c r="J474" s="1" t="s">
        <v>4229</v>
      </c>
      <c r="K474" s="2"/>
      <c r="L474" s="1">
        <v>705.0</v>
      </c>
      <c r="M474" s="1"/>
      <c r="N474" s="1">
        <v>5.225066666666667</v>
      </c>
      <c r="O474" s="1" t="s">
        <v>182</v>
      </c>
      <c r="P474" s="1" t="s">
        <v>6937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58</v>
      </c>
      <c r="B475" s="1" t="s">
        <v>485</v>
      </c>
      <c r="C475" s="1">
        <v>329.0</v>
      </c>
      <c r="D475" s="1">
        <v>0.0</v>
      </c>
      <c r="E475" s="2"/>
      <c r="F475" s="1" t="s">
        <v>19</v>
      </c>
      <c r="G475" s="1" t="s">
        <v>20</v>
      </c>
      <c r="H475" s="1" t="s">
        <v>6938</v>
      </c>
      <c r="I475" s="1" t="s">
        <v>6939</v>
      </c>
      <c r="J475" s="1" t="s">
        <v>6939</v>
      </c>
      <c r="K475" s="2"/>
      <c r="L475" s="1">
        <v>-9.0</v>
      </c>
      <c r="M475" s="1"/>
      <c r="N475" s="1">
        <v>5.335116666666667</v>
      </c>
      <c r="O475" s="1" t="s">
        <v>5382</v>
      </c>
      <c r="P475" s="1" t="s">
        <v>6940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58</v>
      </c>
      <c r="B476" s="1" t="s">
        <v>485</v>
      </c>
      <c r="C476" s="1">
        <v>535.0</v>
      </c>
      <c r="D476" s="1">
        <v>0.0</v>
      </c>
      <c r="E476" s="2"/>
      <c r="F476" s="1" t="s">
        <v>19</v>
      </c>
      <c r="G476" s="1" t="s">
        <v>20</v>
      </c>
      <c r="H476" s="1" t="s">
        <v>6941</v>
      </c>
      <c r="I476" s="1" t="s">
        <v>6942</v>
      </c>
      <c r="J476" s="1" t="s">
        <v>6942</v>
      </c>
      <c r="K476" s="2"/>
      <c r="L476" s="1">
        <v>-13.0</v>
      </c>
      <c r="M476" s="1"/>
      <c r="N476" s="1">
        <v>6.967633333333334</v>
      </c>
      <c r="O476" s="1" t="s">
        <v>5382</v>
      </c>
      <c r="P476" s="1" t="s">
        <v>6943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28</v>
      </c>
      <c r="B477" s="1" t="s">
        <v>17</v>
      </c>
      <c r="C477" s="1">
        <v>353.0</v>
      </c>
      <c r="D477" s="1">
        <v>0.0</v>
      </c>
      <c r="E477" s="1" t="s">
        <v>29</v>
      </c>
      <c r="F477" s="1" t="s">
        <v>19</v>
      </c>
      <c r="G477" s="1" t="s">
        <v>20</v>
      </c>
      <c r="H477" s="1" t="s">
        <v>6944</v>
      </c>
      <c r="I477" s="1" t="s">
        <v>6945</v>
      </c>
      <c r="J477" s="1" t="s">
        <v>6945</v>
      </c>
      <c r="K477" s="2"/>
      <c r="L477" s="1">
        <v>-7.0</v>
      </c>
      <c r="M477" s="1"/>
      <c r="N477" s="1">
        <v>7.641883333333333</v>
      </c>
      <c r="O477" s="1" t="s">
        <v>5392</v>
      </c>
      <c r="P477" s="1" t="s">
        <v>6946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179</v>
      </c>
      <c r="B478" s="1" t="s">
        <v>17</v>
      </c>
      <c r="C478" s="1">
        <v>249.0</v>
      </c>
      <c r="D478" s="1">
        <v>0.0</v>
      </c>
      <c r="E478" s="2"/>
      <c r="F478" s="1" t="s">
        <v>67</v>
      </c>
      <c r="G478" s="1" t="s">
        <v>93</v>
      </c>
      <c r="H478" s="1" t="s">
        <v>6947</v>
      </c>
      <c r="I478" s="1" t="s">
        <v>6948</v>
      </c>
      <c r="J478" s="1" t="s">
        <v>4229</v>
      </c>
      <c r="K478" s="2"/>
      <c r="L478" s="1">
        <v>710.0</v>
      </c>
      <c r="M478" s="1"/>
      <c r="N478" s="1">
        <v>4.232116666666666</v>
      </c>
      <c r="O478" s="1" t="s">
        <v>182</v>
      </c>
      <c r="P478" s="1" t="s">
        <v>6949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36</v>
      </c>
      <c r="B479" s="1" t="s">
        <v>17</v>
      </c>
      <c r="C479" s="1">
        <v>498.0</v>
      </c>
      <c r="D479" s="1">
        <v>120.0</v>
      </c>
      <c r="E479" s="2"/>
      <c r="F479" s="1" t="s">
        <v>67</v>
      </c>
      <c r="G479" s="1" t="s">
        <v>20</v>
      </c>
      <c r="H479" s="1" t="s">
        <v>6950</v>
      </c>
      <c r="I479" s="1" t="s">
        <v>6951</v>
      </c>
      <c r="J479" s="1" t="s">
        <v>4229</v>
      </c>
      <c r="K479" s="2"/>
      <c r="L479" s="1">
        <v>699.0</v>
      </c>
      <c r="M479" s="1"/>
      <c r="N479" s="1">
        <v>7.1406833333333335</v>
      </c>
      <c r="O479" s="1" t="s">
        <v>5407</v>
      </c>
      <c r="P479" s="1" t="s">
        <v>6952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58</v>
      </c>
      <c r="B480" s="1" t="s">
        <v>485</v>
      </c>
      <c r="C480" s="1">
        <v>289.0</v>
      </c>
      <c r="D480" s="1">
        <v>0.0</v>
      </c>
      <c r="E480" s="2"/>
      <c r="F480" s="1" t="s">
        <v>19</v>
      </c>
      <c r="G480" s="1" t="s">
        <v>20</v>
      </c>
      <c r="H480" s="1" t="s">
        <v>6953</v>
      </c>
      <c r="I480" s="1" t="s">
        <v>6954</v>
      </c>
      <c r="J480" s="1" t="s">
        <v>6954</v>
      </c>
      <c r="K480" s="2"/>
      <c r="L480" s="1">
        <v>-10.0</v>
      </c>
      <c r="M480" s="1"/>
      <c r="N480" s="1">
        <v>4.82665</v>
      </c>
      <c r="O480" s="1" t="s">
        <v>5382</v>
      </c>
      <c r="P480" s="1" t="s">
        <v>5724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16</v>
      </c>
      <c r="B481" s="1" t="s">
        <v>485</v>
      </c>
      <c r="C481" s="1">
        <v>289.0</v>
      </c>
      <c r="D481" s="1">
        <v>0.0</v>
      </c>
      <c r="E481" s="1" t="s">
        <v>6955</v>
      </c>
      <c r="F481" s="1" t="s">
        <v>19</v>
      </c>
      <c r="G481" s="1" t="s">
        <v>20</v>
      </c>
      <c r="H481" s="1" t="s">
        <v>6956</v>
      </c>
      <c r="I481" s="1" t="s">
        <v>6957</v>
      </c>
      <c r="J481" s="1" t="s">
        <v>6957</v>
      </c>
      <c r="K481" s="2"/>
      <c r="L481" s="1">
        <v>-6.0</v>
      </c>
      <c r="M481" s="1"/>
      <c r="N481" s="1">
        <v>8.407133333333332</v>
      </c>
      <c r="O481" s="1" t="s">
        <v>5382</v>
      </c>
      <c r="P481" s="1" t="s">
        <v>6958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36</v>
      </c>
      <c r="B482" s="1" t="s">
        <v>17</v>
      </c>
      <c r="C482" s="1">
        <v>990.0</v>
      </c>
      <c r="D482" s="1">
        <v>232.0</v>
      </c>
      <c r="E482" s="2"/>
      <c r="F482" s="1" t="s">
        <v>67</v>
      </c>
      <c r="G482" s="1" t="s">
        <v>68</v>
      </c>
      <c r="H482" s="1" t="s">
        <v>6959</v>
      </c>
      <c r="I482" s="1" t="s">
        <v>6960</v>
      </c>
      <c r="J482" s="1" t="s">
        <v>4229</v>
      </c>
      <c r="K482" s="2"/>
      <c r="L482" s="1">
        <v>644.0</v>
      </c>
      <c r="M482" s="1"/>
      <c r="N482" s="1">
        <v>74.72565</v>
      </c>
      <c r="O482" s="1" t="s">
        <v>5407</v>
      </c>
      <c r="P482" s="1" t="s">
        <v>6961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36</v>
      </c>
      <c r="B483" s="1" t="s">
        <v>17</v>
      </c>
      <c r="C483" s="1">
        <v>199.0</v>
      </c>
      <c r="D483" s="1">
        <v>50.0</v>
      </c>
      <c r="E483" s="2"/>
      <c r="F483" s="1" t="s">
        <v>67</v>
      </c>
      <c r="G483" s="1" t="s">
        <v>93</v>
      </c>
      <c r="H483" s="1" t="s">
        <v>6962</v>
      </c>
      <c r="I483" s="1" t="s">
        <v>6963</v>
      </c>
      <c r="J483" s="1" t="s">
        <v>4229</v>
      </c>
      <c r="K483" s="2"/>
      <c r="L483" s="1">
        <v>710.0</v>
      </c>
      <c r="M483" s="1"/>
      <c r="N483" s="1">
        <v>5.5352</v>
      </c>
      <c r="O483" s="1" t="s">
        <v>5407</v>
      </c>
      <c r="P483" s="1" t="s">
        <v>6474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28</v>
      </c>
      <c r="B484" s="1" t="s">
        <v>17</v>
      </c>
      <c r="C484" s="1">
        <v>214.2</v>
      </c>
      <c r="D484" s="1">
        <v>0.0</v>
      </c>
      <c r="E484" s="1" t="s">
        <v>29</v>
      </c>
      <c r="F484" s="1" t="s">
        <v>19</v>
      </c>
      <c r="G484" s="1" t="s">
        <v>20</v>
      </c>
      <c r="H484" s="1" t="s">
        <v>6964</v>
      </c>
      <c r="I484" s="1" t="s">
        <v>6965</v>
      </c>
      <c r="J484" s="1" t="s">
        <v>6965</v>
      </c>
      <c r="K484" s="2"/>
      <c r="L484" s="1">
        <v>-7.0</v>
      </c>
      <c r="M484" s="1"/>
      <c r="N484" s="1">
        <v>7.7165333333333335</v>
      </c>
      <c r="O484" s="1" t="s">
        <v>5392</v>
      </c>
      <c r="P484" s="1" t="s">
        <v>5396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36</v>
      </c>
      <c r="B485" s="1" t="s">
        <v>17</v>
      </c>
      <c r="C485" s="1">
        <v>396.0</v>
      </c>
      <c r="D485" s="1">
        <v>97.0</v>
      </c>
      <c r="E485" s="2"/>
      <c r="F485" s="1" t="s">
        <v>67</v>
      </c>
      <c r="G485" s="1" t="s">
        <v>20</v>
      </c>
      <c r="H485" s="1" t="s">
        <v>6966</v>
      </c>
      <c r="I485" s="1" t="s">
        <v>6967</v>
      </c>
      <c r="J485" s="1" t="s">
        <v>4229</v>
      </c>
      <c r="K485" s="2"/>
      <c r="L485" s="1">
        <v>689.0</v>
      </c>
      <c r="M485" s="1"/>
      <c r="N485" s="1">
        <v>32.2985</v>
      </c>
      <c r="O485" s="1" t="s">
        <v>5407</v>
      </c>
      <c r="P485" s="1" t="s">
        <v>6968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36</v>
      </c>
      <c r="B486" s="1" t="s">
        <v>17</v>
      </c>
      <c r="C486" s="1">
        <v>694.0</v>
      </c>
      <c r="D486" s="1">
        <v>173.0</v>
      </c>
      <c r="E486" s="2"/>
      <c r="F486" s="1" t="s">
        <v>67</v>
      </c>
      <c r="G486" s="1" t="s">
        <v>20</v>
      </c>
      <c r="H486" s="1" t="s">
        <v>6969</v>
      </c>
      <c r="I486" s="1" t="s">
        <v>6970</v>
      </c>
      <c r="J486" s="1" t="s">
        <v>4229</v>
      </c>
      <c r="K486" s="2"/>
      <c r="L486" s="1">
        <v>715.0</v>
      </c>
      <c r="M486" s="1"/>
      <c r="N486" s="1">
        <v>9.049833333333334</v>
      </c>
      <c r="O486" s="1" t="s">
        <v>5407</v>
      </c>
      <c r="P486" s="1" t="s">
        <v>6971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36</v>
      </c>
      <c r="B487" s="1" t="s">
        <v>17</v>
      </c>
      <c r="C487" s="1">
        <v>522.0</v>
      </c>
      <c r="D487" s="1">
        <v>120.0</v>
      </c>
      <c r="E487" s="2"/>
      <c r="F487" s="1" t="s">
        <v>67</v>
      </c>
      <c r="G487" s="1" t="s">
        <v>68</v>
      </c>
      <c r="H487" s="1" t="s">
        <v>6972</v>
      </c>
      <c r="I487" s="1" t="s">
        <v>6973</v>
      </c>
      <c r="J487" s="1" t="s">
        <v>4229</v>
      </c>
      <c r="K487" s="2"/>
      <c r="L487" s="1">
        <v>716.0</v>
      </c>
      <c r="M487" s="1"/>
      <c r="N487" s="1">
        <v>7.9795</v>
      </c>
      <c r="O487" s="1" t="s">
        <v>5407</v>
      </c>
      <c r="P487" s="1" t="s">
        <v>6974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36</v>
      </c>
      <c r="B488" s="1" t="s">
        <v>17</v>
      </c>
      <c r="C488" s="1">
        <v>357.0</v>
      </c>
      <c r="D488" s="1">
        <v>0.0</v>
      </c>
      <c r="E488" s="1" t="s">
        <v>5424</v>
      </c>
      <c r="F488" s="1" t="s">
        <v>38</v>
      </c>
      <c r="G488" s="1" t="s">
        <v>20</v>
      </c>
      <c r="H488" s="1" t="s">
        <v>6975</v>
      </c>
      <c r="I488" s="1" t="s">
        <v>6976</v>
      </c>
      <c r="J488" s="1" t="s">
        <v>6977</v>
      </c>
      <c r="K488" s="1" t="s">
        <v>6978</v>
      </c>
      <c r="L488" s="1">
        <v>-1.0</v>
      </c>
      <c r="M488" s="1">
        <v>0.0241</v>
      </c>
      <c r="N488" s="1">
        <v>13.647083333333333</v>
      </c>
      <c r="O488" s="1" t="s">
        <v>5407</v>
      </c>
      <c r="P488" s="1" t="s">
        <v>6979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36</v>
      </c>
      <c r="B489" s="1" t="s">
        <v>17</v>
      </c>
      <c r="C489" s="1">
        <v>518.0</v>
      </c>
      <c r="D489" s="1">
        <v>0.0</v>
      </c>
      <c r="E489" s="1" t="s">
        <v>5424</v>
      </c>
      <c r="F489" s="1" t="s">
        <v>38</v>
      </c>
      <c r="G489" s="1" t="s">
        <v>20</v>
      </c>
      <c r="H489" s="1" t="s">
        <v>6980</v>
      </c>
      <c r="I489" s="1" t="s">
        <v>6981</v>
      </c>
      <c r="J489" s="1" t="s">
        <v>6982</v>
      </c>
      <c r="K489" s="1" t="s">
        <v>6983</v>
      </c>
      <c r="L489" s="1">
        <v>-10.0</v>
      </c>
      <c r="M489" s="1">
        <v>0.018566666666666665</v>
      </c>
      <c r="N489" s="1">
        <v>13.903483333333334</v>
      </c>
      <c r="O489" s="1" t="s">
        <v>5407</v>
      </c>
      <c r="P489" s="1" t="s">
        <v>6984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36</v>
      </c>
      <c r="B490" s="1" t="s">
        <v>17</v>
      </c>
      <c r="C490" s="1">
        <v>580.0</v>
      </c>
      <c r="D490" s="1">
        <v>0.0</v>
      </c>
      <c r="E490" s="1" t="s">
        <v>6628</v>
      </c>
      <c r="F490" s="1" t="s">
        <v>38</v>
      </c>
      <c r="G490" s="1" t="s">
        <v>20</v>
      </c>
      <c r="H490" s="1" t="s">
        <v>6985</v>
      </c>
      <c r="I490" s="1" t="s">
        <v>6986</v>
      </c>
      <c r="J490" s="1" t="s">
        <v>6987</v>
      </c>
      <c r="K490" s="1" t="s">
        <v>6988</v>
      </c>
      <c r="L490" s="1">
        <v>-8.0</v>
      </c>
      <c r="M490" s="1">
        <v>0.015583333333333333</v>
      </c>
      <c r="N490" s="1">
        <v>18.806083333333333</v>
      </c>
      <c r="O490" s="1" t="s">
        <v>5407</v>
      </c>
      <c r="P490" s="1" t="s">
        <v>6989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36</v>
      </c>
      <c r="B491" s="1" t="s">
        <v>17</v>
      </c>
      <c r="C491" s="1">
        <v>257.0</v>
      </c>
      <c r="D491" s="1">
        <v>0.0</v>
      </c>
      <c r="E491" s="2"/>
      <c r="F491" s="1" t="s">
        <v>67</v>
      </c>
      <c r="G491" s="1" t="s">
        <v>20</v>
      </c>
      <c r="H491" s="1" t="s">
        <v>6990</v>
      </c>
      <c r="I491" s="1" t="s">
        <v>6991</v>
      </c>
      <c r="J491" s="1" t="s">
        <v>4229</v>
      </c>
      <c r="K491" s="2"/>
      <c r="L491" s="1">
        <v>731.0</v>
      </c>
      <c r="M491" s="1"/>
      <c r="N491" s="1">
        <v>10.779733333333333</v>
      </c>
      <c r="O491" s="1" t="s">
        <v>5407</v>
      </c>
      <c r="P491" s="1" t="s">
        <v>6992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36</v>
      </c>
      <c r="B492" s="1" t="s">
        <v>17</v>
      </c>
      <c r="C492" s="1">
        <v>966.0</v>
      </c>
      <c r="D492" s="1">
        <v>259.0</v>
      </c>
      <c r="E492" s="2"/>
      <c r="F492" s="1" t="s">
        <v>67</v>
      </c>
      <c r="G492" s="1" t="s">
        <v>20</v>
      </c>
      <c r="H492" s="1" t="s">
        <v>6993</v>
      </c>
      <c r="I492" s="1" t="s">
        <v>6994</v>
      </c>
      <c r="J492" s="1" t="s">
        <v>4229</v>
      </c>
      <c r="K492" s="2"/>
      <c r="L492" s="1">
        <v>726.0</v>
      </c>
      <c r="M492" s="1"/>
      <c r="N492" s="1">
        <v>16.698383333333332</v>
      </c>
      <c r="O492" s="1" t="s">
        <v>5407</v>
      </c>
      <c r="P492" s="1" t="s">
        <v>6995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58</v>
      </c>
      <c r="B493" s="1" t="s">
        <v>485</v>
      </c>
      <c r="C493" s="1">
        <v>622.0</v>
      </c>
      <c r="D493" s="1">
        <v>0.0</v>
      </c>
      <c r="E493" s="2"/>
      <c r="F493" s="1" t="s">
        <v>19</v>
      </c>
      <c r="G493" s="1" t="s">
        <v>20</v>
      </c>
      <c r="H493" s="1" t="s">
        <v>6996</v>
      </c>
      <c r="I493" s="1" t="s">
        <v>6997</v>
      </c>
      <c r="J493" s="1" t="s">
        <v>6997</v>
      </c>
      <c r="K493" s="2"/>
      <c r="L493" s="1">
        <v>-11.0</v>
      </c>
      <c r="M493" s="1"/>
      <c r="N493" s="1">
        <v>8.176533333333333</v>
      </c>
      <c r="O493" s="1" t="s">
        <v>5382</v>
      </c>
      <c r="P493" s="1" t="s">
        <v>6998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36</v>
      </c>
      <c r="B494" s="1" t="s">
        <v>17</v>
      </c>
      <c r="C494" s="1">
        <v>498.0</v>
      </c>
      <c r="D494" s="1">
        <v>0.0</v>
      </c>
      <c r="E494" s="1" t="s">
        <v>6628</v>
      </c>
      <c r="F494" s="1" t="s">
        <v>38</v>
      </c>
      <c r="G494" s="1" t="s">
        <v>20</v>
      </c>
      <c r="H494" s="1" t="s">
        <v>6999</v>
      </c>
      <c r="I494" s="1" t="s">
        <v>7000</v>
      </c>
      <c r="J494" s="1" t="s">
        <v>7001</v>
      </c>
      <c r="K494" s="1" t="s">
        <v>7002</v>
      </c>
      <c r="L494" s="1">
        <v>-3.0</v>
      </c>
      <c r="M494" s="1">
        <v>0.0187</v>
      </c>
      <c r="N494" s="1">
        <v>8.820233333333332</v>
      </c>
      <c r="O494" s="1" t="s">
        <v>5407</v>
      </c>
      <c r="P494" s="1" t="s">
        <v>5779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28</v>
      </c>
      <c r="B495" s="1" t="s">
        <v>17</v>
      </c>
      <c r="C495" s="1">
        <v>428.4</v>
      </c>
      <c r="D495" s="1">
        <v>0.0</v>
      </c>
      <c r="E495" s="1" t="s">
        <v>29</v>
      </c>
      <c r="F495" s="1" t="s">
        <v>19</v>
      </c>
      <c r="G495" s="1" t="s">
        <v>20</v>
      </c>
      <c r="H495" s="1" t="s">
        <v>7003</v>
      </c>
      <c r="I495" s="1" t="s">
        <v>7004</v>
      </c>
      <c r="J495" s="1" t="s">
        <v>7004</v>
      </c>
      <c r="K495" s="2"/>
      <c r="L495" s="1">
        <v>-4.0</v>
      </c>
      <c r="M495" s="1"/>
      <c r="N495" s="1">
        <v>10.6308</v>
      </c>
      <c r="O495" s="1" t="s">
        <v>5392</v>
      </c>
      <c r="P495" s="1" t="s">
        <v>7005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58</v>
      </c>
      <c r="B496" s="1" t="s">
        <v>485</v>
      </c>
      <c r="C496" s="1">
        <v>1186.0</v>
      </c>
      <c r="D496" s="1">
        <v>0.0</v>
      </c>
      <c r="E496" s="2"/>
      <c r="F496" s="1" t="s">
        <v>19</v>
      </c>
      <c r="G496" s="1" t="s">
        <v>93</v>
      </c>
      <c r="H496" s="1" t="s">
        <v>7006</v>
      </c>
      <c r="I496" s="1" t="s">
        <v>7007</v>
      </c>
      <c r="J496" s="1" t="s">
        <v>7007</v>
      </c>
      <c r="K496" s="2"/>
      <c r="L496" s="1">
        <v>-10.0</v>
      </c>
      <c r="M496" s="1"/>
      <c r="N496" s="1">
        <v>9.722133333333334</v>
      </c>
      <c r="O496" s="1" t="s">
        <v>5382</v>
      </c>
      <c r="P496" s="1" t="s">
        <v>7008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36</v>
      </c>
      <c r="B497" s="1" t="s">
        <v>17</v>
      </c>
      <c r="C497" s="3">
        <v>558.0</v>
      </c>
      <c r="D497" s="1">
        <v>0.0</v>
      </c>
      <c r="E497" s="1" t="s">
        <v>5424</v>
      </c>
      <c r="F497" s="1" t="s">
        <v>38</v>
      </c>
      <c r="G497" s="1" t="s">
        <v>20</v>
      </c>
      <c r="H497" s="1" t="s">
        <v>7009</v>
      </c>
      <c r="I497" s="1" t="s">
        <v>7010</v>
      </c>
      <c r="J497" s="1" t="s">
        <v>7011</v>
      </c>
      <c r="K497" s="1" t="s">
        <v>7012</v>
      </c>
      <c r="L497" s="1">
        <v>-8.0</v>
      </c>
      <c r="M497" s="1">
        <v>0.02825</v>
      </c>
      <c r="N497" s="1">
        <v>11.573783333333333</v>
      </c>
      <c r="O497" s="1" t="s">
        <v>5407</v>
      </c>
      <c r="P497" s="1" t="s">
        <v>7013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28</v>
      </c>
      <c r="B498" s="1" t="s">
        <v>17</v>
      </c>
      <c r="C498" s="1">
        <v>429.0</v>
      </c>
      <c r="D498" s="1">
        <v>0.0</v>
      </c>
      <c r="E498" s="1" t="s">
        <v>29</v>
      </c>
      <c r="F498" s="1" t="s">
        <v>19</v>
      </c>
      <c r="G498" s="1" t="s">
        <v>20</v>
      </c>
      <c r="H498" s="1" t="s">
        <v>7014</v>
      </c>
      <c r="I498" s="1" t="s">
        <v>7015</v>
      </c>
      <c r="J498" s="1" t="s">
        <v>7015</v>
      </c>
      <c r="K498" s="2"/>
      <c r="L498" s="1">
        <v>-5.0</v>
      </c>
      <c r="M498" s="1"/>
      <c r="N498" s="1">
        <v>9.577416666666666</v>
      </c>
      <c r="O498" s="1" t="s">
        <v>5392</v>
      </c>
      <c r="P498" s="1" t="s">
        <v>7016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179</v>
      </c>
      <c r="B499" s="1" t="s">
        <v>17</v>
      </c>
      <c r="C499" s="1">
        <v>20.0</v>
      </c>
      <c r="D499" s="1">
        <v>35.0</v>
      </c>
      <c r="E499" s="2"/>
      <c r="F499" s="1" t="s">
        <v>67</v>
      </c>
      <c r="G499" s="1" t="s">
        <v>93</v>
      </c>
      <c r="H499" s="1" t="s">
        <v>7017</v>
      </c>
      <c r="I499" s="1" t="s">
        <v>7018</v>
      </c>
      <c r="J499" s="1" t="s">
        <v>4229</v>
      </c>
      <c r="K499" s="2"/>
      <c r="L499" s="1">
        <v>769.0</v>
      </c>
      <c r="M499" s="1"/>
      <c r="N499" s="1">
        <v>0.9631666666666666</v>
      </c>
      <c r="O499" s="1" t="s">
        <v>182</v>
      </c>
      <c r="P499" s="1" t="s">
        <v>7019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16</v>
      </c>
      <c r="B500" s="1" t="s">
        <v>485</v>
      </c>
      <c r="C500" s="1">
        <v>601.0</v>
      </c>
      <c r="D500" s="1">
        <v>0.0</v>
      </c>
      <c r="E500" s="1" t="s">
        <v>7020</v>
      </c>
      <c r="F500" s="1" t="s">
        <v>19</v>
      </c>
      <c r="G500" s="1" t="s">
        <v>20</v>
      </c>
      <c r="H500" s="1" t="s">
        <v>7021</v>
      </c>
      <c r="I500" s="1" t="s">
        <v>7022</v>
      </c>
      <c r="J500" s="1" t="s">
        <v>7022</v>
      </c>
      <c r="K500" s="2"/>
      <c r="L500" s="1">
        <v>-6.0</v>
      </c>
      <c r="M500" s="1"/>
      <c r="N500" s="1">
        <v>13.535633333333333</v>
      </c>
      <c r="O500" s="1" t="s">
        <v>5382</v>
      </c>
      <c r="P500" s="1" t="s">
        <v>7023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28</v>
      </c>
      <c r="B501" s="1" t="s">
        <v>17</v>
      </c>
      <c r="C501" s="1">
        <v>632.0</v>
      </c>
      <c r="D501" s="1">
        <v>0.0</v>
      </c>
      <c r="E501" s="1" t="s">
        <v>29</v>
      </c>
      <c r="F501" s="1" t="s">
        <v>19</v>
      </c>
      <c r="G501" s="1" t="s">
        <v>20</v>
      </c>
      <c r="H501" s="1" t="s">
        <v>7024</v>
      </c>
      <c r="I501" s="1" t="s">
        <v>7025</v>
      </c>
      <c r="J501" s="1" t="s">
        <v>7025</v>
      </c>
      <c r="K501" s="2"/>
      <c r="L501" s="1">
        <v>-6.0</v>
      </c>
      <c r="M501" s="1"/>
      <c r="N501" s="1">
        <v>13.312866666666666</v>
      </c>
      <c r="O501" s="1" t="s">
        <v>5392</v>
      </c>
      <c r="P501" s="1" t="s">
        <v>7026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36</v>
      </c>
      <c r="B502" s="1" t="s">
        <v>17</v>
      </c>
      <c r="C502" s="1">
        <v>797.0</v>
      </c>
      <c r="D502" s="1">
        <v>199.0</v>
      </c>
      <c r="E502" s="2"/>
      <c r="F502" s="1" t="s">
        <v>67</v>
      </c>
      <c r="G502" s="1" t="s">
        <v>68</v>
      </c>
      <c r="H502" s="1" t="s">
        <v>7027</v>
      </c>
      <c r="I502" s="1" t="s">
        <v>7028</v>
      </c>
      <c r="J502" s="1" t="s">
        <v>4229</v>
      </c>
      <c r="K502" s="2"/>
      <c r="L502" s="1">
        <v>772.0</v>
      </c>
      <c r="M502" s="1"/>
      <c r="N502" s="1">
        <v>7.885466666666667</v>
      </c>
      <c r="O502" s="1" t="s">
        <v>5407</v>
      </c>
      <c r="P502" s="1" t="s">
        <v>7029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36</v>
      </c>
      <c r="B503" s="1" t="s">
        <v>17</v>
      </c>
      <c r="C503" s="1">
        <v>223.0</v>
      </c>
      <c r="D503" s="1">
        <v>56.0</v>
      </c>
      <c r="E503" s="2"/>
      <c r="F503" s="1" t="s">
        <v>67</v>
      </c>
      <c r="G503" s="1" t="s">
        <v>93</v>
      </c>
      <c r="H503" s="1" t="s">
        <v>7030</v>
      </c>
      <c r="I503" s="1" t="s">
        <v>7031</v>
      </c>
      <c r="J503" s="1" t="s">
        <v>4229</v>
      </c>
      <c r="K503" s="2"/>
      <c r="L503" s="1">
        <v>785.0</v>
      </c>
      <c r="M503" s="1"/>
      <c r="N503" s="1">
        <v>11.772366666666667</v>
      </c>
      <c r="O503" s="1" t="s">
        <v>5407</v>
      </c>
      <c r="P503" s="1" t="s">
        <v>7032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36</v>
      </c>
      <c r="B504" s="1" t="s">
        <v>17</v>
      </c>
      <c r="C504" s="3">
        <v>374.0</v>
      </c>
      <c r="D504" s="1">
        <v>0.0</v>
      </c>
      <c r="E504" s="1" t="s">
        <v>5424</v>
      </c>
      <c r="F504" s="1" t="s">
        <v>38</v>
      </c>
      <c r="G504" s="1" t="s">
        <v>93</v>
      </c>
      <c r="H504" s="1" t="s">
        <v>7033</v>
      </c>
      <c r="I504" s="1" t="s">
        <v>7034</v>
      </c>
      <c r="J504" s="1" t="s">
        <v>7035</v>
      </c>
      <c r="K504" s="1" t="s">
        <v>7036</v>
      </c>
      <c r="L504" s="1">
        <v>-11.0</v>
      </c>
      <c r="M504" s="1">
        <v>0.04985</v>
      </c>
      <c r="N504" s="1">
        <v>11.999066666666666</v>
      </c>
      <c r="O504" s="1" t="s">
        <v>5407</v>
      </c>
      <c r="P504" s="1" t="s">
        <v>7037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485</v>
      </c>
      <c r="C505" s="1">
        <v>658.0</v>
      </c>
      <c r="D505" s="1">
        <v>0.0</v>
      </c>
      <c r="E505" s="1" t="s">
        <v>6465</v>
      </c>
      <c r="F505" s="1" t="s">
        <v>19</v>
      </c>
      <c r="G505" s="1" t="s">
        <v>20</v>
      </c>
      <c r="H505" s="1" t="s">
        <v>7038</v>
      </c>
      <c r="I505" s="1" t="s">
        <v>7039</v>
      </c>
      <c r="J505" s="1" t="s">
        <v>7039</v>
      </c>
      <c r="K505" s="2"/>
      <c r="L505" s="1">
        <v>-11.0</v>
      </c>
      <c r="M505" s="1"/>
      <c r="N505" s="1">
        <v>8.00295</v>
      </c>
      <c r="O505" s="1" t="s">
        <v>5382</v>
      </c>
      <c r="P505" s="1" t="s">
        <v>7040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36</v>
      </c>
      <c r="B506" s="1" t="s">
        <v>17</v>
      </c>
      <c r="C506" s="1">
        <v>199.0</v>
      </c>
      <c r="D506" s="1">
        <v>50.0</v>
      </c>
      <c r="E506" s="2"/>
      <c r="F506" s="1" t="s">
        <v>67</v>
      </c>
      <c r="G506" s="1" t="s">
        <v>20</v>
      </c>
      <c r="H506" s="1" t="s">
        <v>7041</v>
      </c>
      <c r="I506" s="1" t="s">
        <v>7042</v>
      </c>
      <c r="J506" s="1" t="s">
        <v>4229</v>
      </c>
      <c r="K506" s="2"/>
      <c r="L506" s="1">
        <v>806.0</v>
      </c>
      <c r="M506" s="1"/>
      <c r="N506" s="1">
        <v>8.28225</v>
      </c>
      <c r="O506" s="1" t="s">
        <v>5407</v>
      </c>
      <c r="P506" s="1" t="s">
        <v>7043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58</v>
      </c>
      <c r="B507" s="1" t="s">
        <v>485</v>
      </c>
      <c r="C507" s="1">
        <v>667.0</v>
      </c>
      <c r="D507" s="1">
        <v>0.0</v>
      </c>
      <c r="E507" s="2"/>
      <c r="F507" s="1" t="s">
        <v>19</v>
      </c>
      <c r="G507" s="1" t="s">
        <v>20</v>
      </c>
      <c r="H507" s="1" t="s">
        <v>7044</v>
      </c>
      <c r="I507" s="1" t="s">
        <v>7045</v>
      </c>
      <c r="J507" s="1" t="s">
        <v>7045</v>
      </c>
      <c r="K507" s="2"/>
      <c r="L507" s="1">
        <v>-9.0</v>
      </c>
      <c r="M507" s="1"/>
      <c r="N507" s="1">
        <v>10.817266666666667</v>
      </c>
      <c r="O507" s="1" t="s">
        <v>5382</v>
      </c>
      <c r="P507" s="1" t="s">
        <v>7046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36</v>
      </c>
      <c r="B508" s="1" t="s">
        <v>17</v>
      </c>
      <c r="C508" s="1">
        <v>612.0</v>
      </c>
      <c r="D508" s="1">
        <v>0.0</v>
      </c>
      <c r="E508" s="1" t="s">
        <v>29</v>
      </c>
      <c r="F508" s="1" t="s">
        <v>38</v>
      </c>
      <c r="G508" s="1" t="s">
        <v>20</v>
      </c>
      <c r="H508" s="1" t="s">
        <v>7047</v>
      </c>
      <c r="I508" s="1" t="s">
        <v>7048</v>
      </c>
      <c r="J508" s="1" t="s">
        <v>7049</v>
      </c>
      <c r="K508" s="1" t="s">
        <v>7050</v>
      </c>
      <c r="L508" s="1">
        <v>5.0</v>
      </c>
      <c r="M508" s="1">
        <v>0.9178833333333334</v>
      </c>
      <c r="N508" s="1">
        <v>8.306166666666666</v>
      </c>
      <c r="O508" s="1" t="s">
        <v>5407</v>
      </c>
      <c r="P508" s="1" t="s">
        <v>7051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36</v>
      </c>
      <c r="B509" s="1" t="s">
        <v>17</v>
      </c>
      <c r="C509" s="1">
        <v>358.0</v>
      </c>
      <c r="D509" s="1">
        <v>70.0</v>
      </c>
      <c r="E509" s="2"/>
      <c r="F509" s="1" t="s">
        <v>67</v>
      </c>
      <c r="G509" s="1" t="s">
        <v>93</v>
      </c>
      <c r="H509" s="1" t="s">
        <v>7052</v>
      </c>
      <c r="I509" s="1" t="s">
        <v>7053</v>
      </c>
      <c r="J509" s="1" t="s">
        <v>4229</v>
      </c>
      <c r="K509" s="2"/>
      <c r="L509" s="1">
        <v>813.0</v>
      </c>
      <c r="M509" s="1"/>
      <c r="N509" s="1">
        <v>8.51015</v>
      </c>
      <c r="O509" s="1" t="s">
        <v>5407</v>
      </c>
      <c r="P509" s="1" t="s">
        <v>7054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36</v>
      </c>
      <c r="B510" s="1" t="s">
        <v>17</v>
      </c>
      <c r="C510" s="1">
        <v>319.0</v>
      </c>
      <c r="D510" s="1">
        <v>0.0</v>
      </c>
      <c r="E510" s="1" t="s">
        <v>5424</v>
      </c>
      <c r="F510" s="1" t="s">
        <v>38</v>
      </c>
      <c r="G510" s="1" t="s">
        <v>20</v>
      </c>
      <c r="H510" s="1" t="s">
        <v>7055</v>
      </c>
      <c r="I510" s="1" t="s">
        <v>7056</v>
      </c>
      <c r="J510" s="1" t="s">
        <v>7057</v>
      </c>
      <c r="K510" s="1" t="s">
        <v>7058</v>
      </c>
      <c r="L510" s="1">
        <v>-12.0</v>
      </c>
      <c r="M510" s="1">
        <v>0.026833333333333334</v>
      </c>
      <c r="N510" s="1">
        <v>8.544833333333333</v>
      </c>
      <c r="O510" s="1" t="s">
        <v>5407</v>
      </c>
      <c r="P510" s="1" t="s">
        <v>5429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36</v>
      </c>
      <c r="B511" s="1" t="s">
        <v>17</v>
      </c>
      <c r="C511" s="1">
        <v>355.0</v>
      </c>
      <c r="D511" s="1">
        <v>0.0</v>
      </c>
      <c r="E511" s="1" t="s">
        <v>5424</v>
      </c>
      <c r="F511" s="1" t="s">
        <v>38</v>
      </c>
      <c r="G511" s="1" t="s">
        <v>20</v>
      </c>
      <c r="H511" s="1" t="s">
        <v>7059</v>
      </c>
      <c r="I511" s="1" t="s">
        <v>7060</v>
      </c>
      <c r="J511" s="1" t="s">
        <v>7061</v>
      </c>
      <c r="K511" s="1" t="s">
        <v>7062</v>
      </c>
      <c r="L511" s="1">
        <v>-9.0</v>
      </c>
      <c r="M511" s="1">
        <v>0.03986666666666667</v>
      </c>
      <c r="N511" s="1">
        <v>10.460733333333334</v>
      </c>
      <c r="O511" s="1" t="s">
        <v>5407</v>
      </c>
      <c r="P511" s="1" t="s">
        <v>7063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36</v>
      </c>
      <c r="B512" s="1" t="s">
        <v>17</v>
      </c>
      <c r="C512" s="1">
        <v>390.0</v>
      </c>
      <c r="D512" s="1">
        <v>98.0</v>
      </c>
      <c r="E512" s="2"/>
      <c r="F512" s="1" t="s">
        <v>67</v>
      </c>
      <c r="G512" s="1" t="s">
        <v>68</v>
      </c>
      <c r="H512" s="1" t="s">
        <v>7064</v>
      </c>
      <c r="I512" s="1" t="s">
        <v>7065</v>
      </c>
      <c r="J512" s="1" t="s">
        <v>4229</v>
      </c>
      <c r="K512" s="2"/>
      <c r="L512" s="1">
        <v>861.0</v>
      </c>
      <c r="M512" s="1"/>
      <c r="N512" s="1">
        <v>9.3492</v>
      </c>
      <c r="O512" s="1" t="s">
        <v>5407</v>
      </c>
      <c r="P512" s="1" t="s">
        <v>7066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485</v>
      </c>
      <c r="C513" s="1">
        <v>578.0</v>
      </c>
      <c r="D513" s="1">
        <v>0.0</v>
      </c>
      <c r="E513" s="1" t="s">
        <v>7067</v>
      </c>
      <c r="F513" s="1" t="s">
        <v>19</v>
      </c>
      <c r="G513" s="1" t="s">
        <v>20</v>
      </c>
      <c r="H513" s="1" t="s">
        <v>7068</v>
      </c>
      <c r="I513" s="1" t="s">
        <v>7069</v>
      </c>
      <c r="J513" s="1" t="s">
        <v>7069</v>
      </c>
      <c r="K513" s="2"/>
      <c r="L513" s="1">
        <v>-11.0</v>
      </c>
      <c r="M513" s="1"/>
      <c r="N513" s="1">
        <v>8.859766666666667</v>
      </c>
      <c r="O513" s="1" t="s">
        <v>5382</v>
      </c>
      <c r="P513" s="1" t="s">
        <v>7070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36</v>
      </c>
      <c r="B514" s="1" t="s">
        <v>17</v>
      </c>
      <c r="C514" s="1">
        <v>199.0</v>
      </c>
      <c r="D514" s="1">
        <v>50.0</v>
      </c>
      <c r="E514" s="2"/>
      <c r="F514" s="1" t="s">
        <v>67</v>
      </c>
      <c r="G514" s="1" t="s">
        <v>68</v>
      </c>
      <c r="H514" s="1" t="s">
        <v>7071</v>
      </c>
      <c r="I514" s="1" t="s">
        <v>7072</v>
      </c>
      <c r="J514" s="1" t="s">
        <v>7072</v>
      </c>
      <c r="K514" s="2"/>
      <c r="L514" s="1">
        <v>-11.0</v>
      </c>
      <c r="M514" s="1"/>
      <c r="N514" s="1">
        <v>7.868016666666667</v>
      </c>
      <c r="O514" s="1" t="s">
        <v>5407</v>
      </c>
      <c r="P514" s="1" t="s">
        <v>7073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28</v>
      </c>
      <c r="B515" s="1" t="s">
        <v>17</v>
      </c>
      <c r="C515" s="1">
        <v>214.2</v>
      </c>
      <c r="D515" s="1">
        <v>0.0</v>
      </c>
      <c r="E515" s="1" t="s">
        <v>29</v>
      </c>
      <c r="F515" s="1" t="s">
        <v>19</v>
      </c>
      <c r="G515" s="1" t="s">
        <v>20</v>
      </c>
      <c r="H515" s="1" t="s">
        <v>7074</v>
      </c>
      <c r="I515" s="1" t="s">
        <v>7075</v>
      </c>
      <c r="J515" s="1" t="s">
        <v>7075</v>
      </c>
      <c r="K515" s="2"/>
      <c r="L515" s="1">
        <v>-6.0</v>
      </c>
      <c r="M515" s="1"/>
      <c r="N515" s="1">
        <v>8.136616666666667</v>
      </c>
      <c r="O515" s="1" t="s">
        <v>5392</v>
      </c>
      <c r="P515" s="1" t="s">
        <v>5420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28</v>
      </c>
      <c r="B516" s="1" t="s">
        <v>17</v>
      </c>
      <c r="C516" s="1">
        <v>252.2</v>
      </c>
      <c r="D516" s="1">
        <v>0.0</v>
      </c>
      <c r="E516" s="1" t="s">
        <v>29</v>
      </c>
      <c r="F516" s="1" t="s">
        <v>19</v>
      </c>
      <c r="G516" s="1" t="s">
        <v>20</v>
      </c>
      <c r="H516" s="1" t="s">
        <v>7076</v>
      </c>
      <c r="I516" s="1" t="s">
        <v>7077</v>
      </c>
      <c r="J516" s="1" t="s">
        <v>7077</v>
      </c>
      <c r="K516" s="2"/>
      <c r="L516" s="1">
        <v>-8.0</v>
      </c>
      <c r="M516" s="1"/>
      <c r="N516" s="1">
        <v>6.248</v>
      </c>
      <c r="O516" s="1" t="s">
        <v>5392</v>
      </c>
      <c r="P516" s="1" t="s">
        <v>7078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36</v>
      </c>
      <c r="B517" s="1" t="s">
        <v>17</v>
      </c>
      <c r="C517" s="1">
        <v>199.0</v>
      </c>
      <c r="D517" s="1">
        <v>50.0</v>
      </c>
      <c r="E517" s="2"/>
      <c r="F517" s="1" t="s">
        <v>67</v>
      </c>
      <c r="G517" s="1" t="s">
        <v>93</v>
      </c>
      <c r="H517" s="1" t="s">
        <v>7079</v>
      </c>
      <c r="I517" s="1" t="s">
        <v>7080</v>
      </c>
      <c r="J517" s="1" t="s">
        <v>7080</v>
      </c>
      <c r="K517" s="2"/>
      <c r="L517" s="1">
        <v>-13.0</v>
      </c>
      <c r="M517" s="1"/>
      <c r="N517" s="1">
        <v>18.436</v>
      </c>
      <c r="O517" s="1" t="s">
        <v>5407</v>
      </c>
      <c r="P517" s="1" t="s">
        <v>5571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36</v>
      </c>
      <c r="B518" s="1" t="s">
        <v>17</v>
      </c>
      <c r="C518" s="1">
        <v>252.0</v>
      </c>
      <c r="D518" s="1">
        <v>92.0</v>
      </c>
      <c r="E518" s="2"/>
      <c r="F518" s="1" t="s">
        <v>67</v>
      </c>
      <c r="G518" s="1" t="s">
        <v>68</v>
      </c>
      <c r="H518" s="1" t="s">
        <v>7081</v>
      </c>
      <c r="I518" s="1" t="s">
        <v>7082</v>
      </c>
      <c r="J518" s="1" t="s">
        <v>4229</v>
      </c>
      <c r="K518" s="2"/>
      <c r="L518" s="1">
        <v>908.0</v>
      </c>
      <c r="M518" s="1"/>
      <c r="N518" s="1">
        <v>7.561566666666667</v>
      </c>
      <c r="O518" s="1" t="s">
        <v>5407</v>
      </c>
      <c r="P518" s="1" t="s">
        <v>7083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58</v>
      </c>
      <c r="B519" s="1" t="s">
        <v>485</v>
      </c>
      <c r="C519" s="1">
        <v>329.0</v>
      </c>
      <c r="D519" s="1">
        <v>0.0</v>
      </c>
      <c r="E519" s="2"/>
      <c r="F519" s="1" t="s">
        <v>19</v>
      </c>
      <c r="G519" s="1" t="s">
        <v>93</v>
      </c>
      <c r="H519" s="1" t="s">
        <v>7084</v>
      </c>
      <c r="I519" s="1" t="s">
        <v>7085</v>
      </c>
      <c r="J519" s="1" t="s">
        <v>7085</v>
      </c>
      <c r="K519" s="2"/>
      <c r="L519" s="1">
        <v>-7.0</v>
      </c>
      <c r="M519" s="1"/>
      <c r="N519" s="1">
        <v>7.267083333333333</v>
      </c>
      <c r="O519" s="1" t="s">
        <v>5382</v>
      </c>
      <c r="P519" s="1" t="s">
        <v>7086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36</v>
      </c>
      <c r="B520" s="1" t="s">
        <v>17</v>
      </c>
      <c r="C520" s="1">
        <v>309.0</v>
      </c>
      <c r="D520" s="1">
        <v>0.0</v>
      </c>
      <c r="E520" s="1" t="s">
        <v>5424</v>
      </c>
      <c r="F520" s="1" t="s">
        <v>38</v>
      </c>
      <c r="G520" s="1" t="s">
        <v>93</v>
      </c>
      <c r="H520" s="1" t="s">
        <v>7087</v>
      </c>
      <c r="I520" s="1" t="s">
        <v>7088</v>
      </c>
      <c r="J520" s="1" t="s">
        <v>7089</v>
      </c>
      <c r="K520" s="1" t="s">
        <v>7090</v>
      </c>
      <c r="L520" s="1">
        <v>-14.0</v>
      </c>
      <c r="M520" s="1">
        <v>0.031716666666666664</v>
      </c>
      <c r="N520" s="1">
        <v>7.082666666666666</v>
      </c>
      <c r="O520" s="1" t="s">
        <v>5407</v>
      </c>
      <c r="P520" s="1" t="s">
        <v>5770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36</v>
      </c>
      <c r="B521" s="1" t="s">
        <v>17</v>
      </c>
      <c r="C521" s="1">
        <v>415.0</v>
      </c>
      <c r="D521" s="1">
        <v>0.0</v>
      </c>
      <c r="E521" s="1" t="s">
        <v>5424</v>
      </c>
      <c r="F521" s="1" t="s">
        <v>38</v>
      </c>
      <c r="G521" s="1" t="s">
        <v>20</v>
      </c>
      <c r="H521" s="1" t="s">
        <v>7091</v>
      </c>
      <c r="I521" s="1" t="s">
        <v>7092</v>
      </c>
      <c r="J521" s="1" t="s">
        <v>7093</v>
      </c>
      <c r="K521" s="1" t="s">
        <v>7094</v>
      </c>
      <c r="L521" s="1">
        <v>-9.0</v>
      </c>
      <c r="M521" s="1">
        <v>0.02995</v>
      </c>
      <c r="N521" s="1">
        <v>8.557466666666667</v>
      </c>
      <c r="O521" s="1" t="s">
        <v>5407</v>
      </c>
      <c r="P521" s="1" t="s">
        <v>7095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58</v>
      </c>
      <c r="B522" s="1" t="s">
        <v>485</v>
      </c>
      <c r="C522" s="1">
        <v>264.0</v>
      </c>
      <c r="D522" s="1">
        <v>0.0</v>
      </c>
      <c r="E522" s="2"/>
      <c r="F522" s="1" t="s">
        <v>19</v>
      </c>
      <c r="G522" s="1" t="s">
        <v>20</v>
      </c>
      <c r="H522" s="1" t="s">
        <v>7096</v>
      </c>
      <c r="I522" s="1" t="s">
        <v>7097</v>
      </c>
      <c r="J522" s="1" t="s">
        <v>7097</v>
      </c>
      <c r="K522" s="2"/>
      <c r="L522" s="1">
        <v>-7.0</v>
      </c>
      <c r="M522" s="1"/>
      <c r="N522" s="1">
        <v>7.232433333333334</v>
      </c>
      <c r="O522" s="1" t="s">
        <v>5382</v>
      </c>
      <c r="P522" s="1" t="s">
        <v>5605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58</v>
      </c>
      <c r="B523" s="1" t="s">
        <v>485</v>
      </c>
      <c r="C523" s="1">
        <v>405.0</v>
      </c>
      <c r="D523" s="1">
        <v>0.0</v>
      </c>
      <c r="E523" s="2"/>
      <c r="F523" s="1" t="s">
        <v>19</v>
      </c>
      <c r="G523" s="1" t="s">
        <v>20</v>
      </c>
      <c r="H523" s="1" t="s">
        <v>7098</v>
      </c>
      <c r="I523" s="1" t="s">
        <v>7099</v>
      </c>
      <c r="J523" s="1" t="s">
        <v>7099</v>
      </c>
      <c r="K523" s="2"/>
      <c r="L523" s="1">
        <v>-5.0</v>
      </c>
      <c r="M523" s="1"/>
      <c r="N523" s="1">
        <v>9.057633333333333</v>
      </c>
      <c r="O523" s="1" t="s">
        <v>5382</v>
      </c>
      <c r="P523" s="1" t="s">
        <v>7100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58</v>
      </c>
      <c r="B524" s="1" t="s">
        <v>485</v>
      </c>
      <c r="C524" s="1">
        <v>488.0</v>
      </c>
      <c r="D524" s="1">
        <v>0.0</v>
      </c>
      <c r="E524" s="2"/>
      <c r="F524" s="1" t="s">
        <v>19</v>
      </c>
      <c r="G524" s="1" t="s">
        <v>20</v>
      </c>
      <c r="H524" s="1" t="s">
        <v>7101</v>
      </c>
      <c r="I524" s="1" t="s">
        <v>7102</v>
      </c>
      <c r="J524" s="1" t="s">
        <v>7102</v>
      </c>
      <c r="K524" s="2"/>
      <c r="L524" s="1">
        <v>-9.0</v>
      </c>
      <c r="M524" s="1"/>
      <c r="N524" s="1">
        <v>5.6291</v>
      </c>
      <c r="O524" s="1" t="s">
        <v>5382</v>
      </c>
      <c r="P524" s="1" t="s">
        <v>7103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28</v>
      </c>
      <c r="B525" s="1" t="s">
        <v>17</v>
      </c>
      <c r="C525" s="1">
        <v>453.4</v>
      </c>
      <c r="D525" s="1">
        <v>0.0</v>
      </c>
      <c r="E525" s="1" t="s">
        <v>29</v>
      </c>
      <c r="F525" s="1" t="s">
        <v>19</v>
      </c>
      <c r="G525" s="1" t="s">
        <v>20</v>
      </c>
      <c r="H525" s="1" t="s">
        <v>7104</v>
      </c>
      <c r="I525" s="1" t="s">
        <v>7105</v>
      </c>
      <c r="J525" s="1" t="s">
        <v>7105</v>
      </c>
      <c r="K525" s="2"/>
      <c r="L525" s="1">
        <v>-7.0</v>
      </c>
      <c r="M525" s="1"/>
      <c r="N525" s="1">
        <v>7.34415</v>
      </c>
      <c r="O525" s="1" t="s">
        <v>5392</v>
      </c>
      <c r="P525" s="1" t="s">
        <v>7106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28</v>
      </c>
      <c r="B526" s="1" t="s">
        <v>17</v>
      </c>
      <c r="C526" s="1">
        <v>214.2</v>
      </c>
      <c r="D526" s="1">
        <v>0.0</v>
      </c>
      <c r="E526" s="1" t="s">
        <v>29</v>
      </c>
      <c r="F526" s="1" t="s">
        <v>19</v>
      </c>
      <c r="G526" s="1" t="s">
        <v>20</v>
      </c>
      <c r="H526" s="1" t="s">
        <v>7107</v>
      </c>
      <c r="I526" s="1" t="s">
        <v>7108</v>
      </c>
      <c r="J526" s="1" t="s">
        <v>7108</v>
      </c>
      <c r="K526" s="2"/>
      <c r="L526" s="1">
        <v>-6.0</v>
      </c>
      <c r="M526" s="1"/>
      <c r="N526" s="1">
        <v>8.73085</v>
      </c>
      <c r="O526" s="1" t="s">
        <v>5392</v>
      </c>
      <c r="P526" s="1" t="s">
        <v>5396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36</v>
      </c>
      <c r="B527" s="1" t="s">
        <v>17</v>
      </c>
      <c r="C527" s="3">
        <v>316.0</v>
      </c>
      <c r="D527" s="1">
        <v>0.0</v>
      </c>
      <c r="E527" s="1" t="s">
        <v>5424</v>
      </c>
      <c r="F527" s="1" t="s">
        <v>38</v>
      </c>
      <c r="G527" s="1" t="s">
        <v>20</v>
      </c>
      <c r="H527" s="1" t="s">
        <v>7109</v>
      </c>
      <c r="I527" s="1" t="s">
        <v>7110</v>
      </c>
      <c r="J527" s="1" t="s">
        <v>7111</v>
      </c>
      <c r="K527" s="1" t="s">
        <v>7112</v>
      </c>
      <c r="L527" s="1">
        <v>-6.0</v>
      </c>
      <c r="M527" s="1">
        <v>0.020383333333333333</v>
      </c>
      <c r="N527" s="1">
        <v>9.689866666666667</v>
      </c>
      <c r="O527" s="1" t="s">
        <v>5407</v>
      </c>
      <c r="P527" s="1" t="s">
        <v>7113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28</v>
      </c>
      <c r="B528" s="1" t="s">
        <v>17</v>
      </c>
      <c r="C528" s="1">
        <v>224.2</v>
      </c>
      <c r="D528" s="1">
        <v>0.0</v>
      </c>
      <c r="E528" s="1" t="s">
        <v>29</v>
      </c>
      <c r="F528" s="1" t="s">
        <v>19</v>
      </c>
      <c r="G528" s="1" t="s">
        <v>20</v>
      </c>
      <c r="H528" s="1" t="s">
        <v>7114</v>
      </c>
      <c r="I528" s="1" t="s">
        <v>7115</v>
      </c>
      <c r="J528" s="1" t="s">
        <v>7115</v>
      </c>
      <c r="K528" s="2"/>
      <c r="L528" s="1">
        <v>-8.0</v>
      </c>
      <c r="M528" s="1"/>
      <c r="N528" s="1">
        <v>6.754266666666667</v>
      </c>
      <c r="O528" s="1" t="s">
        <v>5392</v>
      </c>
      <c r="P528" s="1" t="s">
        <v>7116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36</v>
      </c>
      <c r="B529" s="1" t="s">
        <v>17</v>
      </c>
      <c r="C529" s="1">
        <v>245.0</v>
      </c>
      <c r="D529" s="1">
        <v>61.0</v>
      </c>
      <c r="E529" s="2"/>
      <c r="F529" s="1" t="s">
        <v>67</v>
      </c>
      <c r="G529" s="1" t="s">
        <v>93</v>
      </c>
      <c r="H529" s="1" t="s">
        <v>7117</v>
      </c>
      <c r="I529" s="1" t="s">
        <v>7118</v>
      </c>
      <c r="J529" s="1" t="s">
        <v>7118</v>
      </c>
      <c r="K529" s="2"/>
      <c r="L529" s="1">
        <v>-12.0</v>
      </c>
      <c r="M529" s="1"/>
      <c r="N529" s="1">
        <v>7.3987</v>
      </c>
      <c r="O529" s="1" t="s">
        <v>5407</v>
      </c>
      <c r="P529" s="1" t="s">
        <v>7119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36</v>
      </c>
      <c r="B530" s="1" t="s">
        <v>17</v>
      </c>
      <c r="C530" s="1">
        <v>309.0</v>
      </c>
      <c r="D530" s="1">
        <v>0.0</v>
      </c>
      <c r="E530" s="1" t="s">
        <v>5424</v>
      </c>
      <c r="F530" s="1" t="s">
        <v>38</v>
      </c>
      <c r="G530" s="1" t="s">
        <v>20</v>
      </c>
      <c r="H530" s="1" t="s">
        <v>7120</v>
      </c>
      <c r="I530" s="1" t="s">
        <v>7121</v>
      </c>
      <c r="J530" s="1" t="s">
        <v>7122</v>
      </c>
      <c r="K530" s="1" t="s">
        <v>7123</v>
      </c>
      <c r="L530" s="1">
        <v>-10.0</v>
      </c>
      <c r="M530" s="1">
        <v>0.011183333333333333</v>
      </c>
      <c r="N530" s="1">
        <v>8.4685</v>
      </c>
      <c r="O530" s="1" t="s">
        <v>5407</v>
      </c>
      <c r="P530" s="1" t="s">
        <v>6306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36</v>
      </c>
      <c r="B531" s="1" t="s">
        <v>17</v>
      </c>
      <c r="C531" s="1">
        <v>200.0</v>
      </c>
      <c r="D531" s="1">
        <v>74.0</v>
      </c>
      <c r="E531" s="2"/>
      <c r="F531" s="1" t="s">
        <v>67</v>
      </c>
      <c r="G531" s="1" t="s">
        <v>68</v>
      </c>
      <c r="H531" s="1" t="s">
        <v>7124</v>
      </c>
      <c r="I531" s="1" t="s">
        <v>7125</v>
      </c>
      <c r="J531" s="1" t="s">
        <v>7125</v>
      </c>
      <c r="K531" s="2"/>
      <c r="L531" s="1">
        <v>-8.0</v>
      </c>
      <c r="M531" s="1"/>
      <c r="N531" s="1">
        <v>10.924066666666667</v>
      </c>
      <c r="O531" s="1" t="s">
        <v>5407</v>
      </c>
      <c r="P531" s="1" t="s">
        <v>7126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36</v>
      </c>
      <c r="B532" s="1" t="s">
        <v>17</v>
      </c>
      <c r="C532" s="1">
        <v>119.0</v>
      </c>
      <c r="D532" s="1">
        <v>0.0</v>
      </c>
      <c r="E532" s="2"/>
      <c r="F532" s="1" t="s">
        <v>67</v>
      </c>
      <c r="G532" s="1" t="s">
        <v>93</v>
      </c>
      <c r="H532" s="1" t="s">
        <v>7127</v>
      </c>
      <c r="I532" s="1" t="s">
        <v>7128</v>
      </c>
      <c r="J532" s="1" t="s">
        <v>7128</v>
      </c>
      <c r="K532" s="2"/>
      <c r="L532" s="1">
        <v>-14.0</v>
      </c>
      <c r="M532" s="1"/>
      <c r="N532" s="1">
        <v>5.054283333333333</v>
      </c>
      <c r="O532" s="1" t="s">
        <v>5407</v>
      </c>
      <c r="P532" s="1" t="s">
        <v>7129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36</v>
      </c>
      <c r="B533" s="1" t="s">
        <v>17</v>
      </c>
      <c r="C533" s="1">
        <v>398.0</v>
      </c>
      <c r="D533" s="1">
        <v>0.0</v>
      </c>
      <c r="E533" s="1" t="s">
        <v>5424</v>
      </c>
      <c r="F533" s="1" t="s">
        <v>38</v>
      </c>
      <c r="G533" s="1" t="s">
        <v>20</v>
      </c>
      <c r="H533" s="1" t="s">
        <v>7130</v>
      </c>
      <c r="I533" s="1" t="s">
        <v>7131</v>
      </c>
      <c r="J533" s="1" t="s">
        <v>7132</v>
      </c>
      <c r="K533" s="1" t="s">
        <v>7133</v>
      </c>
      <c r="L533" s="1">
        <v>-12.0</v>
      </c>
      <c r="M533" s="1">
        <v>0.017916666666666668</v>
      </c>
      <c r="N533" s="1">
        <v>7.681016666666666</v>
      </c>
      <c r="O533" s="1" t="s">
        <v>5407</v>
      </c>
      <c r="P533" s="1" t="s">
        <v>7134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28</v>
      </c>
      <c r="B534" s="1" t="s">
        <v>17</v>
      </c>
      <c r="C534" s="1">
        <v>329.0</v>
      </c>
      <c r="D534" s="1">
        <v>0.0</v>
      </c>
      <c r="E534" s="1" t="s">
        <v>29</v>
      </c>
      <c r="F534" s="1" t="s">
        <v>19</v>
      </c>
      <c r="G534" s="1" t="s">
        <v>20</v>
      </c>
      <c r="H534" s="1" t="s">
        <v>7135</v>
      </c>
      <c r="I534" s="1" t="s">
        <v>7136</v>
      </c>
      <c r="J534" s="1" t="s">
        <v>7136</v>
      </c>
      <c r="K534" s="2"/>
      <c r="L534" s="1">
        <v>-6.0</v>
      </c>
      <c r="M534" s="1"/>
      <c r="N534" s="1">
        <v>8.964516666666666</v>
      </c>
      <c r="O534" s="1" t="s">
        <v>5392</v>
      </c>
      <c r="P534" s="1" t="s">
        <v>6823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28</v>
      </c>
      <c r="B535" s="1" t="s">
        <v>17</v>
      </c>
      <c r="C535" s="1">
        <v>264.0</v>
      </c>
      <c r="D535" s="1">
        <v>0.0</v>
      </c>
      <c r="E535" s="1" t="s">
        <v>29</v>
      </c>
      <c r="F535" s="1" t="s">
        <v>19</v>
      </c>
      <c r="G535" s="1" t="s">
        <v>20</v>
      </c>
      <c r="H535" s="1" t="s">
        <v>7137</v>
      </c>
      <c r="I535" s="1" t="s">
        <v>7138</v>
      </c>
      <c r="J535" s="1" t="s">
        <v>7138</v>
      </c>
      <c r="K535" s="2"/>
      <c r="L535" s="1">
        <v>-10.0</v>
      </c>
      <c r="M535" s="1"/>
      <c r="N535" s="1">
        <v>4.48535</v>
      </c>
      <c r="O535" s="1" t="s">
        <v>5392</v>
      </c>
      <c r="P535" s="1" t="s">
        <v>6055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36</v>
      </c>
      <c r="B536" s="1" t="s">
        <v>17</v>
      </c>
      <c r="C536" s="1">
        <v>267.0</v>
      </c>
      <c r="D536" s="1">
        <v>62.0</v>
      </c>
      <c r="E536" s="2"/>
      <c r="F536" s="1" t="s">
        <v>67</v>
      </c>
      <c r="G536" s="1" t="s">
        <v>20</v>
      </c>
      <c r="H536" s="1" t="s">
        <v>7139</v>
      </c>
      <c r="I536" s="1" t="s">
        <v>7140</v>
      </c>
      <c r="J536" s="1" t="s">
        <v>7140</v>
      </c>
      <c r="K536" s="2"/>
      <c r="L536" s="1">
        <v>-11.0</v>
      </c>
      <c r="M536" s="1"/>
      <c r="N536" s="1">
        <v>7.81845</v>
      </c>
      <c r="O536" s="1" t="s">
        <v>5407</v>
      </c>
      <c r="P536" s="1" t="s">
        <v>5486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36</v>
      </c>
      <c r="B537" s="1" t="s">
        <v>17</v>
      </c>
      <c r="C537" s="1">
        <v>199.0</v>
      </c>
      <c r="D537" s="1">
        <v>50.0</v>
      </c>
      <c r="E537" s="2"/>
      <c r="F537" s="1" t="s">
        <v>67</v>
      </c>
      <c r="G537" s="1" t="s">
        <v>68</v>
      </c>
      <c r="H537" s="1" t="s">
        <v>7141</v>
      </c>
      <c r="I537" s="1" t="s">
        <v>7142</v>
      </c>
      <c r="J537" s="1" t="s">
        <v>7142</v>
      </c>
      <c r="K537" s="2"/>
      <c r="L537" s="1">
        <v>-12.0</v>
      </c>
      <c r="M537" s="1"/>
      <c r="N537" s="1">
        <v>7.440916666666666</v>
      </c>
      <c r="O537" s="1" t="s">
        <v>5407</v>
      </c>
      <c r="P537" s="1" t="s">
        <v>7143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36</v>
      </c>
      <c r="B538" s="1" t="s">
        <v>17</v>
      </c>
      <c r="C538" s="1">
        <v>650.0</v>
      </c>
      <c r="D538" s="1">
        <v>0.0</v>
      </c>
      <c r="E538" s="1" t="s">
        <v>5424</v>
      </c>
      <c r="F538" s="1" t="s">
        <v>38</v>
      </c>
      <c r="G538" s="1" t="s">
        <v>20</v>
      </c>
      <c r="H538" s="1" t="s">
        <v>7144</v>
      </c>
      <c r="I538" s="1" t="s">
        <v>7145</v>
      </c>
      <c r="J538" s="1" t="s">
        <v>7146</v>
      </c>
      <c r="K538" s="1" t="s">
        <v>7147</v>
      </c>
      <c r="L538" s="1">
        <v>-10.0</v>
      </c>
      <c r="M538" s="1">
        <v>0.023966666666666667</v>
      </c>
      <c r="N538" s="1">
        <v>10.800166666666666</v>
      </c>
      <c r="O538" s="1" t="s">
        <v>5407</v>
      </c>
      <c r="P538" s="1" t="s">
        <v>7148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28</v>
      </c>
      <c r="B539" s="1" t="s">
        <v>17</v>
      </c>
      <c r="C539" s="1">
        <v>281.2</v>
      </c>
      <c r="D539" s="1">
        <v>0.0</v>
      </c>
      <c r="E539" s="1" t="s">
        <v>29</v>
      </c>
      <c r="F539" s="1" t="s">
        <v>19</v>
      </c>
      <c r="G539" s="1" t="s">
        <v>20</v>
      </c>
      <c r="H539" s="1" t="s">
        <v>7149</v>
      </c>
      <c r="I539" s="1" t="s">
        <v>7150</v>
      </c>
      <c r="J539" s="1" t="s">
        <v>7150</v>
      </c>
      <c r="K539" s="2"/>
      <c r="L539" s="1">
        <v>-6.0</v>
      </c>
      <c r="M539" s="1"/>
      <c r="N539" s="1">
        <v>8.690533333333333</v>
      </c>
      <c r="O539" s="1" t="s">
        <v>5392</v>
      </c>
      <c r="P539" s="1" t="s">
        <v>7151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179</v>
      </c>
      <c r="B540" s="1" t="s">
        <v>17</v>
      </c>
      <c r="C540" s="1">
        <v>309.0</v>
      </c>
      <c r="D540" s="1">
        <v>0.0</v>
      </c>
      <c r="E540" s="2"/>
      <c r="F540" s="1" t="s">
        <v>67</v>
      </c>
      <c r="G540" s="1" t="s">
        <v>93</v>
      </c>
      <c r="H540" s="1" t="s">
        <v>7152</v>
      </c>
      <c r="I540" s="1" t="s">
        <v>7153</v>
      </c>
      <c r="J540" s="1" t="s">
        <v>7153</v>
      </c>
      <c r="K540" s="2"/>
      <c r="L540" s="1">
        <v>-1.0</v>
      </c>
      <c r="M540" s="1"/>
      <c r="N540" s="1">
        <v>3.4200833333333334</v>
      </c>
      <c r="O540" s="1" t="s">
        <v>182</v>
      </c>
      <c r="P540" s="1" t="s">
        <v>7154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36</v>
      </c>
      <c r="B541" s="1" t="s">
        <v>17</v>
      </c>
      <c r="C541" s="1">
        <v>442.0</v>
      </c>
      <c r="D541" s="1">
        <v>106.0</v>
      </c>
      <c r="E541" s="2"/>
      <c r="F541" s="1" t="s">
        <v>67</v>
      </c>
      <c r="G541" s="1" t="s">
        <v>68</v>
      </c>
      <c r="H541" s="1" t="s">
        <v>7155</v>
      </c>
      <c r="I541" s="1" t="s">
        <v>7156</v>
      </c>
      <c r="J541" s="1" t="s">
        <v>7156</v>
      </c>
      <c r="K541" s="2"/>
      <c r="L541" s="1">
        <v>-10.0</v>
      </c>
      <c r="M541" s="1"/>
      <c r="N541" s="1">
        <v>8.7085</v>
      </c>
      <c r="O541" s="1" t="s">
        <v>5407</v>
      </c>
      <c r="P541" s="1" t="s">
        <v>7157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58</v>
      </c>
      <c r="B542" s="1" t="s">
        <v>485</v>
      </c>
      <c r="C542" s="1">
        <v>553.0</v>
      </c>
      <c r="D542" s="1">
        <v>0.0</v>
      </c>
      <c r="E542" s="2"/>
      <c r="F542" s="1" t="s">
        <v>19</v>
      </c>
      <c r="G542" s="1" t="s">
        <v>20</v>
      </c>
      <c r="H542" s="1" t="s">
        <v>7158</v>
      </c>
      <c r="I542" s="1" t="s">
        <v>7159</v>
      </c>
      <c r="J542" s="1" t="s">
        <v>7159</v>
      </c>
      <c r="K542" s="2"/>
      <c r="L542" s="1">
        <v>-13.0</v>
      </c>
      <c r="M542" s="1"/>
      <c r="N542" s="1">
        <v>6.46</v>
      </c>
      <c r="O542" s="1" t="s">
        <v>5382</v>
      </c>
      <c r="P542" s="1" t="s">
        <v>7160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58</v>
      </c>
      <c r="B543" s="1" t="s">
        <v>485</v>
      </c>
      <c r="C543" s="1">
        <v>658.0</v>
      </c>
      <c r="D543" s="1">
        <v>0.0</v>
      </c>
      <c r="E543" s="2"/>
      <c r="F543" s="1" t="s">
        <v>19</v>
      </c>
      <c r="G543" s="1" t="s">
        <v>20</v>
      </c>
      <c r="H543" s="1" t="s">
        <v>7161</v>
      </c>
      <c r="I543" s="1" t="s">
        <v>7162</v>
      </c>
      <c r="J543" s="1" t="s">
        <v>7162</v>
      </c>
      <c r="K543" s="2"/>
      <c r="L543" s="1">
        <v>-2.0</v>
      </c>
      <c r="M543" s="1"/>
      <c r="N543" s="1">
        <v>8.903433333333334</v>
      </c>
      <c r="O543" s="1" t="s">
        <v>5382</v>
      </c>
      <c r="P543" s="1" t="s">
        <v>7163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36</v>
      </c>
      <c r="B544" s="1" t="s">
        <v>17</v>
      </c>
      <c r="C544" s="1">
        <v>783.0</v>
      </c>
      <c r="D544" s="1">
        <v>0.0</v>
      </c>
      <c r="E544" s="1" t="s">
        <v>5424</v>
      </c>
      <c r="F544" s="1" t="s">
        <v>38</v>
      </c>
      <c r="G544" s="1" t="s">
        <v>20</v>
      </c>
      <c r="H544" s="1" t="s">
        <v>7164</v>
      </c>
      <c r="I544" s="1" t="s">
        <v>7165</v>
      </c>
      <c r="J544" s="1" t="s">
        <v>7166</v>
      </c>
      <c r="K544" s="1" t="s">
        <v>7167</v>
      </c>
      <c r="L544" s="1">
        <v>2.0</v>
      </c>
      <c r="M544" s="1">
        <v>0.019083333333333334</v>
      </c>
      <c r="N544" s="1">
        <v>50.45993333333333</v>
      </c>
      <c r="O544" s="1" t="s">
        <v>5407</v>
      </c>
      <c r="P544" s="1" t="s">
        <v>7168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28</v>
      </c>
      <c r="B545" s="1" t="s">
        <v>17</v>
      </c>
      <c r="C545" s="1">
        <v>239.2</v>
      </c>
      <c r="D545" s="1">
        <v>0.0</v>
      </c>
      <c r="E545" s="1" t="s">
        <v>29</v>
      </c>
      <c r="F545" s="1" t="s">
        <v>19</v>
      </c>
      <c r="G545" s="1" t="s">
        <v>20</v>
      </c>
      <c r="H545" s="1" t="s">
        <v>7169</v>
      </c>
      <c r="I545" s="1" t="s">
        <v>7170</v>
      </c>
      <c r="J545" s="1" t="s">
        <v>7170</v>
      </c>
      <c r="K545" s="2"/>
      <c r="L545" s="1">
        <v>-4.0</v>
      </c>
      <c r="M545" s="1"/>
      <c r="N545" s="1">
        <v>10.8445</v>
      </c>
      <c r="O545" s="1" t="s">
        <v>5392</v>
      </c>
      <c r="P545" s="1" t="s">
        <v>7171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28</v>
      </c>
      <c r="B546" s="1" t="s">
        <v>17</v>
      </c>
      <c r="C546" s="3">
        <v>265.3</v>
      </c>
      <c r="D546" s="1">
        <v>113.7</v>
      </c>
      <c r="E546" s="1" t="s">
        <v>29</v>
      </c>
      <c r="F546" s="1" t="s">
        <v>19</v>
      </c>
      <c r="G546" s="1" t="s">
        <v>20</v>
      </c>
      <c r="H546" s="1" t="s">
        <v>7172</v>
      </c>
      <c r="I546" s="1" t="s">
        <v>7173</v>
      </c>
      <c r="J546" s="1" t="s">
        <v>7173</v>
      </c>
      <c r="K546" s="2"/>
      <c r="L546" s="1">
        <v>-8.0</v>
      </c>
      <c r="M546" s="1"/>
      <c r="N546" s="1">
        <v>6.5501</v>
      </c>
      <c r="O546" s="1" t="s">
        <v>5392</v>
      </c>
      <c r="P546" s="1" t="s">
        <v>7174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36</v>
      </c>
      <c r="B547" s="1" t="s">
        <v>17</v>
      </c>
      <c r="C547" s="1">
        <v>199.0</v>
      </c>
      <c r="D547" s="1">
        <v>50.0</v>
      </c>
      <c r="E547" s="2"/>
      <c r="F547" s="1" t="s">
        <v>67</v>
      </c>
      <c r="G547" s="1" t="s">
        <v>68</v>
      </c>
      <c r="H547" s="1" t="s">
        <v>7175</v>
      </c>
      <c r="I547" s="1" t="s">
        <v>7176</v>
      </c>
      <c r="J547" s="1" t="s">
        <v>7176</v>
      </c>
      <c r="K547" s="2"/>
      <c r="L547" s="1">
        <v>-10.0</v>
      </c>
      <c r="M547" s="1"/>
      <c r="N547" s="1">
        <v>8.731</v>
      </c>
      <c r="O547" s="1" t="s">
        <v>5407</v>
      </c>
      <c r="P547" s="1" t="s">
        <v>7177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28</v>
      </c>
      <c r="B548" s="1" t="s">
        <v>17</v>
      </c>
      <c r="C548" s="1">
        <v>153.67</v>
      </c>
      <c r="D548" s="1">
        <v>60.53</v>
      </c>
      <c r="E548" s="1" t="s">
        <v>29</v>
      </c>
      <c r="F548" s="1" t="s">
        <v>19</v>
      </c>
      <c r="G548" s="1" t="s">
        <v>20</v>
      </c>
      <c r="H548" s="1" t="s">
        <v>7178</v>
      </c>
      <c r="I548" s="1" t="s">
        <v>7179</v>
      </c>
      <c r="J548" s="1" t="s">
        <v>7179</v>
      </c>
      <c r="K548" s="2"/>
      <c r="L548" s="1">
        <v>-6.0</v>
      </c>
      <c r="M548" s="1"/>
      <c r="N548" s="1">
        <v>8.697033333333334</v>
      </c>
      <c r="O548" s="1" t="s">
        <v>5392</v>
      </c>
      <c r="P548" s="1" t="s">
        <v>5649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58</v>
      </c>
      <c r="B549" s="1" t="s">
        <v>485</v>
      </c>
      <c r="C549" s="1">
        <v>593.0</v>
      </c>
      <c r="D549" s="1">
        <v>0.0</v>
      </c>
      <c r="E549" s="2"/>
      <c r="F549" s="1" t="s">
        <v>19</v>
      </c>
      <c r="G549" s="1" t="s">
        <v>20</v>
      </c>
      <c r="H549" s="1" t="s">
        <v>7180</v>
      </c>
      <c r="I549" s="1" t="s">
        <v>7181</v>
      </c>
      <c r="J549" s="1" t="s">
        <v>7181</v>
      </c>
      <c r="K549" s="2"/>
      <c r="L549" s="1">
        <v>-8.0</v>
      </c>
      <c r="M549" s="1"/>
      <c r="N549" s="1">
        <v>11.144083333333333</v>
      </c>
      <c r="O549" s="1" t="s">
        <v>5382</v>
      </c>
      <c r="P549" s="1" t="s">
        <v>7182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36</v>
      </c>
      <c r="B550" s="1" t="s">
        <v>17</v>
      </c>
      <c r="C550" s="1">
        <v>199.0</v>
      </c>
      <c r="D550" s="1">
        <v>50.0</v>
      </c>
      <c r="E550" s="2"/>
      <c r="F550" s="1" t="s">
        <v>67</v>
      </c>
      <c r="G550" s="1" t="s">
        <v>68</v>
      </c>
      <c r="H550" s="1" t="s">
        <v>7183</v>
      </c>
      <c r="I550" s="1" t="s">
        <v>7184</v>
      </c>
      <c r="J550" s="1" t="s">
        <v>7184</v>
      </c>
      <c r="K550" s="2"/>
      <c r="L550" s="1">
        <v>-11.0</v>
      </c>
      <c r="M550" s="1"/>
      <c r="N550" s="1">
        <v>19.10295</v>
      </c>
      <c r="O550" s="1" t="s">
        <v>5407</v>
      </c>
      <c r="P550" s="1" t="s">
        <v>5901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36</v>
      </c>
      <c r="B551" s="1" t="s">
        <v>17</v>
      </c>
      <c r="C551" s="1">
        <v>558.0</v>
      </c>
      <c r="D551" s="1">
        <v>0.0</v>
      </c>
      <c r="E551" s="1" t="s">
        <v>29</v>
      </c>
      <c r="F551" s="1" t="s">
        <v>38</v>
      </c>
      <c r="G551" s="1" t="s">
        <v>20</v>
      </c>
      <c r="H551" s="1" t="s">
        <v>7185</v>
      </c>
      <c r="I551" s="1" t="s">
        <v>7186</v>
      </c>
      <c r="J551" s="1" t="s">
        <v>7187</v>
      </c>
      <c r="K551" s="1" t="s">
        <v>7188</v>
      </c>
      <c r="L551" s="1">
        <v>-5.0</v>
      </c>
      <c r="M551" s="1">
        <v>1.0072166666666666</v>
      </c>
      <c r="N551" s="1">
        <v>7.108833333333333</v>
      </c>
      <c r="O551" s="1" t="s">
        <v>5407</v>
      </c>
      <c r="P551" s="1" t="s">
        <v>7189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36</v>
      </c>
      <c r="B552" s="1" t="s">
        <v>17</v>
      </c>
      <c r="C552" s="3">
        <v>199.0</v>
      </c>
      <c r="D552" s="1">
        <v>50.0</v>
      </c>
      <c r="E552" s="2"/>
      <c r="F552" s="1" t="s">
        <v>67</v>
      </c>
      <c r="G552" s="1" t="s">
        <v>93</v>
      </c>
      <c r="H552" s="1" t="s">
        <v>7190</v>
      </c>
      <c r="I552" s="1" t="s">
        <v>7191</v>
      </c>
      <c r="J552" s="1" t="s">
        <v>7191</v>
      </c>
      <c r="K552" s="2"/>
      <c r="L552" s="1">
        <v>-14.0</v>
      </c>
      <c r="M552" s="1"/>
      <c r="N552" s="1">
        <v>20.831</v>
      </c>
      <c r="O552" s="1" t="s">
        <v>5407</v>
      </c>
      <c r="P552" s="1" t="s">
        <v>5571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36</v>
      </c>
      <c r="B553" s="1" t="s">
        <v>17</v>
      </c>
      <c r="C553" s="1">
        <v>250.0</v>
      </c>
      <c r="D553" s="1">
        <v>0.0</v>
      </c>
      <c r="E553" s="1" t="s">
        <v>5424</v>
      </c>
      <c r="F553" s="1" t="s">
        <v>38</v>
      </c>
      <c r="G553" s="1" t="s">
        <v>20</v>
      </c>
      <c r="H553" s="1" t="s">
        <v>7192</v>
      </c>
      <c r="I553" s="1" t="s">
        <v>7193</v>
      </c>
      <c r="J553" s="1" t="s">
        <v>7194</v>
      </c>
      <c r="K553" s="1" t="s">
        <v>7195</v>
      </c>
      <c r="L553" s="1">
        <v>1.0</v>
      </c>
      <c r="M553" s="1">
        <v>0.0199</v>
      </c>
      <c r="N553" s="1">
        <v>13.397266666666667</v>
      </c>
      <c r="O553" s="1" t="s">
        <v>5407</v>
      </c>
      <c r="P553" s="1" t="s">
        <v>7196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36</v>
      </c>
      <c r="B554" s="1" t="s">
        <v>17</v>
      </c>
      <c r="C554" s="1">
        <v>299.0</v>
      </c>
      <c r="D554" s="1">
        <v>0.0</v>
      </c>
      <c r="E554" s="1" t="s">
        <v>6445</v>
      </c>
      <c r="F554" s="1" t="s">
        <v>38</v>
      </c>
      <c r="G554" s="1" t="s">
        <v>20</v>
      </c>
      <c r="H554" s="1" t="s">
        <v>7197</v>
      </c>
      <c r="I554" s="1" t="s">
        <v>7198</v>
      </c>
      <c r="J554" s="1" t="s">
        <v>7199</v>
      </c>
      <c r="K554" s="1" t="s">
        <v>7200</v>
      </c>
      <c r="L554" s="1">
        <v>0.0</v>
      </c>
      <c r="M554" s="1">
        <v>0.02285</v>
      </c>
      <c r="N554" s="1">
        <v>13.59955</v>
      </c>
      <c r="O554" s="1" t="s">
        <v>5407</v>
      </c>
      <c r="P554" s="1" t="s">
        <v>5571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36</v>
      </c>
      <c r="B555" s="1" t="s">
        <v>17</v>
      </c>
      <c r="C555" s="1">
        <v>423.0</v>
      </c>
      <c r="D555" s="1">
        <v>0.0</v>
      </c>
      <c r="E555" s="1" t="s">
        <v>6445</v>
      </c>
      <c r="F555" s="1" t="s">
        <v>38</v>
      </c>
      <c r="G555" s="1" t="s">
        <v>20</v>
      </c>
      <c r="H555" s="1" t="s">
        <v>7201</v>
      </c>
      <c r="I555" s="1" t="s">
        <v>7202</v>
      </c>
      <c r="J555" s="1" t="s">
        <v>7203</v>
      </c>
      <c r="K555" s="1" t="s">
        <v>7204</v>
      </c>
      <c r="L555" s="1">
        <v>4.0</v>
      </c>
      <c r="M555" s="1">
        <v>0.0125</v>
      </c>
      <c r="N555" s="1">
        <v>24.505366666666667</v>
      </c>
      <c r="O555" s="1" t="s">
        <v>5407</v>
      </c>
      <c r="P555" s="1" t="s">
        <v>7205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36</v>
      </c>
      <c r="B556" s="1" t="s">
        <v>17</v>
      </c>
      <c r="C556" s="1">
        <v>356.0</v>
      </c>
      <c r="D556" s="1">
        <v>0.0</v>
      </c>
      <c r="E556" s="1" t="s">
        <v>6445</v>
      </c>
      <c r="F556" s="1" t="s">
        <v>38</v>
      </c>
      <c r="G556" s="1" t="s">
        <v>20</v>
      </c>
      <c r="H556" s="1" t="s">
        <v>7206</v>
      </c>
      <c r="I556" s="1" t="s">
        <v>7207</v>
      </c>
      <c r="J556" s="1" t="s">
        <v>7208</v>
      </c>
      <c r="K556" s="1" t="s">
        <v>7209</v>
      </c>
      <c r="L556" s="1">
        <v>-7.0</v>
      </c>
      <c r="M556" s="1">
        <v>0.015033333333333333</v>
      </c>
      <c r="N556" s="1">
        <v>13.91855</v>
      </c>
      <c r="O556" s="1" t="s">
        <v>5407</v>
      </c>
      <c r="P556" s="1" t="s">
        <v>7210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36</v>
      </c>
      <c r="B557" s="1" t="s">
        <v>17</v>
      </c>
      <c r="C557" s="1">
        <v>290.0</v>
      </c>
      <c r="D557" s="1">
        <v>19.0</v>
      </c>
      <c r="E557" s="1" t="s">
        <v>5424</v>
      </c>
      <c r="F557" s="1" t="s">
        <v>38</v>
      </c>
      <c r="G557" s="1" t="s">
        <v>20</v>
      </c>
      <c r="H557" s="1" t="s">
        <v>7211</v>
      </c>
      <c r="I557" s="1" t="s">
        <v>7212</v>
      </c>
      <c r="J557" s="1" t="s">
        <v>7213</v>
      </c>
      <c r="K557" s="1" t="s">
        <v>7214</v>
      </c>
      <c r="L557" s="1">
        <v>-10.0</v>
      </c>
      <c r="M557" s="1">
        <v>0.029083333333333333</v>
      </c>
      <c r="N557" s="1">
        <v>20.578083333333332</v>
      </c>
      <c r="O557" s="1" t="s">
        <v>5407</v>
      </c>
      <c r="P557" s="1" t="s">
        <v>6306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36</v>
      </c>
      <c r="B558" s="1" t="s">
        <v>17</v>
      </c>
      <c r="C558" s="1">
        <v>356.0</v>
      </c>
      <c r="D558" s="1">
        <v>0.0</v>
      </c>
      <c r="E558" s="1" t="s">
        <v>6445</v>
      </c>
      <c r="F558" s="1" t="s">
        <v>38</v>
      </c>
      <c r="G558" s="1" t="s">
        <v>93</v>
      </c>
      <c r="H558" s="1" t="s">
        <v>7215</v>
      </c>
      <c r="I558" s="1" t="s">
        <v>7216</v>
      </c>
      <c r="J558" s="1" t="s">
        <v>7217</v>
      </c>
      <c r="K558" s="1" t="s">
        <v>7218</v>
      </c>
      <c r="L558" s="1">
        <v>-7.0</v>
      </c>
      <c r="M558" s="1">
        <v>0.030416666666666668</v>
      </c>
      <c r="N558" s="1">
        <v>20.50325</v>
      </c>
      <c r="O558" s="1" t="s">
        <v>5407</v>
      </c>
      <c r="P558" s="1" t="s">
        <v>7219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36</v>
      </c>
      <c r="B559" s="1" t="s">
        <v>17</v>
      </c>
      <c r="C559" s="1">
        <v>747.0</v>
      </c>
      <c r="D559" s="1">
        <v>0.0</v>
      </c>
      <c r="E559" s="1" t="s">
        <v>5424</v>
      </c>
      <c r="F559" s="1" t="s">
        <v>38</v>
      </c>
      <c r="G559" s="1" t="s">
        <v>20</v>
      </c>
      <c r="H559" s="1" t="s">
        <v>7220</v>
      </c>
      <c r="I559" s="1" t="s">
        <v>7221</v>
      </c>
      <c r="J559" s="1" t="s">
        <v>7222</v>
      </c>
      <c r="K559" s="1" t="s">
        <v>7223</v>
      </c>
      <c r="L559" s="1">
        <v>-1.0</v>
      </c>
      <c r="M559" s="1">
        <v>80.96795</v>
      </c>
      <c r="N559" s="1">
        <v>162.08731666666668</v>
      </c>
      <c r="O559" s="1" t="s">
        <v>5407</v>
      </c>
      <c r="P559" s="1" t="s">
        <v>7224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16</v>
      </c>
      <c r="B560" s="1" t="s">
        <v>485</v>
      </c>
      <c r="C560" s="1">
        <v>369.0</v>
      </c>
      <c r="D560" s="1">
        <v>0.0</v>
      </c>
      <c r="E560" s="1" t="s">
        <v>3826</v>
      </c>
      <c r="F560" s="1" t="s">
        <v>19</v>
      </c>
      <c r="G560" s="1" t="s">
        <v>20</v>
      </c>
      <c r="H560" s="1" t="s">
        <v>7225</v>
      </c>
      <c r="I560" s="1" t="s">
        <v>7226</v>
      </c>
      <c r="J560" s="1" t="s">
        <v>7226</v>
      </c>
      <c r="K560" s="2"/>
      <c r="L560" s="1">
        <v>-6.0</v>
      </c>
      <c r="M560" s="1"/>
      <c r="N560" s="1">
        <v>8.12645</v>
      </c>
      <c r="O560" s="1" t="s">
        <v>5382</v>
      </c>
      <c r="P560" s="1" t="s">
        <v>7227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28</v>
      </c>
      <c r="B561" s="1" t="s">
        <v>17</v>
      </c>
      <c r="C561" s="3">
        <v>618.0</v>
      </c>
      <c r="D561" s="1">
        <v>0.0</v>
      </c>
      <c r="E561" s="1" t="s">
        <v>29</v>
      </c>
      <c r="F561" s="1" t="s">
        <v>19</v>
      </c>
      <c r="G561" s="1" t="s">
        <v>20</v>
      </c>
      <c r="H561" s="1" t="s">
        <v>7228</v>
      </c>
      <c r="I561" s="1" t="s">
        <v>7229</v>
      </c>
      <c r="J561" s="1" t="s">
        <v>7229</v>
      </c>
      <c r="K561" s="2"/>
      <c r="L561" s="1">
        <v>-9.0</v>
      </c>
      <c r="M561" s="1"/>
      <c r="N561" s="1">
        <v>10.614083333333333</v>
      </c>
      <c r="O561" s="1" t="s">
        <v>5392</v>
      </c>
      <c r="P561" s="1" t="s">
        <v>7230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58</v>
      </c>
      <c r="B562" s="1" t="s">
        <v>485</v>
      </c>
      <c r="C562" s="1">
        <v>264.0</v>
      </c>
      <c r="D562" s="1">
        <v>0.0</v>
      </c>
      <c r="E562" s="2"/>
      <c r="F562" s="1" t="s">
        <v>19</v>
      </c>
      <c r="G562" s="1" t="s">
        <v>20</v>
      </c>
      <c r="H562" s="1" t="s">
        <v>7231</v>
      </c>
      <c r="I562" s="1" t="s">
        <v>7232</v>
      </c>
      <c r="J562" s="1" t="s">
        <v>7232</v>
      </c>
      <c r="K562" s="2"/>
      <c r="L562" s="1">
        <v>-7.0</v>
      </c>
      <c r="M562" s="1"/>
      <c r="N562" s="1">
        <v>7.579416666666667</v>
      </c>
      <c r="O562" s="1" t="s">
        <v>5382</v>
      </c>
      <c r="P562" s="1" t="s">
        <v>7233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28</v>
      </c>
      <c r="B563" s="1" t="s">
        <v>17</v>
      </c>
      <c r="C563" s="1">
        <v>487.4</v>
      </c>
      <c r="D563" s="1">
        <v>0.0</v>
      </c>
      <c r="E563" s="1" t="s">
        <v>29</v>
      </c>
      <c r="F563" s="1" t="s">
        <v>19</v>
      </c>
      <c r="G563" s="1" t="s">
        <v>20</v>
      </c>
      <c r="H563" s="1" t="s">
        <v>7234</v>
      </c>
      <c r="I563" s="1" t="s">
        <v>7235</v>
      </c>
      <c r="J563" s="1" t="s">
        <v>7235</v>
      </c>
      <c r="K563" s="2"/>
      <c r="L563" s="1">
        <v>-9.0</v>
      </c>
      <c r="M563" s="1"/>
      <c r="N563" s="1">
        <v>5.8503</v>
      </c>
      <c r="O563" s="1" t="s">
        <v>5392</v>
      </c>
      <c r="P563" s="1" t="s">
        <v>7236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28</v>
      </c>
      <c r="B564" s="1" t="s">
        <v>17</v>
      </c>
      <c r="C564" s="1">
        <v>214.2</v>
      </c>
      <c r="D564" s="1">
        <v>0.0</v>
      </c>
      <c r="E564" s="1" t="s">
        <v>29</v>
      </c>
      <c r="F564" s="1" t="s">
        <v>19</v>
      </c>
      <c r="G564" s="1" t="s">
        <v>20</v>
      </c>
      <c r="H564" s="1" t="s">
        <v>7237</v>
      </c>
      <c r="I564" s="1" t="s">
        <v>7238</v>
      </c>
      <c r="J564" s="1" t="s">
        <v>7238</v>
      </c>
      <c r="K564" s="2"/>
      <c r="L564" s="1">
        <v>-4.0</v>
      </c>
      <c r="M564" s="1"/>
      <c r="N564" s="1">
        <v>10.097783333333334</v>
      </c>
      <c r="O564" s="1" t="s">
        <v>5392</v>
      </c>
      <c r="P564" s="1" t="s">
        <v>5420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58</v>
      </c>
      <c r="B565" s="1" t="s">
        <v>485</v>
      </c>
      <c r="C565" s="1">
        <v>762.0</v>
      </c>
      <c r="D565" s="1">
        <v>0.0</v>
      </c>
      <c r="E565" s="2"/>
      <c r="F565" s="1" t="s">
        <v>19</v>
      </c>
      <c r="G565" s="1" t="s">
        <v>20</v>
      </c>
      <c r="H565" s="1" t="s">
        <v>7239</v>
      </c>
      <c r="I565" s="1" t="s">
        <v>7240</v>
      </c>
      <c r="J565" s="1" t="s">
        <v>7240</v>
      </c>
      <c r="K565" s="2"/>
      <c r="L565" s="1">
        <v>-7.0</v>
      </c>
      <c r="M565" s="1"/>
      <c r="N565" s="1">
        <v>12.2169</v>
      </c>
      <c r="O565" s="1" t="s">
        <v>5382</v>
      </c>
      <c r="P565" s="1" t="s">
        <v>7241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58</v>
      </c>
      <c r="B566" s="1" t="s">
        <v>485</v>
      </c>
      <c r="C566" s="3">
        <v>578.0</v>
      </c>
      <c r="D566" s="1">
        <v>0.0</v>
      </c>
      <c r="E566" s="2"/>
      <c r="F566" s="1" t="s">
        <v>19</v>
      </c>
      <c r="G566" s="1" t="s">
        <v>20</v>
      </c>
      <c r="H566" s="1" t="s">
        <v>7242</v>
      </c>
      <c r="I566" s="1" t="s">
        <v>7243</v>
      </c>
      <c r="J566" s="1" t="s">
        <v>7243</v>
      </c>
      <c r="K566" s="2"/>
      <c r="L566" s="1">
        <v>-8.0</v>
      </c>
      <c r="M566" s="1"/>
      <c r="N566" s="1">
        <v>11.3929</v>
      </c>
      <c r="O566" s="1" t="s">
        <v>5382</v>
      </c>
      <c r="P566" s="1" t="s">
        <v>7244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58</v>
      </c>
      <c r="B567" s="1" t="s">
        <v>485</v>
      </c>
      <c r="C567" s="3">
        <v>329.0</v>
      </c>
      <c r="D567" s="1">
        <v>0.0</v>
      </c>
      <c r="E567" s="2"/>
      <c r="F567" s="1" t="s">
        <v>19</v>
      </c>
      <c r="G567" s="1" t="s">
        <v>20</v>
      </c>
      <c r="H567" s="1" t="s">
        <v>7245</v>
      </c>
      <c r="I567" s="1" t="s">
        <v>7246</v>
      </c>
      <c r="J567" s="1" t="s">
        <v>7246</v>
      </c>
      <c r="K567" s="2"/>
      <c r="L567" s="1">
        <v>-8.0</v>
      </c>
      <c r="M567" s="1"/>
      <c r="N567" s="1">
        <v>6.695733333333333</v>
      </c>
      <c r="O567" s="1" t="s">
        <v>5382</v>
      </c>
      <c r="P567" s="1" t="s">
        <v>7247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28</v>
      </c>
      <c r="B568" s="1" t="s">
        <v>17</v>
      </c>
      <c r="C568" s="1">
        <v>301.2</v>
      </c>
      <c r="D568" s="1">
        <v>0.0</v>
      </c>
      <c r="E568" s="1" t="s">
        <v>29</v>
      </c>
      <c r="F568" s="1" t="s">
        <v>19</v>
      </c>
      <c r="G568" s="1" t="s">
        <v>20</v>
      </c>
      <c r="H568" s="1" t="s">
        <v>7248</v>
      </c>
      <c r="I568" s="1" t="s">
        <v>7249</v>
      </c>
      <c r="J568" s="1" t="s">
        <v>7249</v>
      </c>
      <c r="K568" s="2"/>
      <c r="L568" s="1">
        <v>-8.0</v>
      </c>
      <c r="M568" s="1"/>
      <c r="N568" s="1">
        <v>6.697583333333333</v>
      </c>
      <c r="O568" s="1" t="s">
        <v>5392</v>
      </c>
      <c r="P568" s="1" t="s">
        <v>7250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485</v>
      </c>
      <c r="C569" s="1">
        <v>329.0</v>
      </c>
      <c r="D569" s="1">
        <v>0.0</v>
      </c>
      <c r="E569" s="1" t="s">
        <v>7251</v>
      </c>
      <c r="F569" s="1" t="s">
        <v>19</v>
      </c>
      <c r="G569" s="1" t="s">
        <v>20</v>
      </c>
      <c r="H569" s="1" t="s">
        <v>7252</v>
      </c>
      <c r="I569" s="1" t="s">
        <v>7253</v>
      </c>
      <c r="J569" s="1" t="s">
        <v>7253</v>
      </c>
      <c r="K569" s="2"/>
      <c r="L569" s="1">
        <v>-1.0</v>
      </c>
      <c r="M569" s="1"/>
      <c r="N569" s="1">
        <v>13.660166666666667</v>
      </c>
      <c r="O569" s="1" t="s">
        <v>5382</v>
      </c>
      <c r="P569" s="1" t="s">
        <v>7254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36</v>
      </c>
      <c r="B570" s="1" t="s">
        <v>17</v>
      </c>
      <c r="C570" s="3">
        <v>160.0</v>
      </c>
      <c r="D570" s="1">
        <v>109.0</v>
      </c>
      <c r="E570" s="1" t="s">
        <v>5753</v>
      </c>
      <c r="F570" s="1" t="s">
        <v>38</v>
      </c>
      <c r="G570" s="1" t="s">
        <v>20</v>
      </c>
      <c r="H570" s="1" t="s">
        <v>7255</v>
      </c>
      <c r="I570" s="1" t="s">
        <v>7256</v>
      </c>
      <c r="J570" s="1" t="s">
        <v>7257</v>
      </c>
      <c r="K570" s="1" t="s">
        <v>7258</v>
      </c>
      <c r="L570" s="1">
        <v>-2.0</v>
      </c>
      <c r="M570" s="1">
        <v>0.028066666666666667</v>
      </c>
      <c r="N570" s="1">
        <v>15.753183333333334</v>
      </c>
      <c r="O570" s="1" t="s">
        <v>5407</v>
      </c>
      <c r="P570" s="1" t="s">
        <v>7259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58</v>
      </c>
      <c r="B571" s="1" t="s">
        <v>485</v>
      </c>
      <c r="C571" s="1">
        <v>264.0</v>
      </c>
      <c r="D571" s="1">
        <v>0.0</v>
      </c>
      <c r="E571" s="2"/>
      <c r="F571" s="1" t="s">
        <v>19</v>
      </c>
      <c r="G571" s="1" t="s">
        <v>20</v>
      </c>
      <c r="H571" s="1" t="s">
        <v>7260</v>
      </c>
      <c r="I571" s="1" t="s">
        <v>7261</v>
      </c>
      <c r="J571" s="1" t="s">
        <v>7261</v>
      </c>
      <c r="K571" s="2"/>
      <c r="L571" s="1">
        <v>-10.0</v>
      </c>
      <c r="M571" s="1"/>
      <c r="N571" s="1">
        <v>4.995116666666667</v>
      </c>
      <c r="O571" s="1" t="s">
        <v>5382</v>
      </c>
      <c r="P571" s="1" t="s">
        <v>5605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36</v>
      </c>
      <c r="B572" s="1" t="s">
        <v>17</v>
      </c>
      <c r="C572" s="1">
        <v>263.0</v>
      </c>
      <c r="D572" s="1">
        <v>81.0</v>
      </c>
      <c r="E572" s="2"/>
      <c r="F572" s="1" t="s">
        <v>67</v>
      </c>
      <c r="G572" s="1" t="s">
        <v>20</v>
      </c>
      <c r="H572" s="1" t="s">
        <v>7262</v>
      </c>
      <c r="I572" s="1" t="s">
        <v>7263</v>
      </c>
      <c r="J572" s="1" t="s">
        <v>4417</v>
      </c>
      <c r="K572" s="2"/>
      <c r="L572" s="1">
        <v>457.0</v>
      </c>
      <c r="M572" s="1"/>
      <c r="N572" s="1">
        <v>10.374783333333333</v>
      </c>
      <c r="O572" s="1" t="s">
        <v>5407</v>
      </c>
      <c r="P572" s="1" t="s">
        <v>7264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58</v>
      </c>
      <c r="B573" s="1" t="s">
        <v>485</v>
      </c>
      <c r="C573" s="1">
        <v>598.0</v>
      </c>
      <c r="D573" s="1">
        <v>0.0</v>
      </c>
      <c r="E573" s="2"/>
      <c r="F573" s="1" t="s">
        <v>19</v>
      </c>
      <c r="G573" s="1" t="s">
        <v>20</v>
      </c>
      <c r="H573" s="1" t="s">
        <v>7265</v>
      </c>
      <c r="I573" s="1" t="s">
        <v>7266</v>
      </c>
      <c r="J573" s="1" t="s">
        <v>7266</v>
      </c>
      <c r="K573" s="2"/>
      <c r="L573" s="1">
        <v>-7.0</v>
      </c>
      <c r="M573" s="1"/>
      <c r="N573" s="1">
        <v>12.257166666666667</v>
      </c>
      <c r="O573" s="1" t="s">
        <v>5382</v>
      </c>
      <c r="P573" s="1" t="s">
        <v>7267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28</v>
      </c>
      <c r="B574" s="1" t="s">
        <v>17</v>
      </c>
      <c r="C574" s="1">
        <v>359.4</v>
      </c>
      <c r="D574" s="1">
        <v>0.0</v>
      </c>
      <c r="E574" s="1" t="s">
        <v>29</v>
      </c>
      <c r="F574" s="1" t="s">
        <v>19</v>
      </c>
      <c r="G574" s="1" t="s">
        <v>20</v>
      </c>
      <c r="H574" s="1" t="s">
        <v>7268</v>
      </c>
      <c r="I574" s="1" t="s">
        <v>7269</v>
      </c>
      <c r="J574" s="1" t="s">
        <v>7269</v>
      </c>
      <c r="K574" s="2"/>
      <c r="L574" s="1">
        <v>-5.0</v>
      </c>
      <c r="M574" s="1"/>
      <c r="N574" s="1">
        <v>9.0321</v>
      </c>
      <c r="O574" s="1" t="s">
        <v>5392</v>
      </c>
      <c r="P574" s="1" t="s">
        <v>7270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58</v>
      </c>
      <c r="B575" s="1" t="s">
        <v>485</v>
      </c>
      <c r="C575" s="1">
        <v>603.0</v>
      </c>
      <c r="D575" s="1">
        <v>0.0</v>
      </c>
      <c r="E575" s="2"/>
      <c r="F575" s="1" t="s">
        <v>19</v>
      </c>
      <c r="G575" s="1" t="s">
        <v>20</v>
      </c>
      <c r="H575" s="1" t="s">
        <v>7271</v>
      </c>
      <c r="I575" s="1" t="s">
        <v>7272</v>
      </c>
      <c r="J575" s="1" t="s">
        <v>7272</v>
      </c>
      <c r="K575" s="2"/>
      <c r="L575" s="1">
        <v>-9.0</v>
      </c>
      <c r="M575" s="1"/>
      <c r="N575" s="1">
        <v>10.9528</v>
      </c>
      <c r="O575" s="1" t="s">
        <v>5382</v>
      </c>
      <c r="P575" s="1" t="s">
        <v>7273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58</v>
      </c>
      <c r="B576" s="1" t="s">
        <v>485</v>
      </c>
      <c r="C576" s="1">
        <v>329.0</v>
      </c>
      <c r="D576" s="1">
        <v>0.0</v>
      </c>
      <c r="E576" s="2"/>
      <c r="F576" s="1" t="s">
        <v>19</v>
      </c>
      <c r="G576" s="1" t="s">
        <v>20</v>
      </c>
      <c r="H576" s="1" t="s">
        <v>7274</v>
      </c>
      <c r="I576" s="1" t="s">
        <v>7275</v>
      </c>
      <c r="J576" s="1" t="s">
        <v>7275</v>
      </c>
      <c r="K576" s="2"/>
      <c r="L576" s="1">
        <v>-8.0</v>
      </c>
      <c r="M576" s="1"/>
      <c r="N576" s="1">
        <v>6.33015</v>
      </c>
      <c r="O576" s="1" t="s">
        <v>5382</v>
      </c>
      <c r="P576" s="1" t="s">
        <v>7276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58</v>
      </c>
      <c r="B577" s="1" t="s">
        <v>485</v>
      </c>
      <c r="C577" s="1">
        <v>712.0</v>
      </c>
      <c r="D577" s="1">
        <v>0.0</v>
      </c>
      <c r="E577" s="2"/>
      <c r="F577" s="1" t="s">
        <v>19</v>
      </c>
      <c r="G577" s="1" t="s">
        <v>20</v>
      </c>
      <c r="H577" s="1" t="s">
        <v>7277</v>
      </c>
      <c r="I577" s="1" t="s">
        <v>7278</v>
      </c>
      <c r="J577" s="1" t="s">
        <v>7278</v>
      </c>
      <c r="K577" s="2"/>
      <c r="L577" s="1">
        <v>-10.0</v>
      </c>
      <c r="M577" s="1"/>
      <c r="N577" s="1">
        <v>9.322916666666666</v>
      </c>
      <c r="O577" s="1" t="s">
        <v>5382</v>
      </c>
      <c r="P577" s="1" t="s">
        <v>7279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28</v>
      </c>
      <c r="B578" s="1" t="s">
        <v>17</v>
      </c>
      <c r="C578" s="1">
        <v>321.0</v>
      </c>
      <c r="D578" s="1">
        <v>0.0</v>
      </c>
      <c r="E578" s="1" t="s">
        <v>29</v>
      </c>
      <c r="F578" s="1" t="s">
        <v>19</v>
      </c>
      <c r="G578" s="1" t="s">
        <v>20</v>
      </c>
      <c r="H578" s="1" t="s">
        <v>7280</v>
      </c>
      <c r="I578" s="1" t="s">
        <v>7281</v>
      </c>
      <c r="J578" s="1" t="s">
        <v>7281</v>
      </c>
      <c r="K578" s="2"/>
      <c r="L578" s="1">
        <v>-5.0</v>
      </c>
      <c r="M578" s="1"/>
      <c r="N578" s="1">
        <v>9.404616666666668</v>
      </c>
      <c r="O578" s="1" t="s">
        <v>5392</v>
      </c>
      <c r="P578" s="1" t="s">
        <v>7282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16</v>
      </c>
      <c r="B579" s="1" t="s">
        <v>485</v>
      </c>
      <c r="C579" s="1">
        <v>321.0</v>
      </c>
      <c r="D579" s="1">
        <v>0.0</v>
      </c>
      <c r="E579" s="1" t="s">
        <v>1803</v>
      </c>
      <c r="F579" s="1" t="s">
        <v>19</v>
      </c>
      <c r="G579" s="1" t="s">
        <v>20</v>
      </c>
      <c r="H579" s="1" t="s">
        <v>7283</v>
      </c>
      <c r="I579" s="1" t="s">
        <v>7284</v>
      </c>
      <c r="J579" s="1" t="s">
        <v>7284</v>
      </c>
      <c r="K579" s="2"/>
      <c r="L579" s="1">
        <v>-6.0</v>
      </c>
      <c r="M579" s="1"/>
      <c r="N579" s="1">
        <v>8.192633333333333</v>
      </c>
      <c r="O579" s="1" t="s">
        <v>5382</v>
      </c>
      <c r="P579" s="1" t="s">
        <v>7285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28</v>
      </c>
      <c r="B580" s="1" t="s">
        <v>17</v>
      </c>
      <c r="C580" s="1">
        <v>503.2</v>
      </c>
      <c r="D580" s="1">
        <v>0.0</v>
      </c>
      <c r="E580" s="1" t="s">
        <v>29</v>
      </c>
      <c r="F580" s="1" t="s">
        <v>19</v>
      </c>
      <c r="G580" s="1" t="s">
        <v>20</v>
      </c>
      <c r="H580" s="1" t="s">
        <v>7286</v>
      </c>
      <c r="I580" s="1" t="s">
        <v>7287</v>
      </c>
      <c r="J580" s="1" t="s">
        <v>7287</v>
      </c>
      <c r="K580" s="2"/>
      <c r="L580" s="1">
        <v>-12.0</v>
      </c>
      <c r="M580" s="1"/>
      <c r="N580" s="1">
        <v>7.776033333333333</v>
      </c>
      <c r="O580" s="1" t="s">
        <v>5392</v>
      </c>
      <c r="P580" s="1" t="s">
        <v>7288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58</v>
      </c>
      <c r="B581" s="1" t="s">
        <v>485</v>
      </c>
      <c r="C581" s="1">
        <v>289.0</v>
      </c>
      <c r="D581" s="1">
        <v>0.0</v>
      </c>
      <c r="E581" s="2"/>
      <c r="F581" s="1" t="s">
        <v>19</v>
      </c>
      <c r="G581" s="1" t="s">
        <v>93</v>
      </c>
      <c r="H581" s="1" t="s">
        <v>7289</v>
      </c>
      <c r="I581" s="1" t="s">
        <v>7290</v>
      </c>
      <c r="J581" s="1" t="s">
        <v>7290</v>
      </c>
      <c r="K581" s="2"/>
      <c r="L581" s="1">
        <v>-10.0</v>
      </c>
      <c r="M581" s="1"/>
      <c r="N581" s="1">
        <v>4.967533333333333</v>
      </c>
      <c r="O581" s="1" t="s">
        <v>5382</v>
      </c>
      <c r="P581" s="1" t="s">
        <v>5724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28</v>
      </c>
      <c r="B582" s="1" t="s">
        <v>17</v>
      </c>
      <c r="C582" s="1">
        <v>214.2</v>
      </c>
      <c r="D582" s="1">
        <v>0.0</v>
      </c>
      <c r="E582" s="1" t="s">
        <v>29</v>
      </c>
      <c r="F582" s="1" t="s">
        <v>19</v>
      </c>
      <c r="G582" s="1" t="s">
        <v>20</v>
      </c>
      <c r="H582" s="1" t="s">
        <v>7291</v>
      </c>
      <c r="I582" s="1" t="s">
        <v>7292</v>
      </c>
      <c r="J582" s="1" t="s">
        <v>7292</v>
      </c>
      <c r="K582" s="2"/>
      <c r="L582" s="1">
        <v>-10.0</v>
      </c>
      <c r="M582" s="1"/>
      <c r="N582" s="1">
        <v>4.775883333333334</v>
      </c>
      <c r="O582" s="1" t="s">
        <v>5392</v>
      </c>
      <c r="P582" s="1" t="s">
        <v>5877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28</v>
      </c>
      <c r="B583" s="1" t="s">
        <v>17</v>
      </c>
      <c r="C583" s="1">
        <v>296.2</v>
      </c>
      <c r="D583" s="1">
        <v>0.0</v>
      </c>
      <c r="E583" s="1" t="s">
        <v>29</v>
      </c>
      <c r="F583" s="1" t="s">
        <v>19</v>
      </c>
      <c r="G583" s="1" t="s">
        <v>20</v>
      </c>
      <c r="H583" s="1" t="s">
        <v>7293</v>
      </c>
      <c r="I583" s="1" t="s">
        <v>7294</v>
      </c>
      <c r="J583" s="1" t="s">
        <v>7294</v>
      </c>
      <c r="K583" s="2"/>
      <c r="L583" s="1">
        <v>-6.0</v>
      </c>
      <c r="M583" s="1"/>
      <c r="N583" s="1">
        <v>8.202483333333333</v>
      </c>
      <c r="O583" s="1" t="s">
        <v>5392</v>
      </c>
      <c r="P583" s="1" t="s">
        <v>7295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28</v>
      </c>
      <c r="B584" s="1" t="s">
        <v>17</v>
      </c>
      <c r="C584" s="1">
        <v>423.0</v>
      </c>
      <c r="D584" s="1">
        <v>0.0</v>
      </c>
      <c r="E584" s="1" t="s">
        <v>29</v>
      </c>
      <c r="F584" s="1" t="s">
        <v>19</v>
      </c>
      <c r="G584" s="1" t="s">
        <v>20</v>
      </c>
      <c r="H584" s="1" t="s">
        <v>7296</v>
      </c>
      <c r="I584" s="1" t="s">
        <v>7297</v>
      </c>
      <c r="J584" s="1" t="s">
        <v>7297</v>
      </c>
      <c r="K584" s="2"/>
      <c r="L584" s="1">
        <v>-7.0</v>
      </c>
      <c r="M584" s="1"/>
      <c r="N584" s="1">
        <v>7.6977</v>
      </c>
      <c r="O584" s="1" t="s">
        <v>5392</v>
      </c>
      <c r="P584" s="1" t="s">
        <v>7298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36</v>
      </c>
      <c r="B585" s="1" t="s">
        <v>17</v>
      </c>
      <c r="C585" s="1">
        <v>245.0</v>
      </c>
      <c r="D585" s="1">
        <v>61.0</v>
      </c>
      <c r="E585" s="2"/>
      <c r="F585" s="1" t="s">
        <v>67</v>
      </c>
      <c r="G585" s="1" t="s">
        <v>68</v>
      </c>
      <c r="H585" s="1" t="s">
        <v>7299</v>
      </c>
      <c r="I585" s="1" t="s">
        <v>7300</v>
      </c>
      <c r="J585" s="1" t="s">
        <v>4417</v>
      </c>
      <c r="K585" s="2"/>
      <c r="L585" s="1">
        <v>498.0</v>
      </c>
      <c r="M585" s="1"/>
      <c r="N585" s="1">
        <v>6.933816666666667</v>
      </c>
      <c r="O585" s="1" t="s">
        <v>5407</v>
      </c>
      <c r="P585" s="1" t="s">
        <v>7301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28</v>
      </c>
      <c r="B586" s="1" t="s">
        <v>17</v>
      </c>
      <c r="C586" s="1">
        <v>214.2</v>
      </c>
      <c r="D586" s="1">
        <v>0.0</v>
      </c>
      <c r="E586" s="1" t="s">
        <v>29</v>
      </c>
      <c r="F586" s="1" t="s">
        <v>19</v>
      </c>
      <c r="G586" s="1" t="s">
        <v>20</v>
      </c>
      <c r="H586" s="1" t="s">
        <v>7302</v>
      </c>
      <c r="I586" s="1" t="s">
        <v>7303</v>
      </c>
      <c r="J586" s="1" t="s">
        <v>7303</v>
      </c>
      <c r="K586" s="2"/>
      <c r="L586" s="1">
        <v>-8.0</v>
      </c>
      <c r="M586" s="1"/>
      <c r="N586" s="1">
        <v>6.4847</v>
      </c>
      <c r="O586" s="1" t="s">
        <v>5392</v>
      </c>
      <c r="P586" s="1" t="s">
        <v>5877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58</v>
      </c>
      <c r="B587" s="1" t="s">
        <v>485</v>
      </c>
      <c r="C587" s="1">
        <v>399.0</v>
      </c>
      <c r="D587" s="1">
        <v>0.0</v>
      </c>
      <c r="E587" s="2"/>
      <c r="F587" s="1" t="s">
        <v>19</v>
      </c>
      <c r="G587" s="1" t="s">
        <v>20</v>
      </c>
      <c r="H587" s="1" t="s">
        <v>7304</v>
      </c>
      <c r="I587" s="1" t="s">
        <v>7305</v>
      </c>
      <c r="J587" s="1" t="s">
        <v>7305</v>
      </c>
      <c r="K587" s="2"/>
      <c r="L587" s="1">
        <v>-4.0</v>
      </c>
      <c r="M587" s="1"/>
      <c r="N587" s="1">
        <v>10.576916666666667</v>
      </c>
      <c r="O587" s="1" t="s">
        <v>5382</v>
      </c>
      <c r="P587" s="1" t="s">
        <v>7306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36</v>
      </c>
      <c r="B588" s="1" t="s">
        <v>17</v>
      </c>
      <c r="C588" s="1">
        <v>418.0</v>
      </c>
      <c r="D588" s="1">
        <v>105.0</v>
      </c>
      <c r="E588" s="2"/>
      <c r="F588" s="1" t="s">
        <v>67</v>
      </c>
      <c r="G588" s="1" t="s">
        <v>20</v>
      </c>
      <c r="H588" s="1" t="s">
        <v>7307</v>
      </c>
      <c r="I588" s="1" t="s">
        <v>7308</v>
      </c>
      <c r="J588" s="1" t="s">
        <v>4417</v>
      </c>
      <c r="K588" s="2"/>
      <c r="L588" s="1">
        <v>515.0</v>
      </c>
      <c r="M588" s="1"/>
      <c r="N588" s="1">
        <v>13.509483333333334</v>
      </c>
      <c r="O588" s="1" t="s">
        <v>5407</v>
      </c>
      <c r="P588" s="1" t="s">
        <v>7309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28</v>
      </c>
      <c r="B589" s="1" t="s">
        <v>17</v>
      </c>
      <c r="C589" s="1">
        <v>404.0</v>
      </c>
      <c r="D589" s="1">
        <v>0.0</v>
      </c>
      <c r="E589" s="1" t="s">
        <v>29</v>
      </c>
      <c r="F589" s="1" t="s">
        <v>19</v>
      </c>
      <c r="G589" s="1" t="s">
        <v>20</v>
      </c>
      <c r="H589" s="1" t="s">
        <v>7310</v>
      </c>
      <c r="I589" s="1" t="s">
        <v>7311</v>
      </c>
      <c r="J589" s="1" t="s">
        <v>7311</v>
      </c>
      <c r="K589" s="2"/>
      <c r="L589" s="1">
        <v>-2.0</v>
      </c>
      <c r="M589" s="1"/>
      <c r="N589" s="1">
        <v>12.6267</v>
      </c>
      <c r="O589" s="1" t="s">
        <v>5392</v>
      </c>
      <c r="P589" s="1" t="s">
        <v>7312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58</v>
      </c>
      <c r="B590" s="1" t="s">
        <v>485</v>
      </c>
      <c r="C590" s="1">
        <v>329.0</v>
      </c>
      <c r="D590" s="1">
        <v>0.0</v>
      </c>
      <c r="E590" s="2"/>
      <c r="F590" s="1" t="s">
        <v>19</v>
      </c>
      <c r="G590" s="1" t="s">
        <v>93</v>
      </c>
      <c r="H590" s="1" t="s">
        <v>7313</v>
      </c>
      <c r="I590" s="1" t="s">
        <v>7314</v>
      </c>
      <c r="J590" s="1" t="s">
        <v>7314</v>
      </c>
      <c r="K590" s="2"/>
      <c r="L590" s="1">
        <v>-2.0</v>
      </c>
      <c r="M590" s="1"/>
      <c r="N590" s="1">
        <v>12.36645</v>
      </c>
      <c r="O590" s="1" t="s">
        <v>5382</v>
      </c>
      <c r="P590" s="1" t="s">
        <v>5981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28</v>
      </c>
      <c r="B591" s="1" t="s">
        <v>17</v>
      </c>
      <c r="C591" s="1">
        <v>428.4</v>
      </c>
      <c r="D591" s="1">
        <v>0.0</v>
      </c>
      <c r="E591" s="1" t="s">
        <v>29</v>
      </c>
      <c r="F591" s="1" t="s">
        <v>19</v>
      </c>
      <c r="G591" s="1" t="s">
        <v>20</v>
      </c>
      <c r="H591" s="1" t="s">
        <v>7315</v>
      </c>
      <c r="I591" s="1" t="s">
        <v>7316</v>
      </c>
      <c r="J591" s="1" t="s">
        <v>7316</v>
      </c>
      <c r="K591" s="2"/>
      <c r="L591" s="1">
        <v>0.0</v>
      </c>
      <c r="M591" s="1"/>
      <c r="N591" s="1">
        <v>15.526316666666666</v>
      </c>
      <c r="O591" s="1" t="s">
        <v>5392</v>
      </c>
      <c r="P591" s="1" t="s">
        <v>7317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28</v>
      </c>
      <c r="B592" s="1" t="s">
        <v>17</v>
      </c>
      <c r="C592" s="1">
        <v>182.2</v>
      </c>
      <c r="D592" s="1">
        <v>0.0</v>
      </c>
      <c r="E592" s="1" t="s">
        <v>29</v>
      </c>
      <c r="F592" s="1" t="s">
        <v>19</v>
      </c>
      <c r="G592" s="1" t="s">
        <v>20</v>
      </c>
      <c r="H592" s="1" t="s">
        <v>7318</v>
      </c>
      <c r="I592" s="1" t="s">
        <v>7319</v>
      </c>
      <c r="J592" s="1" t="s">
        <v>7319</v>
      </c>
      <c r="K592" s="2"/>
      <c r="L592" s="1">
        <v>-2.0</v>
      </c>
      <c r="M592" s="1"/>
      <c r="N592" s="1">
        <v>12.1884</v>
      </c>
      <c r="O592" s="1" t="s">
        <v>5392</v>
      </c>
      <c r="P592" s="1" t="s">
        <v>5447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58</v>
      </c>
      <c r="B593" s="1" t="s">
        <v>485</v>
      </c>
      <c r="C593" s="1">
        <v>329.0</v>
      </c>
      <c r="D593" s="1">
        <v>0.0</v>
      </c>
      <c r="E593" s="2"/>
      <c r="F593" s="1" t="s">
        <v>19</v>
      </c>
      <c r="G593" s="1" t="s">
        <v>93</v>
      </c>
      <c r="H593" s="1" t="s">
        <v>7320</v>
      </c>
      <c r="I593" s="1" t="s">
        <v>7321</v>
      </c>
      <c r="J593" s="1" t="s">
        <v>7321</v>
      </c>
      <c r="K593" s="2"/>
      <c r="L593" s="1">
        <v>-3.0</v>
      </c>
      <c r="M593" s="1"/>
      <c r="N593" s="1">
        <v>11.631983333333332</v>
      </c>
      <c r="O593" s="1" t="s">
        <v>5382</v>
      </c>
      <c r="P593" s="1" t="s">
        <v>5981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28</v>
      </c>
      <c r="B594" s="1" t="s">
        <v>17</v>
      </c>
      <c r="C594" s="1">
        <v>182.2</v>
      </c>
      <c r="D594" s="1">
        <v>0.0</v>
      </c>
      <c r="E594" s="1" t="s">
        <v>29</v>
      </c>
      <c r="F594" s="1" t="s">
        <v>19</v>
      </c>
      <c r="G594" s="1" t="s">
        <v>20</v>
      </c>
      <c r="H594" s="1" t="s">
        <v>7322</v>
      </c>
      <c r="I594" s="1" t="s">
        <v>7323</v>
      </c>
      <c r="J594" s="1" t="s">
        <v>7323</v>
      </c>
      <c r="K594" s="2"/>
      <c r="L594" s="1">
        <v>-1.0</v>
      </c>
      <c r="M594" s="1"/>
      <c r="N594" s="1">
        <v>13.878766666666667</v>
      </c>
      <c r="O594" s="1" t="s">
        <v>5392</v>
      </c>
      <c r="P594" s="1" t="s">
        <v>5447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36</v>
      </c>
      <c r="B595" s="1" t="s">
        <v>17</v>
      </c>
      <c r="C595" s="1">
        <v>299.0</v>
      </c>
      <c r="D595" s="1">
        <v>0.0</v>
      </c>
      <c r="E595" s="1" t="s">
        <v>29</v>
      </c>
      <c r="F595" s="1" t="s">
        <v>38</v>
      </c>
      <c r="G595" s="1" t="s">
        <v>93</v>
      </c>
      <c r="H595" s="1" t="s">
        <v>7324</v>
      </c>
      <c r="I595" s="1" t="s">
        <v>7325</v>
      </c>
      <c r="J595" s="1" t="s">
        <v>7326</v>
      </c>
      <c r="K595" s="1" t="s">
        <v>7327</v>
      </c>
      <c r="L595" s="1">
        <v>-2.0</v>
      </c>
      <c r="M595" s="1">
        <v>4.0683</v>
      </c>
      <c r="N595" s="1">
        <v>15.0918</v>
      </c>
      <c r="O595" s="1" t="s">
        <v>5407</v>
      </c>
      <c r="P595" s="1" t="s">
        <v>5571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58</v>
      </c>
      <c r="B596" s="1" t="s">
        <v>485</v>
      </c>
      <c r="C596" s="1">
        <v>379.0</v>
      </c>
      <c r="D596" s="1">
        <v>0.0</v>
      </c>
      <c r="E596" s="2"/>
      <c r="F596" s="1" t="s">
        <v>19</v>
      </c>
      <c r="G596" s="1" t="s">
        <v>20</v>
      </c>
      <c r="H596" s="1" t="s">
        <v>7328</v>
      </c>
      <c r="I596" s="1" t="s">
        <v>7329</v>
      </c>
      <c r="J596" s="1" t="s">
        <v>7329</v>
      </c>
      <c r="K596" s="2"/>
      <c r="L596" s="1">
        <v>-5.0</v>
      </c>
      <c r="M596" s="1"/>
      <c r="N596" s="1">
        <v>9.358316666666667</v>
      </c>
      <c r="O596" s="1" t="s">
        <v>5382</v>
      </c>
      <c r="P596" s="1" t="s">
        <v>7330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36</v>
      </c>
      <c r="B597" s="1" t="s">
        <v>17</v>
      </c>
      <c r="C597" s="1">
        <v>558.0</v>
      </c>
      <c r="D597" s="1">
        <v>140.0</v>
      </c>
      <c r="E597" s="2"/>
      <c r="F597" s="1" t="s">
        <v>67</v>
      </c>
      <c r="G597" s="1" t="s">
        <v>93</v>
      </c>
      <c r="H597" s="1" t="s">
        <v>7331</v>
      </c>
      <c r="I597" s="1" t="s">
        <v>7332</v>
      </c>
      <c r="J597" s="1" t="s">
        <v>4417</v>
      </c>
      <c r="K597" s="2"/>
      <c r="L597" s="1">
        <v>533.0</v>
      </c>
      <c r="M597" s="1"/>
      <c r="N597" s="1">
        <v>22.875533333333333</v>
      </c>
      <c r="O597" s="1" t="s">
        <v>5407</v>
      </c>
      <c r="P597" s="1" t="s">
        <v>6124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58</v>
      </c>
      <c r="B598" s="1" t="s">
        <v>485</v>
      </c>
      <c r="C598" s="1">
        <v>658.0</v>
      </c>
      <c r="D598" s="1">
        <v>0.0</v>
      </c>
      <c r="E598" s="2"/>
      <c r="F598" s="1" t="s">
        <v>19</v>
      </c>
      <c r="G598" s="1" t="s">
        <v>20</v>
      </c>
      <c r="H598" s="1" t="s">
        <v>7333</v>
      </c>
      <c r="I598" s="1" t="s">
        <v>7334</v>
      </c>
      <c r="J598" s="1" t="s">
        <v>7334</v>
      </c>
      <c r="K598" s="2"/>
      <c r="L598" s="1">
        <v>-7.0</v>
      </c>
      <c r="M598" s="1"/>
      <c r="N598" s="1">
        <v>12.752833333333333</v>
      </c>
      <c r="O598" s="1" t="s">
        <v>5382</v>
      </c>
      <c r="P598" s="1" t="s">
        <v>7335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58</v>
      </c>
      <c r="B599" s="1" t="s">
        <v>485</v>
      </c>
      <c r="C599" s="1">
        <v>595.0</v>
      </c>
      <c r="D599" s="1">
        <v>0.0</v>
      </c>
      <c r="E599" s="2"/>
      <c r="F599" s="1" t="s">
        <v>19</v>
      </c>
      <c r="G599" s="1" t="s">
        <v>20</v>
      </c>
      <c r="H599" s="1" t="s">
        <v>7336</v>
      </c>
      <c r="I599" s="1" t="s">
        <v>7337</v>
      </c>
      <c r="J599" s="1" t="s">
        <v>7337</v>
      </c>
      <c r="K599" s="2"/>
      <c r="L599" s="1">
        <v>-6.0</v>
      </c>
      <c r="M599" s="1"/>
      <c r="N599" s="1">
        <v>13.458533333333333</v>
      </c>
      <c r="O599" s="1" t="s">
        <v>5382</v>
      </c>
      <c r="P599" s="1" t="s">
        <v>7338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28</v>
      </c>
      <c r="B600" s="1" t="s">
        <v>17</v>
      </c>
      <c r="C600" s="1">
        <v>306.2</v>
      </c>
      <c r="D600" s="1">
        <v>0.0</v>
      </c>
      <c r="E600" s="1" t="s">
        <v>29</v>
      </c>
      <c r="F600" s="1" t="s">
        <v>19</v>
      </c>
      <c r="G600" s="1" t="s">
        <v>20</v>
      </c>
      <c r="H600" s="1" t="s">
        <v>7339</v>
      </c>
      <c r="I600" s="1" t="s">
        <v>7340</v>
      </c>
      <c r="J600" s="1" t="s">
        <v>7340</v>
      </c>
      <c r="K600" s="2"/>
      <c r="L600" s="1">
        <v>-5.0</v>
      </c>
      <c r="M600" s="1"/>
      <c r="N600" s="1">
        <v>9.11795</v>
      </c>
      <c r="O600" s="1" t="s">
        <v>5392</v>
      </c>
      <c r="P600" s="1" t="s">
        <v>7341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58</v>
      </c>
      <c r="B601" s="1" t="s">
        <v>485</v>
      </c>
      <c r="C601" s="1">
        <v>329.0</v>
      </c>
      <c r="D601" s="1">
        <v>0.0</v>
      </c>
      <c r="E601" s="2"/>
      <c r="F601" s="1" t="s">
        <v>19</v>
      </c>
      <c r="G601" s="1" t="s">
        <v>20</v>
      </c>
      <c r="H601" s="1" t="s">
        <v>7342</v>
      </c>
      <c r="I601" s="1" t="s">
        <v>7343</v>
      </c>
      <c r="J601" s="1" t="s">
        <v>7343</v>
      </c>
      <c r="K601" s="2"/>
      <c r="L601" s="1">
        <v>0.0</v>
      </c>
      <c r="M601" s="1"/>
      <c r="N601" s="1">
        <v>15.008033333333334</v>
      </c>
      <c r="O601" s="1" t="s">
        <v>5382</v>
      </c>
      <c r="P601" s="1" t="s">
        <v>5981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28</v>
      </c>
      <c r="B602" s="1" t="s">
        <v>17</v>
      </c>
      <c r="C602" s="3">
        <v>399.0</v>
      </c>
      <c r="D602" s="1">
        <v>0.0</v>
      </c>
      <c r="E602" s="1" t="s">
        <v>29</v>
      </c>
      <c r="F602" s="1" t="s">
        <v>19</v>
      </c>
      <c r="G602" s="1" t="s">
        <v>20</v>
      </c>
      <c r="H602" s="1" t="s">
        <v>7344</v>
      </c>
      <c r="I602" s="1" t="s">
        <v>7345</v>
      </c>
      <c r="J602" s="1" t="s">
        <v>7345</v>
      </c>
      <c r="K602" s="2"/>
      <c r="L602" s="1">
        <v>-5.0</v>
      </c>
      <c r="M602" s="1"/>
      <c r="N602" s="1">
        <v>9.0297</v>
      </c>
      <c r="O602" s="1" t="s">
        <v>5392</v>
      </c>
      <c r="P602" s="1" t="s">
        <v>7346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58</v>
      </c>
      <c r="B603" s="1" t="s">
        <v>485</v>
      </c>
      <c r="C603" s="1">
        <v>528.0</v>
      </c>
      <c r="D603" s="1">
        <v>0.0</v>
      </c>
      <c r="E603" s="2"/>
      <c r="F603" s="1" t="s">
        <v>19</v>
      </c>
      <c r="G603" s="1" t="s">
        <v>20</v>
      </c>
      <c r="H603" s="1" t="s">
        <v>7347</v>
      </c>
      <c r="I603" s="1" t="s">
        <v>7348</v>
      </c>
      <c r="J603" s="1" t="s">
        <v>7348</v>
      </c>
      <c r="K603" s="2"/>
      <c r="L603" s="1">
        <v>-2.0</v>
      </c>
      <c r="M603" s="1"/>
      <c r="N603" s="1">
        <v>17.492716666666666</v>
      </c>
      <c r="O603" s="1" t="s">
        <v>5382</v>
      </c>
      <c r="P603" s="1" t="s">
        <v>7349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36</v>
      </c>
      <c r="B604" s="1" t="s">
        <v>17</v>
      </c>
      <c r="C604" s="3">
        <v>309.0</v>
      </c>
      <c r="D604" s="1">
        <v>0.0</v>
      </c>
      <c r="E604" s="1" t="s">
        <v>29</v>
      </c>
      <c r="F604" s="1" t="s">
        <v>38</v>
      </c>
      <c r="G604" s="1" t="s">
        <v>20</v>
      </c>
      <c r="H604" s="1" t="s">
        <v>7350</v>
      </c>
      <c r="I604" s="1" t="s">
        <v>7351</v>
      </c>
      <c r="J604" s="1" t="s">
        <v>7352</v>
      </c>
      <c r="K604" s="1" t="s">
        <v>7353</v>
      </c>
      <c r="L604" s="1">
        <v>-1.0</v>
      </c>
      <c r="M604" s="1">
        <v>2.184633333333333</v>
      </c>
      <c r="N604" s="1">
        <v>17.9963</v>
      </c>
      <c r="O604" s="1" t="s">
        <v>5407</v>
      </c>
      <c r="P604" s="1" t="s">
        <v>5571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36</v>
      </c>
      <c r="B605" s="1" t="s">
        <v>17</v>
      </c>
      <c r="C605" s="1">
        <v>219.0</v>
      </c>
      <c r="D605" s="1">
        <v>50.0</v>
      </c>
      <c r="E605" s="2"/>
      <c r="F605" s="1" t="s">
        <v>67</v>
      </c>
      <c r="G605" s="1" t="s">
        <v>68</v>
      </c>
      <c r="H605" s="1" t="s">
        <v>7354</v>
      </c>
      <c r="I605" s="1" t="s">
        <v>7355</v>
      </c>
      <c r="J605" s="1" t="s">
        <v>4417</v>
      </c>
      <c r="K605" s="2"/>
      <c r="L605" s="1">
        <v>557.0</v>
      </c>
      <c r="M605" s="1"/>
      <c r="N605" s="1">
        <v>11.966583333333332</v>
      </c>
      <c r="O605" s="1" t="s">
        <v>5407</v>
      </c>
      <c r="P605" s="1" t="s">
        <v>7356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28</v>
      </c>
      <c r="B606" s="1" t="s">
        <v>17</v>
      </c>
      <c r="C606" s="1">
        <v>439.2</v>
      </c>
      <c r="D606" s="1">
        <v>0.0</v>
      </c>
      <c r="E606" s="1" t="s">
        <v>29</v>
      </c>
      <c r="F606" s="1" t="s">
        <v>19</v>
      </c>
      <c r="G606" s="1" t="s">
        <v>20</v>
      </c>
      <c r="H606" s="1" t="s">
        <v>7357</v>
      </c>
      <c r="I606" s="1" t="s">
        <v>7358</v>
      </c>
      <c r="J606" s="1" t="s">
        <v>7358</v>
      </c>
      <c r="K606" s="2"/>
      <c r="L606" s="1">
        <v>-6.0</v>
      </c>
      <c r="M606" s="1"/>
      <c r="N606" s="1">
        <v>8.642833333333334</v>
      </c>
      <c r="O606" s="1" t="s">
        <v>5392</v>
      </c>
      <c r="P606" s="1" t="s">
        <v>7359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36</v>
      </c>
      <c r="B607" s="1" t="s">
        <v>17</v>
      </c>
      <c r="C607" s="1">
        <v>209.0</v>
      </c>
      <c r="D607" s="1">
        <v>50.0</v>
      </c>
      <c r="E607" s="2"/>
      <c r="F607" s="1" t="s">
        <v>67</v>
      </c>
      <c r="G607" s="1" t="s">
        <v>20</v>
      </c>
      <c r="H607" s="1" t="s">
        <v>7360</v>
      </c>
      <c r="I607" s="1" t="s">
        <v>7361</v>
      </c>
      <c r="J607" s="1" t="s">
        <v>4417</v>
      </c>
      <c r="K607" s="2"/>
      <c r="L607" s="1">
        <v>559.0</v>
      </c>
      <c r="M607" s="1"/>
      <c r="N607" s="1">
        <v>12.392833333333334</v>
      </c>
      <c r="O607" s="1" t="s">
        <v>5407</v>
      </c>
      <c r="P607" s="1" t="s">
        <v>7362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28</v>
      </c>
      <c r="B608" s="1" t="s">
        <v>17</v>
      </c>
      <c r="C608" s="1">
        <v>264.0</v>
      </c>
      <c r="D608" s="1">
        <v>0.0</v>
      </c>
      <c r="E608" s="1" t="s">
        <v>29</v>
      </c>
      <c r="F608" s="1" t="s">
        <v>19</v>
      </c>
      <c r="G608" s="1" t="s">
        <v>20</v>
      </c>
      <c r="H608" s="1" t="s">
        <v>7363</v>
      </c>
      <c r="I608" s="1" t="s">
        <v>7364</v>
      </c>
      <c r="J608" s="1" t="s">
        <v>7364</v>
      </c>
      <c r="K608" s="2"/>
      <c r="L608" s="1">
        <v>-7.0</v>
      </c>
      <c r="M608" s="1"/>
      <c r="N608" s="1">
        <v>7.383516666666667</v>
      </c>
      <c r="O608" s="1" t="s">
        <v>5392</v>
      </c>
      <c r="P608" s="1" t="s">
        <v>7365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58</v>
      </c>
      <c r="B609" s="1" t="s">
        <v>485</v>
      </c>
      <c r="C609" s="1">
        <v>264.0</v>
      </c>
      <c r="D609" s="1">
        <v>0.0</v>
      </c>
      <c r="E609" s="2"/>
      <c r="F609" s="1" t="s">
        <v>19</v>
      </c>
      <c r="G609" s="1" t="s">
        <v>20</v>
      </c>
      <c r="H609" s="1" t="s">
        <v>7366</v>
      </c>
      <c r="I609" s="1" t="s">
        <v>7367</v>
      </c>
      <c r="J609" s="1" t="s">
        <v>7367</v>
      </c>
      <c r="K609" s="2"/>
      <c r="L609" s="1">
        <v>-6.0</v>
      </c>
      <c r="M609" s="1"/>
      <c r="N609" s="1">
        <v>8.4804</v>
      </c>
      <c r="O609" s="1" t="s">
        <v>5382</v>
      </c>
      <c r="P609" s="1" t="s">
        <v>5605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36</v>
      </c>
      <c r="B610" s="1" t="s">
        <v>17</v>
      </c>
      <c r="C610" s="1">
        <v>380.0</v>
      </c>
      <c r="D610" s="1">
        <v>0.0</v>
      </c>
      <c r="E610" s="1" t="s">
        <v>5753</v>
      </c>
      <c r="F610" s="1" t="s">
        <v>38</v>
      </c>
      <c r="G610" s="1" t="s">
        <v>20</v>
      </c>
      <c r="H610" s="1" t="s">
        <v>7368</v>
      </c>
      <c r="I610" s="1" t="s">
        <v>7369</v>
      </c>
      <c r="J610" s="1" t="s">
        <v>7370</v>
      </c>
      <c r="K610" s="1" t="s">
        <v>7371</v>
      </c>
      <c r="L610" s="1">
        <v>-1.0</v>
      </c>
      <c r="M610" s="1">
        <v>0.014416666666666666</v>
      </c>
      <c r="N610" s="1">
        <v>9.42125</v>
      </c>
      <c r="O610" s="1" t="s">
        <v>5407</v>
      </c>
      <c r="P610" s="1" t="s">
        <v>7372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28</v>
      </c>
      <c r="B611" s="1" t="s">
        <v>17</v>
      </c>
      <c r="C611" s="1">
        <v>379.0</v>
      </c>
      <c r="D611" s="1">
        <v>0.0</v>
      </c>
      <c r="E611" s="1" t="s">
        <v>29</v>
      </c>
      <c r="F611" s="1" t="s">
        <v>19</v>
      </c>
      <c r="G611" s="1" t="s">
        <v>20</v>
      </c>
      <c r="H611" s="1" t="s">
        <v>7373</v>
      </c>
      <c r="I611" s="1" t="s">
        <v>7374</v>
      </c>
      <c r="J611" s="1" t="s">
        <v>7374</v>
      </c>
      <c r="K611" s="2"/>
      <c r="L611" s="1">
        <v>-6.0</v>
      </c>
      <c r="M611" s="1"/>
      <c r="N611" s="1">
        <v>8.210516666666667</v>
      </c>
      <c r="O611" s="1" t="s">
        <v>5392</v>
      </c>
      <c r="P611" s="1" t="s">
        <v>7375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36</v>
      </c>
      <c r="B612" s="1" t="s">
        <v>17</v>
      </c>
      <c r="C612" s="1">
        <v>299.0</v>
      </c>
      <c r="D612" s="1">
        <v>0.0</v>
      </c>
      <c r="E612" s="1" t="s">
        <v>29</v>
      </c>
      <c r="F612" s="1" t="s">
        <v>38</v>
      </c>
      <c r="G612" s="1" t="s">
        <v>20</v>
      </c>
      <c r="H612" s="1" t="s">
        <v>7376</v>
      </c>
      <c r="I612" s="1" t="s">
        <v>7377</v>
      </c>
      <c r="J612" s="1" t="s">
        <v>7378</v>
      </c>
      <c r="K612" s="1" t="s">
        <v>7379</v>
      </c>
      <c r="L612" s="1">
        <v>0.0</v>
      </c>
      <c r="M612" s="1">
        <v>11.299033333333334</v>
      </c>
      <c r="N612" s="1">
        <v>8.9487</v>
      </c>
      <c r="O612" s="1" t="s">
        <v>5407</v>
      </c>
      <c r="P612" s="1" t="s">
        <v>6474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36</v>
      </c>
      <c r="B613" s="1" t="s">
        <v>17</v>
      </c>
      <c r="C613" s="1">
        <v>273.0</v>
      </c>
      <c r="D613" s="1">
        <v>56.0</v>
      </c>
      <c r="E613" s="1" t="s">
        <v>5753</v>
      </c>
      <c r="F613" s="1" t="s">
        <v>38</v>
      </c>
      <c r="G613" s="1" t="s">
        <v>20</v>
      </c>
      <c r="H613" s="1" t="s">
        <v>7380</v>
      </c>
      <c r="I613" s="1" t="s">
        <v>7381</v>
      </c>
      <c r="J613" s="1" t="s">
        <v>7382</v>
      </c>
      <c r="K613" s="1" t="s">
        <v>7383</v>
      </c>
      <c r="L613" s="1">
        <v>-9.0</v>
      </c>
      <c r="M613" s="1">
        <v>0.018133333333333335</v>
      </c>
      <c r="N613" s="1">
        <v>18.519933333333334</v>
      </c>
      <c r="O613" s="1" t="s">
        <v>5407</v>
      </c>
      <c r="P613" s="1" t="s">
        <v>7384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58</v>
      </c>
      <c r="B614" s="1" t="s">
        <v>485</v>
      </c>
      <c r="C614" s="1">
        <v>528.0</v>
      </c>
      <c r="D614" s="1">
        <v>0.0</v>
      </c>
      <c r="E614" s="2"/>
      <c r="F614" s="1" t="s">
        <v>19</v>
      </c>
      <c r="G614" s="1" t="s">
        <v>20</v>
      </c>
      <c r="H614" s="1" t="s">
        <v>7385</v>
      </c>
      <c r="I614" s="1" t="s">
        <v>7386</v>
      </c>
      <c r="J614" s="1" t="s">
        <v>7386</v>
      </c>
      <c r="K614" s="2"/>
      <c r="L614" s="1">
        <v>-10.0</v>
      </c>
      <c r="M614" s="1"/>
      <c r="N614" s="1">
        <v>9.35265</v>
      </c>
      <c r="O614" s="1" t="s">
        <v>5382</v>
      </c>
      <c r="P614" s="1" t="s">
        <v>7387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36</v>
      </c>
      <c r="B615" s="1" t="s">
        <v>17</v>
      </c>
      <c r="C615" s="1">
        <v>247.0</v>
      </c>
      <c r="D615" s="1">
        <v>62.0</v>
      </c>
      <c r="E615" s="2"/>
      <c r="F615" s="1" t="s">
        <v>67</v>
      </c>
      <c r="G615" s="1" t="s">
        <v>20</v>
      </c>
      <c r="H615" s="1" t="s">
        <v>7388</v>
      </c>
      <c r="I615" s="1" t="s">
        <v>7389</v>
      </c>
      <c r="J615" s="1" t="s">
        <v>4417</v>
      </c>
      <c r="K615" s="2"/>
      <c r="L615" s="1">
        <v>579.0</v>
      </c>
      <c r="M615" s="1"/>
      <c r="N615" s="1">
        <v>8.459</v>
      </c>
      <c r="O615" s="1" t="s">
        <v>5407</v>
      </c>
      <c r="P615" s="1" t="s">
        <v>7390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36</v>
      </c>
      <c r="B616" s="1" t="s">
        <v>17</v>
      </c>
      <c r="C616" s="1">
        <v>267.0</v>
      </c>
      <c r="D616" s="1">
        <v>62.0</v>
      </c>
      <c r="E616" s="2"/>
      <c r="F616" s="1" t="s">
        <v>67</v>
      </c>
      <c r="G616" s="1" t="s">
        <v>20</v>
      </c>
      <c r="H616" s="1" t="s">
        <v>7391</v>
      </c>
      <c r="I616" s="1" t="s">
        <v>7392</v>
      </c>
      <c r="J616" s="1" t="s">
        <v>4417</v>
      </c>
      <c r="K616" s="2"/>
      <c r="L616" s="1">
        <v>580.0</v>
      </c>
      <c r="M616" s="1"/>
      <c r="N616" s="1">
        <v>9.24095</v>
      </c>
      <c r="O616" s="1" t="s">
        <v>5407</v>
      </c>
      <c r="P616" s="1" t="s">
        <v>7393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28</v>
      </c>
      <c r="B617" s="1" t="s">
        <v>17</v>
      </c>
      <c r="C617" s="3">
        <v>428.4</v>
      </c>
      <c r="D617" s="1">
        <v>0.0</v>
      </c>
      <c r="E617" s="1" t="s">
        <v>29</v>
      </c>
      <c r="F617" s="1" t="s">
        <v>19</v>
      </c>
      <c r="G617" s="1" t="s">
        <v>20</v>
      </c>
      <c r="H617" s="1" t="s">
        <v>7394</v>
      </c>
      <c r="I617" s="1" t="s">
        <v>7395</v>
      </c>
      <c r="J617" s="1" t="s">
        <v>7395</v>
      </c>
      <c r="K617" s="2"/>
      <c r="L617" s="1">
        <v>-4.0</v>
      </c>
      <c r="M617" s="1"/>
      <c r="N617" s="1">
        <v>10.9279</v>
      </c>
      <c r="O617" s="1" t="s">
        <v>5392</v>
      </c>
      <c r="P617" s="1" t="s">
        <v>7396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58</v>
      </c>
      <c r="B618" s="1" t="s">
        <v>485</v>
      </c>
      <c r="C618" s="1">
        <v>440.0</v>
      </c>
      <c r="D618" s="1">
        <v>0.0</v>
      </c>
      <c r="E618" s="2"/>
      <c r="F618" s="1" t="s">
        <v>19</v>
      </c>
      <c r="G618" s="1" t="s">
        <v>20</v>
      </c>
      <c r="H618" s="1" t="s">
        <v>7397</v>
      </c>
      <c r="I618" s="1" t="s">
        <v>7398</v>
      </c>
      <c r="J618" s="1" t="s">
        <v>7398</v>
      </c>
      <c r="K618" s="2"/>
      <c r="L618" s="1">
        <v>-6.0</v>
      </c>
      <c r="M618" s="1"/>
      <c r="N618" s="1">
        <v>8.029616666666668</v>
      </c>
      <c r="O618" s="1" t="s">
        <v>5382</v>
      </c>
      <c r="P618" s="1" t="s">
        <v>5460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36</v>
      </c>
      <c r="B619" s="1" t="s">
        <v>17</v>
      </c>
      <c r="C619" s="3">
        <v>344.0</v>
      </c>
      <c r="D619" s="1">
        <v>14.0</v>
      </c>
      <c r="E619" s="1" t="s">
        <v>29</v>
      </c>
      <c r="F619" s="1" t="s">
        <v>38</v>
      </c>
      <c r="G619" s="1" t="s">
        <v>20</v>
      </c>
      <c r="H619" s="1" t="s">
        <v>7399</v>
      </c>
      <c r="I619" s="1" t="s">
        <v>7400</v>
      </c>
      <c r="J619" s="1" t="s">
        <v>7401</v>
      </c>
      <c r="K619" s="1" t="s">
        <v>7402</v>
      </c>
      <c r="L619" s="1">
        <v>-1.0</v>
      </c>
      <c r="M619" s="1">
        <v>23.860883333333334</v>
      </c>
      <c r="N619" s="1">
        <v>30.142916666666668</v>
      </c>
      <c r="O619" s="1" t="s">
        <v>5407</v>
      </c>
      <c r="P619" s="1" t="s">
        <v>5486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28</v>
      </c>
      <c r="B620" s="1" t="s">
        <v>17</v>
      </c>
      <c r="C620" s="1">
        <v>757.0</v>
      </c>
      <c r="D620" s="1">
        <v>0.0</v>
      </c>
      <c r="E620" s="1" t="s">
        <v>29</v>
      </c>
      <c r="F620" s="1" t="s">
        <v>19</v>
      </c>
      <c r="G620" s="1" t="s">
        <v>20</v>
      </c>
      <c r="H620" s="1" t="s">
        <v>7403</v>
      </c>
      <c r="I620" s="1" t="s">
        <v>7404</v>
      </c>
      <c r="J620" s="1" t="s">
        <v>7404</v>
      </c>
      <c r="K620" s="2"/>
      <c r="L620" s="1">
        <v>-6.0</v>
      </c>
      <c r="M620" s="1"/>
      <c r="N620" s="1">
        <v>13.6305</v>
      </c>
      <c r="O620" s="1" t="s">
        <v>5392</v>
      </c>
      <c r="P620" s="1" t="s">
        <v>7405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28</v>
      </c>
      <c r="B621" s="1" t="s">
        <v>17</v>
      </c>
      <c r="C621" s="1">
        <v>399.0</v>
      </c>
      <c r="D621" s="1">
        <v>0.0</v>
      </c>
      <c r="E621" s="1" t="s">
        <v>29</v>
      </c>
      <c r="F621" s="1" t="s">
        <v>19</v>
      </c>
      <c r="G621" s="1" t="s">
        <v>20</v>
      </c>
      <c r="H621" s="1" t="s">
        <v>7406</v>
      </c>
      <c r="I621" s="1" t="s">
        <v>7407</v>
      </c>
      <c r="J621" s="1" t="s">
        <v>7407</v>
      </c>
      <c r="K621" s="2"/>
      <c r="L621" s="1">
        <v>-9.0</v>
      </c>
      <c r="M621" s="1"/>
      <c r="N621" s="1">
        <v>5.288383333333333</v>
      </c>
      <c r="O621" s="1" t="s">
        <v>5392</v>
      </c>
      <c r="P621" s="1" t="s">
        <v>7408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28</v>
      </c>
      <c r="B622" s="1" t="s">
        <v>17</v>
      </c>
      <c r="C622" s="1">
        <v>1056.0</v>
      </c>
      <c r="D622" s="1">
        <v>0.0</v>
      </c>
      <c r="E622" s="1" t="s">
        <v>29</v>
      </c>
      <c r="F622" s="1" t="s">
        <v>19</v>
      </c>
      <c r="G622" s="1" t="s">
        <v>20</v>
      </c>
      <c r="H622" s="1" t="s">
        <v>7409</v>
      </c>
      <c r="I622" s="1" t="s">
        <v>7410</v>
      </c>
      <c r="J622" s="1" t="s">
        <v>7410</v>
      </c>
      <c r="K622" s="2"/>
      <c r="L622" s="1">
        <v>-5.0</v>
      </c>
      <c r="M622" s="1"/>
      <c r="N622" s="1">
        <v>14.730416666666667</v>
      </c>
      <c r="O622" s="1" t="s">
        <v>5392</v>
      </c>
      <c r="P622" s="1" t="s">
        <v>7411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28</v>
      </c>
      <c r="B623" s="1" t="s">
        <v>17</v>
      </c>
      <c r="C623" s="3">
        <v>214.2</v>
      </c>
      <c r="D623" s="1">
        <v>0.0</v>
      </c>
      <c r="E623" s="1" t="s">
        <v>29</v>
      </c>
      <c r="F623" s="1" t="s">
        <v>19</v>
      </c>
      <c r="G623" s="1" t="s">
        <v>20</v>
      </c>
      <c r="H623" s="1" t="s">
        <v>7412</v>
      </c>
      <c r="I623" s="1" t="s">
        <v>7413</v>
      </c>
      <c r="J623" s="1" t="s">
        <v>7413</v>
      </c>
      <c r="K623" s="2"/>
      <c r="L623" s="1">
        <v>-3.0</v>
      </c>
      <c r="M623" s="1"/>
      <c r="N623" s="1">
        <v>11.5476</v>
      </c>
      <c r="O623" s="1" t="s">
        <v>5392</v>
      </c>
      <c r="P623" s="1" t="s">
        <v>5420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28</v>
      </c>
      <c r="B624" s="1" t="s">
        <v>17</v>
      </c>
      <c r="C624" s="3">
        <v>436.4</v>
      </c>
      <c r="D624" s="1">
        <v>0.0</v>
      </c>
      <c r="E624" s="1" t="s">
        <v>29</v>
      </c>
      <c r="F624" s="1" t="s">
        <v>19</v>
      </c>
      <c r="G624" s="1" t="s">
        <v>20</v>
      </c>
      <c r="H624" s="1" t="s">
        <v>7414</v>
      </c>
      <c r="I624" s="1" t="s">
        <v>7415</v>
      </c>
      <c r="J624" s="1" t="s">
        <v>7415</v>
      </c>
      <c r="K624" s="2"/>
      <c r="L624" s="1">
        <v>0.0</v>
      </c>
      <c r="M624" s="1"/>
      <c r="N624" s="1">
        <v>15.116383333333333</v>
      </c>
      <c r="O624" s="1" t="s">
        <v>5392</v>
      </c>
      <c r="P624" s="1" t="s">
        <v>7416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16</v>
      </c>
      <c r="B625" s="1" t="s">
        <v>485</v>
      </c>
      <c r="C625" s="1">
        <v>802.0</v>
      </c>
      <c r="D625" s="1">
        <v>0.0</v>
      </c>
      <c r="E625" s="1" t="s">
        <v>5895</v>
      </c>
      <c r="F625" s="1" t="s">
        <v>19</v>
      </c>
      <c r="G625" s="1" t="s">
        <v>20</v>
      </c>
      <c r="H625" s="1" t="s">
        <v>7417</v>
      </c>
      <c r="I625" s="1" t="s">
        <v>7418</v>
      </c>
      <c r="J625" s="1" t="s">
        <v>7418</v>
      </c>
      <c r="K625" s="2"/>
      <c r="L625" s="1">
        <v>2.0</v>
      </c>
      <c r="M625" s="1"/>
      <c r="N625" s="1">
        <v>22.134216666666667</v>
      </c>
      <c r="O625" s="1" t="s">
        <v>5382</v>
      </c>
      <c r="P625" s="1" t="s">
        <v>7419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58</v>
      </c>
      <c r="B626" s="1" t="s">
        <v>485</v>
      </c>
      <c r="C626" s="1">
        <v>585.0</v>
      </c>
      <c r="D626" s="1">
        <v>0.0</v>
      </c>
      <c r="E626" s="2"/>
      <c r="F626" s="1" t="s">
        <v>19</v>
      </c>
      <c r="G626" s="1" t="s">
        <v>20</v>
      </c>
      <c r="H626" s="1" t="s">
        <v>7420</v>
      </c>
      <c r="I626" s="1" t="s">
        <v>7421</v>
      </c>
      <c r="J626" s="1" t="s">
        <v>7421</v>
      </c>
      <c r="K626" s="2"/>
      <c r="L626" s="1">
        <v>0.0</v>
      </c>
      <c r="M626" s="1"/>
      <c r="N626" s="1">
        <v>20.6503</v>
      </c>
      <c r="O626" s="1" t="s">
        <v>5382</v>
      </c>
      <c r="P626" s="1" t="s">
        <v>7422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58</v>
      </c>
      <c r="B627" s="1" t="s">
        <v>485</v>
      </c>
      <c r="C627" s="1">
        <v>264.0</v>
      </c>
      <c r="D627" s="1">
        <v>0.0</v>
      </c>
      <c r="E627" s="2"/>
      <c r="F627" s="1" t="s">
        <v>19</v>
      </c>
      <c r="G627" s="1" t="s">
        <v>20</v>
      </c>
      <c r="H627" s="1" t="s">
        <v>7423</v>
      </c>
      <c r="I627" s="1" t="s">
        <v>7424</v>
      </c>
      <c r="J627" s="1" t="s">
        <v>7424</v>
      </c>
      <c r="K627" s="2"/>
      <c r="L627" s="1">
        <v>0.0</v>
      </c>
      <c r="M627" s="1"/>
      <c r="N627" s="1">
        <v>14.7693</v>
      </c>
      <c r="O627" s="1" t="s">
        <v>5382</v>
      </c>
      <c r="P627" s="1" t="s">
        <v>5682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58</v>
      </c>
      <c r="B628" s="1" t="s">
        <v>485</v>
      </c>
      <c r="C628" s="3">
        <v>388.0</v>
      </c>
      <c r="D628" s="1">
        <v>0.0</v>
      </c>
      <c r="E628" s="2"/>
      <c r="F628" s="1" t="s">
        <v>19</v>
      </c>
      <c r="G628" s="1" t="s">
        <v>20</v>
      </c>
      <c r="H628" s="1" t="s">
        <v>7425</v>
      </c>
      <c r="I628" s="1" t="s">
        <v>7426</v>
      </c>
      <c r="J628" s="1" t="s">
        <v>7426</v>
      </c>
      <c r="K628" s="2"/>
      <c r="L628" s="1">
        <v>-1.0</v>
      </c>
      <c r="M628" s="1"/>
      <c r="N628" s="1">
        <v>13.362483333333333</v>
      </c>
      <c r="O628" s="1" t="s">
        <v>5382</v>
      </c>
      <c r="P628" s="1" t="s">
        <v>7427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28</v>
      </c>
      <c r="B629" s="1" t="s">
        <v>17</v>
      </c>
      <c r="C629" s="3">
        <v>214.2</v>
      </c>
      <c r="D629" s="1">
        <v>0.0</v>
      </c>
      <c r="E629" s="1" t="s">
        <v>29</v>
      </c>
      <c r="F629" s="1" t="s">
        <v>19</v>
      </c>
      <c r="G629" s="1" t="s">
        <v>20</v>
      </c>
      <c r="H629" s="1" t="s">
        <v>7428</v>
      </c>
      <c r="I629" s="1" t="s">
        <v>7429</v>
      </c>
      <c r="J629" s="1" t="s">
        <v>7429</v>
      </c>
      <c r="K629" s="2"/>
      <c r="L629" s="1">
        <v>-1.0</v>
      </c>
      <c r="M629" s="1"/>
      <c r="N629" s="1">
        <v>13.459733333333334</v>
      </c>
      <c r="O629" s="1" t="s">
        <v>5392</v>
      </c>
      <c r="P629" s="1" t="s">
        <v>5877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28</v>
      </c>
      <c r="B630" s="1" t="s">
        <v>17</v>
      </c>
      <c r="C630" s="1">
        <v>396.4</v>
      </c>
      <c r="D630" s="1">
        <v>0.0</v>
      </c>
      <c r="E630" s="1" t="s">
        <v>29</v>
      </c>
      <c r="F630" s="1" t="s">
        <v>19</v>
      </c>
      <c r="G630" s="1" t="s">
        <v>20</v>
      </c>
      <c r="H630" s="1" t="s">
        <v>7430</v>
      </c>
      <c r="I630" s="1" t="s">
        <v>7431</v>
      </c>
      <c r="J630" s="1" t="s">
        <v>7431</v>
      </c>
      <c r="K630" s="2"/>
      <c r="L630" s="1">
        <v>3.0</v>
      </c>
      <c r="M630" s="1"/>
      <c r="N630" s="1">
        <v>18.30345</v>
      </c>
      <c r="O630" s="1" t="s">
        <v>5392</v>
      </c>
      <c r="P630" s="1" t="s">
        <v>7432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58</v>
      </c>
      <c r="B631" s="1" t="s">
        <v>485</v>
      </c>
      <c r="C631" s="1">
        <v>394.0</v>
      </c>
      <c r="D631" s="1">
        <v>0.0</v>
      </c>
      <c r="E631" s="2"/>
      <c r="F631" s="1" t="s">
        <v>19</v>
      </c>
      <c r="G631" s="1" t="s">
        <v>20</v>
      </c>
      <c r="H631" s="1" t="s">
        <v>7433</v>
      </c>
      <c r="I631" s="1" t="s">
        <v>7434</v>
      </c>
      <c r="J631" s="1" t="s">
        <v>7434</v>
      </c>
      <c r="K631" s="2"/>
      <c r="L631" s="1">
        <v>6.0</v>
      </c>
      <c r="M631" s="1"/>
      <c r="N631" s="1">
        <v>21.325116666666666</v>
      </c>
      <c r="O631" s="1" t="s">
        <v>5382</v>
      </c>
      <c r="P631" s="1" t="s">
        <v>7435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58</v>
      </c>
      <c r="B632" s="1" t="s">
        <v>485</v>
      </c>
      <c r="C632" s="1">
        <v>264.0</v>
      </c>
      <c r="D632" s="1">
        <v>0.0</v>
      </c>
      <c r="E632" s="2"/>
      <c r="F632" s="1" t="s">
        <v>19</v>
      </c>
      <c r="G632" s="1" t="s">
        <v>20</v>
      </c>
      <c r="H632" s="1" t="s">
        <v>7436</v>
      </c>
      <c r="I632" s="1" t="s">
        <v>7437</v>
      </c>
      <c r="J632" s="1" t="s">
        <v>7437</v>
      </c>
      <c r="K632" s="2"/>
      <c r="L632" s="1">
        <v>6.0</v>
      </c>
      <c r="M632" s="1"/>
      <c r="N632" s="1">
        <v>21.262483333333332</v>
      </c>
      <c r="O632" s="1" t="s">
        <v>5382</v>
      </c>
      <c r="P632" s="1" t="s">
        <v>7438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28</v>
      </c>
      <c r="B633" s="1" t="s">
        <v>17</v>
      </c>
      <c r="C633" s="1">
        <v>428.4</v>
      </c>
      <c r="D633" s="1">
        <v>0.0</v>
      </c>
      <c r="E633" s="1" t="s">
        <v>29</v>
      </c>
      <c r="F633" s="1" t="s">
        <v>19</v>
      </c>
      <c r="G633" s="1" t="s">
        <v>20</v>
      </c>
      <c r="H633" s="1" t="s">
        <v>7439</v>
      </c>
      <c r="I633" s="1" t="s">
        <v>7440</v>
      </c>
      <c r="J633" s="1" t="s">
        <v>7440</v>
      </c>
      <c r="K633" s="2"/>
      <c r="L633" s="1">
        <v>-1.0</v>
      </c>
      <c r="M633" s="1"/>
      <c r="N633" s="1">
        <v>13.991533333333333</v>
      </c>
      <c r="O633" s="1" t="s">
        <v>5392</v>
      </c>
      <c r="P633" s="1" t="s">
        <v>7441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36</v>
      </c>
      <c r="B634" s="1" t="s">
        <v>17</v>
      </c>
      <c r="C634" s="1">
        <v>1124.0</v>
      </c>
      <c r="D634" s="1">
        <v>281.0</v>
      </c>
      <c r="E634" s="2"/>
      <c r="F634" s="1" t="s">
        <v>67</v>
      </c>
      <c r="G634" s="1" t="s">
        <v>68</v>
      </c>
      <c r="H634" s="1" t="s">
        <v>7442</v>
      </c>
      <c r="I634" s="1" t="s">
        <v>7443</v>
      </c>
      <c r="J634" s="1" t="s">
        <v>4417</v>
      </c>
      <c r="K634" s="2"/>
      <c r="L634" s="1">
        <v>636.0</v>
      </c>
      <c r="M634" s="1"/>
      <c r="N634" s="1">
        <v>22.479883333333333</v>
      </c>
      <c r="O634" s="1" t="s">
        <v>5407</v>
      </c>
      <c r="P634" s="1" t="s">
        <v>7444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179</v>
      </c>
      <c r="B635" s="1" t="s">
        <v>17</v>
      </c>
      <c r="C635" s="1">
        <v>184.0</v>
      </c>
      <c r="D635" s="1">
        <v>184.0</v>
      </c>
      <c r="E635" s="2"/>
      <c r="F635" s="1" t="s">
        <v>67</v>
      </c>
      <c r="G635" s="1" t="s">
        <v>93</v>
      </c>
      <c r="H635" s="1" t="s">
        <v>7445</v>
      </c>
      <c r="I635" s="1" t="s">
        <v>7446</v>
      </c>
      <c r="J635" s="1" t="s">
        <v>4417</v>
      </c>
      <c r="K635" s="2"/>
      <c r="L635" s="1">
        <v>629.0</v>
      </c>
      <c r="M635" s="1"/>
      <c r="N635" s="1">
        <v>32.554233333333336</v>
      </c>
      <c r="O635" s="1" t="s">
        <v>182</v>
      </c>
      <c r="P635" s="1" t="s">
        <v>7447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36</v>
      </c>
      <c r="B636" s="1" t="s">
        <v>17</v>
      </c>
      <c r="C636" s="1">
        <v>422.0</v>
      </c>
      <c r="D636" s="1">
        <v>21.0</v>
      </c>
      <c r="E636" s="1" t="s">
        <v>29</v>
      </c>
      <c r="F636" s="1" t="s">
        <v>38</v>
      </c>
      <c r="G636" s="1" t="s">
        <v>20</v>
      </c>
      <c r="H636" s="1" t="s">
        <v>7448</v>
      </c>
      <c r="I636" s="1" t="s">
        <v>7449</v>
      </c>
      <c r="J636" s="1" t="s">
        <v>7450</v>
      </c>
      <c r="K636" s="1" t="s">
        <v>7451</v>
      </c>
      <c r="L636" s="1">
        <v>7.0</v>
      </c>
      <c r="M636" s="1">
        <v>5.163716666666667</v>
      </c>
      <c r="N636" s="1">
        <v>14.871116666666667</v>
      </c>
      <c r="O636" s="1" t="s">
        <v>5407</v>
      </c>
      <c r="P636" s="1" t="s">
        <v>7452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36</v>
      </c>
      <c r="B637" s="1" t="s">
        <v>17</v>
      </c>
      <c r="C637" s="1">
        <v>236.0</v>
      </c>
      <c r="D637" s="1">
        <v>73.0</v>
      </c>
      <c r="E637" s="2"/>
      <c r="F637" s="1" t="s">
        <v>67</v>
      </c>
      <c r="G637" s="1" t="s">
        <v>68</v>
      </c>
      <c r="H637" s="1" t="s">
        <v>7453</v>
      </c>
      <c r="I637" s="1" t="s">
        <v>7454</v>
      </c>
      <c r="J637" s="1" t="s">
        <v>4417</v>
      </c>
      <c r="K637" s="2"/>
      <c r="L637" s="1">
        <v>645.0</v>
      </c>
      <c r="M637" s="1"/>
      <c r="N637" s="1">
        <v>11.924866666666667</v>
      </c>
      <c r="O637" s="1" t="s">
        <v>5407</v>
      </c>
      <c r="P637" s="1" t="s">
        <v>6317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179</v>
      </c>
      <c r="B638" s="3" t="s">
        <v>17</v>
      </c>
      <c r="C638" s="1">
        <v>439.0</v>
      </c>
      <c r="D638" s="1">
        <v>0.0</v>
      </c>
      <c r="E638" s="2"/>
      <c r="F638" s="1" t="s">
        <v>67</v>
      </c>
      <c r="G638" s="1" t="s">
        <v>93</v>
      </c>
      <c r="H638" s="1" t="s">
        <v>7455</v>
      </c>
      <c r="I638" s="1" t="s">
        <v>7456</v>
      </c>
      <c r="J638" s="1" t="s">
        <v>4417</v>
      </c>
      <c r="K638" s="2"/>
      <c r="L638" s="1">
        <v>644.0</v>
      </c>
      <c r="M638" s="1"/>
      <c r="N638" s="1">
        <v>20.0956</v>
      </c>
      <c r="O638" s="1" t="s">
        <v>182</v>
      </c>
      <c r="P638" s="1" t="s">
        <v>7457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28</v>
      </c>
      <c r="B639" s="1" t="s">
        <v>17</v>
      </c>
      <c r="C639" s="1">
        <v>249.2</v>
      </c>
      <c r="D639" s="1">
        <v>0.0</v>
      </c>
      <c r="E639" s="1" t="s">
        <v>29</v>
      </c>
      <c r="F639" s="1" t="s">
        <v>19</v>
      </c>
      <c r="G639" s="1" t="s">
        <v>20</v>
      </c>
      <c r="H639" s="1" t="s">
        <v>7458</v>
      </c>
      <c r="I639" s="1" t="s">
        <v>7459</v>
      </c>
      <c r="J639" s="1" t="s">
        <v>7459</v>
      </c>
      <c r="K639" s="2"/>
      <c r="L639" s="1">
        <v>0.0</v>
      </c>
      <c r="M639" s="1"/>
      <c r="N639" s="1">
        <v>14.7335</v>
      </c>
      <c r="O639" s="1" t="s">
        <v>5392</v>
      </c>
      <c r="P639" s="1" t="s">
        <v>6906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28</v>
      </c>
      <c r="B640" s="1" t="s">
        <v>17</v>
      </c>
      <c r="C640" s="1">
        <v>214.2</v>
      </c>
      <c r="D640" s="1">
        <v>0.0</v>
      </c>
      <c r="E640" s="1" t="s">
        <v>29</v>
      </c>
      <c r="F640" s="1" t="s">
        <v>19</v>
      </c>
      <c r="G640" s="1" t="s">
        <v>20</v>
      </c>
      <c r="H640" s="1" t="s">
        <v>7460</v>
      </c>
      <c r="I640" s="1" t="s">
        <v>7461</v>
      </c>
      <c r="J640" s="1" t="s">
        <v>7461</v>
      </c>
      <c r="K640" s="2"/>
      <c r="L640" s="1">
        <v>-1.0</v>
      </c>
      <c r="M640" s="1"/>
      <c r="N640" s="1">
        <v>13.134816666666667</v>
      </c>
      <c r="O640" s="1" t="s">
        <v>5392</v>
      </c>
      <c r="P640" s="1" t="s">
        <v>5877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28</v>
      </c>
      <c r="B641" s="1" t="s">
        <v>17</v>
      </c>
      <c r="C641" s="1">
        <v>214.2</v>
      </c>
      <c r="D641" s="1">
        <v>0.0</v>
      </c>
      <c r="E641" s="1" t="s">
        <v>29</v>
      </c>
      <c r="F641" s="1" t="s">
        <v>19</v>
      </c>
      <c r="G641" s="1" t="s">
        <v>20</v>
      </c>
      <c r="H641" s="1" t="s">
        <v>7462</v>
      </c>
      <c r="I641" s="1" t="s">
        <v>7463</v>
      </c>
      <c r="J641" s="1" t="s">
        <v>7463</v>
      </c>
      <c r="K641" s="2"/>
      <c r="L641" s="1">
        <v>1.0</v>
      </c>
      <c r="M641" s="1"/>
      <c r="N641" s="1">
        <v>16.137583333333332</v>
      </c>
      <c r="O641" s="1" t="s">
        <v>5392</v>
      </c>
      <c r="P641" s="1" t="s">
        <v>5877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28</v>
      </c>
      <c r="B642" s="1" t="s">
        <v>17</v>
      </c>
      <c r="C642" s="1">
        <v>263.2</v>
      </c>
      <c r="D642" s="1">
        <v>0.0</v>
      </c>
      <c r="E642" s="1" t="s">
        <v>29</v>
      </c>
      <c r="F642" s="1" t="s">
        <v>19</v>
      </c>
      <c r="G642" s="1" t="s">
        <v>20</v>
      </c>
      <c r="H642" s="1" t="s">
        <v>7464</v>
      </c>
      <c r="I642" s="1" t="s">
        <v>7465</v>
      </c>
      <c r="J642" s="1" t="s">
        <v>7465</v>
      </c>
      <c r="K642" s="2"/>
      <c r="L642" s="1">
        <v>2.0</v>
      </c>
      <c r="M642" s="1"/>
      <c r="N642" s="1">
        <v>17.952933333333334</v>
      </c>
      <c r="O642" s="1" t="s">
        <v>5392</v>
      </c>
      <c r="P642" s="1" t="s">
        <v>7466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58</v>
      </c>
      <c r="B643" s="1" t="s">
        <v>485</v>
      </c>
      <c r="C643" s="1">
        <v>329.0</v>
      </c>
      <c r="D643" s="1">
        <v>0.0</v>
      </c>
      <c r="E643" s="2"/>
      <c r="F643" s="1" t="s">
        <v>19</v>
      </c>
      <c r="G643" s="1" t="s">
        <v>20</v>
      </c>
      <c r="H643" s="1" t="s">
        <v>7467</v>
      </c>
      <c r="I643" s="1" t="s">
        <v>7468</v>
      </c>
      <c r="J643" s="1" t="s">
        <v>7468</v>
      </c>
      <c r="K643" s="2"/>
      <c r="L643" s="1">
        <v>5.0</v>
      </c>
      <c r="M643" s="1"/>
      <c r="N643" s="1">
        <v>20.451166666666666</v>
      </c>
      <c r="O643" s="1" t="s">
        <v>5382</v>
      </c>
      <c r="P643" s="1" t="s">
        <v>6719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58</v>
      </c>
      <c r="B644" s="1" t="s">
        <v>485</v>
      </c>
      <c r="C644" s="1">
        <v>346.0</v>
      </c>
      <c r="D644" s="1">
        <v>0.0</v>
      </c>
      <c r="E644" s="2"/>
      <c r="F644" s="1" t="s">
        <v>19</v>
      </c>
      <c r="G644" s="1" t="s">
        <v>93</v>
      </c>
      <c r="H644" s="1" t="s">
        <v>7469</v>
      </c>
      <c r="I644" s="1" t="s">
        <v>7470</v>
      </c>
      <c r="J644" s="1" t="s">
        <v>7470</v>
      </c>
      <c r="K644" s="2"/>
      <c r="L644" s="1">
        <v>0.0</v>
      </c>
      <c r="M644" s="1"/>
      <c r="N644" s="1">
        <v>15.948816666666668</v>
      </c>
      <c r="O644" s="1" t="s">
        <v>5382</v>
      </c>
      <c r="P644" s="1" t="s">
        <v>7471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58</v>
      </c>
      <c r="B645" s="1" t="s">
        <v>485</v>
      </c>
      <c r="C645" s="1">
        <v>612.0</v>
      </c>
      <c r="D645" s="1">
        <v>0.0</v>
      </c>
      <c r="E645" s="2"/>
      <c r="F645" s="1" t="s">
        <v>19</v>
      </c>
      <c r="G645" s="1" t="s">
        <v>20</v>
      </c>
      <c r="H645" s="1" t="s">
        <v>7472</v>
      </c>
      <c r="I645" s="1" t="s">
        <v>7473</v>
      </c>
      <c r="J645" s="1" t="s">
        <v>7473</v>
      </c>
      <c r="K645" s="2"/>
      <c r="L645" s="1">
        <v>6.0</v>
      </c>
      <c r="M645" s="1"/>
      <c r="N645" s="1">
        <v>26.244266666666668</v>
      </c>
      <c r="O645" s="1" t="s">
        <v>5382</v>
      </c>
      <c r="P645" s="1" t="s">
        <v>7474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36</v>
      </c>
      <c r="B646" s="1" t="s">
        <v>17</v>
      </c>
      <c r="C646" s="1">
        <v>279.0</v>
      </c>
      <c r="D646" s="1">
        <v>0.0</v>
      </c>
      <c r="E646" s="1" t="s">
        <v>5753</v>
      </c>
      <c r="F646" s="1" t="s">
        <v>38</v>
      </c>
      <c r="G646" s="1" t="s">
        <v>20</v>
      </c>
      <c r="H646" s="1" t="s">
        <v>7475</v>
      </c>
      <c r="I646" s="1" t="s">
        <v>7476</v>
      </c>
      <c r="J646" s="1" t="s">
        <v>7477</v>
      </c>
      <c r="K646" s="1" t="s">
        <v>7478</v>
      </c>
      <c r="L646" s="1">
        <v>0.0</v>
      </c>
      <c r="M646" s="1">
        <v>0.0282</v>
      </c>
      <c r="N646" s="1">
        <v>13.51215</v>
      </c>
      <c r="O646" s="1" t="s">
        <v>5407</v>
      </c>
      <c r="P646" s="1" t="s">
        <v>7479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28</v>
      </c>
      <c r="B647" s="1" t="s">
        <v>17</v>
      </c>
      <c r="C647" s="1">
        <v>593.0</v>
      </c>
      <c r="D647" s="1">
        <v>0.0</v>
      </c>
      <c r="E647" s="1" t="s">
        <v>29</v>
      </c>
      <c r="F647" s="1" t="s">
        <v>19</v>
      </c>
      <c r="G647" s="1" t="s">
        <v>20</v>
      </c>
      <c r="H647" s="1" t="s">
        <v>7480</v>
      </c>
      <c r="I647" s="1" t="s">
        <v>7481</v>
      </c>
      <c r="J647" s="1" t="s">
        <v>7481</v>
      </c>
      <c r="K647" s="2"/>
      <c r="L647" s="1">
        <v>4.0</v>
      </c>
      <c r="M647" s="1"/>
      <c r="N647" s="1">
        <v>24.243616666666668</v>
      </c>
      <c r="O647" s="1" t="s">
        <v>5392</v>
      </c>
      <c r="P647" s="1" t="s">
        <v>7482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36</v>
      </c>
      <c r="B648" s="1" t="s">
        <v>17</v>
      </c>
      <c r="C648" s="3">
        <v>289.0</v>
      </c>
      <c r="D648" s="1">
        <v>70.0</v>
      </c>
      <c r="E648" s="2"/>
      <c r="F648" s="1" t="s">
        <v>67</v>
      </c>
      <c r="G648" s="1" t="s">
        <v>20</v>
      </c>
      <c r="H648" s="1" t="s">
        <v>7483</v>
      </c>
      <c r="I648" s="1" t="s">
        <v>7484</v>
      </c>
      <c r="J648" s="1" t="s">
        <v>4417</v>
      </c>
      <c r="K648" s="2"/>
      <c r="L648" s="1">
        <v>674.0</v>
      </c>
      <c r="M648" s="1"/>
      <c r="N648" s="1">
        <v>11.806766666666666</v>
      </c>
      <c r="O648" s="1" t="s">
        <v>5407</v>
      </c>
      <c r="P648" s="1" t="s">
        <v>7485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58</v>
      </c>
      <c r="B649" s="1" t="s">
        <v>485</v>
      </c>
      <c r="C649" s="1">
        <v>264.0</v>
      </c>
      <c r="D649" s="1">
        <v>0.0</v>
      </c>
      <c r="E649" s="2"/>
      <c r="F649" s="1" t="s">
        <v>19</v>
      </c>
      <c r="G649" s="1" t="s">
        <v>93</v>
      </c>
      <c r="H649" s="1" t="s">
        <v>7486</v>
      </c>
      <c r="I649" s="1" t="s">
        <v>7487</v>
      </c>
      <c r="J649" s="1" t="s">
        <v>7487</v>
      </c>
      <c r="K649" s="2"/>
      <c r="L649" s="1">
        <v>-4.0</v>
      </c>
      <c r="M649" s="1"/>
      <c r="N649" s="1">
        <v>10.516183333333334</v>
      </c>
      <c r="O649" s="1" t="s">
        <v>5382</v>
      </c>
      <c r="P649" s="1" t="s">
        <v>7488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36</v>
      </c>
      <c r="B650" s="1" t="s">
        <v>17</v>
      </c>
      <c r="C650" s="1">
        <v>763.0</v>
      </c>
      <c r="D650" s="1">
        <v>0.0</v>
      </c>
      <c r="E650" s="1" t="s">
        <v>29</v>
      </c>
      <c r="F650" s="1" t="s">
        <v>38</v>
      </c>
      <c r="G650" s="1" t="s">
        <v>20</v>
      </c>
      <c r="H650" s="1" t="s">
        <v>7489</v>
      </c>
      <c r="I650" s="1" t="s">
        <v>7490</v>
      </c>
      <c r="J650" s="1" t="s">
        <v>7491</v>
      </c>
      <c r="K650" s="1" t="s">
        <v>7492</v>
      </c>
      <c r="L650" s="1">
        <v>-3.0</v>
      </c>
      <c r="M650" s="1">
        <v>6.668233333333333</v>
      </c>
      <c r="N650" s="1">
        <v>21.830866666666665</v>
      </c>
      <c r="O650" s="1" t="s">
        <v>5407</v>
      </c>
      <c r="P650" s="1" t="s">
        <v>7493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179</v>
      </c>
      <c r="B651" s="1" t="s">
        <v>17</v>
      </c>
      <c r="C651" s="1">
        <v>309.0</v>
      </c>
      <c r="D651" s="1">
        <v>0.0</v>
      </c>
      <c r="E651" s="2"/>
      <c r="F651" s="1" t="s">
        <v>67</v>
      </c>
      <c r="G651" s="1" t="s">
        <v>93</v>
      </c>
      <c r="H651" s="1" t="s">
        <v>7494</v>
      </c>
      <c r="I651" s="1" t="s">
        <v>7495</v>
      </c>
      <c r="J651" s="1" t="s">
        <v>4417</v>
      </c>
      <c r="K651" s="2"/>
      <c r="L651" s="1">
        <v>674.0</v>
      </c>
      <c r="M651" s="1"/>
      <c r="N651" s="1">
        <v>18.501916666666666</v>
      </c>
      <c r="O651" s="1" t="s">
        <v>182</v>
      </c>
      <c r="P651" s="1" t="s">
        <v>7496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36</v>
      </c>
      <c r="B652" s="1" t="s">
        <v>17</v>
      </c>
      <c r="C652" s="1">
        <v>455.0</v>
      </c>
      <c r="D652" s="1">
        <v>43.0</v>
      </c>
      <c r="E652" s="1" t="s">
        <v>5753</v>
      </c>
      <c r="F652" s="1" t="s">
        <v>38</v>
      </c>
      <c r="G652" s="1" t="s">
        <v>20</v>
      </c>
      <c r="H652" s="1" t="s">
        <v>7497</v>
      </c>
      <c r="I652" s="1" t="s">
        <v>7498</v>
      </c>
      <c r="J652" s="1" t="s">
        <v>7499</v>
      </c>
      <c r="K652" s="1" t="s">
        <v>7500</v>
      </c>
      <c r="L652" s="1">
        <v>0.0</v>
      </c>
      <c r="M652" s="1">
        <v>0.020383333333333333</v>
      </c>
      <c r="N652" s="1">
        <v>26.486766666666668</v>
      </c>
      <c r="O652" s="1" t="s">
        <v>5407</v>
      </c>
      <c r="P652" s="1" t="s">
        <v>7501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58</v>
      </c>
      <c r="B653" s="1" t="s">
        <v>485</v>
      </c>
      <c r="C653" s="1">
        <v>792.0</v>
      </c>
      <c r="D653" s="1">
        <v>0.0</v>
      </c>
      <c r="E653" s="2"/>
      <c r="F653" s="1" t="s">
        <v>19</v>
      </c>
      <c r="G653" s="1" t="s">
        <v>20</v>
      </c>
      <c r="H653" s="1" t="s">
        <v>7502</v>
      </c>
      <c r="I653" s="1" t="s">
        <v>7503</v>
      </c>
      <c r="J653" s="1" t="s">
        <v>7503</v>
      </c>
      <c r="K653" s="2"/>
      <c r="L653" s="1">
        <v>-3.0</v>
      </c>
      <c r="M653" s="1"/>
      <c r="N653" s="1">
        <v>16.306866666666668</v>
      </c>
      <c r="O653" s="1" t="s">
        <v>5382</v>
      </c>
      <c r="P653" s="1" t="s">
        <v>7504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58</v>
      </c>
      <c r="B654" s="1" t="s">
        <v>485</v>
      </c>
      <c r="C654" s="3">
        <v>264.0</v>
      </c>
      <c r="D654" s="1">
        <v>0.0</v>
      </c>
      <c r="E654" s="2"/>
      <c r="F654" s="1" t="s">
        <v>19</v>
      </c>
      <c r="G654" s="1" t="s">
        <v>20</v>
      </c>
      <c r="H654" s="1" t="s">
        <v>7505</v>
      </c>
      <c r="I654" s="1" t="s">
        <v>7506</v>
      </c>
      <c r="J654" s="1" t="s">
        <v>7506</v>
      </c>
      <c r="K654" s="2"/>
      <c r="L654" s="1">
        <v>-10.0</v>
      </c>
      <c r="M654" s="1"/>
      <c r="N654" s="1">
        <v>4.0596</v>
      </c>
      <c r="O654" s="1" t="s">
        <v>5382</v>
      </c>
      <c r="P654" s="1" t="s">
        <v>6246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36</v>
      </c>
      <c r="B655" s="1" t="s">
        <v>17</v>
      </c>
      <c r="C655" s="1">
        <v>247.0</v>
      </c>
      <c r="D655" s="1">
        <v>62.0</v>
      </c>
      <c r="E655" s="2"/>
      <c r="F655" s="1" t="s">
        <v>67</v>
      </c>
      <c r="G655" s="1" t="s">
        <v>68</v>
      </c>
      <c r="H655" s="1" t="s">
        <v>7507</v>
      </c>
      <c r="I655" s="1" t="s">
        <v>7508</v>
      </c>
      <c r="J655" s="1" t="s">
        <v>4417</v>
      </c>
      <c r="K655" s="2"/>
      <c r="L655" s="1">
        <v>674.0</v>
      </c>
      <c r="M655" s="1"/>
      <c r="N655" s="1">
        <v>25.010633333333335</v>
      </c>
      <c r="O655" s="1" t="s">
        <v>5407</v>
      </c>
      <c r="P655" s="1" t="s">
        <v>5486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58</v>
      </c>
      <c r="B656" s="1" t="s">
        <v>485</v>
      </c>
      <c r="C656" s="1">
        <v>792.0</v>
      </c>
      <c r="D656" s="1">
        <v>0.0</v>
      </c>
      <c r="E656" s="2"/>
      <c r="F656" s="1" t="s">
        <v>19</v>
      </c>
      <c r="G656" s="1" t="s">
        <v>20</v>
      </c>
      <c r="H656" s="1" t="s">
        <v>7509</v>
      </c>
      <c r="I656" s="1" t="s">
        <v>7510</v>
      </c>
      <c r="J656" s="1" t="s">
        <v>7510</v>
      </c>
      <c r="K656" s="2"/>
      <c r="L656" s="1">
        <v>0.0</v>
      </c>
      <c r="M656" s="1"/>
      <c r="N656" s="1">
        <v>19.286166666666666</v>
      </c>
      <c r="O656" s="1" t="s">
        <v>5382</v>
      </c>
      <c r="P656" s="1" t="s">
        <v>7504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36</v>
      </c>
      <c r="B657" s="1" t="s">
        <v>17</v>
      </c>
      <c r="C657" s="1">
        <v>379.0</v>
      </c>
      <c r="D657" s="1">
        <v>0.0</v>
      </c>
      <c r="E657" s="1" t="s">
        <v>29</v>
      </c>
      <c r="F657" s="1" t="s">
        <v>38</v>
      </c>
      <c r="G657" s="1" t="s">
        <v>20</v>
      </c>
      <c r="H657" s="1" t="s">
        <v>7511</v>
      </c>
      <c r="I657" s="1" t="s">
        <v>7512</v>
      </c>
      <c r="J657" s="1" t="s">
        <v>7513</v>
      </c>
      <c r="K657" s="1" t="s">
        <v>7514</v>
      </c>
      <c r="L657" s="1">
        <v>-6.0</v>
      </c>
      <c r="M657" s="1">
        <v>0.5884833333333334</v>
      </c>
      <c r="N657" s="1">
        <v>7.540016666666666</v>
      </c>
      <c r="O657" s="1" t="s">
        <v>5407</v>
      </c>
      <c r="P657" s="1" t="s">
        <v>7515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36</v>
      </c>
      <c r="B658" s="1" t="s">
        <v>17</v>
      </c>
      <c r="C658" s="1">
        <v>424.0</v>
      </c>
      <c r="D658" s="1">
        <v>151.0</v>
      </c>
      <c r="E658" s="1" t="s">
        <v>29</v>
      </c>
      <c r="F658" s="1" t="s">
        <v>38</v>
      </c>
      <c r="G658" s="1" t="s">
        <v>20</v>
      </c>
      <c r="H658" s="1" t="s">
        <v>7516</v>
      </c>
      <c r="I658" s="1" t="s">
        <v>7517</v>
      </c>
      <c r="J658" s="1" t="s">
        <v>7518</v>
      </c>
      <c r="K658" s="1" t="s">
        <v>7519</v>
      </c>
      <c r="L658" s="1">
        <v>-14.0</v>
      </c>
      <c r="M658" s="1">
        <v>1.27425</v>
      </c>
      <c r="N658" s="1">
        <v>11.903616666666666</v>
      </c>
      <c r="O658" s="1" t="s">
        <v>5407</v>
      </c>
      <c r="P658" s="1" t="s">
        <v>7520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58</v>
      </c>
      <c r="B659" s="1" t="s">
        <v>485</v>
      </c>
      <c r="C659" s="1">
        <v>598.0</v>
      </c>
      <c r="D659" s="1">
        <v>0.0</v>
      </c>
      <c r="E659" s="2"/>
      <c r="F659" s="1" t="s">
        <v>19</v>
      </c>
      <c r="G659" s="1" t="s">
        <v>20</v>
      </c>
      <c r="H659" s="1" t="s">
        <v>7521</v>
      </c>
      <c r="I659" s="1" t="s">
        <v>7522</v>
      </c>
      <c r="J659" s="1" t="s">
        <v>7522</v>
      </c>
      <c r="K659" s="2"/>
      <c r="L659" s="1">
        <v>-10.0</v>
      </c>
      <c r="M659" s="1"/>
      <c r="N659" s="1">
        <v>9.470916666666668</v>
      </c>
      <c r="O659" s="1" t="s">
        <v>5382</v>
      </c>
      <c r="P659" s="1" t="s">
        <v>7523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36</v>
      </c>
      <c r="B660" s="1" t="s">
        <v>17</v>
      </c>
      <c r="C660" s="1">
        <v>301.0</v>
      </c>
      <c r="D660" s="1">
        <v>26.0</v>
      </c>
      <c r="E660" s="1" t="s">
        <v>29</v>
      </c>
      <c r="F660" s="1" t="s">
        <v>38</v>
      </c>
      <c r="G660" s="1" t="s">
        <v>20</v>
      </c>
      <c r="H660" s="1" t="s">
        <v>7524</v>
      </c>
      <c r="I660" s="1" t="s">
        <v>7525</v>
      </c>
      <c r="J660" s="1" t="s">
        <v>7526</v>
      </c>
      <c r="K660" s="1" t="s">
        <v>7527</v>
      </c>
      <c r="L660" s="1">
        <v>10.0</v>
      </c>
      <c r="M660" s="1">
        <v>30.5935</v>
      </c>
      <c r="N660" s="1">
        <v>51.6487</v>
      </c>
      <c r="O660" s="1" t="s">
        <v>5407</v>
      </c>
      <c r="P660" s="1" t="s">
        <v>7528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36</v>
      </c>
      <c r="B661" s="1" t="s">
        <v>17</v>
      </c>
      <c r="C661" s="1">
        <v>522.0</v>
      </c>
      <c r="D661" s="1">
        <v>111.0</v>
      </c>
      <c r="E661" s="2"/>
      <c r="F661" s="1" t="s">
        <v>67</v>
      </c>
      <c r="G661" s="1" t="s">
        <v>20</v>
      </c>
      <c r="H661" s="1" t="s">
        <v>7529</v>
      </c>
      <c r="I661" s="1" t="s">
        <v>7530</v>
      </c>
      <c r="J661" s="1" t="s">
        <v>4417</v>
      </c>
      <c r="K661" s="2"/>
      <c r="L661" s="1">
        <v>689.0</v>
      </c>
      <c r="M661" s="1"/>
      <c r="N661" s="1">
        <v>28.691466666666667</v>
      </c>
      <c r="O661" s="1" t="s">
        <v>5407</v>
      </c>
      <c r="P661" s="1" t="s">
        <v>7531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28</v>
      </c>
      <c r="B662" s="1" t="s">
        <v>17</v>
      </c>
      <c r="C662" s="1">
        <v>610.6</v>
      </c>
      <c r="D662" s="1">
        <v>0.0</v>
      </c>
      <c r="E662" s="1" t="s">
        <v>29</v>
      </c>
      <c r="F662" s="1" t="s">
        <v>19</v>
      </c>
      <c r="G662" s="1" t="s">
        <v>20</v>
      </c>
      <c r="H662" s="1" t="s">
        <v>7532</v>
      </c>
      <c r="I662" s="1" t="s">
        <v>7533</v>
      </c>
      <c r="J662" s="1" t="s">
        <v>7533</v>
      </c>
      <c r="K662" s="2"/>
      <c r="L662" s="1">
        <v>-1.0</v>
      </c>
      <c r="M662" s="1"/>
      <c r="N662" s="1">
        <v>18.425283333333333</v>
      </c>
      <c r="O662" s="1" t="s">
        <v>5392</v>
      </c>
      <c r="P662" s="1" t="s">
        <v>7534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58</v>
      </c>
      <c r="B663" s="1" t="s">
        <v>485</v>
      </c>
      <c r="C663" s="1">
        <v>514.0</v>
      </c>
      <c r="D663" s="1">
        <v>0.0</v>
      </c>
      <c r="E663" s="2"/>
      <c r="F663" s="1" t="s">
        <v>19</v>
      </c>
      <c r="G663" s="1" t="s">
        <v>20</v>
      </c>
      <c r="H663" s="1" t="s">
        <v>7535</v>
      </c>
      <c r="I663" s="1" t="s">
        <v>7536</v>
      </c>
      <c r="J663" s="1" t="s">
        <v>7536</v>
      </c>
      <c r="K663" s="2"/>
      <c r="L663" s="1">
        <v>-7.0</v>
      </c>
      <c r="M663" s="1"/>
      <c r="N663" s="1">
        <v>12.713583333333334</v>
      </c>
      <c r="O663" s="1" t="s">
        <v>5382</v>
      </c>
      <c r="P663" s="1" t="s">
        <v>7537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36</v>
      </c>
      <c r="B664" s="1" t="s">
        <v>17</v>
      </c>
      <c r="C664" s="1">
        <v>468.0</v>
      </c>
      <c r="D664" s="1">
        <v>0.0</v>
      </c>
      <c r="E664" s="1" t="s">
        <v>5753</v>
      </c>
      <c r="F664" s="1" t="s">
        <v>38</v>
      </c>
      <c r="G664" s="1" t="s">
        <v>20</v>
      </c>
      <c r="H664" s="1" t="s">
        <v>7538</v>
      </c>
      <c r="I664" s="1" t="s">
        <v>7539</v>
      </c>
      <c r="J664" s="1" t="s">
        <v>7540</v>
      </c>
      <c r="K664" s="1" t="s">
        <v>7541</v>
      </c>
      <c r="L664" s="1">
        <v>0.0</v>
      </c>
      <c r="M664" s="1">
        <v>0.022183333333333333</v>
      </c>
      <c r="N664" s="1">
        <v>19.1351</v>
      </c>
      <c r="O664" s="1" t="s">
        <v>5407</v>
      </c>
      <c r="P664" s="1" t="s">
        <v>7542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28</v>
      </c>
      <c r="B665" s="1" t="s">
        <v>17</v>
      </c>
      <c r="C665" s="1">
        <v>214.2</v>
      </c>
      <c r="D665" s="1">
        <v>0.0</v>
      </c>
      <c r="E665" s="1" t="s">
        <v>29</v>
      </c>
      <c r="F665" s="1" t="s">
        <v>19</v>
      </c>
      <c r="G665" s="1" t="s">
        <v>20</v>
      </c>
      <c r="H665" s="1" t="s">
        <v>7543</v>
      </c>
      <c r="I665" s="1" t="s">
        <v>7544</v>
      </c>
      <c r="J665" s="1" t="s">
        <v>7544</v>
      </c>
      <c r="K665" s="2"/>
      <c r="L665" s="1">
        <v>0.0</v>
      </c>
      <c r="M665" s="1"/>
      <c r="N665" s="1">
        <v>14.99735</v>
      </c>
      <c r="O665" s="1" t="s">
        <v>5392</v>
      </c>
      <c r="P665" s="1" t="s">
        <v>5877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28</v>
      </c>
      <c r="B666" s="1" t="s">
        <v>17</v>
      </c>
      <c r="C666" s="1">
        <v>214.2</v>
      </c>
      <c r="D666" s="1">
        <v>0.0</v>
      </c>
      <c r="E666" s="1" t="s">
        <v>29</v>
      </c>
      <c r="F666" s="1" t="s">
        <v>19</v>
      </c>
      <c r="G666" s="1" t="s">
        <v>20</v>
      </c>
      <c r="H666" s="1" t="s">
        <v>7545</v>
      </c>
      <c r="I666" s="1" t="s">
        <v>7546</v>
      </c>
      <c r="J666" s="1" t="s">
        <v>7546</v>
      </c>
      <c r="K666" s="2"/>
      <c r="L666" s="1">
        <v>-1.0</v>
      </c>
      <c r="M666" s="1"/>
      <c r="N666" s="1">
        <v>13.040966666666666</v>
      </c>
      <c r="O666" s="1" t="s">
        <v>5392</v>
      </c>
      <c r="P666" s="1" t="s">
        <v>5396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58</v>
      </c>
      <c r="B667" s="1" t="s">
        <v>485</v>
      </c>
      <c r="C667" s="1">
        <v>404.0</v>
      </c>
      <c r="D667" s="1">
        <v>0.0</v>
      </c>
      <c r="E667" s="2"/>
      <c r="F667" s="1" t="s">
        <v>19</v>
      </c>
      <c r="G667" s="1" t="s">
        <v>20</v>
      </c>
      <c r="H667" s="1" t="s">
        <v>7547</v>
      </c>
      <c r="I667" s="1" t="s">
        <v>7548</v>
      </c>
      <c r="J667" s="1" t="s">
        <v>7548</v>
      </c>
      <c r="K667" s="2"/>
      <c r="L667" s="1">
        <v>-3.0</v>
      </c>
      <c r="M667" s="1"/>
      <c r="N667" s="1">
        <v>11.925216666666667</v>
      </c>
      <c r="O667" s="1" t="s">
        <v>5382</v>
      </c>
      <c r="P667" s="1" t="s">
        <v>7549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28</v>
      </c>
      <c r="B668" s="1" t="s">
        <v>17</v>
      </c>
      <c r="C668" s="1">
        <v>364.0</v>
      </c>
      <c r="D668" s="1">
        <v>0.0</v>
      </c>
      <c r="E668" s="1" t="s">
        <v>29</v>
      </c>
      <c r="F668" s="1" t="s">
        <v>19</v>
      </c>
      <c r="G668" s="1" t="s">
        <v>20</v>
      </c>
      <c r="H668" s="1" t="s">
        <v>7550</v>
      </c>
      <c r="I668" s="1" t="s">
        <v>7551</v>
      </c>
      <c r="J668" s="1" t="s">
        <v>7551</v>
      </c>
      <c r="K668" s="2"/>
      <c r="L668" s="1">
        <v>-3.0</v>
      </c>
      <c r="M668" s="1"/>
      <c r="N668" s="1">
        <v>11.053966666666666</v>
      </c>
      <c r="O668" s="1" t="s">
        <v>5392</v>
      </c>
      <c r="P668" s="1" t="s">
        <v>7552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28</v>
      </c>
      <c r="B669" s="1" t="s">
        <v>17</v>
      </c>
      <c r="C669" s="1">
        <v>224.2</v>
      </c>
      <c r="D669" s="1">
        <v>0.0</v>
      </c>
      <c r="E669" s="1" t="s">
        <v>29</v>
      </c>
      <c r="F669" s="1" t="s">
        <v>19</v>
      </c>
      <c r="G669" s="1" t="s">
        <v>20</v>
      </c>
      <c r="H669" s="1" t="s">
        <v>7553</v>
      </c>
      <c r="I669" s="1" t="s">
        <v>7554</v>
      </c>
      <c r="J669" s="1" t="s">
        <v>7554</v>
      </c>
      <c r="K669" s="2"/>
      <c r="L669" s="1">
        <v>-6.0</v>
      </c>
      <c r="M669" s="1"/>
      <c r="N669" s="1">
        <v>8.8696</v>
      </c>
      <c r="O669" s="1" t="s">
        <v>5392</v>
      </c>
      <c r="P669" s="1" t="s">
        <v>7116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58</v>
      </c>
      <c r="B670" s="1" t="s">
        <v>485</v>
      </c>
      <c r="C670" s="1">
        <v>528.0</v>
      </c>
      <c r="D670" s="1">
        <v>0.0</v>
      </c>
      <c r="E670" s="2"/>
      <c r="F670" s="1" t="s">
        <v>19</v>
      </c>
      <c r="G670" s="1" t="s">
        <v>93</v>
      </c>
      <c r="H670" s="1" t="s">
        <v>7555</v>
      </c>
      <c r="I670" s="1" t="s">
        <v>7556</v>
      </c>
      <c r="J670" s="1" t="s">
        <v>7556</v>
      </c>
      <c r="K670" s="2"/>
      <c r="L670" s="1">
        <v>0.0</v>
      </c>
      <c r="M670" s="1"/>
      <c r="N670" s="1">
        <v>20.1022</v>
      </c>
      <c r="O670" s="1" t="s">
        <v>5382</v>
      </c>
      <c r="P670" s="1" t="s">
        <v>6150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58</v>
      </c>
      <c r="B671" s="1" t="s">
        <v>485</v>
      </c>
      <c r="C671" s="1">
        <v>264.0</v>
      </c>
      <c r="D671" s="1">
        <v>0.0</v>
      </c>
      <c r="E671" s="2"/>
      <c r="F671" s="1" t="s">
        <v>19</v>
      </c>
      <c r="G671" s="1" t="s">
        <v>20</v>
      </c>
      <c r="H671" s="1" t="s">
        <v>7557</v>
      </c>
      <c r="I671" s="1" t="s">
        <v>7558</v>
      </c>
      <c r="J671" s="1" t="s">
        <v>7558</v>
      </c>
      <c r="K671" s="2"/>
      <c r="L671" s="1">
        <v>-3.0</v>
      </c>
      <c r="M671" s="1"/>
      <c r="N671" s="1">
        <v>11.8517</v>
      </c>
      <c r="O671" s="1" t="s">
        <v>5382</v>
      </c>
      <c r="P671" s="1" t="s">
        <v>5605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36</v>
      </c>
      <c r="B672" s="1" t="s">
        <v>17</v>
      </c>
      <c r="C672" s="1">
        <v>797.0</v>
      </c>
      <c r="D672" s="1">
        <v>0.0</v>
      </c>
      <c r="E672" s="1" t="s">
        <v>5753</v>
      </c>
      <c r="F672" s="1" t="s">
        <v>38</v>
      </c>
      <c r="G672" s="1" t="s">
        <v>20</v>
      </c>
      <c r="H672" s="1" t="s">
        <v>7559</v>
      </c>
      <c r="I672" s="1" t="s">
        <v>7560</v>
      </c>
      <c r="J672" s="1" t="s">
        <v>7561</v>
      </c>
      <c r="K672" s="1" t="s">
        <v>7562</v>
      </c>
      <c r="L672" s="1">
        <v>24.0</v>
      </c>
      <c r="M672" s="1">
        <v>0.015266666666666666</v>
      </c>
      <c r="N672" s="1">
        <v>29.209433333333333</v>
      </c>
      <c r="O672" s="1" t="s">
        <v>5407</v>
      </c>
      <c r="P672" s="1" t="s">
        <v>7563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36</v>
      </c>
      <c r="B673" s="1" t="s">
        <v>17</v>
      </c>
      <c r="C673" s="1">
        <v>267.0</v>
      </c>
      <c r="D673" s="1">
        <v>62.0</v>
      </c>
      <c r="E673" s="2"/>
      <c r="F673" s="1" t="s">
        <v>67</v>
      </c>
      <c r="G673" s="1" t="s">
        <v>20</v>
      </c>
      <c r="H673" s="1" t="s">
        <v>7564</v>
      </c>
      <c r="I673" s="1" t="s">
        <v>7565</v>
      </c>
      <c r="J673" s="1" t="s">
        <v>4417</v>
      </c>
      <c r="K673" s="2"/>
      <c r="L673" s="1">
        <v>704.0</v>
      </c>
      <c r="M673" s="1"/>
      <c r="N673" s="1">
        <v>37.35446666666667</v>
      </c>
      <c r="O673" s="1" t="s">
        <v>5407</v>
      </c>
      <c r="P673" s="1" t="s">
        <v>7566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36</v>
      </c>
      <c r="B674" s="1" t="s">
        <v>17</v>
      </c>
      <c r="C674" s="1">
        <v>1245.0</v>
      </c>
      <c r="D674" s="1">
        <v>0.0</v>
      </c>
      <c r="E674" s="1" t="s">
        <v>29</v>
      </c>
      <c r="F674" s="1" t="s">
        <v>38</v>
      </c>
      <c r="G674" s="1" t="s">
        <v>20</v>
      </c>
      <c r="H674" s="1" t="s">
        <v>7567</v>
      </c>
      <c r="I674" s="1" t="s">
        <v>7568</v>
      </c>
      <c r="J674" s="1" t="s">
        <v>7569</v>
      </c>
      <c r="K674" s="1" t="s">
        <v>7570</v>
      </c>
      <c r="L674" s="1">
        <v>-3.0</v>
      </c>
      <c r="M674" s="1">
        <v>1.4898</v>
      </c>
      <c r="N674" s="1">
        <v>11.6513</v>
      </c>
      <c r="O674" s="1" t="s">
        <v>5407</v>
      </c>
      <c r="P674" s="1" t="s">
        <v>7571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36</v>
      </c>
      <c r="B675" s="1" t="s">
        <v>17</v>
      </c>
      <c r="C675" s="1">
        <v>617.0</v>
      </c>
      <c r="D675" s="1">
        <v>0.0</v>
      </c>
      <c r="E675" s="1" t="s">
        <v>5753</v>
      </c>
      <c r="F675" s="1" t="s">
        <v>38</v>
      </c>
      <c r="G675" s="1" t="s">
        <v>20</v>
      </c>
      <c r="H675" s="1" t="s">
        <v>7572</v>
      </c>
      <c r="I675" s="1" t="s">
        <v>7573</v>
      </c>
      <c r="J675" s="1" t="s">
        <v>7574</v>
      </c>
      <c r="K675" s="1" t="s">
        <v>7575</v>
      </c>
      <c r="L675" s="1">
        <v>14.0</v>
      </c>
      <c r="M675" s="1">
        <v>0.0516</v>
      </c>
      <c r="N675" s="1">
        <v>27.068766666666665</v>
      </c>
      <c r="O675" s="1" t="s">
        <v>5407</v>
      </c>
      <c r="P675" s="1" t="s">
        <v>7576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36</v>
      </c>
      <c r="B676" s="1" t="s">
        <v>17</v>
      </c>
      <c r="C676" s="1">
        <v>353.0</v>
      </c>
      <c r="D676" s="1">
        <v>0.0</v>
      </c>
      <c r="E676" s="1" t="s">
        <v>29</v>
      </c>
      <c r="F676" s="1" t="s">
        <v>38</v>
      </c>
      <c r="G676" s="1" t="s">
        <v>93</v>
      </c>
      <c r="H676" s="1" t="s">
        <v>7577</v>
      </c>
      <c r="I676" s="1" t="s">
        <v>7578</v>
      </c>
      <c r="J676" s="1" t="s">
        <v>7579</v>
      </c>
      <c r="K676" s="1" t="s">
        <v>7580</v>
      </c>
      <c r="L676" s="1">
        <v>4.0</v>
      </c>
      <c r="M676" s="1">
        <v>31.40973333333333</v>
      </c>
      <c r="N676" s="1">
        <v>38.0383</v>
      </c>
      <c r="O676" s="1" t="s">
        <v>5407</v>
      </c>
      <c r="P676" s="1" t="s">
        <v>7581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28</v>
      </c>
      <c r="B677" s="1" t="s">
        <v>17</v>
      </c>
      <c r="C677" s="1">
        <v>428.4</v>
      </c>
      <c r="D677" s="1">
        <v>0.0</v>
      </c>
      <c r="E677" s="1" t="s">
        <v>29</v>
      </c>
      <c r="F677" s="1" t="s">
        <v>19</v>
      </c>
      <c r="G677" s="1" t="s">
        <v>20</v>
      </c>
      <c r="H677" s="1" t="s">
        <v>7582</v>
      </c>
      <c r="I677" s="1" t="s">
        <v>7583</v>
      </c>
      <c r="J677" s="1" t="s">
        <v>7583</v>
      </c>
      <c r="K677" s="2"/>
      <c r="L677" s="1">
        <v>-3.0</v>
      </c>
      <c r="M677" s="1"/>
      <c r="N677" s="1">
        <v>11.923316666666667</v>
      </c>
      <c r="O677" s="1" t="s">
        <v>5392</v>
      </c>
      <c r="P677" s="1" t="s">
        <v>5857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485</v>
      </c>
      <c r="C678" s="1">
        <v>553.0</v>
      </c>
      <c r="D678" s="1">
        <v>0.0</v>
      </c>
      <c r="E678" s="1" t="s">
        <v>7584</v>
      </c>
      <c r="F678" s="1" t="s">
        <v>19</v>
      </c>
      <c r="G678" s="1" t="s">
        <v>20</v>
      </c>
      <c r="H678" s="1" t="s">
        <v>7585</v>
      </c>
      <c r="I678" s="1" t="s">
        <v>7586</v>
      </c>
      <c r="J678" s="1" t="s">
        <v>7586</v>
      </c>
      <c r="K678" s="2"/>
      <c r="L678" s="1">
        <v>-12.0</v>
      </c>
      <c r="M678" s="1"/>
      <c r="N678" s="1">
        <v>7.129316666666667</v>
      </c>
      <c r="O678" s="1" t="s">
        <v>5382</v>
      </c>
      <c r="P678" s="1" t="s">
        <v>7587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58</v>
      </c>
      <c r="B679" s="1" t="s">
        <v>485</v>
      </c>
      <c r="C679" s="1">
        <v>329.0</v>
      </c>
      <c r="D679" s="1">
        <v>0.0</v>
      </c>
      <c r="E679" s="2"/>
      <c r="F679" s="1" t="s">
        <v>19</v>
      </c>
      <c r="G679" s="1" t="s">
        <v>20</v>
      </c>
      <c r="H679" s="1" t="s">
        <v>7588</v>
      </c>
      <c r="I679" s="1" t="s">
        <v>7589</v>
      </c>
      <c r="J679" s="1" t="s">
        <v>7589</v>
      </c>
      <c r="K679" s="2"/>
      <c r="L679" s="1">
        <v>-9.0</v>
      </c>
      <c r="M679" s="1"/>
      <c r="N679" s="1">
        <v>5.87185</v>
      </c>
      <c r="O679" s="1" t="s">
        <v>5382</v>
      </c>
      <c r="P679" s="1" t="s">
        <v>7590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58</v>
      </c>
      <c r="B680" s="1" t="s">
        <v>485</v>
      </c>
      <c r="C680" s="1">
        <v>388.0</v>
      </c>
      <c r="D680" s="1">
        <v>0.0</v>
      </c>
      <c r="E680" s="2"/>
      <c r="F680" s="1" t="s">
        <v>19</v>
      </c>
      <c r="G680" s="1" t="s">
        <v>20</v>
      </c>
      <c r="H680" s="1" t="s">
        <v>7591</v>
      </c>
      <c r="I680" s="1" t="s">
        <v>7592</v>
      </c>
      <c r="J680" s="1" t="s">
        <v>7592</v>
      </c>
      <c r="K680" s="2"/>
      <c r="L680" s="1">
        <v>-8.0</v>
      </c>
      <c r="M680" s="1"/>
      <c r="N680" s="1">
        <v>6.208466666666666</v>
      </c>
      <c r="O680" s="1" t="s">
        <v>5382</v>
      </c>
      <c r="P680" s="1" t="s">
        <v>7593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58</v>
      </c>
      <c r="B681" s="1" t="s">
        <v>485</v>
      </c>
      <c r="C681" s="1">
        <v>1291.0</v>
      </c>
      <c r="D681" s="1">
        <v>0.0</v>
      </c>
      <c r="E681" s="2"/>
      <c r="F681" s="1" t="s">
        <v>19</v>
      </c>
      <c r="G681" s="1" t="s">
        <v>20</v>
      </c>
      <c r="H681" s="1" t="s">
        <v>7594</v>
      </c>
      <c r="I681" s="1" t="s">
        <v>7595</v>
      </c>
      <c r="J681" s="1" t="s">
        <v>7595</v>
      </c>
      <c r="K681" s="2"/>
      <c r="L681" s="1">
        <v>-12.0</v>
      </c>
      <c r="M681" s="1"/>
      <c r="N681" s="1">
        <v>7.941</v>
      </c>
      <c r="O681" s="1" t="s">
        <v>5382</v>
      </c>
      <c r="P681" s="1" t="s">
        <v>7596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58</v>
      </c>
      <c r="B682" s="1" t="s">
        <v>485</v>
      </c>
      <c r="C682" s="1">
        <v>324.0</v>
      </c>
      <c r="D682" s="1">
        <v>0.0</v>
      </c>
      <c r="E682" s="2"/>
      <c r="F682" s="1" t="s">
        <v>19</v>
      </c>
      <c r="G682" s="1" t="s">
        <v>93</v>
      </c>
      <c r="H682" s="1" t="s">
        <v>7597</v>
      </c>
      <c r="I682" s="1" t="s">
        <v>7598</v>
      </c>
      <c r="J682" s="1" t="s">
        <v>7598</v>
      </c>
      <c r="K682" s="2"/>
      <c r="L682" s="1">
        <v>-10.0</v>
      </c>
      <c r="M682" s="1"/>
      <c r="N682" s="1">
        <v>4.74515</v>
      </c>
      <c r="O682" s="1" t="s">
        <v>5382</v>
      </c>
      <c r="P682" s="1" t="s">
        <v>7599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58</v>
      </c>
      <c r="B683" s="1" t="s">
        <v>485</v>
      </c>
      <c r="C683" s="1">
        <v>264.0</v>
      </c>
      <c r="D683" s="1">
        <v>0.0</v>
      </c>
      <c r="E683" s="2"/>
      <c r="F683" s="1" t="s">
        <v>19</v>
      </c>
      <c r="G683" s="1" t="s">
        <v>20</v>
      </c>
      <c r="H683" s="1" t="s">
        <v>7600</v>
      </c>
      <c r="I683" s="1" t="s">
        <v>7601</v>
      </c>
      <c r="J683" s="1" t="s">
        <v>7601</v>
      </c>
      <c r="K683" s="2"/>
      <c r="L683" s="1">
        <v>-8.0</v>
      </c>
      <c r="M683" s="1"/>
      <c r="N683" s="1">
        <v>6.537816666666667</v>
      </c>
      <c r="O683" s="1" t="s">
        <v>5382</v>
      </c>
      <c r="P683" s="1" t="s">
        <v>5682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58</v>
      </c>
      <c r="B684" s="1" t="s">
        <v>485</v>
      </c>
      <c r="C684" s="1">
        <v>349.0</v>
      </c>
      <c r="D684" s="1">
        <v>0.0</v>
      </c>
      <c r="E684" s="2"/>
      <c r="F684" s="1" t="s">
        <v>19</v>
      </c>
      <c r="G684" s="1" t="s">
        <v>20</v>
      </c>
      <c r="H684" s="1" t="s">
        <v>7602</v>
      </c>
      <c r="I684" s="1" t="s">
        <v>7603</v>
      </c>
      <c r="J684" s="1" t="s">
        <v>7603</v>
      </c>
      <c r="K684" s="2"/>
      <c r="L684" s="1">
        <v>-10.0</v>
      </c>
      <c r="M684" s="1"/>
      <c r="N684" s="1">
        <v>4.9225666666666665</v>
      </c>
      <c r="O684" s="1" t="s">
        <v>5382</v>
      </c>
      <c r="P684" s="1" t="s">
        <v>7604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36</v>
      </c>
      <c r="B685" s="1" t="s">
        <v>17</v>
      </c>
      <c r="C685" s="1">
        <v>503.0</v>
      </c>
      <c r="D685" s="1">
        <v>25.0</v>
      </c>
      <c r="E685" s="1" t="s">
        <v>5753</v>
      </c>
      <c r="F685" s="1" t="s">
        <v>38</v>
      </c>
      <c r="G685" s="1" t="s">
        <v>20</v>
      </c>
      <c r="H685" s="1" t="s">
        <v>7605</v>
      </c>
      <c r="I685" s="1" t="s">
        <v>7606</v>
      </c>
      <c r="J685" s="1" t="s">
        <v>7607</v>
      </c>
      <c r="K685" s="1" t="s">
        <v>7608</v>
      </c>
      <c r="L685" s="1">
        <v>-1.0</v>
      </c>
      <c r="M685" s="1">
        <v>0.03255</v>
      </c>
      <c r="N685" s="1">
        <v>12.691833333333333</v>
      </c>
      <c r="O685" s="1" t="s">
        <v>5407</v>
      </c>
      <c r="P685" s="1" t="s">
        <v>7609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179</v>
      </c>
      <c r="B686" s="1" t="s">
        <v>17</v>
      </c>
      <c r="C686" s="1">
        <v>498.0</v>
      </c>
      <c r="D686" s="1">
        <v>0.0</v>
      </c>
      <c r="E686" s="1" t="s">
        <v>5753</v>
      </c>
      <c r="F686" s="1" t="s">
        <v>38</v>
      </c>
      <c r="G686" s="1" t="s">
        <v>93</v>
      </c>
      <c r="H686" s="1" t="s">
        <v>7610</v>
      </c>
      <c r="I686" s="1" t="s">
        <v>7611</v>
      </c>
      <c r="J686" s="1" t="s">
        <v>7612</v>
      </c>
      <c r="K686" s="1" t="s">
        <v>7613</v>
      </c>
      <c r="L686" s="1">
        <v>-2.0</v>
      </c>
      <c r="M686" s="1">
        <v>0.01795</v>
      </c>
      <c r="N686" s="1">
        <v>8.8946</v>
      </c>
      <c r="O686" s="1" t="s">
        <v>182</v>
      </c>
      <c r="P686" s="1" t="s">
        <v>7614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58</v>
      </c>
      <c r="B687" s="1" t="s">
        <v>485</v>
      </c>
      <c r="C687" s="1">
        <v>321.0</v>
      </c>
      <c r="D687" s="1">
        <v>0.0</v>
      </c>
      <c r="E687" s="2"/>
      <c r="F687" s="1" t="s">
        <v>19</v>
      </c>
      <c r="G687" s="1" t="s">
        <v>20</v>
      </c>
      <c r="H687" s="1" t="s">
        <v>7615</v>
      </c>
      <c r="I687" s="1" t="s">
        <v>7616</v>
      </c>
      <c r="J687" s="1" t="s">
        <v>7616</v>
      </c>
      <c r="K687" s="2"/>
      <c r="L687" s="1">
        <v>-6.0</v>
      </c>
      <c r="M687" s="1"/>
      <c r="N687" s="1">
        <v>8.733766666666666</v>
      </c>
      <c r="O687" s="1" t="s">
        <v>5382</v>
      </c>
      <c r="P687" s="1" t="s">
        <v>7617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36</v>
      </c>
      <c r="B688" s="1" t="s">
        <v>17</v>
      </c>
      <c r="C688" s="1">
        <v>789.0</v>
      </c>
      <c r="D688" s="1">
        <v>197.0</v>
      </c>
      <c r="E688" s="2"/>
      <c r="F688" s="1" t="s">
        <v>67</v>
      </c>
      <c r="G688" s="1" t="s">
        <v>68</v>
      </c>
      <c r="H688" s="1" t="s">
        <v>7618</v>
      </c>
      <c r="I688" s="1" t="s">
        <v>7619</v>
      </c>
      <c r="J688" s="1" t="s">
        <v>4417</v>
      </c>
      <c r="K688" s="2"/>
      <c r="L688" s="1">
        <v>788.0</v>
      </c>
      <c r="M688" s="1"/>
      <c r="N688" s="1">
        <v>16.203316666666666</v>
      </c>
      <c r="O688" s="1" t="s">
        <v>5407</v>
      </c>
      <c r="P688" s="1" t="s">
        <v>7620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36</v>
      </c>
      <c r="B689" s="1" t="s">
        <v>17</v>
      </c>
      <c r="C689" s="1">
        <v>260.0</v>
      </c>
      <c r="D689" s="1">
        <v>0.0</v>
      </c>
      <c r="E689" s="1" t="s">
        <v>5753</v>
      </c>
      <c r="F689" s="1" t="s">
        <v>38</v>
      </c>
      <c r="G689" s="1" t="s">
        <v>20</v>
      </c>
      <c r="H689" s="1" t="s">
        <v>7621</v>
      </c>
      <c r="I689" s="1" t="s">
        <v>7622</v>
      </c>
      <c r="J689" s="1" t="s">
        <v>7623</v>
      </c>
      <c r="K689" s="1" t="s">
        <v>7624</v>
      </c>
      <c r="L689" s="1">
        <v>4.0</v>
      </c>
      <c r="M689" s="1">
        <v>0.012266666666666667</v>
      </c>
      <c r="N689" s="1">
        <v>10.6575</v>
      </c>
      <c r="O689" s="1" t="s">
        <v>5407</v>
      </c>
      <c r="P689" s="1" t="s">
        <v>7196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58</v>
      </c>
      <c r="B690" s="1" t="s">
        <v>485</v>
      </c>
      <c r="C690" s="1">
        <v>224.0</v>
      </c>
      <c r="D690" s="1">
        <v>0.0</v>
      </c>
      <c r="E690" s="2"/>
      <c r="F690" s="1" t="s">
        <v>19</v>
      </c>
      <c r="G690" s="1" t="s">
        <v>20</v>
      </c>
      <c r="H690" s="1" t="s">
        <v>7625</v>
      </c>
      <c r="I690" s="1" t="s">
        <v>7626</v>
      </c>
      <c r="J690" s="1" t="s">
        <v>7626</v>
      </c>
      <c r="K690" s="2"/>
      <c r="L690" s="1">
        <v>-9.0</v>
      </c>
      <c r="M690" s="1"/>
      <c r="N690" s="1">
        <v>5.982216666666667</v>
      </c>
      <c r="O690" s="1" t="s">
        <v>5382</v>
      </c>
      <c r="P690" s="1" t="s">
        <v>6084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36</v>
      </c>
      <c r="B691" s="1" t="s">
        <v>17</v>
      </c>
      <c r="C691" s="1">
        <v>199.0</v>
      </c>
      <c r="D691" s="1">
        <v>50.0</v>
      </c>
      <c r="E691" s="2"/>
      <c r="F691" s="1" t="s">
        <v>67</v>
      </c>
      <c r="G691" s="1" t="s">
        <v>68</v>
      </c>
      <c r="H691" s="1" t="s">
        <v>7627</v>
      </c>
      <c r="I691" s="1" t="s">
        <v>7628</v>
      </c>
      <c r="J691" s="1" t="s">
        <v>4417</v>
      </c>
      <c r="K691" s="2"/>
      <c r="L691" s="1">
        <v>803.0</v>
      </c>
      <c r="M691" s="1"/>
      <c r="N691" s="1">
        <v>8.938083333333333</v>
      </c>
      <c r="O691" s="1" t="s">
        <v>5407</v>
      </c>
      <c r="P691" s="1" t="s">
        <v>7362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28</v>
      </c>
      <c r="B692" s="1" t="s">
        <v>17</v>
      </c>
      <c r="C692" s="1">
        <v>329.0</v>
      </c>
      <c r="D692" s="1">
        <v>0.0</v>
      </c>
      <c r="E692" s="1" t="s">
        <v>29</v>
      </c>
      <c r="F692" s="1" t="s">
        <v>19</v>
      </c>
      <c r="G692" s="1" t="s">
        <v>20</v>
      </c>
      <c r="H692" s="1" t="s">
        <v>7629</v>
      </c>
      <c r="I692" s="1" t="s">
        <v>7630</v>
      </c>
      <c r="J692" s="1" t="s">
        <v>7630</v>
      </c>
      <c r="K692" s="2"/>
      <c r="L692" s="1">
        <v>-5.0</v>
      </c>
      <c r="M692" s="1"/>
      <c r="N692" s="1">
        <v>9.3812</v>
      </c>
      <c r="O692" s="1" t="s">
        <v>5392</v>
      </c>
      <c r="P692" s="1" t="s">
        <v>7631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36</v>
      </c>
      <c r="B693" s="1" t="s">
        <v>17</v>
      </c>
      <c r="C693" s="1">
        <v>240.0</v>
      </c>
      <c r="D693" s="1">
        <v>68.0</v>
      </c>
      <c r="E693" s="2"/>
      <c r="F693" s="1" t="s">
        <v>67</v>
      </c>
      <c r="G693" s="1" t="s">
        <v>20</v>
      </c>
      <c r="H693" s="1" t="s">
        <v>7632</v>
      </c>
      <c r="I693" s="1" t="s">
        <v>7633</v>
      </c>
      <c r="J693" s="1" t="s">
        <v>4417</v>
      </c>
      <c r="K693" s="2"/>
      <c r="L693" s="1">
        <v>833.0</v>
      </c>
      <c r="M693" s="1"/>
      <c r="N693" s="1">
        <v>10.01575</v>
      </c>
      <c r="O693" s="1" t="s">
        <v>5407</v>
      </c>
      <c r="P693" s="1" t="s">
        <v>7634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58</v>
      </c>
      <c r="B694" s="1" t="s">
        <v>485</v>
      </c>
      <c r="C694" s="1">
        <v>234.0</v>
      </c>
      <c r="D694" s="1">
        <v>0.0</v>
      </c>
      <c r="E694" s="2"/>
      <c r="F694" s="1" t="s">
        <v>19</v>
      </c>
      <c r="G694" s="1" t="s">
        <v>20</v>
      </c>
      <c r="H694" s="1" t="s">
        <v>7635</v>
      </c>
      <c r="I694" s="1" t="s">
        <v>7636</v>
      </c>
      <c r="J694" s="1" t="s">
        <v>7636</v>
      </c>
      <c r="K694" s="2"/>
      <c r="L694" s="1">
        <v>-9.0</v>
      </c>
      <c r="M694" s="1"/>
      <c r="N694" s="1">
        <v>5.620233333333333</v>
      </c>
      <c r="O694" s="1" t="s">
        <v>5382</v>
      </c>
      <c r="P694" s="1" t="s">
        <v>7637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28</v>
      </c>
      <c r="B695" s="1" t="s">
        <v>17</v>
      </c>
      <c r="C695" s="1">
        <v>198.0</v>
      </c>
      <c r="D695" s="1">
        <v>0.0</v>
      </c>
      <c r="E695" s="1" t="s">
        <v>29</v>
      </c>
      <c r="F695" s="1" t="s">
        <v>19</v>
      </c>
      <c r="G695" s="1" t="s">
        <v>20</v>
      </c>
      <c r="H695" s="1" t="s">
        <v>7638</v>
      </c>
      <c r="I695" s="1" t="s">
        <v>7639</v>
      </c>
      <c r="J695" s="1" t="s">
        <v>7639</v>
      </c>
      <c r="K695" s="2"/>
      <c r="L695" s="1">
        <v>-4.0</v>
      </c>
      <c r="M695" s="1"/>
      <c r="N695" s="1">
        <v>10.492583333333334</v>
      </c>
      <c r="O695" s="1" t="s">
        <v>5392</v>
      </c>
      <c r="P695" s="1" t="s">
        <v>7640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1" t="s">
        <v>485</v>
      </c>
      <c r="C696" s="1">
        <v>388.0</v>
      </c>
      <c r="D696" s="1">
        <v>0.0</v>
      </c>
      <c r="E696" s="1" t="s">
        <v>7641</v>
      </c>
      <c r="F696" s="1" t="s">
        <v>19</v>
      </c>
      <c r="G696" s="1" t="s">
        <v>20</v>
      </c>
      <c r="H696" s="1" t="s">
        <v>7642</v>
      </c>
      <c r="I696" s="1" t="s">
        <v>7643</v>
      </c>
      <c r="J696" s="1" t="s">
        <v>7643</v>
      </c>
      <c r="K696" s="2"/>
      <c r="L696" s="1">
        <v>-5.0</v>
      </c>
      <c r="M696" s="1"/>
      <c r="N696" s="1">
        <v>9.25775</v>
      </c>
      <c r="O696" s="1" t="s">
        <v>5382</v>
      </c>
      <c r="P696" s="1" t="s">
        <v>7644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16</v>
      </c>
      <c r="B697" s="1" t="s">
        <v>485</v>
      </c>
      <c r="C697" s="1">
        <v>394.0</v>
      </c>
      <c r="D697" s="1">
        <v>0.0</v>
      </c>
      <c r="E697" s="1" t="s">
        <v>7641</v>
      </c>
      <c r="F697" s="1" t="s">
        <v>19</v>
      </c>
      <c r="G697" s="1" t="s">
        <v>20</v>
      </c>
      <c r="H697" s="1" t="s">
        <v>7645</v>
      </c>
      <c r="I697" s="1" t="s">
        <v>7646</v>
      </c>
      <c r="J697" s="1" t="s">
        <v>7646</v>
      </c>
      <c r="K697" s="2"/>
      <c r="L697" s="1">
        <v>-4.0</v>
      </c>
      <c r="M697" s="1"/>
      <c r="N697" s="1">
        <v>10.696716666666667</v>
      </c>
      <c r="O697" s="1" t="s">
        <v>5382</v>
      </c>
      <c r="P697" s="1" t="s">
        <v>7647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36</v>
      </c>
      <c r="B698" s="1" t="s">
        <v>17</v>
      </c>
      <c r="C698" s="1">
        <v>374.0</v>
      </c>
      <c r="D698" s="1">
        <v>0.0</v>
      </c>
      <c r="E698" s="1" t="s">
        <v>5753</v>
      </c>
      <c r="F698" s="1" t="s">
        <v>38</v>
      </c>
      <c r="G698" s="1" t="s">
        <v>20</v>
      </c>
      <c r="H698" s="1" t="s">
        <v>7648</v>
      </c>
      <c r="I698" s="1" t="s">
        <v>7649</v>
      </c>
      <c r="J698" s="1" t="s">
        <v>7650</v>
      </c>
      <c r="K698" s="1" t="s">
        <v>7651</v>
      </c>
      <c r="L698" s="1">
        <v>-6.0</v>
      </c>
      <c r="M698" s="1">
        <v>0.0209</v>
      </c>
      <c r="N698" s="1">
        <v>7.65105</v>
      </c>
      <c r="O698" s="1" t="s">
        <v>5407</v>
      </c>
      <c r="P698" s="1" t="s">
        <v>7652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16</v>
      </c>
      <c r="B699" s="1" t="s">
        <v>485</v>
      </c>
      <c r="C699" s="1">
        <v>323.0</v>
      </c>
      <c r="D699" s="1">
        <v>0.0</v>
      </c>
      <c r="E699" s="1" t="s">
        <v>6465</v>
      </c>
      <c r="F699" s="1" t="s">
        <v>19</v>
      </c>
      <c r="G699" s="1" t="s">
        <v>20</v>
      </c>
      <c r="H699" s="1" t="s">
        <v>7653</v>
      </c>
      <c r="I699" s="1" t="s">
        <v>7654</v>
      </c>
      <c r="J699" s="1" t="s">
        <v>7654</v>
      </c>
      <c r="K699" s="2"/>
      <c r="L699" s="1">
        <v>-8.0</v>
      </c>
      <c r="M699" s="1"/>
      <c r="N699" s="1">
        <v>6.277716666666667</v>
      </c>
      <c r="O699" s="1" t="s">
        <v>5382</v>
      </c>
      <c r="P699" s="1" t="s">
        <v>7655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16</v>
      </c>
      <c r="B700" s="1" t="s">
        <v>485</v>
      </c>
      <c r="C700" s="1">
        <v>658.0</v>
      </c>
      <c r="D700" s="1">
        <v>0.0</v>
      </c>
      <c r="E700" s="1" t="s">
        <v>6465</v>
      </c>
      <c r="F700" s="1" t="s">
        <v>19</v>
      </c>
      <c r="G700" s="1" t="s">
        <v>20</v>
      </c>
      <c r="H700" s="1" t="s">
        <v>7656</v>
      </c>
      <c r="I700" s="1" t="s">
        <v>7657</v>
      </c>
      <c r="J700" s="1" t="s">
        <v>7657</v>
      </c>
      <c r="K700" s="2"/>
      <c r="L700" s="1">
        <v>-11.0</v>
      </c>
      <c r="M700" s="1"/>
      <c r="N700" s="1">
        <v>8.991833333333334</v>
      </c>
      <c r="O700" s="1" t="s">
        <v>5382</v>
      </c>
      <c r="P700" s="1" t="s">
        <v>7658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58</v>
      </c>
      <c r="B701" s="1" t="s">
        <v>485</v>
      </c>
      <c r="C701" s="1">
        <v>264.0</v>
      </c>
      <c r="D701" s="1">
        <v>0.0</v>
      </c>
      <c r="E701" s="2"/>
      <c r="F701" s="1" t="s">
        <v>19</v>
      </c>
      <c r="G701" s="1" t="s">
        <v>20</v>
      </c>
      <c r="H701" s="1" t="s">
        <v>7659</v>
      </c>
      <c r="I701" s="1" t="s">
        <v>7660</v>
      </c>
      <c r="J701" s="1" t="s">
        <v>7660</v>
      </c>
      <c r="K701" s="2"/>
      <c r="L701" s="1">
        <v>-7.0</v>
      </c>
      <c r="M701" s="1"/>
      <c r="N701" s="1">
        <v>7.137666666666667</v>
      </c>
      <c r="O701" s="1" t="s">
        <v>5382</v>
      </c>
      <c r="P701" s="1" t="s">
        <v>5605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36</v>
      </c>
      <c r="B702" s="1" t="s">
        <v>17</v>
      </c>
      <c r="C702" s="1">
        <v>384.0</v>
      </c>
      <c r="D702" s="1">
        <v>0.0</v>
      </c>
      <c r="E702" s="1" t="s">
        <v>5753</v>
      </c>
      <c r="F702" s="1" t="s">
        <v>38</v>
      </c>
      <c r="G702" s="1" t="s">
        <v>20</v>
      </c>
      <c r="H702" s="1" t="s">
        <v>7661</v>
      </c>
      <c r="I702" s="1" t="s">
        <v>7662</v>
      </c>
      <c r="J702" s="1" t="s">
        <v>7663</v>
      </c>
      <c r="K702" s="1" t="s">
        <v>7664</v>
      </c>
      <c r="L702" s="1">
        <v>-2.0</v>
      </c>
      <c r="M702" s="1">
        <v>0.013883333333333333</v>
      </c>
      <c r="N702" s="1">
        <v>12.130116666666666</v>
      </c>
      <c r="O702" s="1" t="s">
        <v>5407</v>
      </c>
      <c r="P702" s="1" t="s">
        <v>7205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58</v>
      </c>
      <c r="B703" s="1" t="s">
        <v>485</v>
      </c>
      <c r="C703" s="1">
        <v>224.0</v>
      </c>
      <c r="D703" s="1">
        <v>0.0</v>
      </c>
      <c r="E703" s="2"/>
      <c r="F703" s="1" t="s">
        <v>19</v>
      </c>
      <c r="G703" s="1" t="s">
        <v>20</v>
      </c>
      <c r="H703" s="1" t="s">
        <v>7665</v>
      </c>
      <c r="I703" s="1" t="s">
        <v>7666</v>
      </c>
      <c r="J703" s="1" t="s">
        <v>7666</v>
      </c>
      <c r="K703" s="2"/>
      <c r="L703" s="1">
        <v>-8.0</v>
      </c>
      <c r="M703" s="1"/>
      <c r="N703" s="1">
        <v>6.667533333333333</v>
      </c>
      <c r="O703" s="1" t="s">
        <v>5382</v>
      </c>
      <c r="P703" s="1" t="s">
        <v>6084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28</v>
      </c>
      <c r="B704" s="1" t="s">
        <v>17</v>
      </c>
      <c r="C704" s="1">
        <v>214.2</v>
      </c>
      <c r="D704" s="1">
        <v>0.0</v>
      </c>
      <c r="E704" s="1" t="s">
        <v>29</v>
      </c>
      <c r="F704" s="1" t="s">
        <v>19</v>
      </c>
      <c r="G704" s="1" t="s">
        <v>20</v>
      </c>
      <c r="H704" s="1" t="s">
        <v>7667</v>
      </c>
      <c r="I704" s="1" t="s">
        <v>7668</v>
      </c>
      <c r="J704" s="1" t="s">
        <v>7668</v>
      </c>
      <c r="K704" s="2"/>
      <c r="L704" s="1">
        <v>-7.0</v>
      </c>
      <c r="M704" s="1"/>
      <c r="N704" s="1">
        <v>7.6531666666666665</v>
      </c>
      <c r="O704" s="1" t="s">
        <v>5392</v>
      </c>
      <c r="P704" s="1" t="s">
        <v>7669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28</v>
      </c>
      <c r="B705" s="1" t="s">
        <v>17</v>
      </c>
      <c r="C705" s="1">
        <v>249.2</v>
      </c>
      <c r="D705" s="1">
        <v>0.0</v>
      </c>
      <c r="E705" s="1" t="s">
        <v>29</v>
      </c>
      <c r="F705" s="1" t="s">
        <v>19</v>
      </c>
      <c r="G705" s="1" t="s">
        <v>20</v>
      </c>
      <c r="H705" s="1" t="s">
        <v>7670</v>
      </c>
      <c r="I705" s="1" t="s">
        <v>7671</v>
      </c>
      <c r="J705" s="1" t="s">
        <v>7671</v>
      </c>
      <c r="K705" s="2"/>
      <c r="L705" s="1">
        <v>-7.0</v>
      </c>
      <c r="M705" s="1"/>
      <c r="N705" s="1">
        <v>7.53635</v>
      </c>
      <c r="O705" s="1" t="s">
        <v>5392</v>
      </c>
      <c r="P705" s="1" t="s">
        <v>7672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36</v>
      </c>
      <c r="B706" s="1" t="s">
        <v>17</v>
      </c>
      <c r="C706" s="1">
        <v>247.0</v>
      </c>
      <c r="D706" s="1">
        <v>62.0</v>
      </c>
      <c r="E706" s="2"/>
      <c r="F706" s="1" t="s">
        <v>67</v>
      </c>
      <c r="G706" s="1" t="s">
        <v>68</v>
      </c>
      <c r="H706" s="1" t="s">
        <v>7673</v>
      </c>
      <c r="I706" s="1" t="s">
        <v>7674</v>
      </c>
      <c r="J706" s="1" t="s">
        <v>4417</v>
      </c>
      <c r="K706" s="2"/>
      <c r="L706" s="1">
        <v>948.0</v>
      </c>
      <c r="M706" s="1"/>
      <c r="N706" s="1">
        <v>8.0567</v>
      </c>
      <c r="O706" s="1" t="s">
        <v>5407</v>
      </c>
      <c r="P706" s="1" t="s">
        <v>6317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179</v>
      </c>
      <c r="B707" s="1" t="s">
        <v>17</v>
      </c>
      <c r="C707" s="1">
        <v>558.0</v>
      </c>
      <c r="D707" s="1">
        <v>0.0</v>
      </c>
      <c r="E707" s="2"/>
      <c r="F707" s="1" t="s">
        <v>67</v>
      </c>
      <c r="G707" s="1" t="s">
        <v>93</v>
      </c>
      <c r="H707" s="1" t="s">
        <v>7675</v>
      </c>
      <c r="I707" s="1" t="s">
        <v>7676</v>
      </c>
      <c r="J707" s="1" t="s">
        <v>4417</v>
      </c>
      <c r="K707" s="2"/>
      <c r="L707" s="1">
        <v>966.0</v>
      </c>
      <c r="M707" s="1"/>
      <c r="N707" s="1">
        <v>11.80055</v>
      </c>
      <c r="O707" s="1" t="s">
        <v>182</v>
      </c>
      <c r="P707" s="1" t="s">
        <v>7677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36</v>
      </c>
      <c r="B708" s="1" t="s">
        <v>17</v>
      </c>
      <c r="C708" s="1">
        <v>327.0</v>
      </c>
      <c r="D708" s="1">
        <v>82.0</v>
      </c>
      <c r="E708" s="2"/>
      <c r="F708" s="1" t="s">
        <v>67</v>
      </c>
      <c r="G708" s="1" t="s">
        <v>20</v>
      </c>
      <c r="H708" s="1" t="s">
        <v>7678</v>
      </c>
      <c r="I708" s="1" t="s">
        <v>7679</v>
      </c>
      <c r="J708" s="1" t="s">
        <v>4417</v>
      </c>
      <c r="K708" s="2"/>
      <c r="L708" s="1">
        <v>959.0</v>
      </c>
      <c r="M708" s="1"/>
      <c r="N708" s="1">
        <v>8.629066666666667</v>
      </c>
      <c r="O708" s="1" t="s">
        <v>5407</v>
      </c>
      <c r="P708" s="1" t="s">
        <v>7680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28</v>
      </c>
      <c r="B709" s="1" t="s">
        <v>17</v>
      </c>
      <c r="C709" s="1">
        <v>214.2</v>
      </c>
      <c r="D709" s="1">
        <v>0.0</v>
      </c>
      <c r="E709" s="1" t="s">
        <v>29</v>
      </c>
      <c r="F709" s="1" t="s">
        <v>19</v>
      </c>
      <c r="G709" s="1" t="s">
        <v>20</v>
      </c>
      <c r="H709" s="1" t="s">
        <v>7681</v>
      </c>
      <c r="I709" s="1" t="s">
        <v>7682</v>
      </c>
      <c r="J709" s="1" t="s">
        <v>7682</v>
      </c>
      <c r="K709" s="2"/>
      <c r="L709" s="1">
        <v>-7.0</v>
      </c>
      <c r="M709" s="1"/>
      <c r="N709" s="1">
        <v>7.785233333333333</v>
      </c>
      <c r="O709" s="1" t="s">
        <v>5392</v>
      </c>
      <c r="P709" s="1" t="s">
        <v>5804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36</v>
      </c>
      <c r="B710" s="1" t="s">
        <v>17</v>
      </c>
      <c r="C710" s="1">
        <v>199.0</v>
      </c>
      <c r="D710" s="1">
        <v>50.0</v>
      </c>
      <c r="E710" s="2"/>
      <c r="F710" s="1" t="s">
        <v>67</v>
      </c>
      <c r="G710" s="1" t="s">
        <v>20</v>
      </c>
      <c r="H710" s="1" t="s">
        <v>7683</v>
      </c>
      <c r="I710" s="1" t="s">
        <v>7684</v>
      </c>
      <c r="J710" s="1" t="s">
        <v>4417</v>
      </c>
      <c r="K710" s="2"/>
      <c r="L710" s="1">
        <v>978.0</v>
      </c>
      <c r="M710" s="1"/>
      <c r="N710" s="1">
        <v>9.993416666666667</v>
      </c>
      <c r="O710" s="1" t="s">
        <v>5407</v>
      </c>
      <c r="P710" s="1" t="s">
        <v>7685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28</v>
      </c>
      <c r="B711" s="1" t="s">
        <v>17</v>
      </c>
      <c r="C711" s="1">
        <v>511.4</v>
      </c>
      <c r="D711" s="1">
        <v>0.0</v>
      </c>
      <c r="E711" s="1" t="s">
        <v>29</v>
      </c>
      <c r="F711" s="1" t="s">
        <v>19</v>
      </c>
      <c r="G711" s="1" t="s">
        <v>20</v>
      </c>
      <c r="H711" s="1" t="s">
        <v>7686</v>
      </c>
      <c r="I711" s="1" t="s">
        <v>7687</v>
      </c>
      <c r="J711" s="1" t="s">
        <v>7687</v>
      </c>
      <c r="K711" s="2"/>
      <c r="L711" s="1">
        <v>-10.0</v>
      </c>
      <c r="M711" s="1"/>
      <c r="N711" s="1">
        <v>9.5779</v>
      </c>
      <c r="O711" s="1" t="s">
        <v>5392</v>
      </c>
      <c r="P711" s="1" t="s">
        <v>7688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58</v>
      </c>
      <c r="B712" s="1" t="s">
        <v>485</v>
      </c>
      <c r="C712" s="1">
        <v>346.0</v>
      </c>
      <c r="D712" s="1">
        <v>0.0</v>
      </c>
      <c r="E712" s="2"/>
      <c r="F712" s="1" t="s">
        <v>19</v>
      </c>
      <c r="G712" s="1" t="s">
        <v>20</v>
      </c>
      <c r="H712" s="1" t="s">
        <v>7689</v>
      </c>
      <c r="I712" s="1" t="s">
        <v>7690</v>
      </c>
      <c r="J712" s="1" t="s">
        <v>7690</v>
      </c>
      <c r="K712" s="2"/>
      <c r="L712" s="1">
        <v>-5.0</v>
      </c>
      <c r="M712" s="1"/>
      <c r="N712" s="1">
        <v>9.95295</v>
      </c>
      <c r="O712" s="1" t="s">
        <v>5382</v>
      </c>
      <c r="P712" s="1" t="s">
        <v>7691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28</v>
      </c>
      <c r="B713" s="1" t="s">
        <v>17</v>
      </c>
      <c r="C713" s="1">
        <v>329.0</v>
      </c>
      <c r="D713" s="1">
        <v>0.0</v>
      </c>
      <c r="E713" s="1" t="s">
        <v>29</v>
      </c>
      <c r="F713" s="1" t="s">
        <v>19</v>
      </c>
      <c r="G713" s="1" t="s">
        <v>20</v>
      </c>
      <c r="H713" s="1" t="s">
        <v>7692</v>
      </c>
      <c r="I713" s="1" t="s">
        <v>7693</v>
      </c>
      <c r="J713" s="1" t="s">
        <v>7693</v>
      </c>
      <c r="K713" s="2"/>
      <c r="L713" s="1">
        <v>-7.0</v>
      </c>
      <c r="M713" s="1"/>
      <c r="N713" s="1">
        <v>7.910316666666667</v>
      </c>
      <c r="O713" s="1" t="s">
        <v>5392</v>
      </c>
      <c r="P713" s="1" t="s">
        <v>7694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36</v>
      </c>
      <c r="B714" s="1" t="s">
        <v>17</v>
      </c>
      <c r="C714" s="1">
        <v>378.0</v>
      </c>
      <c r="D714" s="1">
        <v>0.0</v>
      </c>
      <c r="E714" s="1" t="s">
        <v>29</v>
      </c>
      <c r="F714" s="1" t="s">
        <v>38</v>
      </c>
      <c r="G714" s="1" t="s">
        <v>20</v>
      </c>
      <c r="H714" s="1" t="s">
        <v>7695</v>
      </c>
      <c r="I714" s="1" t="s">
        <v>7696</v>
      </c>
      <c r="J714" s="1" t="s">
        <v>7697</v>
      </c>
      <c r="K714" s="1" t="s">
        <v>7698</v>
      </c>
      <c r="L714" s="1">
        <v>-5.0</v>
      </c>
      <c r="M714" s="1">
        <v>2.2027666666666668</v>
      </c>
      <c r="N714" s="1">
        <v>9.983783333333333</v>
      </c>
      <c r="O714" s="1" t="s">
        <v>5407</v>
      </c>
      <c r="P714" s="1" t="s">
        <v>7390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16</v>
      </c>
      <c r="B715" s="1" t="s">
        <v>485</v>
      </c>
      <c r="C715" s="1">
        <v>394.0</v>
      </c>
      <c r="D715" s="1">
        <v>0.0</v>
      </c>
      <c r="E715" s="1" t="s">
        <v>7699</v>
      </c>
      <c r="F715" s="1" t="s">
        <v>19</v>
      </c>
      <c r="G715" s="1" t="s">
        <v>20</v>
      </c>
      <c r="H715" s="1" t="s">
        <v>7700</v>
      </c>
      <c r="I715" s="1" t="s">
        <v>7701</v>
      </c>
      <c r="J715" s="1" t="s">
        <v>7701</v>
      </c>
      <c r="K715" s="2"/>
      <c r="L715" s="1">
        <v>-6.0</v>
      </c>
      <c r="M715" s="1"/>
      <c r="N715" s="1">
        <v>8.698166666666667</v>
      </c>
      <c r="O715" s="1" t="s">
        <v>5382</v>
      </c>
      <c r="P715" s="1" t="s">
        <v>7702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36</v>
      </c>
      <c r="B716" s="1" t="s">
        <v>17</v>
      </c>
      <c r="C716" s="1">
        <v>398.0</v>
      </c>
      <c r="D716" s="1">
        <v>100.0</v>
      </c>
      <c r="E716" s="2"/>
      <c r="F716" s="1" t="s">
        <v>67</v>
      </c>
      <c r="G716" s="1" t="s">
        <v>20</v>
      </c>
      <c r="H716" s="1" t="s">
        <v>7703</v>
      </c>
      <c r="I716" s="1" t="s">
        <v>7704</v>
      </c>
      <c r="J716" s="1" t="s">
        <v>4417</v>
      </c>
      <c r="K716" s="2"/>
      <c r="L716" s="1">
        <v>989.0</v>
      </c>
      <c r="M716" s="1"/>
      <c r="N716" s="1">
        <v>27.081333333333333</v>
      </c>
      <c r="O716" s="1" t="s">
        <v>5407</v>
      </c>
      <c r="P716" s="1" t="s">
        <v>7705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58</v>
      </c>
      <c r="B717" s="1" t="s">
        <v>485</v>
      </c>
      <c r="C717" s="1">
        <v>264.0</v>
      </c>
      <c r="D717" s="1">
        <v>0.0</v>
      </c>
      <c r="E717" s="2"/>
      <c r="F717" s="1" t="s">
        <v>19</v>
      </c>
      <c r="G717" s="1" t="s">
        <v>20</v>
      </c>
      <c r="H717" s="1" t="s">
        <v>7706</v>
      </c>
      <c r="I717" s="1" t="s">
        <v>7707</v>
      </c>
      <c r="J717" s="1" t="s">
        <v>7707</v>
      </c>
      <c r="K717" s="2"/>
      <c r="L717" s="1">
        <v>-6.0</v>
      </c>
      <c r="M717" s="1"/>
      <c r="N717" s="1">
        <v>8.099816666666667</v>
      </c>
      <c r="O717" s="1" t="s">
        <v>5382</v>
      </c>
      <c r="P717" s="1" t="s">
        <v>6246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28</v>
      </c>
      <c r="B718" s="1" t="s">
        <v>17</v>
      </c>
      <c r="C718" s="1">
        <v>376.0</v>
      </c>
      <c r="D718" s="1">
        <v>0.0</v>
      </c>
      <c r="E718" s="1" t="s">
        <v>29</v>
      </c>
      <c r="F718" s="1" t="s">
        <v>19</v>
      </c>
      <c r="G718" s="1" t="s">
        <v>20</v>
      </c>
      <c r="H718" s="1" t="s">
        <v>7708</v>
      </c>
      <c r="I718" s="1" t="s">
        <v>7709</v>
      </c>
      <c r="J718" s="1" t="s">
        <v>7709</v>
      </c>
      <c r="K718" s="2"/>
      <c r="L718" s="1">
        <v>-8.0</v>
      </c>
      <c r="M718" s="1"/>
      <c r="N718" s="1">
        <v>6.956333333333333</v>
      </c>
      <c r="O718" s="1" t="s">
        <v>5392</v>
      </c>
      <c r="P718" s="1" t="s">
        <v>7710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36</v>
      </c>
      <c r="B719" s="1" t="s">
        <v>17</v>
      </c>
      <c r="C719" s="1">
        <v>422.0</v>
      </c>
      <c r="D719" s="1">
        <v>106.0</v>
      </c>
      <c r="E719" s="2"/>
      <c r="F719" s="1" t="s">
        <v>67</v>
      </c>
      <c r="G719" s="1" t="s">
        <v>93</v>
      </c>
      <c r="H719" s="1" t="s">
        <v>7711</v>
      </c>
      <c r="I719" s="1" t="s">
        <v>7712</v>
      </c>
      <c r="J719" s="1" t="s">
        <v>4417</v>
      </c>
      <c r="K719" s="2"/>
      <c r="L719" s="1">
        <v>1034.0</v>
      </c>
      <c r="M719" s="1"/>
      <c r="N719" s="1">
        <v>8.8878</v>
      </c>
      <c r="O719" s="1" t="s">
        <v>5407</v>
      </c>
      <c r="P719" s="1" t="s">
        <v>7713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28</v>
      </c>
      <c r="B720" s="1" t="s">
        <v>17</v>
      </c>
      <c r="C720" s="1">
        <v>214.2</v>
      </c>
      <c r="D720" s="1">
        <v>0.0</v>
      </c>
      <c r="E720" s="1" t="s">
        <v>29</v>
      </c>
      <c r="F720" s="1" t="s">
        <v>19</v>
      </c>
      <c r="G720" s="1" t="s">
        <v>20</v>
      </c>
      <c r="H720" s="1" t="s">
        <v>7714</v>
      </c>
      <c r="I720" s="1" t="s">
        <v>7715</v>
      </c>
      <c r="J720" s="1" t="s">
        <v>7715</v>
      </c>
      <c r="K720" s="2"/>
      <c r="L720" s="1">
        <v>-7.0</v>
      </c>
      <c r="M720" s="1"/>
      <c r="N720" s="1">
        <v>7.3985666666666665</v>
      </c>
      <c r="O720" s="1" t="s">
        <v>5392</v>
      </c>
      <c r="P720" s="1" t="s">
        <v>7716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58</v>
      </c>
      <c r="B721" s="1" t="s">
        <v>485</v>
      </c>
      <c r="C721" s="1">
        <v>1056.0</v>
      </c>
      <c r="D721" s="1">
        <v>0.0</v>
      </c>
      <c r="E721" s="2"/>
      <c r="F721" s="1" t="s">
        <v>19</v>
      </c>
      <c r="G721" s="1" t="s">
        <v>20</v>
      </c>
      <c r="H721" s="1" t="s">
        <v>7717</v>
      </c>
      <c r="I721" s="1" t="s">
        <v>7718</v>
      </c>
      <c r="J721" s="1" t="s">
        <v>7718</v>
      </c>
      <c r="K721" s="2"/>
      <c r="L721" s="1">
        <v>-8.0</v>
      </c>
      <c r="M721" s="1"/>
      <c r="N721" s="1">
        <v>11.787133333333333</v>
      </c>
      <c r="O721" s="1" t="s">
        <v>5382</v>
      </c>
      <c r="P721" s="1" t="s">
        <v>7719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36</v>
      </c>
      <c r="B722" s="1" t="s">
        <v>17</v>
      </c>
      <c r="C722" s="3">
        <v>334.0</v>
      </c>
      <c r="D722" s="1">
        <v>84.0</v>
      </c>
      <c r="E722" s="2"/>
      <c r="F722" s="1" t="s">
        <v>67</v>
      </c>
      <c r="G722" s="1" t="s">
        <v>20</v>
      </c>
      <c r="H722" s="1" t="s">
        <v>7720</v>
      </c>
      <c r="I722" s="1" t="s">
        <v>7721</v>
      </c>
      <c r="J722" s="1" t="s">
        <v>4417</v>
      </c>
      <c r="K722" s="2"/>
      <c r="L722" s="1">
        <v>1055.0</v>
      </c>
      <c r="M722" s="1"/>
      <c r="N722" s="1">
        <v>8.770233333333334</v>
      </c>
      <c r="O722" s="1" t="s">
        <v>5407</v>
      </c>
      <c r="P722" s="1" t="s">
        <v>7722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179</v>
      </c>
      <c r="B723" s="1" t="s">
        <v>17</v>
      </c>
      <c r="C723" s="1">
        <v>249.0</v>
      </c>
      <c r="D723" s="1">
        <v>0.0</v>
      </c>
      <c r="E723" s="2"/>
      <c r="F723" s="1" t="s">
        <v>67</v>
      </c>
      <c r="G723" s="1" t="s">
        <v>93</v>
      </c>
      <c r="H723" s="1" t="s">
        <v>7723</v>
      </c>
      <c r="I723" s="1" t="s">
        <v>7724</v>
      </c>
      <c r="J723" s="1" t="s">
        <v>4417</v>
      </c>
      <c r="K723" s="2"/>
      <c r="L723" s="1">
        <v>1081.0</v>
      </c>
      <c r="M723" s="1"/>
      <c r="N723" s="1">
        <v>4.656116666666667</v>
      </c>
      <c r="O723" s="1" t="s">
        <v>182</v>
      </c>
      <c r="P723" s="1" t="s">
        <v>7725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28</v>
      </c>
      <c r="B724" s="1" t="s">
        <v>17</v>
      </c>
      <c r="C724" s="1">
        <v>271.2</v>
      </c>
      <c r="D724" s="1">
        <v>0.0</v>
      </c>
      <c r="E724" s="1" t="s">
        <v>29</v>
      </c>
      <c r="F724" s="1" t="s">
        <v>19</v>
      </c>
      <c r="G724" s="1" t="s">
        <v>20</v>
      </c>
      <c r="H724" s="1" t="s">
        <v>7726</v>
      </c>
      <c r="I724" s="1" t="s">
        <v>7727</v>
      </c>
      <c r="J724" s="1" t="s">
        <v>7727</v>
      </c>
      <c r="K724" s="2"/>
      <c r="L724" s="1">
        <v>-7.0</v>
      </c>
      <c r="M724" s="1"/>
      <c r="N724" s="1">
        <v>7.835</v>
      </c>
      <c r="O724" s="1" t="s">
        <v>5392</v>
      </c>
      <c r="P724" s="1" t="s">
        <v>7728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58</v>
      </c>
      <c r="B725" s="1" t="s">
        <v>485</v>
      </c>
      <c r="C725" s="1">
        <v>792.0</v>
      </c>
      <c r="D725" s="1">
        <v>0.0</v>
      </c>
      <c r="E725" s="2"/>
      <c r="F725" s="1" t="s">
        <v>19</v>
      </c>
      <c r="G725" s="1" t="s">
        <v>20</v>
      </c>
      <c r="H725" s="1" t="s">
        <v>7729</v>
      </c>
      <c r="I725" s="1" t="s">
        <v>7730</v>
      </c>
      <c r="J725" s="1" t="s">
        <v>7730</v>
      </c>
      <c r="K725" s="2"/>
      <c r="L725" s="1">
        <v>-8.0</v>
      </c>
      <c r="M725" s="1"/>
      <c r="N725" s="1">
        <v>11.864516666666667</v>
      </c>
      <c r="O725" s="1" t="s">
        <v>5382</v>
      </c>
      <c r="P725" s="1" t="s">
        <v>7731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28</v>
      </c>
      <c r="B726" s="1" t="s">
        <v>17</v>
      </c>
      <c r="C726" s="3">
        <v>214.2</v>
      </c>
      <c r="D726" s="1">
        <v>0.0</v>
      </c>
      <c r="E726" s="1" t="s">
        <v>29</v>
      </c>
      <c r="F726" s="1" t="s">
        <v>19</v>
      </c>
      <c r="G726" s="1" t="s">
        <v>20</v>
      </c>
      <c r="H726" s="1" t="s">
        <v>7732</v>
      </c>
      <c r="I726" s="1" t="s">
        <v>7733</v>
      </c>
      <c r="J726" s="1" t="s">
        <v>7733</v>
      </c>
      <c r="K726" s="2"/>
      <c r="L726" s="1">
        <v>-9.0</v>
      </c>
      <c r="M726" s="1"/>
      <c r="N726" s="1">
        <v>5.401583333333333</v>
      </c>
      <c r="O726" s="1" t="s">
        <v>5392</v>
      </c>
      <c r="P726" s="1" t="s">
        <v>7734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28</v>
      </c>
      <c r="B727" s="1" t="s">
        <v>17</v>
      </c>
      <c r="C727" s="3">
        <v>182.2</v>
      </c>
      <c r="D727" s="1">
        <v>0.0</v>
      </c>
      <c r="E727" s="1" t="s">
        <v>29</v>
      </c>
      <c r="F727" s="1" t="s">
        <v>19</v>
      </c>
      <c r="G727" s="1" t="s">
        <v>20</v>
      </c>
      <c r="H727" s="1" t="s">
        <v>7735</v>
      </c>
      <c r="I727" s="1" t="s">
        <v>7736</v>
      </c>
      <c r="J727" s="1" t="s">
        <v>7736</v>
      </c>
      <c r="K727" s="2"/>
      <c r="L727" s="1">
        <v>-10.0</v>
      </c>
      <c r="M727" s="1"/>
      <c r="N727" s="1">
        <v>4.823266666666667</v>
      </c>
      <c r="O727" s="1" t="s">
        <v>5392</v>
      </c>
      <c r="P727" s="1" t="s">
        <v>5447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58</v>
      </c>
      <c r="B728" s="1" t="s">
        <v>485</v>
      </c>
      <c r="C728" s="1">
        <v>313.0</v>
      </c>
      <c r="D728" s="1">
        <v>0.0</v>
      </c>
      <c r="E728" s="2"/>
      <c r="F728" s="1" t="s">
        <v>19</v>
      </c>
      <c r="G728" s="1" t="s">
        <v>20</v>
      </c>
      <c r="H728" s="1" t="s">
        <v>7737</v>
      </c>
      <c r="I728" s="1" t="s">
        <v>7738</v>
      </c>
      <c r="J728" s="1" t="s">
        <v>7738</v>
      </c>
      <c r="K728" s="2"/>
      <c r="L728" s="1">
        <v>-7.0</v>
      </c>
      <c r="M728" s="1"/>
      <c r="N728" s="1">
        <v>7.6801</v>
      </c>
      <c r="O728" s="1" t="s">
        <v>5382</v>
      </c>
      <c r="P728" s="1" t="s">
        <v>7739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28</v>
      </c>
      <c r="B729" s="1" t="s">
        <v>17</v>
      </c>
      <c r="C729" s="1">
        <v>329.0</v>
      </c>
      <c r="D729" s="1">
        <v>0.0</v>
      </c>
      <c r="E729" s="1" t="s">
        <v>29</v>
      </c>
      <c r="F729" s="1" t="s">
        <v>19</v>
      </c>
      <c r="G729" s="1" t="s">
        <v>20</v>
      </c>
      <c r="H729" s="1" t="s">
        <v>7740</v>
      </c>
      <c r="I729" s="1" t="s">
        <v>7741</v>
      </c>
      <c r="J729" s="1" t="s">
        <v>7741</v>
      </c>
      <c r="K729" s="2"/>
      <c r="L729" s="1">
        <v>-8.0</v>
      </c>
      <c r="M729" s="1"/>
      <c r="N729" s="1">
        <v>6.250866666666667</v>
      </c>
      <c r="O729" s="1" t="s">
        <v>5392</v>
      </c>
      <c r="P729" s="1" t="s">
        <v>7742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36</v>
      </c>
      <c r="B730" s="1" t="s">
        <v>17</v>
      </c>
      <c r="C730" s="1">
        <v>514.0</v>
      </c>
      <c r="D730" s="1">
        <v>124.0</v>
      </c>
      <c r="E730" s="2"/>
      <c r="F730" s="1" t="s">
        <v>67</v>
      </c>
      <c r="G730" s="1" t="s">
        <v>20</v>
      </c>
      <c r="H730" s="1" t="s">
        <v>7743</v>
      </c>
      <c r="I730" s="1" t="s">
        <v>7744</v>
      </c>
      <c r="J730" s="1" t="s">
        <v>4417</v>
      </c>
      <c r="K730" s="2"/>
      <c r="L730" s="1">
        <v>1079.0</v>
      </c>
      <c r="M730" s="1"/>
      <c r="N730" s="1">
        <v>20.3207</v>
      </c>
      <c r="O730" s="1" t="s">
        <v>5407</v>
      </c>
      <c r="P730" s="1" t="s">
        <v>7745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28</v>
      </c>
      <c r="B731" s="1" t="s">
        <v>17</v>
      </c>
      <c r="C731" s="1">
        <v>545.4</v>
      </c>
      <c r="D731" s="1">
        <v>0.0</v>
      </c>
      <c r="E731" s="1" t="s">
        <v>29</v>
      </c>
      <c r="F731" s="1" t="s">
        <v>19</v>
      </c>
      <c r="G731" s="1" t="s">
        <v>20</v>
      </c>
      <c r="H731" s="1" t="s">
        <v>7746</v>
      </c>
      <c r="I731" s="1" t="s">
        <v>7747</v>
      </c>
      <c r="J731" s="1" t="s">
        <v>7747</v>
      </c>
      <c r="K731" s="2"/>
      <c r="L731" s="1">
        <v>-10.0</v>
      </c>
      <c r="M731" s="1"/>
      <c r="N731" s="1">
        <v>9.198766666666666</v>
      </c>
      <c r="O731" s="1" t="s">
        <v>5392</v>
      </c>
      <c r="P731" s="1" t="s">
        <v>7748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36</v>
      </c>
      <c r="B732" s="1" t="s">
        <v>17</v>
      </c>
      <c r="C732" s="1">
        <v>199.0</v>
      </c>
      <c r="D732" s="1">
        <v>50.0</v>
      </c>
      <c r="E732" s="2"/>
      <c r="F732" s="1" t="s">
        <v>67</v>
      </c>
      <c r="G732" s="1" t="s">
        <v>68</v>
      </c>
      <c r="H732" s="1" t="s">
        <v>7749</v>
      </c>
      <c r="I732" s="1" t="s">
        <v>7750</v>
      </c>
      <c r="J732" s="1" t="s">
        <v>4417</v>
      </c>
      <c r="K732" s="2"/>
      <c r="L732" s="1">
        <v>1094.0</v>
      </c>
      <c r="M732" s="1"/>
      <c r="N732" s="1">
        <v>10.34925</v>
      </c>
      <c r="O732" s="1" t="s">
        <v>5407</v>
      </c>
      <c r="P732" s="1" t="s">
        <v>5901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58</v>
      </c>
      <c r="B733" s="1" t="s">
        <v>485</v>
      </c>
      <c r="C733" s="1">
        <v>433.0</v>
      </c>
      <c r="D733" s="1">
        <v>0.0</v>
      </c>
      <c r="E733" s="2"/>
      <c r="F733" s="1" t="s">
        <v>19</v>
      </c>
      <c r="G733" s="1" t="s">
        <v>20</v>
      </c>
      <c r="H733" s="1" t="s">
        <v>7751</v>
      </c>
      <c r="I733" s="1" t="s">
        <v>7752</v>
      </c>
      <c r="J733" s="1" t="s">
        <v>7752</v>
      </c>
      <c r="K733" s="2"/>
      <c r="L733" s="1">
        <v>2.0</v>
      </c>
      <c r="M733" s="1"/>
      <c r="N733" s="1">
        <v>17.1519</v>
      </c>
      <c r="O733" s="1" t="s">
        <v>5382</v>
      </c>
      <c r="P733" s="1" t="s">
        <v>7753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28</v>
      </c>
      <c r="B734" s="1" t="s">
        <v>17</v>
      </c>
      <c r="C734" s="1">
        <v>1409.2</v>
      </c>
      <c r="D734" s="1">
        <v>0.0</v>
      </c>
      <c r="E734" s="1" t="s">
        <v>29</v>
      </c>
      <c r="F734" s="1" t="s">
        <v>19</v>
      </c>
      <c r="G734" s="1" t="s">
        <v>20</v>
      </c>
      <c r="H734" s="1" t="s">
        <v>7754</v>
      </c>
      <c r="I734" s="1" t="s">
        <v>7755</v>
      </c>
      <c r="J734" s="1" t="s">
        <v>7755</v>
      </c>
      <c r="K734" s="2"/>
      <c r="L734" s="1">
        <v>-8.0</v>
      </c>
      <c r="M734" s="1"/>
      <c r="N734" s="1">
        <v>11.50315</v>
      </c>
      <c r="O734" s="1" t="s">
        <v>5392</v>
      </c>
      <c r="P734" s="1" t="s">
        <v>7756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179</v>
      </c>
      <c r="B735" s="1" t="s">
        <v>17</v>
      </c>
      <c r="C735" s="1">
        <v>20.0</v>
      </c>
      <c r="D735" s="1">
        <v>35.0</v>
      </c>
      <c r="E735" s="2"/>
      <c r="F735" s="1" t="s">
        <v>67</v>
      </c>
      <c r="G735" s="1" t="s">
        <v>93</v>
      </c>
      <c r="H735" s="1" t="s">
        <v>7757</v>
      </c>
      <c r="I735" s="1" t="s">
        <v>7758</v>
      </c>
      <c r="J735" s="1" t="s">
        <v>4417</v>
      </c>
      <c r="K735" s="2"/>
      <c r="L735" s="1">
        <v>1168.0</v>
      </c>
      <c r="M735" s="1"/>
      <c r="N735" s="1">
        <v>2.743116666666667</v>
      </c>
      <c r="O735" s="1" t="s">
        <v>182</v>
      </c>
      <c r="P735" s="1" t="s">
        <v>7759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36</v>
      </c>
      <c r="B736" s="1" t="s">
        <v>17</v>
      </c>
      <c r="C736" s="1">
        <v>473.0</v>
      </c>
      <c r="D736" s="1">
        <v>0.0</v>
      </c>
      <c r="E736" s="1" t="s">
        <v>6445</v>
      </c>
      <c r="F736" s="1" t="s">
        <v>38</v>
      </c>
      <c r="G736" s="1" t="s">
        <v>20</v>
      </c>
      <c r="H736" s="1" t="s">
        <v>7760</v>
      </c>
      <c r="I736" s="1" t="s">
        <v>7761</v>
      </c>
      <c r="J736" s="1" t="s">
        <v>7762</v>
      </c>
      <c r="K736" s="1" t="s">
        <v>7763</v>
      </c>
      <c r="L736" s="1">
        <v>-4.0</v>
      </c>
      <c r="M736" s="1">
        <v>78.97435</v>
      </c>
      <c r="N736" s="1">
        <v>157.95233333333334</v>
      </c>
      <c r="O736" s="1" t="s">
        <v>5407</v>
      </c>
      <c r="P736" s="1" t="s">
        <v>7764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28</v>
      </c>
      <c r="B737" s="1" t="s">
        <v>17</v>
      </c>
      <c r="C737" s="3">
        <v>289.0</v>
      </c>
      <c r="D737" s="1">
        <v>0.0</v>
      </c>
      <c r="E737" s="1" t="s">
        <v>29</v>
      </c>
      <c r="F737" s="1" t="s">
        <v>19</v>
      </c>
      <c r="G737" s="1" t="s">
        <v>20</v>
      </c>
      <c r="H737" s="1" t="s">
        <v>7765</v>
      </c>
      <c r="I737" s="1" t="s">
        <v>7766</v>
      </c>
      <c r="J737" s="1" t="s">
        <v>7766</v>
      </c>
      <c r="K737" s="2"/>
      <c r="L737" s="1">
        <v>-8.0</v>
      </c>
      <c r="M737" s="1"/>
      <c r="N737" s="1">
        <v>6.483083333333333</v>
      </c>
      <c r="O737" s="1" t="s">
        <v>5392</v>
      </c>
      <c r="P737" s="1" t="s">
        <v>5417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28</v>
      </c>
      <c r="B738" s="1" t="s">
        <v>17</v>
      </c>
      <c r="C738" s="1">
        <v>357.2</v>
      </c>
      <c r="D738" s="1">
        <v>0.0</v>
      </c>
      <c r="E738" s="1" t="s">
        <v>29</v>
      </c>
      <c r="F738" s="1" t="s">
        <v>19</v>
      </c>
      <c r="G738" s="1" t="s">
        <v>20</v>
      </c>
      <c r="H738" s="1" t="s">
        <v>7767</v>
      </c>
      <c r="I738" s="1" t="s">
        <v>7768</v>
      </c>
      <c r="J738" s="1" t="s">
        <v>7768</v>
      </c>
      <c r="K738" s="2"/>
      <c r="L738" s="1">
        <v>-5.0</v>
      </c>
      <c r="M738" s="1"/>
      <c r="N738" s="1">
        <v>9.242383333333333</v>
      </c>
      <c r="O738" s="1" t="s">
        <v>5392</v>
      </c>
      <c r="P738" s="1" t="s">
        <v>7769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36</v>
      </c>
      <c r="B739" s="1" t="s">
        <v>17</v>
      </c>
      <c r="C739" s="1">
        <v>279.0</v>
      </c>
      <c r="D739" s="1">
        <v>70.0</v>
      </c>
      <c r="E739" s="2"/>
      <c r="F739" s="1" t="s">
        <v>67</v>
      </c>
      <c r="G739" s="1" t="s">
        <v>20</v>
      </c>
      <c r="H739" s="1" t="s">
        <v>7770</v>
      </c>
      <c r="I739" s="1" t="s">
        <v>7771</v>
      </c>
      <c r="J739" s="1" t="s">
        <v>4527</v>
      </c>
      <c r="K739" s="2"/>
      <c r="L739" s="1">
        <v>372.0</v>
      </c>
      <c r="M739" s="1"/>
      <c r="N739" s="1">
        <v>5.890533333333333</v>
      </c>
      <c r="O739" s="1" t="s">
        <v>5407</v>
      </c>
      <c r="P739" s="1" t="s">
        <v>7772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58</v>
      </c>
      <c r="B740" s="1" t="s">
        <v>485</v>
      </c>
      <c r="C740" s="1">
        <v>328.0</v>
      </c>
      <c r="D740" s="1">
        <v>0.0</v>
      </c>
      <c r="E740" s="2"/>
      <c r="F740" s="1" t="s">
        <v>19</v>
      </c>
      <c r="G740" s="1" t="s">
        <v>20</v>
      </c>
      <c r="H740" s="1" t="s">
        <v>7773</v>
      </c>
      <c r="I740" s="1" t="s">
        <v>7774</v>
      </c>
      <c r="J740" s="1" t="s">
        <v>7774</v>
      </c>
      <c r="K740" s="2"/>
      <c r="L740" s="1">
        <v>-8.0</v>
      </c>
      <c r="M740" s="1"/>
      <c r="N740" s="1">
        <v>6.263416666666667</v>
      </c>
      <c r="O740" s="1" t="s">
        <v>5382</v>
      </c>
      <c r="P740" s="1" t="s">
        <v>7775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58</v>
      </c>
      <c r="B741" s="1" t="s">
        <v>485</v>
      </c>
      <c r="C741" s="1">
        <v>598.0</v>
      </c>
      <c r="D741" s="1">
        <v>0.0</v>
      </c>
      <c r="E741" s="2"/>
      <c r="F741" s="1" t="s">
        <v>19</v>
      </c>
      <c r="G741" s="1" t="s">
        <v>93</v>
      </c>
      <c r="H741" s="1" t="s">
        <v>7776</v>
      </c>
      <c r="I741" s="1" t="s">
        <v>7777</v>
      </c>
      <c r="J741" s="1" t="s">
        <v>7777</v>
      </c>
      <c r="K741" s="2"/>
      <c r="L741" s="1">
        <v>-11.0</v>
      </c>
      <c r="M741" s="1"/>
      <c r="N741" s="1">
        <v>8.975333333333333</v>
      </c>
      <c r="O741" s="1" t="s">
        <v>5382</v>
      </c>
      <c r="P741" s="1" t="s">
        <v>7778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58</v>
      </c>
      <c r="B742" s="1" t="s">
        <v>485</v>
      </c>
      <c r="C742" s="1">
        <v>751.0</v>
      </c>
      <c r="D742" s="1">
        <v>0.0</v>
      </c>
      <c r="E742" s="2"/>
      <c r="F742" s="1" t="s">
        <v>19</v>
      </c>
      <c r="G742" s="1" t="s">
        <v>20</v>
      </c>
      <c r="H742" s="1" t="s">
        <v>7779</v>
      </c>
      <c r="I742" s="1" t="s">
        <v>7780</v>
      </c>
      <c r="J742" s="1" t="s">
        <v>7780</v>
      </c>
      <c r="K742" s="2"/>
      <c r="L742" s="1">
        <v>-10.0</v>
      </c>
      <c r="M742" s="1"/>
      <c r="N742" s="1">
        <v>9.272483333333334</v>
      </c>
      <c r="O742" s="1" t="s">
        <v>5382</v>
      </c>
      <c r="P742" s="1" t="s">
        <v>7781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179</v>
      </c>
      <c r="B743" s="1" t="s">
        <v>17</v>
      </c>
      <c r="C743" s="1">
        <v>118.0</v>
      </c>
      <c r="D743" s="1">
        <v>0.0</v>
      </c>
      <c r="E743" s="2"/>
      <c r="F743" s="1" t="s">
        <v>67</v>
      </c>
      <c r="G743" s="1" t="s">
        <v>93</v>
      </c>
      <c r="H743" s="1" t="s">
        <v>7782</v>
      </c>
      <c r="I743" s="1" t="s">
        <v>7783</v>
      </c>
      <c r="J743" s="1" t="s">
        <v>4527</v>
      </c>
      <c r="K743" s="2"/>
      <c r="L743" s="1">
        <v>400.0</v>
      </c>
      <c r="M743" s="1"/>
      <c r="N743" s="1">
        <v>0.3253666666666667</v>
      </c>
      <c r="O743" s="1" t="s">
        <v>182</v>
      </c>
      <c r="P743" s="1" t="s">
        <v>7784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58</v>
      </c>
      <c r="B744" s="1" t="s">
        <v>485</v>
      </c>
      <c r="C744" s="1">
        <v>364.0</v>
      </c>
      <c r="D744" s="1">
        <v>0.0</v>
      </c>
      <c r="E744" s="2"/>
      <c r="F744" s="1" t="s">
        <v>19</v>
      </c>
      <c r="G744" s="1" t="s">
        <v>20</v>
      </c>
      <c r="H744" s="1" t="s">
        <v>7785</v>
      </c>
      <c r="I744" s="1" t="s">
        <v>7786</v>
      </c>
      <c r="J744" s="1" t="s">
        <v>7786</v>
      </c>
      <c r="K744" s="2"/>
      <c r="L744" s="1">
        <v>-8.0</v>
      </c>
      <c r="M744" s="1"/>
      <c r="N744" s="1">
        <v>6.64185</v>
      </c>
      <c r="O744" s="1" t="s">
        <v>5382</v>
      </c>
      <c r="P744" s="1" t="s">
        <v>6563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28</v>
      </c>
      <c r="B745" s="1" t="s">
        <v>17</v>
      </c>
      <c r="C745" s="1">
        <v>237.2</v>
      </c>
      <c r="D745" s="1">
        <v>0.0</v>
      </c>
      <c r="E745" s="1" t="s">
        <v>29</v>
      </c>
      <c r="F745" s="1" t="s">
        <v>19</v>
      </c>
      <c r="G745" s="1" t="s">
        <v>20</v>
      </c>
      <c r="H745" s="1" t="s">
        <v>7787</v>
      </c>
      <c r="I745" s="1" t="s">
        <v>7788</v>
      </c>
      <c r="J745" s="1" t="s">
        <v>7788</v>
      </c>
      <c r="K745" s="2"/>
      <c r="L745" s="1">
        <v>-8.0</v>
      </c>
      <c r="M745" s="1"/>
      <c r="N745" s="1">
        <v>6.054033333333333</v>
      </c>
      <c r="O745" s="1" t="s">
        <v>5392</v>
      </c>
      <c r="P745" s="1" t="s">
        <v>7789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58</v>
      </c>
      <c r="B746" s="1" t="s">
        <v>485</v>
      </c>
      <c r="C746" s="1">
        <v>582.0</v>
      </c>
      <c r="D746" s="1">
        <v>0.0</v>
      </c>
      <c r="E746" s="2"/>
      <c r="F746" s="1" t="s">
        <v>19</v>
      </c>
      <c r="G746" s="1" t="s">
        <v>20</v>
      </c>
      <c r="H746" s="1" t="s">
        <v>7790</v>
      </c>
      <c r="I746" s="1" t="s">
        <v>7791</v>
      </c>
      <c r="J746" s="1" t="s">
        <v>7791</v>
      </c>
      <c r="K746" s="2"/>
      <c r="L746" s="1">
        <v>-12.0</v>
      </c>
      <c r="M746" s="1"/>
      <c r="N746" s="1">
        <v>7.48795</v>
      </c>
      <c r="O746" s="1" t="s">
        <v>5382</v>
      </c>
      <c r="P746" s="1" t="s">
        <v>7792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36</v>
      </c>
      <c r="B747" s="1" t="s">
        <v>17</v>
      </c>
      <c r="C747" s="1">
        <v>204.0</v>
      </c>
      <c r="D747" s="1">
        <v>50.0</v>
      </c>
      <c r="E747" s="2"/>
      <c r="F747" s="1" t="s">
        <v>67</v>
      </c>
      <c r="G747" s="1" t="s">
        <v>20</v>
      </c>
      <c r="H747" s="1" t="s">
        <v>7793</v>
      </c>
      <c r="I747" s="1" t="s">
        <v>7794</v>
      </c>
      <c r="J747" s="1" t="s">
        <v>4527</v>
      </c>
      <c r="K747" s="2"/>
      <c r="L747" s="1">
        <v>404.0</v>
      </c>
      <c r="M747" s="1"/>
      <c r="N747" s="1">
        <v>6.814183333333333</v>
      </c>
      <c r="O747" s="1" t="s">
        <v>5407</v>
      </c>
      <c r="P747" s="1" t="s">
        <v>7795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485</v>
      </c>
      <c r="C748" s="1">
        <v>361.0</v>
      </c>
      <c r="D748" s="1">
        <v>0.0</v>
      </c>
      <c r="E748" s="1" t="s">
        <v>5400</v>
      </c>
      <c r="F748" s="1" t="s">
        <v>19</v>
      </c>
      <c r="G748" s="1" t="s">
        <v>20</v>
      </c>
      <c r="H748" s="1" t="s">
        <v>7796</v>
      </c>
      <c r="I748" s="1" t="s">
        <v>7797</v>
      </c>
      <c r="J748" s="1" t="s">
        <v>7797</v>
      </c>
      <c r="K748" s="2"/>
      <c r="L748" s="1">
        <v>-6.0</v>
      </c>
      <c r="M748" s="1"/>
      <c r="N748" s="1">
        <v>8.59525</v>
      </c>
      <c r="O748" s="1" t="s">
        <v>5382</v>
      </c>
      <c r="P748" s="1" t="s">
        <v>7798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28</v>
      </c>
      <c r="B749" s="1" t="s">
        <v>17</v>
      </c>
      <c r="C749" s="1">
        <v>394.0</v>
      </c>
      <c r="D749" s="1">
        <v>0.0</v>
      </c>
      <c r="E749" s="1" t="s">
        <v>29</v>
      </c>
      <c r="F749" s="1" t="s">
        <v>19</v>
      </c>
      <c r="G749" s="1" t="s">
        <v>20</v>
      </c>
      <c r="H749" s="1" t="s">
        <v>7799</v>
      </c>
      <c r="I749" s="1" t="s">
        <v>7800</v>
      </c>
      <c r="J749" s="1" t="s">
        <v>7800</v>
      </c>
      <c r="K749" s="2"/>
      <c r="L749" s="1">
        <v>-7.0</v>
      </c>
      <c r="M749" s="1"/>
      <c r="N749" s="1">
        <v>7.922233333333334</v>
      </c>
      <c r="O749" s="1" t="s">
        <v>5392</v>
      </c>
      <c r="P749" s="1" t="s">
        <v>7801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58</v>
      </c>
      <c r="B750" s="1" t="s">
        <v>485</v>
      </c>
      <c r="C750" s="1">
        <v>553.0</v>
      </c>
      <c r="D750" s="1">
        <v>0.0</v>
      </c>
      <c r="E750" s="2"/>
      <c r="F750" s="1" t="s">
        <v>19</v>
      </c>
      <c r="G750" s="1" t="s">
        <v>20</v>
      </c>
      <c r="H750" s="1" t="s">
        <v>7802</v>
      </c>
      <c r="I750" s="1" t="s">
        <v>7803</v>
      </c>
      <c r="J750" s="1" t="s">
        <v>7803</v>
      </c>
      <c r="K750" s="2"/>
      <c r="L750" s="1">
        <v>-10.0</v>
      </c>
      <c r="M750" s="1"/>
      <c r="N750" s="1">
        <v>9.59335</v>
      </c>
      <c r="O750" s="1" t="s">
        <v>5382</v>
      </c>
      <c r="P750" s="1" t="s">
        <v>7804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58</v>
      </c>
      <c r="B751" s="1" t="s">
        <v>485</v>
      </c>
      <c r="C751" s="1">
        <v>264.0</v>
      </c>
      <c r="D751" s="1">
        <v>0.0</v>
      </c>
      <c r="E751" s="2"/>
      <c r="F751" s="1" t="s">
        <v>19</v>
      </c>
      <c r="G751" s="1" t="s">
        <v>20</v>
      </c>
      <c r="H751" s="1" t="s">
        <v>7805</v>
      </c>
      <c r="I751" s="1" t="s">
        <v>7806</v>
      </c>
      <c r="J751" s="1" t="s">
        <v>7806</v>
      </c>
      <c r="K751" s="2"/>
      <c r="L751" s="1">
        <v>-9.0</v>
      </c>
      <c r="M751" s="1"/>
      <c r="N751" s="1">
        <v>5.512983333333334</v>
      </c>
      <c r="O751" s="1" t="s">
        <v>5382</v>
      </c>
      <c r="P751" s="1" t="s">
        <v>6246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58</v>
      </c>
      <c r="B752" s="1" t="s">
        <v>485</v>
      </c>
      <c r="C752" s="3">
        <v>488.0</v>
      </c>
      <c r="D752" s="1">
        <v>0.0</v>
      </c>
      <c r="E752" s="2"/>
      <c r="F752" s="1" t="s">
        <v>19</v>
      </c>
      <c r="G752" s="1" t="s">
        <v>20</v>
      </c>
      <c r="H752" s="1" t="s">
        <v>7807</v>
      </c>
      <c r="I752" s="1" t="s">
        <v>7808</v>
      </c>
      <c r="J752" s="1" t="s">
        <v>7808</v>
      </c>
      <c r="K752" s="2"/>
      <c r="L752" s="1">
        <v>-4.0</v>
      </c>
      <c r="M752" s="1"/>
      <c r="N752" s="1">
        <v>10.243583333333333</v>
      </c>
      <c r="O752" s="1" t="s">
        <v>5382</v>
      </c>
      <c r="P752" s="1" t="s">
        <v>7809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36</v>
      </c>
      <c r="B753" s="1" t="s">
        <v>17</v>
      </c>
      <c r="C753" s="1">
        <v>572.0</v>
      </c>
      <c r="D753" s="1">
        <v>0.0</v>
      </c>
      <c r="E753" s="1" t="s">
        <v>7810</v>
      </c>
      <c r="F753" s="1" t="s">
        <v>38</v>
      </c>
      <c r="G753" s="1" t="s">
        <v>20</v>
      </c>
      <c r="H753" s="1" t="s">
        <v>7811</v>
      </c>
      <c r="I753" s="1" t="s">
        <v>7812</v>
      </c>
      <c r="J753" s="1" t="s">
        <v>7813</v>
      </c>
      <c r="K753" s="1" t="s">
        <v>7814</v>
      </c>
      <c r="L753" s="1">
        <v>-13.0</v>
      </c>
      <c r="M753" s="1">
        <v>0.010916666666666667</v>
      </c>
      <c r="N753" s="1">
        <v>10.967816666666666</v>
      </c>
      <c r="O753" s="1" t="s">
        <v>5407</v>
      </c>
      <c r="P753" s="1" t="s">
        <v>7815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36</v>
      </c>
      <c r="B754" s="1" t="s">
        <v>17</v>
      </c>
      <c r="C754" s="1">
        <v>299.0</v>
      </c>
      <c r="D754" s="1">
        <v>0.0</v>
      </c>
      <c r="E754" s="1" t="s">
        <v>7810</v>
      </c>
      <c r="F754" s="1" t="s">
        <v>38</v>
      </c>
      <c r="G754" s="1" t="s">
        <v>20</v>
      </c>
      <c r="H754" s="1" t="s">
        <v>7816</v>
      </c>
      <c r="I754" s="1" t="s">
        <v>7817</v>
      </c>
      <c r="J754" s="1" t="s">
        <v>7818</v>
      </c>
      <c r="K754" s="1" t="s">
        <v>7819</v>
      </c>
      <c r="L754" s="1">
        <v>10.0</v>
      </c>
      <c r="M754" s="1">
        <v>0.018966666666666666</v>
      </c>
      <c r="N754" s="1">
        <v>10.5798</v>
      </c>
      <c r="O754" s="1" t="s">
        <v>5407</v>
      </c>
      <c r="P754" s="1" t="s">
        <v>7820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58</v>
      </c>
      <c r="B755" s="1" t="s">
        <v>485</v>
      </c>
      <c r="C755" s="1">
        <v>369.0</v>
      </c>
      <c r="D755" s="1">
        <v>0.0</v>
      </c>
      <c r="E755" s="2"/>
      <c r="F755" s="1" t="s">
        <v>19</v>
      </c>
      <c r="G755" s="1" t="s">
        <v>93</v>
      </c>
      <c r="H755" s="1" t="s">
        <v>7821</v>
      </c>
      <c r="I755" s="1" t="s">
        <v>7822</v>
      </c>
      <c r="J755" s="1" t="s">
        <v>7822</v>
      </c>
      <c r="K755" s="2"/>
      <c r="L755" s="1">
        <v>-5.0</v>
      </c>
      <c r="M755" s="1"/>
      <c r="N755" s="1">
        <v>9.615716666666666</v>
      </c>
      <c r="O755" s="1" t="s">
        <v>5382</v>
      </c>
      <c r="P755" s="1" t="s">
        <v>7823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179</v>
      </c>
      <c r="B756" s="1" t="s">
        <v>17</v>
      </c>
      <c r="C756" s="1">
        <v>289.0</v>
      </c>
      <c r="D756" s="1">
        <v>0.0</v>
      </c>
      <c r="E756" s="2"/>
      <c r="F756" s="1" t="s">
        <v>67</v>
      </c>
      <c r="G756" s="1" t="s">
        <v>93</v>
      </c>
      <c r="H756" s="1" t="s">
        <v>7824</v>
      </c>
      <c r="I756" s="1" t="s">
        <v>7825</v>
      </c>
      <c r="J756" s="1" t="s">
        <v>4527</v>
      </c>
      <c r="K756" s="2"/>
      <c r="L756" s="1">
        <v>469.0</v>
      </c>
      <c r="M756" s="1"/>
      <c r="N756" s="1">
        <v>7.133233333333333</v>
      </c>
      <c r="O756" s="1" t="s">
        <v>182</v>
      </c>
      <c r="P756" s="1" t="s">
        <v>7826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58</v>
      </c>
      <c r="B757" s="1" t="s">
        <v>485</v>
      </c>
      <c r="C757" s="1">
        <v>264.0</v>
      </c>
      <c r="D757" s="1">
        <v>0.0</v>
      </c>
      <c r="E757" s="2"/>
      <c r="F757" s="1" t="s">
        <v>19</v>
      </c>
      <c r="G757" s="1" t="s">
        <v>20</v>
      </c>
      <c r="H757" s="1" t="s">
        <v>7827</v>
      </c>
      <c r="I757" s="1" t="s">
        <v>7828</v>
      </c>
      <c r="J757" s="1" t="s">
        <v>7828</v>
      </c>
      <c r="K757" s="2"/>
      <c r="L757" s="1">
        <v>-9.0</v>
      </c>
      <c r="M757" s="1"/>
      <c r="N757" s="1">
        <v>5.733966666666666</v>
      </c>
      <c r="O757" s="1" t="s">
        <v>5382</v>
      </c>
      <c r="P757" s="1" t="s">
        <v>6246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36</v>
      </c>
      <c r="B758" s="1" t="s">
        <v>17</v>
      </c>
      <c r="C758" s="1">
        <v>305.0</v>
      </c>
      <c r="D758" s="1">
        <v>61.0</v>
      </c>
      <c r="E758" s="2"/>
      <c r="F758" s="1" t="s">
        <v>67</v>
      </c>
      <c r="G758" s="1" t="s">
        <v>93</v>
      </c>
      <c r="H758" s="1" t="s">
        <v>7829</v>
      </c>
      <c r="I758" s="1" t="s">
        <v>7830</v>
      </c>
      <c r="J758" s="1" t="s">
        <v>4527</v>
      </c>
      <c r="K758" s="2"/>
      <c r="L758" s="1">
        <v>458.0</v>
      </c>
      <c r="M758" s="1"/>
      <c r="N758" s="1">
        <v>7.141116666666667</v>
      </c>
      <c r="O758" s="1" t="s">
        <v>5407</v>
      </c>
      <c r="P758" s="1" t="s">
        <v>7831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58</v>
      </c>
      <c r="B759" s="1" t="s">
        <v>485</v>
      </c>
      <c r="C759" s="1">
        <v>733.0</v>
      </c>
      <c r="D759" s="1">
        <v>0.0</v>
      </c>
      <c r="E759" s="2"/>
      <c r="F759" s="1" t="s">
        <v>19</v>
      </c>
      <c r="G759" s="1" t="s">
        <v>20</v>
      </c>
      <c r="H759" s="1" t="s">
        <v>7832</v>
      </c>
      <c r="I759" s="1" t="s">
        <v>7833</v>
      </c>
      <c r="J759" s="1" t="s">
        <v>7833</v>
      </c>
      <c r="K759" s="2"/>
      <c r="L759" s="1">
        <v>-5.0</v>
      </c>
      <c r="M759" s="1"/>
      <c r="N759" s="1">
        <v>14.439116666666667</v>
      </c>
      <c r="O759" s="1" t="s">
        <v>5382</v>
      </c>
      <c r="P759" s="1" t="s">
        <v>7834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36</v>
      </c>
      <c r="B760" s="1" t="s">
        <v>17</v>
      </c>
      <c r="C760" s="1">
        <v>523.0</v>
      </c>
      <c r="D760" s="1">
        <v>0.0</v>
      </c>
      <c r="E760" s="1" t="s">
        <v>7810</v>
      </c>
      <c r="F760" s="1" t="s">
        <v>38</v>
      </c>
      <c r="G760" s="1" t="s">
        <v>20</v>
      </c>
      <c r="H760" s="1" t="s">
        <v>7835</v>
      </c>
      <c r="I760" s="1" t="s">
        <v>7836</v>
      </c>
      <c r="J760" s="1" t="s">
        <v>7837</v>
      </c>
      <c r="K760" s="1" t="s">
        <v>7838</v>
      </c>
      <c r="L760" s="1">
        <v>-16.0</v>
      </c>
      <c r="M760" s="1">
        <v>0.014633333333333333</v>
      </c>
      <c r="N760" s="1">
        <v>8.0271</v>
      </c>
      <c r="O760" s="1" t="s">
        <v>5407</v>
      </c>
      <c r="P760" s="1" t="s">
        <v>7839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36</v>
      </c>
      <c r="B761" s="1" t="s">
        <v>17</v>
      </c>
      <c r="C761" s="1">
        <v>618.0</v>
      </c>
      <c r="D761" s="1">
        <v>0.0</v>
      </c>
      <c r="E761" s="1" t="s">
        <v>7810</v>
      </c>
      <c r="F761" s="1" t="s">
        <v>38</v>
      </c>
      <c r="G761" s="1" t="s">
        <v>93</v>
      </c>
      <c r="H761" s="1" t="s">
        <v>7840</v>
      </c>
      <c r="I761" s="1" t="s">
        <v>7841</v>
      </c>
      <c r="J761" s="1" t="s">
        <v>7842</v>
      </c>
      <c r="K761" s="1" t="s">
        <v>7843</v>
      </c>
      <c r="L761" s="1">
        <v>-12.0</v>
      </c>
      <c r="M761" s="1">
        <v>0.01335</v>
      </c>
      <c r="N761" s="1">
        <v>8.193766666666667</v>
      </c>
      <c r="O761" s="1" t="s">
        <v>5407</v>
      </c>
      <c r="P761" s="1" t="s">
        <v>7844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28</v>
      </c>
      <c r="B762" s="1" t="s">
        <v>17</v>
      </c>
      <c r="C762" s="3">
        <v>543.2</v>
      </c>
      <c r="D762" s="1">
        <v>0.0</v>
      </c>
      <c r="E762" s="1" t="s">
        <v>29</v>
      </c>
      <c r="F762" s="1" t="s">
        <v>19</v>
      </c>
      <c r="G762" s="1" t="s">
        <v>20</v>
      </c>
      <c r="H762" s="1" t="s">
        <v>7845</v>
      </c>
      <c r="I762" s="1" t="s">
        <v>7846</v>
      </c>
      <c r="J762" s="1" t="s">
        <v>7846</v>
      </c>
      <c r="K762" s="2"/>
      <c r="L762" s="1">
        <v>-3.0</v>
      </c>
      <c r="M762" s="1"/>
      <c r="N762" s="1">
        <v>16.97105</v>
      </c>
      <c r="O762" s="1" t="s">
        <v>5392</v>
      </c>
      <c r="P762" s="1" t="s">
        <v>7847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36</v>
      </c>
      <c r="B763" s="1" t="s">
        <v>17</v>
      </c>
      <c r="C763" s="1">
        <v>429.0</v>
      </c>
      <c r="D763" s="1">
        <v>0.0</v>
      </c>
      <c r="E763" s="1" t="s">
        <v>7810</v>
      </c>
      <c r="F763" s="1" t="s">
        <v>38</v>
      </c>
      <c r="G763" s="1" t="s">
        <v>93</v>
      </c>
      <c r="H763" s="1" t="s">
        <v>7848</v>
      </c>
      <c r="I763" s="1" t="s">
        <v>7849</v>
      </c>
      <c r="J763" s="1" t="s">
        <v>7850</v>
      </c>
      <c r="K763" s="1" t="s">
        <v>7851</v>
      </c>
      <c r="L763" s="1">
        <v>-10.0</v>
      </c>
      <c r="M763" s="1">
        <v>0.020316666666666667</v>
      </c>
      <c r="N763" s="1">
        <v>6.827483333333333</v>
      </c>
      <c r="O763" s="1" t="s">
        <v>5407</v>
      </c>
      <c r="P763" s="1" t="s">
        <v>7852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36</v>
      </c>
      <c r="B764" s="1" t="s">
        <v>17</v>
      </c>
      <c r="C764" s="1">
        <v>299.0</v>
      </c>
      <c r="D764" s="1">
        <v>75.0</v>
      </c>
      <c r="E764" s="2"/>
      <c r="F764" s="1" t="s">
        <v>67</v>
      </c>
      <c r="G764" s="1" t="s">
        <v>20</v>
      </c>
      <c r="H764" s="1" t="s">
        <v>7853</v>
      </c>
      <c r="I764" s="1" t="s">
        <v>7854</v>
      </c>
      <c r="J764" s="1" t="s">
        <v>4527</v>
      </c>
      <c r="K764" s="2"/>
      <c r="L764" s="1">
        <v>485.0</v>
      </c>
      <c r="M764" s="1"/>
      <c r="N764" s="1">
        <v>7.660533333333333</v>
      </c>
      <c r="O764" s="1" t="s">
        <v>5407</v>
      </c>
      <c r="P764" s="1" t="s">
        <v>7855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58</v>
      </c>
      <c r="B765" s="1" t="s">
        <v>485</v>
      </c>
      <c r="C765" s="3">
        <v>513.0</v>
      </c>
      <c r="D765" s="1">
        <v>0.0</v>
      </c>
      <c r="E765" s="2"/>
      <c r="F765" s="1" t="s">
        <v>19</v>
      </c>
      <c r="G765" s="1" t="s">
        <v>20</v>
      </c>
      <c r="H765" s="1" t="s">
        <v>7856</v>
      </c>
      <c r="I765" s="1" t="s">
        <v>7857</v>
      </c>
      <c r="J765" s="1" t="s">
        <v>7857</v>
      </c>
      <c r="K765" s="2"/>
      <c r="L765" s="1">
        <v>-11.0</v>
      </c>
      <c r="M765" s="1"/>
      <c r="N765" s="1">
        <v>8.9163</v>
      </c>
      <c r="O765" s="1" t="s">
        <v>5382</v>
      </c>
      <c r="P765" s="1" t="s">
        <v>7858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58</v>
      </c>
      <c r="B766" s="1" t="s">
        <v>485</v>
      </c>
      <c r="C766" s="1">
        <v>329.0</v>
      </c>
      <c r="D766" s="1">
        <v>0.0</v>
      </c>
      <c r="E766" s="2"/>
      <c r="F766" s="1" t="s">
        <v>19</v>
      </c>
      <c r="G766" s="1" t="s">
        <v>20</v>
      </c>
      <c r="H766" s="1" t="s">
        <v>7859</v>
      </c>
      <c r="I766" s="1" t="s">
        <v>7860</v>
      </c>
      <c r="J766" s="1" t="s">
        <v>7860</v>
      </c>
      <c r="K766" s="2"/>
      <c r="L766" s="1">
        <v>-7.0</v>
      </c>
      <c r="M766" s="1"/>
      <c r="N766" s="1">
        <v>7.0676</v>
      </c>
      <c r="O766" s="1" t="s">
        <v>5382</v>
      </c>
      <c r="P766" s="1" t="s">
        <v>5542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58</v>
      </c>
      <c r="B767" s="1" t="s">
        <v>485</v>
      </c>
      <c r="C767" s="1">
        <v>289.0</v>
      </c>
      <c r="D767" s="1">
        <v>0.0</v>
      </c>
      <c r="E767" s="2"/>
      <c r="F767" s="1" t="s">
        <v>19</v>
      </c>
      <c r="G767" s="1" t="s">
        <v>20</v>
      </c>
      <c r="H767" s="1" t="s">
        <v>7861</v>
      </c>
      <c r="I767" s="1" t="s">
        <v>7862</v>
      </c>
      <c r="J767" s="1" t="s">
        <v>7862</v>
      </c>
      <c r="K767" s="2"/>
      <c r="L767" s="1">
        <v>-7.0</v>
      </c>
      <c r="M767" s="1"/>
      <c r="N767" s="1">
        <v>7.1534</v>
      </c>
      <c r="O767" s="1" t="s">
        <v>5382</v>
      </c>
      <c r="P767" s="1" t="s">
        <v>7863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36</v>
      </c>
      <c r="B768" s="1" t="s">
        <v>17</v>
      </c>
      <c r="C768" s="3">
        <v>438.0</v>
      </c>
      <c r="D768" s="1">
        <v>110.0</v>
      </c>
      <c r="E768" s="2"/>
      <c r="F768" s="1" t="s">
        <v>67</v>
      </c>
      <c r="G768" s="1" t="s">
        <v>20</v>
      </c>
      <c r="H768" s="1" t="s">
        <v>7864</v>
      </c>
      <c r="I768" s="1" t="s">
        <v>7865</v>
      </c>
      <c r="J768" s="1" t="s">
        <v>4527</v>
      </c>
      <c r="K768" s="2"/>
      <c r="L768" s="1">
        <v>498.0</v>
      </c>
      <c r="M768" s="1"/>
      <c r="N768" s="1">
        <v>10.621333333333334</v>
      </c>
      <c r="O768" s="1" t="s">
        <v>5407</v>
      </c>
      <c r="P768" s="1" t="s">
        <v>7866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58</v>
      </c>
      <c r="B769" s="1" t="s">
        <v>485</v>
      </c>
      <c r="C769" s="1">
        <v>443.0</v>
      </c>
      <c r="D769" s="1">
        <v>0.0</v>
      </c>
      <c r="E769" s="2"/>
      <c r="F769" s="1" t="s">
        <v>19</v>
      </c>
      <c r="G769" s="1" t="s">
        <v>20</v>
      </c>
      <c r="H769" s="1" t="s">
        <v>7867</v>
      </c>
      <c r="I769" s="1" t="s">
        <v>7868</v>
      </c>
      <c r="J769" s="1" t="s">
        <v>7868</v>
      </c>
      <c r="K769" s="2"/>
      <c r="L769" s="1">
        <v>-8.0</v>
      </c>
      <c r="M769" s="1"/>
      <c r="N769" s="1">
        <v>6.118033333333333</v>
      </c>
      <c r="O769" s="1" t="s">
        <v>5382</v>
      </c>
      <c r="P769" s="1" t="s">
        <v>7869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28</v>
      </c>
      <c r="B770" s="1" t="s">
        <v>17</v>
      </c>
      <c r="C770" s="1">
        <v>328.2</v>
      </c>
      <c r="D770" s="1">
        <v>0.0</v>
      </c>
      <c r="E770" s="1" t="s">
        <v>29</v>
      </c>
      <c r="F770" s="1" t="s">
        <v>19</v>
      </c>
      <c r="G770" s="1" t="s">
        <v>20</v>
      </c>
      <c r="H770" s="1" t="s">
        <v>7870</v>
      </c>
      <c r="I770" s="1" t="s">
        <v>7871</v>
      </c>
      <c r="J770" s="1" t="s">
        <v>7871</v>
      </c>
      <c r="K770" s="2"/>
      <c r="L770" s="1">
        <v>-5.0</v>
      </c>
      <c r="M770" s="1"/>
      <c r="N770" s="1">
        <v>9.597516666666667</v>
      </c>
      <c r="O770" s="1" t="s">
        <v>5392</v>
      </c>
      <c r="P770" s="1" t="s">
        <v>7872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28</v>
      </c>
      <c r="B771" s="1" t="s">
        <v>17</v>
      </c>
      <c r="C771" s="1">
        <v>207.2</v>
      </c>
      <c r="D771" s="1">
        <v>0.0</v>
      </c>
      <c r="E771" s="1" t="s">
        <v>29</v>
      </c>
      <c r="F771" s="1" t="s">
        <v>19</v>
      </c>
      <c r="G771" s="1" t="s">
        <v>20</v>
      </c>
      <c r="H771" s="1" t="s">
        <v>7873</v>
      </c>
      <c r="I771" s="1" t="s">
        <v>7874</v>
      </c>
      <c r="J771" s="1" t="s">
        <v>7874</v>
      </c>
      <c r="K771" s="2"/>
      <c r="L771" s="1">
        <v>-5.0</v>
      </c>
      <c r="M771" s="1"/>
      <c r="N771" s="1">
        <v>9.249883333333333</v>
      </c>
      <c r="O771" s="1" t="s">
        <v>5392</v>
      </c>
      <c r="P771" s="1" t="s">
        <v>7875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179</v>
      </c>
      <c r="B772" s="1" t="s">
        <v>17</v>
      </c>
      <c r="C772" s="3">
        <v>119.0</v>
      </c>
      <c r="D772" s="1">
        <v>0.0</v>
      </c>
      <c r="E772" s="2"/>
      <c r="F772" s="1" t="s">
        <v>67</v>
      </c>
      <c r="G772" s="1" t="s">
        <v>93</v>
      </c>
      <c r="H772" s="1" t="s">
        <v>7876</v>
      </c>
      <c r="I772" s="1" t="s">
        <v>7877</v>
      </c>
      <c r="J772" s="1" t="s">
        <v>4527</v>
      </c>
      <c r="K772" s="2"/>
      <c r="L772" s="1">
        <v>537.0</v>
      </c>
      <c r="M772" s="1"/>
      <c r="N772" s="1">
        <v>9.303716666666666</v>
      </c>
      <c r="O772" s="1" t="s">
        <v>182</v>
      </c>
      <c r="P772" s="1" t="s">
        <v>7878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28</v>
      </c>
      <c r="B773" s="1" t="s">
        <v>17</v>
      </c>
      <c r="C773" s="1">
        <v>2303.0</v>
      </c>
      <c r="D773" s="1">
        <v>0.0</v>
      </c>
      <c r="E773" s="1" t="s">
        <v>29</v>
      </c>
      <c r="F773" s="1" t="s">
        <v>19</v>
      </c>
      <c r="G773" s="1" t="s">
        <v>20</v>
      </c>
      <c r="H773" s="1" t="s">
        <v>7879</v>
      </c>
      <c r="I773" s="1" t="s">
        <v>7880</v>
      </c>
      <c r="J773" s="1" t="s">
        <v>7880</v>
      </c>
      <c r="K773" s="2"/>
      <c r="L773" s="1">
        <v>1.0</v>
      </c>
      <c r="M773" s="1"/>
      <c r="N773" s="1">
        <v>21.3972</v>
      </c>
      <c r="O773" s="1" t="s">
        <v>5392</v>
      </c>
      <c r="P773" s="1" t="s">
        <v>7881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179</v>
      </c>
      <c r="B774" s="1" t="s">
        <v>17</v>
      </c>
      <c r="C774" s="1">
        <v>264.0</v>
      </c>
      <c r="D774" s="1">
        <v>264.0</v>
      </c>
      <c r="E774" s="2"/>
      <c r="F774" s="1" t="s">
        <v>67</v>
      </c>
      <c r="G774" s="1" t="s">
        <v>93</v>
      </c>
      <c r="H774" s="1" t="s">
        <v>7882</v>
      </c>
      <c r="I774" s="1" t="s">
        <v>7883</v>
      </c>
      <c r="J774" s="1" t="s">
        <v>4527</v>
      </c>
      <c r="K774" s="2"/>
      <c r="L774" s="1">
        <v>539.0</v>
      </c>
      <c r="M774" s="1"/>
      <c r="N774" s="1">
        <v>7.6204</v>
      </c>
      <c r="O774" s="1" t="s">
        <v>182</v>
      </c>
      <c r="P774" s="1" t="s">
        <v>7884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58</v>
      </c>
      <c r="B775" s="1" t="s">
        <v>485</v>
      </c>
      <c r="C775" s="1">
        <v>358.0</v>
      </c>
      <c r="D775" s="1">
        <v>0.0</v>
      </c>
      <c r="E775" s="2"/>
      <c r="F775" s="1" t="s">
        <v>19</v>
      </c>
      <c r="G775" s="1" t="s">
        <v>20</v>
      </c>
      <c r="H775" s="1" t="s">
        <v>7885</v>
      </c>
      <c r="I775" s="1" t="s">
        <v>7886</v>
      </c>
      <c r="J775" s="1" t="s">
        <v>7886</v>
      </c>
      <c r="K775" s="2"/>
      <c r="L775" s="1">
        <v>-2.0</v>
      </c>
      <c r="M775" s="1"/>
      <c r="N775" s="1">
        <v>12.755366666666667</v>
      </c>
      <c r="O775" s="1" t="s">
        <v>5382</v>
      </c>
      <c r="P775" s="1" t="s">
        <v>7887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58</v>
      </c>
      <c r="B776" s="1" t="s">
        <v>485</v>
      </c>
      <c r="C776" s="3">
        <v>471.0</v>
      </c>
      <c r="D776" s="1">
        <v>0.0</v>
      </c>
      <c r="E776" s="2"/>
      <c r="F776" s="1" t="s">
        <v>19</v>
      </c>
      <c r="G776" s="1" t="s">
        <v>20</v>
      </c>
      <c r="H776" s="1" t="s">
        <v>7888</v>
      </c>
      <c r="I776" s="1" t="s">
        <v>7889</v>
      </c>
      <c r="J776" s="1" t="s">
        <v>7889</v>
      </c>
      <c r="K776" s="2"/>
      <c r="L776" s="1">
        <v>-2.0</v>
      </c>
      <c r="M776" s="1"/>
      <c r="N776" s="1">
        <v>12.56025</v>
      </c>
      <c r="O776" s="1" t="s">
        <v>5382</v>
      </c>
      <c r="P776" s="1" t="s">
        <v>7890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28</v>
      </c>
      <c r="B777" s="1" t="s">
        <v>17</v>
      </c>
      <c r="C777" s="1">
        <v>296.2</v>
      </c>
      <c r="D777" s="1">
        <v>0.0</v>
      </c>
      <c r="E777" s="1" t="s">
        <v>29</v>
      </c>
      <c r="F777" s="1" t="s">
        <v>19</v>
      </c>
      <c r="G777" s="1" t="s">
        <v>20</v>
      </c>
      <c r="H777" s="1" t="s">
        <v>7891</v>
      </c>
      <c r="I777" s="1" t="s">
        <v>7892</v>
      </c>
      <c r="J777" s="1" t="s">
        <v>7892</v>
      </c>
      <c r="K777" s="2"/>
      <c r="L777" s="1">
        <v>-3.0</v>
      </c>
      <c r="M777" s="1"/>
      <c r="N777" s="1">
        <v>11.58515</v>
      </c>
      <c r="O777" s="1" t="s">
        <v>5392</v>
      </c>
      <c r="P777" s="1" t="s">
        <v>7893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28</v>
      </c>
      <c r="B778" s="1" t="s">
        <v>17</v>
      </c>
      <c r="C778" s="1">
        <v>375.2</v>
      </c>
      <c r="D778" s="1">
        <v>0.0</v>
      </c>
      <c r="E778" s="1" t="s">
        <v>29</v>
      </c>
      <c r="F778" s="1" t="s">
        <v>19</v>
      </c>
      <c r="G778" s="1" t="s">
        <v>20</v>
      </c>
      <c r="H778" s="1" t="s">
        <v>7894</v>
      </c>
      <c r="I778" s="1" t="s">
        <v>7895</v>
      </c>
      <c r="J778" s="1" t="s">
        <v>7895</v>
      </c>
      <c r="K778" s="2"/>
      <c r="L778" s="1">
        <v>1.0</v>
      </c>
      <c r="M778" s="1"/>
      <c r="N778" s="1">
        <v>16.750166666666665</v>
      </c>
      <c r="O778" s="1" t="s">
        <v>5392</v>
      </c>
      <c r="P778" s="1" t="s">
        <v>7896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36</v>
      </c>
      <c r="B779" s="1" t="s">
        <v>17</v>
      </c>
      <c r="C779" s="1">
        <v>438.0</v>
      </c>
      <c r="D779" s="1">
        <v>110.0</v>
      </c>
      <c r="E779" s="2"/>
      <c r="F779" s="1" t="s">
        <v>67</v>
      </c>
      <c r="G779" s="1" t="s">
        <v>93</v>
      </c>
      <c r="H779" s="1" t="s">
        <v>7897</v>
      </c>
      <c r="I779" s="1" t="s">
        <v>7898</v>
      </c>
      <c r="J779" s="1" t="s">
        <v>4527</v>
      </c>
      <c r="K779" s="2"/>
      <c r="L779" s="1">
        <v>539.0</v>
      </c>
      <c r="M779" s="1"/>
      <c r="N779" s="1">
        <v>9.356533333333333</v>
      </c>
      <c r="O779" s="1" t="s">
        <v>5407</v>
      </c>
      <c r="P779" s="1" t="s">
        <v>7899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28</v>
      </c>
      <c r="B780" s="1" t="s">
        <v>17</v>
      </c>
      <c r="C780" s="1">
        <v>264.0</v>
      </c>
      <c r="D780" s="1">
        <v>0.0</v>
      </c>
      <c r="E780" s="1" t="s">
        <v>29</v>
      </c>
      <c r="F780" s="1" t="s">
        <v>19</v>
      </c>
      <c r="G780" s="1" t="s">
        <v>20</v>
      </c>
      <c r="H780" s="1" t="s">
        <v>7900</v>
      </c>
      <c r="I780" s="1" t="s">
        <v>7901</v>
      </c>
      <c r="J780" s="1" t="s">
        <v>7901</v>
      </c>
      <c r="K780" s="2"/>
      <c r="L780" s="1">
        <v>-6.0</v>
      </c>
      <c r="M780" s="1"/>
      <c r="N780" s="1">
        <v>8.3134</v>
      </c>
      <c r="O780" s="1" t="s">
        <v>5392</v>
      </c>
      <c r="P780" s="1" t="s">
        <v>7365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28</v>
      </c>
      <c r="B781" s="1" t="s">
        <v>17</v>
      </c>
      <c r="C781" s="3">
        <v>503.2</v>
      </c>
      <c r="D781" s="1">
        <v>0.0</v>
      </c>
      <c r="E781" s="1" t="s">
        <v>29</v>
      </c>
      <c r="F781" s="1" t="s">
        <v>19</v>
      </c>
      <c r="G781" s="1" t="s">
        <v>20</v>
      </c>
      <c r="H781" s="1" t="s">
        <v>7902</v>
      </c>
      <c r="I781" s="1" t="s">
        <v>7903</v>
      </c>
      <c r="J781" s="1" t="s">
        <v>7903</v>
      </c>
      <c r="K781" s="2"/>
      <c r="L781" s="1">
        <v>-10.0</v>
      </c>
      <c r="M781" s="1"/>
      <c r="N781" s="1">
        <v>9.393783333333333</v>
      </c>
      <c r="O781" s="1" t="s">
        <v>5392</v>
      </c>
      <c r="P781" s="1" t="s">
        <v>7904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36</v>
      </c>
      <c r="B782" s="1" t="s">
        <v>17</v>
      </c>
      <c r="C782" s="1">
        <v>313.0</v>
      </c>
      <c r="D782" s="1">
        <v>0.0</v>
      </c>
      <c r="E782" s="1" t="s">
        <v>7810</v>
      </c>
      <c r="F782" s="1" t="s">
        <v>38</v>
      </c>
      <c r="G782" s="1" t="s">
        <v>93</v>
      </c>
      <c r="H782" s="1" t="s">
        <v>7905</v>
      </c>
      <c r="I782" s="1" t="s">
        <v>7906</v>
      </c>
      <c r="J782" s="1" t="s">
        <v>7907</v>
      </c>
      <c r="K782" s="1" t="s">
        <v>7908</v>
      </c>
      <c r="L782" s="1">
        <v>-16.0</v>
      </c>
      <c r="M782" s="1">
        <v>0.023416666666666665</v>
      </c>
      <c r="N782" s="1">
        <v>7.069133333333333</v>
      </c>
      <c r="O782" s="1" t="s">
        <v>5407</v>
      </c>
      <c r="P782" s="1" t="s">
        <v>7909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36</v>
      </c>
      <c r="B783" s="1" t="s">
        <v>17</v>
      </c>
      <c r="C783" s="1">
        <v>458.0</v>
      </c>
      <c r="D783" s="1">
        <v>0.0</v>
      </c>
      <c r="E783" s="1" t="s">
        <v>7810</v>
      </c>
      <c r="F783" s="1" t="s">
        <v>38</v>
      </c>
      <c r="G783" s="1" t="s">
        <v>20</v>
      </c>
      <c r="H783" s="1" t="s">
        <v>7910</v>
      </c>
      <c r="I783" s="1" t="s">
        <v>7911</v>
      </c>
      <c r="J783" s="1" t="s">
        <v>7912</v>
      </c>
      <c r="K783" s="1" t="s">
        <v>7913</v>
      </c>
      <c r="L783" s="1">
        <v>-6.0</v>
      </c>
      <c r="M783" s="1">
        <v>0.01225</v>
      </c>
      <c r="N783" s="1">
        <v>7.541216666666666</v>
      </c>
      <c r="O783" s="1" t="s">
        <v>5407</v>
      </c>
      <c r="P783" s="1" t="s">
        <v>6576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58</v>
      </c>
      <c r="B784" s="1" t="s">
        <v>485</v>
      </c>
      <c r="C784" s="1">
        <v>379.0</v>
      </c>
      <c r="D784" s="1">
        <v>0.0</v>
      </c>
      <c r="E784" s="2"/>
      <c r="F784" s="1" t="s">
        <v>19</v>
      </c>
      <c r="G784" s="1" t="s">
        <v>20</v>
      </c>
      <c r="H784" s="1" t="s">
        <v>7914</v>
      </c>
      <c r="I784" s="1" t="s">
        <v>7915</v>
      </c>
      <c r="J784" s="1" t="s">
        <v>7915</v>
      </c>
      <c r="K784" s="2"/>
      <c r="L784" s="1">
        <v>-4.0</v>
      </c>
      <c r="M784" s="1"/>
      <c r="N784" s="1">
        <v>10.890283333333333</v>
      </c>
      <c r="O784" s="1" t="s">
        <v>5382</v>
      </c>
      <c r="P784" s="1" t="s">
        <v>7916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28</v>
      </c>
      <c r="B785" s="1" t="s">
        <v>17</v>
      </c>
      <c r="C785" s="3">
        <v>428.0</v>
      </c>
      <c r="D785" s="1">
        <v>0.0</v>
      </c>
      <c r="E785" s="1" t="s">
        <v>29</v>
      </c>
      <c r="F785" s="1" t="s">
        <v>19</v>
      </c>
      <c r="G785" s="1" t="s">
        <v>20</v>
      </c>
      <c r="H785" s="1" t="s">
        <v>7917</v>
      </c>
      <c r="I785" s="1" t="s">
        <v>7918</v>
      </c>
      <c r="J785" s="1" t="s">
        <v>7918</v>
      </c>
      <c r="K785" s="2"/>
      <c r="L785" s="1">
        <v>-5.0</v>
      </c>
      <c r="M785" s="1"/>
      <c r="N785" s="1">
        <v>9.0971</v>
      </c>
      <c r="O785" s="1" t="s">
        <v>5392</v>
      </c>
      <c r="P785" s="1" t="s">
        <v>7919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28</v>
      </c>
      <c r="B786" s="1" t="s">
        <v>180</v>
      </c>
      <c r="C786" s="1">
        <v>571.2</v>
      </c>
      <c r="D786" s="1">
        <v>0.0</v>
      </c>
      <c r="E786" s="2"/>
      <c r="F786" s="1" t="s">
        <v>19</v>
      </c>
      <c r="G786" s="1" t="s">
        <v>20</v>
      </c>
      <c r="H786" s="1" t="s">
        <v>7920</v>
      </c>
      <c r="I786" s="2"/>
      <c r="J786" s="2"/>
      <c r="K786" s="2"/>
      <c r="L786" s="1">
        <v>0.0</v>
      </c>
      <c r="M786" s="1"/>
      <c r="N786" s="2"/>
      <c r="O786" s="1" t="s">
        <v>5392</v>
      </c>
      <c r="P786" s="1" t="s">
        <v>7921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28</v>
      </c>
      <c r="B787" s="1" t="s">
        <v>17</v>
      </c>
      <c r="C787" s="1">
        <v>182.2</v>
      </c>
      <c r="D787" s="1">
        <v>0.0</v>
      </c>
      <c r="E787" s="1" t="s">
        <v>29</v>
      </c>
      <c r="F787" s="1" t="s">
        <v>19</v>
      </c>
      <c r="G787" s="1" t="s">
        <v>20</v>
      </c>
      <c r="H787" s="1" t="s">
        <v>7922</v>
      </c>
      <c r="I787" s="1" t="s">
        <v>7923</v>
      </c>
      <c r="J787" s="1" t="s">
        <v>7923</v>
      </c>
      <c r="K787" s="2"/>
      <c r="L787" s="1">
        <v>-9.0</v>
      </c>
      <c r="M787" s="1"/>
      <c r="N787" s="1">
        <v>5.28735</v>
      </c>
      <c r="O787" s="1" t="s">
        <v>5392</v>
      </c>
      <c r="P787" s="1" t="s">
        <v>5447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28</v>
      </c>
      <c r="B788" s="1" t="s">
        <v>180</v>
      </c>
      <c r="C788" s="3">
        <v>263.2</v>
      </c>
      <c r="D788" s="1">
        <v>0.0</v>
      </c>
      <c r="E788" s="2"/>
      <c r="F788" s="1" t="s">
        <v>19</v>
      </c>
      <c r="G788" s="1" t="s">
        <v>20</v>
      </c>
      <c r="H788" s="1" t="s">
        <v>7924</v>
      </c>
      <c r="I788" s="2"/>
      <c r="J788" s="2"/>
      <c r="K788" s="2"/>
      <c r="L788" s="1">
        <v>0.0</v>
      </c>
      <c r="M788" s="1"/>
      <c r="N788" s="2"/>
      <c r="O788" s="1" t="s">
        <v>5392</v>
      </c>
      <c r="P788" s="1" t="s">
        <v>7925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28</v>
      </c>
      <c r="B789" s="1" t="s">
        <v>17</v>
      </c>
      <c r="C789" s="1">
        <v>214.2</v>
      </c>
      <c r="D789" s="1">
        <v>0.0</v>
      </c>
      <c r="E789" s="1" t="s">
        <v>29</v>
      </c>
      <c r="F789" s="1" t="s">
        <v>19</v>
      </c>
      <c r="G789" s="1" t="s">
        <v>20</v>
      </c>
      <c r="H789" s="1" t="s">
        <v>7926</v>
      </c>
      <c r="I789" s="1" t="s">
        <v>7927</v>
      </c>
      <c r="J789" s="1" t="s">
        <v>7927</v>
      </c>
      <c r="K789" s="2"/>
      <c r="L789" s="1">
        <v>-3.0</v>
      </c>
      <c r="M789" s="1"/>
      <c r="N789" s="1">
        <v>11.6883</v>
      </c>
      <c r="O789" s="1" t="s">
        <v>5392</v>
      </c>
      <c r="P789" s="1" t="s">
        <v>5877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36</v>
      </c>
      <c r="B790" s="1" t="s">
        <v>17</v>
      </c>
      <c r="C790" s="1">
        <v>623.0</v>
      </c>
      <c r="D790" s="1">
        <v>0.0</v>
      </c>
      <c r="E790" s="1" t="s">
        <v>29</v>
      </c>
      <c r="F790" s="1" t="s">
        <v>38</v>
      </c>
      <c r="G790" s="1" t="s">
        <v>20</v>
      </c>
      <c r="H790" s="1" t="s">
        <v>7928</v>
      </c>
      <c r="I790" s="1" t="s">
        <v>7929</v>
      </c>
      <c r="J790" s="1" t="s">
        <v>7930</v>
      </c>
      <c r="K790" s="1" t="s">
        <v>7931</v>
      </c>
      <c r="L790" s="1">
        <v>-8.0</v>
      </c>
      <c r="M790" s="1">
        <v>7.686816666666667</v>
      </c>
      <c r="N790" s="1">
        <v>17.77863333333333</v>
      </c>
      <c r="O790" s="1" t="s">
        <v>5407</v>
      </c>
      <c r="P790" s="1" t="s">
        <v>7932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36</v>
      </c>
      <c r="B791" s="1" t="s">
        <v>17</v>
      </c>
      <c r="C791" s="1">
        <v>199.0</v>
      </c>
      <c r="D791" s="1">
        <v>50.0</v>
      </c>
      <c r="E791" s="2"/>
      <c r="F791" s="1" t="s">
        <v>67</v>
      </c>
      <c r="G791" s="1" t="s">
        <v>68</v>
      </c>
      <c r="H791" s="1" t="s">
        <v>7933</v>
      </c>
      <c r="I791" s="1" t="s">
        <v>7934</v>
      </c>
      <c r="J791" s="1" t="s">
        <v>4527</v>
      </c>
      <c r="K791" s="2"/>
      <c r="L791" s="1">
        <v>575.0</v>
      </c>
      <c r="M791" s="1"/>
      <c r="N791" s="1">
        <v>11.571066666666667</v>
      </c>
      <c r="O791" s="1" t="s">
        <v>5407</v>
      </c>
      <c r="P791" s="1" t="s">
        <v>5571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28</v>
      </c>
      <c r="B792" s="1" t="s">
        <v>180</v>
      </c>
      <c r="C792" s="1">
        <v>351.0</v>
      </c>
      <c r="D792" s="1">
        <v>0.0</v>
      </c>
      <c r="E792" s="2"/>
      <c r="F792" s="1" t="s">
        <v>19</v>
      </c>
      <c r="G792" s="1" t="s">
        <v>20</v>
      </c>
      <c r="H792" s="1" t="s">
        <v>7935</v>
      </c>
      <c r="I792" s="2"/>
      <c r="J792" s="2"/>
      <c r="K792" s="2"/>
      <c r="L792" s="1">
        <v>0.0</v>
      </c>
      <c r="M792" s="1"/>
      <c r="N792" s="2"/>
      <c r="O792" s="1" t="s">
        <v>5392</v>
      </c>
      <c r="P792" s="1" t="s">
        <v>7936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28</v>
      </c>
      <c r="B793" s="1" t="s">
        <v>180</v>
      </c>
      <c r="C793" s="1">
        <v>476.2</v>
      </c>
      <c r="D793" s="1">
        <v>0.0</v>
      </c>
      <c r="E793" s="2"/>
      <c r="F793" s="1" t="s">
        <v>19</v>
      </c>
      <c r="G793" s="1" t="s">
        <v>20</v>
      </c>
      <c r="H793" s="1" t="s">
        <v>7937</v>
      </c>
      <c r="I793" s="2"/>
      <c r="J793" s="2"/>
      <c r="K793" s="2"/>
      <c r="L793" s="1">
        <v>0.0</v>
      </c>
      <c r="M793" s="1"/>
      <c r="N793" s="2"/>
      <c r="O793" s="1" t="s">
        <v>5392</v>
      </c>
      <c r="P793" s="1" t="s">
        <v>7938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36</v>
      </c>
      <c r="B794" s="1" t="s">
        <v>17</v>
      </c>
      <c r="C794" s="3">
        <v>434.0</v>
      </c>
      <c r="D794" s="1">
        <v>104.0</v>
      </c>
      <c r="E794" s="2"/>
      <c r="F794" s="1" t="s">
        <v>67</v>
      </c>
      <c r="G794" s="1" t="s">
        <v>20</v>
      </c>
      <c r="H794" s="1" t="s">
        <v>7939</v>
      </c>
      <c r="I794" s="1" t="s">
        <v>7940</v>
      </c>
      <c r="J794" s="1" t="s">
        <v>4527</v>
      </c>
      <c r="K794" s="2"/>
      <c r="L794" s="1">
        <v>586.0</v>
      </c>
      <c r="M794" s="1"/>
      <c r="N794" s="1">
        <v>17.101166666666668</v>
      </c>
      <c r="O794" s="1" t="s">
        <v>5407</v>
      </c>
      <c r="P794" s="1" t="s">
        <v>7941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58</v>
      </c>
      <c r="B795" s="1" t="s">
        <v>485</v>
      </c>
      <c r="C795" s="1">
        <v>1115.0</v>
      </c>
      <c r="D795" s="1">
        <v>0.0</v>
      </c>
      <c r="E795" s="2"/>
      <c r="F795" s="1" t="s">
        <v>19</v>
      </c>
      <c r="G795" s="1" t="s">
        <v>20</v>
      </c>
      <c r="H795" s="1" t="s">
        <v>7942</v>
      </c>
      <c r="I795" s="1" t="s">
        <v>7943</v>
      </c>
      <c r="J795" s="1" t="s">
        <v>7943</v>
      </c>
      <c r="K795" s="2"/>
      <c r="L795" s="1">
        <v>-4.0</v>
      </c>
      <c r="M795" s="1"/>
      <c r="N795" s="1">
        <v>15.70795</v>
      </c>
      <c r="O795" s="1" t="s">
        <v>5382</v>
      </c>
      <c r="P795" s="1" t="s">
        <v>7944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58</v>
      </c>
      <c r="B796" s="1" t="s">
        <v>485</v>
      </c>
      <c r="C796" s="1">
        <v>364.0</v>
      </c>
      <c r="D796" s="1">
        <v>0.0</v>
      </c>
      <c r="E796" s="2"/>
      <c r="F796" s="1" t="s">
        <v>19</v>
      </c>
      <c r="G796" s="1" t="s">
        <v>20</v>
      </c>
      <c r="H796" s="1" t="s">
        <v>7945</v>
      </c>
      <c r="I796" s="1" t="s">
        <v>7946</v>
      </c>
      <c r="J796" s="1" t="s">
        <v>7946</v>
      </c>
      <c r="K796" s="2"/>
      <c r="L796" s="1">
        <v>-7.0</v>
      </c>
      <c r="M796" s="1"/>
      <c r="N796" s="1">
        <v>7.079666666666666</v>
      </c>
      <c r="O796" s="1" t="s">
        <v>5382</v>
      </c>
      <c r="P796" s="1" t="s">
        <v>7947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36</v>
      </c>
      <c r="B797" s="1" t="s">
        <v>17</v>
      </c>
      <c r="C797" s="1">
        <v>548.0</v>
      </c>
      <c r="D797" s="1">
        <v>0.0</v>
      </c>
      <c r="E797" s="1" t="s">
        <v>29</v>
      </c>
      <c r="F797" s="1" t="s">
        <v>38</v>
      </c>
      <c r="G797" s="1" t="s">
        <v>20</v>
      </c>
      <c r="H797" s="1" t="s">
        <v>7948</v>
      </c>
      <c r="I797" s="1" t="s">
        <v>7949</v>
      </c>
      <c r="J797" s="1" t="s">
        <v>7950</v>
      </c>
      <c r="K797" s="1" t="s">
        <v>7951</v>
      </c>
      <c r="L797" s="1">
        <v>-9.0</v>
      </c>
      <c r="M797" s="1">
        <v>1.6416</v>
      </c>
      <c r="N797" s="1">
        <v>16.095583333333334</v>
      </c>
      <c r="O797" s="1" t="s">
        <v>5407</v>
      </c>
      <c r="P797" s="1" t="s">
        <v>7952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58</v>
      </c>
      <c r="B798" s="1" t="s">
        <v>485</v>
      </c>
      <c r="C798" s="1">
        <v>321.0</v>
      </c>
      <c r="D798" s="1">
        <v>0.0</v>
      </c>
      <c r="E798" s="2"/>
      <c r="F798" s="1" t="s">
        <v>19</v>
      </c>
      <c r="G798" s="1" t="s">
        <v>20</v>
      </c>
      <c r="H798" s="1" t="s">
        <v>7953</v>
      </c>
      <c r="I798" s="1" t="s">
        <v>7954</v>
      </c>
      <c r="J798" s="1" t="s">
        <v>7954</v>
      </c>
      <c r="K798" s="2"/>
      <c r="L798" s="1">
        <v>-6.0</v>
      </c>
      <c r="M798" s="1"/>
      <c r="N798" s="1">
        <v>8.052666666666667</v>
      </c>
      <c r="O798" s="1" t="s">
        <v>5382</v>
      </c>
      <c r="P798" s="1" t="s">
        <v>7955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58</v>
      </c>
      <c r="B799" s="1" t="s">
        <v>485</v>
      </c>
      <c r="C799" s="1">
        <v>987.0</v>
      </c>
      <c r="D799" s="1">
        <v>0.0</v>
      </c>
      <c r="E799" s="2"/>
      <c r="F799" s="1" t="s">
        <v>19</v>
      </c>
      <c r="G799" s="1" t="s">
        <v>20</v>
      </c>
      <c r="H799" s="1" t="s">
        <v>7956</v>
      </c>
      <c r="I799" s="1" t="s">
        <v>7957</v>
      </c>
      <c r="J799" s="1" t="s">
        <v>7957</v>
      </c>
      <c r="K799" s="2"/>
      <c r="L799" s="1">
        <v>-6.0</v>
      </c>
      <c r="M799" s="1"/>
      <c r="N799" s="1">
        <v>13.610966666666666</v>
      </c>
      <c r="O799" s="1" t="s">
        <v>5382</v>
      </c>
      <c r="P799" s="1" t="s">
        <v>7958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58</v>
      </c>
      <c r="B800" s="1" t="s">
        <v>485</v>
      </c>
      <c r="C800" s="1">
        <v>528.0</v>
      </c>
      <c r="D800" s="1">
        <v>0.0</v>
      </c>
      <c r="E800" s="2"/>
      <c r="F800" s="1" t="s">
        <v>19</v>
      </c>
      <c r="G800" s="1" t="s">
        <v>93</v>
      </c>
      <c r="H800" s="1" t="s">
        <v>7959</v>
      </c>
      <c r="I800" s="1" t="s">
        <v>7960</v>
      </c>
      <c r="J800" s="1" t="s">
        <v>7960</v>
      </c>
      <c r="K800" s="2"/>
      <c r="L800" s="1">
        <v>-8.0</v>
      </c>
      <c r="M800" s="1"/>
      <c r="N800" s="1">
        <v>11.153766666666666</v>
      </c>
      <c r="O800" s="1" t="s">
        <v>5382</v>
      </c>
      <c r="P800" s="1" t="s">
        <v>7961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36</v>
      </c>
      <c r="B801" s="1" t="s">
        <v>17</v>
      </c>
      <c r="C801" s="1">
        <v>567.0</v>
      </c>
      <c r="D801" s="1">
        <v>0.0</v>
      </c>
      <c r="E801" s="1" t="s">
        <v>7810</v>
      </c>
      <c r="F801" s="1" t="s">
        <v>38</v>
      </c>
      <c r="G801" s="1" t="s">
        <v>20</v>
      </c>
      <c r="H801" s="1" t="s">
        <v>7962</v>
      </c>
      <c r="I801" s="1" t="s">
        <v>7963</v>
      </c>
      <c r="J801" s="1" t="s">
        <v>7964</v>
      </c>
      <c r="K801" s="1" t="s">
        <v>7965</v>
      </c>
      <c r="L801" s="1">
        <v>3.0</v>
      </c>
      <c r="M801" s="1">
        <v>0.015366666666666667</v>
      </c>
      <c r="N801" s="1">
        <v>8.54455</v>
      </c>
      <c r="O801" s="1" t="s">
        <v>5407</v>
      </c>
      <c r="P801" s="1" t="s">
        <v>7966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36</v>
      </c>
      <c r="B802" s="1" t="s">
        <v>17</v>
      </c>
      <c r="C802" s="1">
        <v>678.0</v>
      </c>
      <c r="D802" s="1">
        <v>0.0</v>
      </c>
      <c r="E802" s="1" t="s">
        <v>29</v>
      </c>
      <c r="F802" s="1" t="s">
        <v>38</v>
      </c>
      <c r="G802" s="1" t="s">
        <v>20</v>
      </c>
      <c r="H802" s="1" t="s">
        <v>7967</v>
      </c>
      <c r="I802" s="1" t="s">
        <v>7968</v>
      </c>
      <c r="J802" s="1" t="s">
        <v>7969</v>
      </c>
      <c r="K802" s="1" t="s">
        <v>7970</v>
      </c>
      <c r="L802" s="1">
        <v>-9.0</v>
      </c>
      <c r="M802" s="1">
        <v>0.9069666666666667</v>
      </c>
      <c r="N802" s="1">
        <v>21.666283333333332</v>
      </c>
      <c r="O802" s="1" t="s">
        <v>5407</v>
      </c>
      <c r="P802" s="1" t="s">
        <v>7971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36</v>
      </c>
      <c r="B803" s="1" t="s">
        <v>17</v>
      </c>
      <c r="C803" s="1">
        <v>453.0</v>
      </c>
      <c r="D803" s="1">
        <v>50.0</v>
      </c>
      <c r="E803" s="1" t="s">
        <v>7810</v>
      </c>
      <c r="F803" s="1" t="s">
        <v>38</v>
      </c>
      <c r="G803" s="1" t="s">
        <v>20</v>
      </c>
      <c r="H803" s="1" t="s">
        <v>7972</v>
      </c>
      <c r="I803" s="1" t="s">
        <v>7973</v>
      </c>
      <c r="J803" s="1" t="s">
        <v>7974</v>
      </c>
      <c r="K803" s="1" t="s">
        <v>7975</v>
      </c>
      <c r="L803" s="1">
        <v>2.0</v>
      </c>
      <c r="M803" s="1">
        <v>0.03253333333333333</v>
      </c>
      <c r="N803" s="1">
        <v>9.86815</v>
      </c>
      <c r="O803" s="1" t="s">
        <v>5407</v>
      </c>
      <c r="P803" s="1" t="s">
        <v>7976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28</v>
      </c>
      <c r="B804" s="1" t="s">
        <v>17</v>
      </c>
      <c r="C804" s="1">
        <v>638.2</v>
      </c>
      <c r="D804" s="1">
        <v>0.0</v>
      </c>
      <c r="E804" s="1" t="s">
        <v>29</v>
      </c>
      <c r="F804" s="1" t="s">
        <v>19</v>
      </c>
      <c r="G804" s="1" t="s">
        <v>20</v>
      </c>
      <c r="H804" s="1" t="s">
        <v>7977</v>
      </c>
      <c r="I804" s="1" t="s">
        <v>7978</v>
      </c>
      <c r="J804" s="1" t="s">
        <v>7978</v>
      </c>
      <c r="K804" s="2"/>
      <c r="L804" s="1">
        <v>34.0</v>
      </c>
      <c r="M804" s="1"/>
      <c r="N804" s="1">
        <v>1.4764</v>
      </c>
      <c r="O804" s="1" t="s">
        <v>5392</v>
      </c>
      <c r="P804" s="1" t="s">
        <v>7979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28</v>
      </c>
      <c r="B805" s="1" t="s">
        <v>17</v>
      </c>
      <c r="C805" s="1">
        <v>463.4</v>
      </c>
      <c r="D805" s="1">
        <v>0.0</v>
      </c>
      <c r="E805" s="1" t="s">
        <v>29</v>
      </c>
      <c r="F805" s="1" t="s">
        <v>19</v>
      </c>
      <c r="G805" s="1" t="s">
        <v>20</v>
      </c>
      <c r="H805" s="1" t="s">
        <v>7980</v>
      </c>
      <c r="I805" s="1" t="s">
        <v>7981</v>
      </c>
      <c r="J805" s="1" t="s">
        <v>7981</v>
      </c>
      <c r="K805" s="2"/>
      <c r="L805" s="1">
        <v>41.0</v>
      </c>
      <c r="M805" s="1"/>
      <c r="N805" s="1">
        <v>4.737433333333334</v>
      </c>
      <c r="O805" s="1" t="s">
        <v>5392</v>
      </c>
      <c r="P805" s="1" t="s">
        <v>7982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58</v>
      </c>
      <c r="B806" s="1" t="s">
        <v>485</v>
      </c>
      <c r="C806" s="1">
        <v>381.0</v>
      </c>
      <c r="D806" s="1">
        <v>0.0</v>
      </c>
      <c r="E806" s="2"/>
      <c r="F806" s="1" t="s">
        <v>19</v>
      </c>
      <c r="G806" s="1" t="s">
        <v>20</v>
      </c>
      <c r="H806" s="1" t="s">
        <v>7983</v>
      </c>
      <c r="I806" s="1" t="s">
        <v>7984</v>
      </c>
      <c r="J806" s="1" t="s">
        <v>7984</v>
      </c>
      <c r="K806" s="2"/>
      <c r="L806" s="1">
        <v>-6.0</v>
      </c>
      <c r="M806" s="1"/>
      <c r="N806" s="1">
        <v>8.85625</v>
      </c>
      <c r="O806" s="1" t="s">
        <v>5382</v>
      </c>
      <c r="P806" s="1" t="s">
        <v>7985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36</v>
      </c>
      <c r="B807" s="1" t="s">
        <v>17</v>
      </c>
      <c r="C807" s="1">
        <v>422.0</v>
      </c>
      <c r="D807" s="1">
        <v>106.0</v>
      </c>
      <c r="E807" s="2"/>
      <c r="F807" s="1" t="s">
        <v>67</v>
      </c>
      <c r="G807" s="1" t="s">
        <v>68</v>
      </c>
      <c r="H807" s="1" t="s">
        <v>7986</v>
      </c>
      <c r="I807" s="1" t="s">
        <v>7987</v>
      </c>
      <c r="J807" s="1" t="s">
        <v>4527</v>
      </c>
      <c r="K807" s="2"/>
      <c r="L807" s="1">
        <v>614.0</v>
      </c>
      <c r="M807" s="1"/>
      <c r="N807" s="1">
        <v>14.785016666666667</v>
      </c>
      <c r="O807" s="1" t="s">
        <v>5407</v>
      </c>
      <c r="P807" s="1" t="s">
        <v>7988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16</v>
      </c>
      <c r="B808" s="1" t="s">
        <v>485</v>
      </c>
      <c r="C808" s="1">
        <v>917.0</v>
      </c>
      <c r="D808" s="1">
        <v>0.0</v>
      </c>
      <c r="E808" s="1" t="s">
        <v>7989</v>
      </c>
      <c r="F808" s="1" t="s">
        <v>19</v>
      </c>
      <c r="G808" s="1" t="s">
        <v>20</v>
      </c>
      <c r="H808" s="1" t="s">
        <v>7990</v>
      </c>
      <c r="I808" s="1" t="s">
        <v>7991</v>
      </c>
      <c r="J808" s="1" t="s">
        <v>7991</v>
      </c>
      <c r="K808" s="2"/>
      <c r="L808" s="1">
        <v>-9.0</v>
      </c>
      <c r="M808" s="1"/>
      <c r="N808" s="1">
        <v>10.061433333333333</v>
      </c>
      <c r="O808" s="1" t="s">
        <v>5382</v>
      </c>
      <c r="P808" s="1" t="s">
        <v>7992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36</v>
      </c>
      <c r="B809" s="1" t="s">
        <v>17</v>
      </c>
      <c r="C809" s="1">
        <v>618.0</v>
      </c>
      <c r="D809" s="1">
        <v>149.0</v>
      </c>
      <c r="E809" s="2"/>
      <c r="F809" s="1" t="s">
        <v>67</v>
      </c>
      <c r="G809" s="1" t="s">
        <v>20</v>
      </c>
      <c r="H809" s="1" t="s">
        <v>7993</v>
      </c>
      <c r="I809" s="1" t="s">
        <v>7994</v>
      </c>
      <c r="J809" s="1" t="s">
        <v>4527</v>
      </c>
      <c r="K809" s="2"/>
      <c r="L809" s="1">
        <v>619.0</v>
      </c>
      <c r="M809" s="1"/>
      <c r="N809" s="1">
        <v>10.516633333333333</v>
      </c>
      <c r="O809" s="1" t="s">
        <v>5407</v>
      </c>
      <c r="P809" s="1" t="s">
        <v>7995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36</v>
      </c>
      <c r="B810" s="1" t="s">
        <v>17</v>
      </c>
      <c r="C810" s="1">
        <v>199.0</v>
      </c>
      <c r="D810" s="1">
        <v>50.0</v>
      </c>
      <c r="E810" s="2"/>
      <c r="F810" s="1" t="s">
        <v>67</v>
      </c>
      <c r="G810" s="1" t="s">
        <v>68</v>
      </c>
      <c r="H810" s="1" t="s">
        <v>7996</v>
      </c>
      <c r="I810" s="1" t="s">
        <v>7997</v>
      </c>
      <c r="J810" s="1" t="s">
        <v>4527</v>
      </c>
      <c r="K810" s="2"/>
      <c r="L810" s="1">
        <v>624.0</v>
      </c>
      <c r="M810" s="1"/>
      <c r="N810" s="1">
        <v>7.5590166666666665</v>
      </c>
      <c r="O810" s="1" t="s">
        <v>5407</v>
      </c>
      <c r="P810" s="1" t="s">
        <v>7795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58</v>
      </c>
      <c r="B811" s="1" t="s">
        <v>485</v>
      </c>
      <c r="C811" s="3">
        <v>341.0</v>
      </c>
      <c r="D811" s="1">
        <v>0.0</v>
      </c>
      <c r="E811" s="2"/>
      <c r="F811" s="1" t="s">
        <v>19</v>
      </c>
      <c r="G811" s="1" t="s">
        <v>20</v>
      </c>
      <c r="H811" s="1" t="s">
        <v>7998</v>
      </c>
      <c r="I811" s="1" t="s">
        <v>7999</v>
      </c>
      <c r="J811" s="1" t="s">
        <v>7999</v>
      </c>
      <c r="K811" s="2"/>
      <c r="L811" s="1">
        <v>-4.0</v>
      </c>
      <c r="M811" s="1"/>
      <c r="N811" s="1">
        <v>10.255966666666666</v>
      </c>
      <c r="O811" s="1" t="s">
        <v>5382</v>
      </c>
      <c r="P811" s="1" t="s">
        <v>8000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36</v>
      </c>
      <c r="B812" s="1" t="s">
        <v>17</v>
      </c>
      <c r="C812" s="1">
        <v>455.0</v>
      </c>
      <c r="D812" s="1">
        <v>0.0</v>
      </c>
      <c r="E812" s="1" t="s">
        <v>7810</v>
      </c>
      <c r="F812" s="1" t="s">
        <v>38</v>
      </c>
      <c r="G812" s="1" t="s">
        <v>20</v>
      </c>
      <c r="H812" s="1" t="s">
        <v>8001</v>
      </c>
      <c r="I812" s="1" t="s">
        <v>8002</v>
      </c>
      <c r="J812" s="1" t="s">
        <v>8003</v>
      </c>
      <c r="K812" s="1" t="s">
        <v>8004</v>
      </c>
      <c r="L812" s="1">
        <v>-2.0</v>
      </c>
      <c r="M812" s="1">
        <v>0.01575</v>
      </c>
      <c r="N812" s="1">
        <v>11.167933333333334</v>
      </c>
      <c r="O812" s="1" t="s">
        <v>5407</v>
      </c>
      <c r="P812" s="1" t="s">
        <v>8005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36</v>
      </c>
      <c r="B813" s="1" t="s">
        <v>17</v>
      </c>
      <c r="C813" s="1">
        <v>414.0</v>
      </c>
      <c r="D813" s="1">
        <v>104.0</v>
      </c>
      <c r="E813" s="2"/>
      <c r="F813" s="1" t="s">
        <v>67</v>
      </c>
      <c r="G813" s="1" t="s">
        <v>20</v>
      </c>
      <c r="H813" s="1" t="s">
        <v>8006</v>
      </c>
      <c r="I813" s="1" t="s">
        <v>8007</v>
      </c>
      <c r="J813" s="1" t="s">
        <v>4527</v>
      </c>
      <c r="K813" s="2"/>
      <c r="L813" s="1">
        <v>648.0</v>
      </c>
      <c r="M813" s="1"/>
      <c r="N813" s="1">
        <v>14.305883333333334</v>
      </c>
      <c r="O813" s="1" t="s">
        <v>5407</v>
      </c>
      <c r="P813" s="1" t="s">
        <v>8008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36</v>
      </c>
      <c r="B814" s="1" t="s">
        <v>17</v>
      </c>
      <c r="C814" s="1">
        <v>374.0</v>
      </c>
      <c r="D814" s="1">
        <v>0.0</v>
      </c>
      <c r="E814" s="1" t="s">
        <v>7810</v>
      </c>
      <c r="F814" s="1" t="s">
        <v>38</v>
      </c>
      <c r="G814" s="1" t="s">
        <v>20</v>
      </c>
      <c r="H814" s="1" t="s">
        <v>8009</v>
      </c>
      <c r="I814" s="1" t="s">
        <v>8010</v>
      </c>
      <c r="J814" s="1" t="s">
        <v>8011</v>
      </c>
      <c r="K814" s="1" t="s">
        <v>8012</v>
      </c>
      <c r="L814" s="1">
        <v>0.0</v>
      </c>
      <c r="M814" s="1">
        <v>0.009683333333333334</v>
      </c>
      <c r="N814" s="1">
        <v>17.9812</v>
      </c>
      <c r="O814" s="1" t="s">
        <v>5407</v>
      </c>
      <c r="P814" s="1" t="s">
        <v>8013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36</v>
      </c>
      <c r="B815" s="1" t="s">
        <v>17</v>
      </c>
      <c r="C815" s="1">
        <v>247.0</v>
      </c>
      <c r="D815" s="1">
        <v>62.0</v>
      </c>
      <c r="E815" s="2"/>
      <c r="F815" s="1" t="s">
        <v>67</v>
      </c>
      <c r="G815" s="1" t="s">
        <v>68</v>
      </c>
      <c r="H815" s="1" t="s">
        <v>8014</v>
      </c>
      <c r="I815" s="1" t="s">
        <v>8015</v>
      </c>
      <c r="J815" s="1" t="s">
        <v>4527</v>
      </c>
      <c r="K815" s="2"/>
      <c r="L815" s="1">
        <v>666.0</v>
      </c>
      <c r="M815" s="1"/>
      <c r="N815" s="1">
        <v>6.488883333333333</v>
      </c>
      <c r="O815" s="1" t="s">
        <v>5407</v>
      </c>
      <c r="P815" s="1" t="s">
        <v>8016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16</v>
      </c>
      <c r="B816" s="1" t="s">
        <v>485</v>
      </c>
      <c r="C816" s="1">
        <v>388.0</v>
      </c>
      <c r="D816" s="1">
        <v>0.0</v>
      </c>
      <c r="E816" s="1" t="s">
        <v>6324</v>
      </c>
      <c r="F816" s="1" t="s">
        <v>19</v>
      </c>
      <c r="G816" s="1" t="s">
        <v>20</v>
      </c>
      <c r="H816" s="1" t="s">
        <v>8017</v>
      </c>
      <c r="I816" s="1" t="s">
        <v>8018</v>
      </c>
      <c r="J816" s="1" t="s">
        <v>8018</v>
      </c>
      <c r="K816" s="2"/>
      <c r="L816" s="1">
        <v>-8.0</v>
      </c>
      <c r="M816" s="1"/>
      <c r="N816" s="1">
        <v>6.557816666666667</v>
      </c>
      <c r="O816" s="1" t="s">
        <v>5382</v>
      </c>
      <c r="P816" s="1" t="s">
        <v>2182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36</v>
      </c>
      <c r="B817" s="1" t="s">
        <v>17</v>
      </c>
      <c r="C817" s="1">
        <v>483.0</v>
      </c>
      <c r="D817" s="1">
        <v>0.0</v>
      </c>
      <c r="E817" s="1" t="s">
        <v>7810</v>
      </c>
      <c r="F817" s="1" t="s">
        <v>38</v>
      </c>
      <c r="G817" s="1" t="s">
        <v>20</v>
      </c>
      <c r="H817" s="1" t="s">
        <v>8019</v>
      </c>
      <c r="I817" s="1" t="s">
        <v>8020</v>
      </c>
      <c r="J817" s="1" t="s">
        <v>8021</v>
      </c>
      <c r="K817" s="1" t="s">
        <v>8022</v>
      </c>
      <c r="L817" s="1">
        <v>13.0</v>
      </c>
      <c r="M817" s="1">
        <v>0.008566666666666667</v>
      </c>
      <c r="N817" s="1">
        <v>13.163583333333333</v>
      </c>
      <c r="O817" s="1" t="s">
        <v>5407</v>
      </c>
      <c r="P817" s="1" t="s">
        <v>8023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58</v>
      </c>
      <c r="B818" s="1" t="s">
        <v>485</v>
      </c>
      <c r="C818" s="1">
        <v>348.0</v>
      </c>
      <c r="D818" s="1">
        <v>0.0</v>
      </c>
      <c r="E818" s="2"/>
      <c r="F818" s="1" t="s">
        <v>19</v>
      </c>
      <c r="G818" s="1" t="s">
        <v>20</v>
      </c>
      <c r="H818" s="1" t="s">
        <v>8024</v>
      </c>
      <c r="I818" s="1" t="s">
        <v>8025</v>
      </c>
      <c r="J818" s="1" t="s">
        <v>8025</v>
      </c>
      <c r="K818" s="2"/>
      <c r="L818" s="1">
        <v>-6.0</v>
      </c>
      <c r="M818" s="1"/>
      <c r="N818" s="1">
        <v>8.208966666666667</v>
      </c>
      <c r="O818" s="1" t="s">
        <v>5382</v>
      </c>
      <c r="P818" s="1" t="s">
        <v>8026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28</v>
      </c>
      <c r="B819" s="1" t="s">
        <v>17</v>
      </c>
      <c r="C819" s="3">
        <v>214.2</v>
      </c>
      <c r="D819" s="1">
        <v>0.0</v>
      </c>
      <c r="E819" s="1" t="s">
        <v>29</v>
      </c>
      <c r="F819" s="1" t="s">
        <v>19</v>
      </c>
      <c r="G819" s="1" t="s">
        <v>20</v>
      </c>
      <c r="H819" s="1" t="s">
        <v>8027</v>
      </c>
      <c r="I819" s="1" t="s">
        <v>8028</v>
      </c>
      <c r="J819" s="1" t="s">
        <v>8028</v>
      </c>
      <c r="K819" s="2"/>
      <c r="L819" s="1">
        <v>-6.0</v>
      </c>
      <c r="M819" s="1"/>
      <c r="N819" s="1">
        <v>8.919283333333333</v>
      </c>
      <c r="O819" s="1" t="s">
        <v>5392</v>
      </c>
      <c r="P819" s="1" t="s">
        <v>5420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58</v>
      </c>
      <c r="B820" s="1" t="s">
        <v>485</v>
      </c>
      <c r="C820" s="1">
        <v>329.0</v>
      </c>
      <c r="D820" s="1">
        <v>0.0</v>
      </c>
      <c r="E820" s="2"/>
      <c r="F820" s="1" t="s">
        <v>19</v>
      </c>
      <c r="G820" s="1" t="s">
        <v>20</v>
      </c>
      <c r="H820" s="1" t="s">
        <v>8029</v>
      </c>
      <c r="I820" s="1" t="s">
        <v>8030</v>
      </c>
      <c r="J820" s="1" t="s">
        <v>8030</v>
      </c>
      <c r="K820" s="2"/>
      <c r="L820" s="1">
        <v>-5.0</v>
      </c>
      <c r="M820" s="1"/>
      <c r="N820" s="1">
        <v>9.388833333333332</v>
      </c>
      <c r="O820" s="1" t="s">
        <v>5382</v>
      </c>
      <c r="P820" s="1" t="s">
        <v>8031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36</v>
      </c>
      <c r="B821" s="1" t="s">
        <v>17</v>
      </c>
      <c r="C821" s="1">
        <v>250.0</v>
      </c>
      <c r="D821" s="1">
        <v>0.0</v>
      </c>
      <c r="E821" s="1" t="s">
        <v>7810</v>
      </c>
      <c r="F821" s="1" t="s">
        <v>38</v>
      </c>
      <c r="G821" s="1" t="s">
        <v>20</v>
      </c>
      <c r="H821" s="1" t="s">
        <v>8032</v>
      </c>
      <c r="I821" s="1" t="s">
        <v>8033</v>
      </c>
      <c r="J821" s="1" t="s">
        <v>8034</v>
      </c>
      <c r="K821" s="1" t="s">
        <v>8035</v>
      </c>
      <c r="L821" s="1">
        <v>-4.0</v>
      </c>
      <c r="M821" s="1">
        <v>0.020116666666666668</v>
      </c>
      <c r="N821" s="1">
        <v>7.015133333333333</v>
      </c>
      <c r="O821" s="1" t="s">
        <v>5407</v>
      </c>
      <c r="P821" s="1" t="s">
        <v>5901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28</v>
      </c>
      <c r="B822" s="1" t="s">
        <v>17</v>
      </c>
      <c r="C822" s="1">
        <v>358.0</v>
      </c>
      <c r="D822" s="1">
        <v>0.0</v>
      </c>
      <c r="E822" s="1" t="s">
        <v>29</v>
      </c>
      <c r="F822" s="1" t="s">
        <v>19</v>
      </c>
      <c r="G822" s="1" t="s">
        <v>20</v>
      </c>
      <c r="H822" s="1" t="s">
        <v>8036</v>
      </c>
      <c r="I822" s="1" t="s">
        <v>8037</v>
      </c>
      <c r="J822" s="1" t="s">
        <v>8037</v>
      </c>
      <c r="K822" s="2"/>
      <c r="L822" s="1">
        <v>-5.0</v>
      </c>
      <c r="M822" s="1"/>
      <c r="N822" s="1">
        <v>9.031533333333334</v>
      </c>
      <c r="O822" s="1" t="s">
        <v>5392</v>
      </c>
      <c r="P822" s="1" t="s">
        <v>8038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36</v>
      </c>
      <c r="B823" s="1" t="s">
        <v>17</v>
      </c>
      <c r="C823" s="1">
        <v>383.0</v>
      </c>
      <c r="D823" s="1">
        <v>0.0</v>
      </c>
      <c r="E823" s="1" t="s">
        <v>7810</v>
      </c>
      <c r="F823" s="1" t="s">
        <v>38</v>
      </c>
      <c r="G823" s="1" t="s">
        <v>20</v>
      </c>
      <c r="H823" s="1" t="s">
        <v>8039</v>
      </c>
      <c r="I823" s="1" t="s">
        <v>8040</v>
      </c>
      <c r="J823" s="1" t="s">
        <v>8041</v>
      </c>
      <c r="K823" s="1" t="s">
        <v>8042</v>
      </c>
      <c r="L823" s="1">
        <v>8.0</v>
      </c>
      <c r="M823" s="1">
        <v>0.04535</v>
      </c>
      <c r="N823" s="1">
        <v>8.304283333333334</v>
      </c>
      <c r="O823" s="1" t="s">
        <v>5407</v>
      </c>
      <c r="P823" s="1" t="s">
        <v>8043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179</v>
      </c>
      <c r="B824" s="1" t="s">
        <v>17</v>
      </c>
      <c r="C824" s="1">
        <v>498.0</v>
      </c>
      <c r="D824" s="1">
        <v>0.0</v>
      </c>
      <c r="E824" s="2"/>
      <c r="F824" s="1" t="s">
        <v>67</v>
      </c>
      <c r="G824" s="1" t="s">
        <v>93</v>
      </c>
      <c r="H824" s="1" t="s">
        <v>8044</v>
      </c>
      <c r="I824" s="1" t="s">
        <v>8045</v>
      </c>
      <c r="J824" s="1" t="s">
        <v>4527</v>
      </c>
      <c r="K824" s="2"/>
      <c r="L824" s="1">
        <v>714.0</v>
      </c>
      <c r="M824" s="1"/>
      <c r="N824" s="1">
        <v>8.649116666666666</v>
      </c>
      <c r="O824" s="1" t="s">
        <v>182</v>
      </c>
      <c r="P824" s="1" t="s">
        <v>8046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58</v>
      </c>
      <c r="B825" s="1" t="s">
        <v>485</v>
      </c>
      <c r="C825" s="1">
        <v>264.0</v>
      </c>
      <c r="D825" s="1">
        <v>0.0</v>
      </c>
      <c r="E825" s="2"/>
      <c r="F825" s="1" t="s">
        <v>19</v>
      </c>
      <c r="G825" s="1" t="s">
        <v>20</v>
      </c>
      <c r="H825" s="1" t="s">
        <v>8047</v>
      </c>
      <c r="I825" s="1" t="s">
        <v>8048</v>
      </c>
      <c r="J825" s="1" t="s">
        <v>8048</v>
      </c>
      <c r="K825" s="2"/>
      <c r="L825" s="1">
        <v>-7.0</v>
      </c>
      <c r="M825" s="1"/>
      <c r="N825" s="1">
        <v>7.0902</v>
      </c>
      <c r="O825" s="1" t="s">
        <v>5382</v>
      </c>
      <c r="P825" s="1" t="s">
        <v>6246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28</v>
      </c>
      <c r="B826" s="1" t="s">
        <v>17</v>
      </c>
      <c r="C826" s="1">
        <v>426.4</v>
      </c>
      <c r="D826" s="1">
        <v>0.0</v>
      </c>
      <c r="E826" s="1" t="s">
        <v>29</v>
      </c>
      <c r="F826" s="1" t="s">
        <v>19</v>
      </c>
      <c r="G826" s="1" t="s">
        <v>20</v>
      </c>
      <c r="H826" s="1" t="s">
        <v>8049</v>
      </c>
      <c r="I826" s="1" t="s">
        <v>8050</v>
      </c>
      <c r="J826" s="1" t="s">
        <v>8050</v>
      </c>
      <c r="K826" s="2"/>
      <c r="L826" s="1">
        <v>-6.0</v>
      </c>
      <c r="M826" s="1"/>
      <c r="N826" s="1">
        <v>8.476983333333333</v>
      </c>
      <c r="O826" s="1" t="s">
        <v>5392</v>
      </c>
      <c r="P826" s="1" t="s">
        <v>8051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58</v>
      </c>
      <c r="B827" s="1" t="s">
        <v>485</v>
      </c>
      <c r="C827" s="1">
        <v>264.0</v>
      </c>
      <c r="D827" s="1">
        <v>0.0</v>
      </c>
      <c r="E827" s="2"/>
      <c r="F827" s="1" t="s">
        <v>19</v>
      </c>
      <c r="G827" s="1" t="s">
        <v>20</v>
      </c>
      <c r="H827" s="1" t="s">
        <v>8052</v>
      </c>
      <c r="I827" s="1" t="s">
        <v>8053</v>
      </c>
      <c r="J827" s="1" t="s">
        <v>8053</v>
      </c>
      <c r="K827" s="2"/>
      <c r="L827" s="1">
        <v>-8.0</v>
      </c>
      <c r="M827" s="1"/>
      <c r="N827" s="1">
        <v>6.699533333333333</v>
      </c>
      <c r="O827" s="1" t="s">
        <v>5382</v>
      </c>
      <c r="P827" s="1" t="s">
        <v>6480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36</v>
      </c>
      <c r="B828" s="1" t="s">
        <v>17</v>
      </c>
      <c r="C828" s="1">
        <v>362.0</v>
      </c>
      <c r="D828" s="1">
        <v>0.0</v>
      </c>
      <c r="E828" s="1" t="s">
        <v>7810</v>
      </c>
      <c r="F828" s="1" t="s">
        <v>38</v>
      </c>
      <c r="G828" s="1" t="s">
        <v>20</v>
      </c>
      <c r="H828" s="1" t="s">
        <v>8054</v>
      </c>
      <c r="I828" s="1" t="s">
        <v>8055</v>
      </c>
      <c r="J828" s="1" t="s">
        <v>8056</v>
      </c>
      <c r="K828" s="1" t="s">
        <v>8057</v>
      </c>
      <c r="L828" s="1">
        <v>0.0</v>
      </c>
      <c r="M828" s="1">
        <v>0.011266666666666666</v>
      </c>
      <c r="N828" s="1">
        <v>11.293183333333333</v>
      </c>
      <c r="O828" s="1" t="s">
        <v>5407</v>
      </c>
      <c r="P828" s="1" t="s">
        <v>8058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28</v>
      </c>
      <c r="B829" s="1" t="s">
        <v>17</v>
      </c>
      <c r="C829" s="1">
        <v>329.0</v>
      </c>
      <c r="D829" s="1">
        <v>0.0</v>
      </c>
      <c r="E829" s="1" t="s">
        <v>29</v>
      </c>
      <c r="F829" s="1" t="s">
        <v>19</v>
      </c>
      <c r="G829" s="1" t="s">
        <v>20</v>
      </c>
      <c r="H829" s="1" t="s">
        <v>8059</v>
      </c>
      <c r="I829" s="1" t="s">
        <v>8060</v>
      </c>
      <c r="J829" s="1" t="s">
        <v>8060</v>
      </c>
      <c r="K829" s="2"/>
      <c r="L829" s="1">
        <v>-9.0</v>
      </c>
      <c r="M829" s="1"/>
      <c r="N829" s="1">
        <v>5.228916666666667</v>
      </c>
      <c r="O829" s="1" t="s">
        <v>5392</v>
      </c>
      <c r="P829" s="1" t="s">
        <v>8061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58</v>
      </c>
      <c r="B830" s="1" t="s">
        <v>485</v>
      </c>
      <c r="C830" s="1">
        <v>453.0</v>
      </c>
      <c r="D830" s="1">
        <v>0.0</v>
      </c>
      <c r="E830" s="2"/>
      <c r="F830" s="1" t="s">
        <v>19</v>
      </c>
      <c r="G830" s="1" t="s">
        <v>20</v>
      </c>
      <c r="H830" s="1" t="s">
        <v>8062</v>
      </c>
      <c r="I830" s="1" t="s">
        <v>8063</v>
      </c>
      <c r="J830" s="1" t="s">
        <v>8063</v>
      </c>
      <c r="K830" s="2"/>
      <c r="L830" s="1">
        <v>-4.0</v>
      </c>
      <c r="M830" s="1"/>
      <c r="N830" s="1">
        <v>10.342616666666666</v>
      </c>
      <c r="O830" s="1" t="s">
        <v>5382</v>
      </c>
      <c r="P830" s="1" t="s">
        <v>6087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58</v>
      </c>
      <c r="B831" s="3" t="s">
        <v>485</v>
      </c>
      <c r="C831" s="1">
        <v>859.0</v>
      </c>
      <c r="D831" s="1">
        <v>0.0</v>
      </c>
      <c r="E831" s="2"/>
      <c r="F831" s="1" t="s">
        <v>19</v>
      </c>
      <c r="G831" s="1" t="s">
        <v>20</v>
      </c>
      <c r="H831" s="1" t="s">
        <v>8064</v>
      </c>
      <c r="I831" s="1" t="s">
        <v>8065</v>
      </c>
      <c r="J831" s="1" t="s">
        <v>8065</v>
      </c>
      <c r="K831" s="2"/>
      <c r="L831" s="1">
        <v>-11.0</v>
      </c>
      <c r="M831" s="1"/>
      <c r="N831" s="1">
        <v>8.1661</v>
      </c>
      <c r="O831" s="1" t="s">
        <v>5382</v>
      </c>
      <c r="P831" s="1" t="s">
        <v>8066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36</v>
      </c>
      <c r="B832" s="1" t="s">
        <v>17</v>
      </c>
      <c r="C832" s="1">
        <v>514.0</v>
      </c>
      <c r="D832" s="1">
        <v>0.0</v>
      </c>
      <c r="E832" s="1" t="s">
        <v>5424</v>
      </c>
      <c r="F832" s="1" t="s">
        <v>38</v>
      </c>
      <c r="G832" s="1" t="s">
        <v>20</v>
      </c>
      <c r="H832" s="1" t="s">
        <v>8067</v>
      </c>
      <c r="I832" s="1" t="s">
        <v>8068</v>
      </c>
      <c r="J832" s="1" t="s">
        <v>8069</v>
      </c>
      <c r="K832" s="1" t="s">
        <v>8070</v>
      </c>
      <c r="L832" s="1">
        <v>-16.0</v>
      </c>
      <c r="M832" s="1">
        <v>0.02965</v>
      </c>
      <c r="N832" s="1">
        <v>8.512916666666667</v>
      </c>
      <c r="O832" s="1" t="s">
        <v>5407</v>
      </c>
      <c r="P832" s="1" t="s">
        <v>8071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36</v>
      </c>
      <c r="B833" s="1" t="s">
        <v>17</v>
      </c>
      <c r="C833" s="1">
        <v>343.0</v>
      </c>
      <c r="D833" s="1">
        <v>0.0</v>
      </c>
      <c r="E833" s="1" t="s">
        <v>5424</v>
      </c>
      <c r="F833" s="1" t="s">
        <v>38</v>
      </c>
      <c r="G833" s="1" t="s">
        <v>20</v>
      </c>
      <c r="H833" s="1" t="s">
        <v>8072</v>
      </c>
      <c r="I833" s="1" t="s">
        <v>8073</v>
      </c>
      <c r="J833" s="1" t="s">
        <v>8074</v>
      </c>
      <c r="K833" s="1" t="s">
        <v>8075</v>
      </c>
      <c r="L833" s="1">
        <v>-11.0</v>
      </c>
      <c r="M833" s="1">
        <v>0.013366666666666667</v>
      </c>
      <c r="N833" s="1">
        <v>6.642816666666667</v>
      </c>
      <c r="O833" s="1" t="s">
        <v>5407</v>
      </c>
      <c r="P833" s="1" t="s">
        <v>8076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58</v>
      </c>
      <c r="B834" s="1" t="s">
        <v>485</v>
      </c>
      <c r="C834" s="3">
        <v>1067.0</v>
      </c>
      <c r="D834" s="1">
        <v>0.0</v>
      </c>
      <c r="E834" s="2"/>
      <c r="F834" s="1" t="s">
        <v>19</v>
      </c>
      <c r="G834" s="1" t="s">
        <v>20</v>
      </c>
      <c r="H834" s="1" t="s">
        <v>8077</v>
      </c>
      <c r="I834" s="1" t="s">
        <v>8078</v>
      </c>
      <c r="J834" s="1" t="s">
        <v>8078</v>
      </c>
      <c r="K834" s="2"/>
      <c r="L834" s="1">
        <v>-8.0</v>
      </c>
      <c r="M834" s="1"/>
      <c r="N834" s="1">
        <v>11.470833333333333</v>
      </c>
      <c r="O834" s="1" t="s">
        <v>5382</v>
      </c>
      <c r="P834" s="1" t="s">
        <v>8079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28</v>
      </c>
      <c r="B835" s="1" t="s">
        <v>17</v>
      </c>
      <c r="C835" s="1">
        <v>658.0</v>
      </c>
      <c r="D835" s="1">
        <v>0.0</v>
      </c>
      <c r="E835" s="1" t="s">
        <v>29</v>
      </c>
      <c r="F835" s="1" t="s">
        <v>19</v>
      </c>
      <c r="G835" s="1" t="s">
        <v>20</v>
      </c>
      <c r="H835" s="1" t="s">
        <v>8080</v>
      </c>
      <c r="I835" s="1" t="s">
        <v>8081</v>
      </c>
      <c r="J835" s="1" t="s">
        <v>8081</v>
      </c>
      <c r="K835" s="2"/>
      <c r="L835" s="1">
        <v>-12.0</v>
      </c>
      <c r="M835" s="1"/>
      <c r="N835" s="1">
        <v>7.2253</v>
      </c>
      <c r="O835" s="1" t="s">
        <v>5392</v>
      </c>
      <c r="P835" s="1" t="s">
        <v>8082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36</v>
      </c>
      <c r="B836" s="1" t="s">
        <v>17</v>
      </c>
      <c r="C836" s="1">
        <v>301.0</v>
      </c>
      <c r="D836" s="1">
        <v>57.0</v>
      </c>
      <c r="E836" s="2"/>
      <c r="F836" s="1" t="s">
        <v>67</v>
      </c>
      <c r="G836" s="1" t="s">
        <v>20</v>
      </c>
      <c r="H836" s="1" t="s">
        <v>8083</v>
      </c>
      <c r="I836" s="1" t="s">
        <v>8084</v>
      </c>
      <c r="J836" s="1" t="s">
        <v>4527</v>
      </c>
      <c r="K836" s="2"/>
      <c r="L836" s="1">
        <v>689.0</v>
      </c>
      <c r="M836" s="1"/>
      <c r="N836" s="1">
        <v>91.82868333333333</v>
      </c>
      <c r="O836" s="1" t="s">
        <v>5407</v>
      </c>
      <c r="P836" s="1" t="s">
        <v>8085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36</v>
      </c>
      <c r="B837" s="1" t="s">
        <v>17</v>
      </c>
      <c r="C837" s="1">
        <v>247.0</v>
      </c>
      <c r="D837" s="1">
        <v>62.0</v>
      </c>
      <c r="E837" s="2"/>
      <c r="F837" s="1" t="s">
        <v>67</v>
      </c>
      <c r="G837" s="1" t="s">
        <v>20</v>
      </c>
      <c r="H837" s="1" t="s">
        <v>8086</v>
      </c>
      <c r="I837" s="1" t="s">
        <v>8087</v>
      </c>
      <c r="J837" s="1" t="s">
        <v>4527</v>
      </c>
      <c r="K837" s="2"/>
      <c r="L837" s="1">
        <v>786.0</v>
      </c>
      <c r="M837" s="1"/>
      <c r="N837" s="1">
        <v>6.677266666666666</v>
      </c>
      <c r="O837" s="1" t="s">
        <v>5407</v>
      </c>
      <c r="P837" s="1" t="s">
        <v>8088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28</v>
      </c>
      <c r="B838" s="1" t="s">
        <v>17</v>
      </c>
      <c r="C838" s="1">
        <v>249.2</v>
      </c>
      <c r="D838" s="1">
        <v>0.0</v>
      </c>
      <c r="E838" s="1" t="s">
        <v>29</v>
      </c>
      <c r="F838" s="1" t="s">
        <v>19</v>
      </c>
      <c r="G838" s="1" t="s">
        <v>20</v>
      </c>
      <c r="H838" s="1" t="s">
        <v>8089</v>
      </c>
      <c r="I838" s="1" t="s">
        <v>8090</v>
      </c>
      <c r="J838" s="1" t="s">
        <v>8090</v>
      </c>
      <c r="K838" s="2"/>
      <c r="L838" s="1">
        <v>-8.0</v>
      </c>
      <c r="M838" s="1"/>
      <c r="N838" s="1">
        <v>6.7138</v>
      </c>
      <c r="O838" s="1" t="s">
        <v>5392</v>
      </c>
      <c r="P838" s="1" t="s">
        <v>6906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36</v>
      </c>
      <c r="B839" s="1" t="s">
        <v>17</v>
      </c>
      <c r="C839" s="1">
        <v>266.0</v>
      </c>
      <c r="D839" s="1">
        <v>83.0</v>
      </c>
      <c r="E839" s="2"/>
      <c r="F839" s="1" t="s">
        <v>67</v>
      </c>
      <c r="G839" s="1" t="s">
        <v>20</v>
      </c>
      <c r="H839" s="1" t="s">
        <v>8091</v>
      </c>
      <c r="I839" s="1" t="s">
        <v>8092</v>
      </c>
      <c r="J839" s="1" t="s">
        <v>4527</v>
      </c>
      <c r="K839" s="2"/>
      <c r="L839" s="1">
        <v>830.0</v>
      </c>
      <c r="M839" s="1"/>
      <c r="N839" s="1">
        <v>8.932883333333333</v>
      </c>
      <c r="O839" s="1" t="s">
        <v>5407</v>
      </c>
      <c r="P839" s="1" t="s">
        <v>8093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36</v>
      </c>
      <c r="B840" s="1" t="s">
        <v>17</v>
      </c>
      <c r="C840" s="1">
        <v>306.0</v>
      </c>
      <c r="D840" s="1">
        <v>0.0</v>
      </c>
      <c r="E840" s="1" t="s">
        <v>5424</v>
      </c>
      <c r="F840" s="1" t="s">
        <v>38</v>
      </c>
      <c r="G840" s="1" t="s">
        <v>20</v>
      </c>
      <c r="H840" s="1" t="s">
        <v>8094</v>
      </c>
      <c r="I840" s="1" t="s">
        <v>8095</v>
      </c>
      <c r="J840" s="1" t="s">
        <v>8096</v>
      </c>
      <c r="K840" s="1" t="s">
        <v>8097</v>
      </c>
      <c r="L840" s="1">
        <v>-4.0</v>
      </c>
      <c r="M840" s="1">
        <v>0.016016666666666665</v>
      </c>
      <c r="N840" s="1">
        <v>8.42805</v>
      </c>
      <c r="O840" s="1" t="s">
        <v>5407</v>
      </c>
      <c r="P840" s="1" t="s">
        <v>8098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16</v>
      </c>
      <c r="B841" s="1" t="s">
        <v>485</v>
      </c>
      <c r="C841" s="1">
        <v>329.0</v>
      </c>
      <c r="D841" s="1">
        <v>0.0</v>
      </c>
      <c r="E841" s="1" t="s">
        <v>8099</v>
      </c>
      <c r="F841" s="1" t="s">
        <v>19</v>
      </c>
      <c r="G841" s="1" t="s">
        <v>20</v>
      </c>
      <c r="H841" s="1" t="s">
        <v>8100</v>
      </c>
      <c r="I841" s="1" t="s">
        <v>8101</v>
      </c>
      <c r="J841" s="1" t="s">
        <v>8101</v>
      </c>
      <c r="K841" s="2"/>
      <c r="L841" s="1">
        <v>-8.0</v>
      </c>
      <c r="M841" s="1"/>
      <c r="N841" s="1">
        <v>6.464433333333333</v>
      </c>
      <c r="O841" s="1" t="s">
        <v>5382</v>
      </c>
      <c r="P841" s="1" t="s">
        <v>678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16</v>
      </c>
      <c r="B842" s="1" t="s">
        <v>485</v>
      </c>
      <c r="C842" s="1">
        <v>551.0</v>
      </c>
      <c r="D842" s="1">
        <v>0.0</v>
      </c>
      <c r="E842" s="1" t="s">
        <v>8099</v>
      </c>
      <c r="F842" s="1" t="s">
        <v>19</v>
      </c>
      <c r="G842" s="1" t="s">
        <v>20</v>
      </c>
      <c r="H842" s="1" t="s">
        <v>8102</v>
      </c>
      <c r="I842" s="1" t="s">
        <v>8103</v>
      </c>
      <c r="J842" s="1" t="s">
        <v>8103</v>
      </c>
      <c r="K842" s="2"/>
      <c r="L842" s="1">
        <v>-9.0</v>
      </c>
      <c r="M842" s="1"/>
      <c r="N842" s="1">
        <v>10.126133333333334</v>
      </c>
      <c r="O842" s="1" t="s">
        <v>5382</v>
      </c>
      <c r="P842" s="1" t="s">
        <v>8104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36</v>
      </c>
      <c r="B843" s="1" t="s">
        <v>17</v>
      </c>
      <c r="C843" s="1">
        <v>199.0</v>
      </c>
      <c r="D843" s="1">
        <v>50.0</v>
      </c>
      <c r="E843" s="2"/>
      <c r="F843" s="1" t="s">
        <v>67</v>
      </c>
      <c r="G843" s="1" t="s">
        <v>68</v>
      </c>
      <c r="H843" s="1" t="s">
        <v>8105</v>
      </c>
      <c r="I843" s="1" t="s">
        <v>8106</v>
      </c>
      <c r="J843" s="1" t="s">
        <v>4527</v>
      </c>
      <c r="K843" s="2"/>
      <c r="L843" s="1">
        <v>868.0</v>
      </c>
      <c r="M843" s="1"/>
      <c r="N843" s="1">
        <v>7.9271666666666665</v>
      </c>
      <c r="O843" s="1" t="s">
        <v>5407</v>
      </c>
      <c r="P843" s="1" t="s">
        <v>5901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28</v>
      </c>
      <c r="B844" s="1" t="s">
        <v>17</v>
      </c>
      <c r="C844" s="1">
        <v>316.2</v>
      </c>
      <c r="D844" s="1">
        <v>0.0</v>
      </c>
      <c r="E844" s="1" t="s">
        <v>29</v>
      </c>
      <c r="F844" s="1" t="s">
        <v>19</v>
      </c>
      <c r="G844" s="1" t="s">
        <v>20</v>
      </c>
      <c r="H844" s="1" t="s">
        <v>8107</v>
      </c>
      <c r="I844" s="1" t="s">
        <v>8108</v>
      </c>
      <c r="J844" s="1" t="s">
        <v>8108</v>
      </c>
      <c r="K844" s="2"/>
      <c r="L844" s="1">
        <v>-2.0</v>
      </c>
      <c r="M844" s="1"/>
      <c r="N844" s="1">
        <v>12.25135</v>
      </c>
      <c r="O844" s="1" t="s">
        <v>5392</v>
      </c>
      <c r="P844" s="1" t="s">
        <v>8109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16</v>
      </c>
      <c r="B845" s="1" t="s">
        <v>485</v>
      </c>
      <c r="C845" s="3">
        <v>414.0</v>
      </c>
      <c r="D845" s="1">
        <v>0.0</v>
      </c>
      <c r="E845" s="1" t="s">
        <v>1558</v>
      </c>
      <c r="F845" s="1" t="s">
        <v>19</v>
      </c>
      <c r="G845" s="1" t="s">
        <v>20</v>
      </c>
      <c r="H845" s="1" t="s">
        <v>8110</v>
      </c>
      <c r="I845" s="1" t="s">
        <v>8111</v>
      </c>
      <c r="J845" s="1" t="s">
        <v>8111</v>
      </c>
      <c r="K845" s="2"/>
      <c r="L845" s="1">
        <v>-2.0</v>
      </c>
      <c r="M845" s="1"/>
      <c r="N845" s="1">
        <v>12.367666666666667</v>
      </c>
      <c r="O845" s="1" t="s">
        <v>5382</v>
      </c>
      <c r="P845" s="1" t="s">
        <v>8112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28</v>
      </c>
      <c r="B846" s="1" t="s">
        <v>17</v>
      </c>
      <c r="C846" s="1">
        <v>308.2</v>
      </c>
      <c r="D846" s="1">
        <v>0.0</v>
      </c>
      <c r="E846" s="1" t="s">
        <v>29</v>
      </c>
      <c r="F846" s="1" t="s">
        <v>19</v>
      </c>
      <c r="G846" s="1" t="s">
        <v>20</v>
      </c>
      <c r="H846" s="1" t="s">
        <v>8113</v>
      </c>
      <c r="I846" s="1" t="s">
        <v>8114</v>
      </c>
      <c r="J846" s="1" t="s">
        <v>8114</v>
      </c>
      <c r="K846" s="2"/>
      <c r="L846" s="1">
        <v>-6.0</v>
      </c>
      <c r="M846" s="1"/>
      <c r="N846" s="1">
        <v>8.888083333333332</v>
      </c>
      <c r="O846" s="1" t="s">
        <v>5392</v>
      </c>
      <c r="P846" s="1" t="s">
        <v>8115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36</v>
      </c>
      <c r="B847" s="1" t="s">
        <v>17</v>
      </c>
      <c r="C847" s="1">
        <v>264.0</v>
      </c>
      <c r="D847" s="1">
        <v>75.0</v>
      </c>
      <c r="E847" s="2"/>
      <c r="F847" s="1" t="s">
        <v>67</v>
      </c>
      <c r="G847" s="1" t="s">
        <v>20</v>
      </c>
      <c r="H847" s="1" t="s">
        <v>8116</v>
      </c>
      <c r="I847" s="1" t="s">
        <v>8117</v>
      </c>
      <c r="J847" s="1" t="s">
        <v>4527</v>
      </c>
      <c r="K847" s="2"/>
      <c r="L847" s="1">
        <v>882.0</v>
      </c>
      <c r="M847" s="1"/>
      <c r="N847" s="1">
        <v>14.3087</v>
      </c>
      <c r="O847" s="1" t="s">
        <v>5407</v>
      </c>
      <c r="P847" s="1" t="s">
        <v>8016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28</v>
      </c>
      <c r="B848" s="1" t="s">
        <v>17</v>
      </c>
      <c r="C848" s="1">
        <v>214.2</v>
      </c>
      <c r="D848" s="1">
        <v>0.0</v>
      </c>
      <c r="E848" s="1" t="s">
        <v>29</v>
      </c>
      <c r="F848" s="1" t="s">
        <v>19</v>
      </c>
      <c r="G848" s="1" t="s">
        <v>20</v>
      </c>
      <c r="H848" s="1" t="s">
        <v>8118</v>
      </c>
      <c r="I848" s="1" t="s">
        <v>8119</v>
      </c>
      <c r="J848" s="1" t="s">
        <v>8119</v>
      </c>
      <c r="K848" s="2"/>
      <c r="L848" s="1">
        <v>-7.0</v>
      </c>
      <c r="M848" s="1"/>
      <c r="N848" s="1">
        <v>7.314216666666667</v>
      </c>
      <c r="O848" s="1" t="s">
        <v>5392</v>
      </c>
      <c r="P848" s="1" t="s">
        <v>5877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485</v>
      </c>
      <c r="C849" s="1">
        <v>264.0</v>
      </c>
      <c r="D849" s="1">
        <v>0.0</v>
      </c>
      <c r="E849" s="1" t="s">
        <v>6465</v>
      </c>
      <c r="F849" s="1" t="s">
        <v>19</v>
      </c>
      <c r="G849" s="1" t="s">
        <v>20</v>
      </c>
      <c r="H849" s="1" t="s">
        <v>8120</v>
      </c>
      <c r="I849" s="1" t="s">
        <v>8121</v>
      </c>
      <c r="J849" s="1" t="s">
        <v>8121</v>
      </c>
      <c r="K849" s="2"/>
      <c r="L849" s="1">
        <v>-5.0</v>
      </c>
      <c r="M849" s="1"/>
      <c r="N849" s="1">
        <v>9.314816666666667</v>
      </c>
      <c r="O849" s="1" t="s">
        <v>5382</v>
      </c>
      <c r="P849" s="1" t="s">
        <v>8122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28</v>
      </c>
      <c r="B850" s="1" t="s">
        <v>17</v>
      </c>
      <c r="C850" s="1">
        <v>239.2</v>
      </c>
      <c r="D850" s="1">
        <v>0.0</v>
      </c>
      <c r="E850" s="1" t="s">
        <v>29</v>
      </c>
      <c r="F850" s="1" t="s">
        <v>19</v>
      </c>
      <c r="G850" s="1" t="s">
        <v>20</v>
      </c>
      <c r="H850" s="1" t="s">
        <v>8123</v>
      </c>
      <c r="I850" s="1" t="s">
        <v>8124</v>
      </c>
      <c r="J850" s="1" t="s">
        <v>8124</v>
      </c>
      <c r="K850" s="2"/>
      <c r="L850" s="1">
        <v>-4.0</v>
      </c>
      <c r="M850" s="1"/>
      <c r="N850" s="1">
        <v>10.322133333333333</v>
      </c>
      <c r="O850" s="1" t="s">
        <v>5392</v>
      </c>
      <c r="P850" s="1" t="s">
        <v>8125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58</v>
      </c>
      <c r="B851" s="1" t="s">
        <v>17</v>
      </c>
      <c r="C851" s="1">
        <v>598.0</v>
      </c>
      <c r="D851" s="1">
        <v>0.0</v>
      </c>
      <c r="E851" s="2"/>
      <c r="F851" s="1" t="s">
        <v>19</v>
      </c>
      <c r="G851" s="1" t="s">
        <v>20</v>
      </c>
      <c r="H851" s="1" t="s">
        <v>8126</v>
      </c>
      <c r="I851" s="1" t="s">
        <v>8127</v>
      </c>
      <c r="J851" s="1" t="s">
        <v>8127</v>
      </c>
      <c r="K851" s="2"/>
      <c r="L851" s="1">
        <v>-10.0</v>
      </c>
      <c r="M851" s="1"/>
      <c r="N851" s="1">
        <v>8.610716666666667</v>
      </c>
      <c r="O851" s="1" t="s">
        <v>5382</v>
      </c>
      <c r="P851" s="1" t="s">
        <v>8128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28</v>
      </c>
      <c r="B852" s="1" t="s">
        <v>17</v>
      </c>
      <c r="C852" s="1">
        <v>214.2</v>
      </c>
      <c r="D852" s="1">
        <v>0.0</v>
      </c>
      <c r="E852" s="1" t="s">
        <v>29</v>
      </c>
      <c r="F852" s="1" t="s">
        <v>19</v>
      </c>
      <c r="G852" s="1" t="s">
        <v>20</v>
      </c>
      <c r="H852" s="1" t="s">
        <v>8129</v>
      </c>
      <c r="I852" s="1" t="s">
        <v>8130</v>
      </c>
      <c r="J852" s="1" t="s">
        <v>8130</v>
      </c>
      <c r="K852" s="2"/>
      <c r="L852" s="1">
        <v>-6.0</v>
      </c>
      <c r="M852" s="1"/>
      <c r="N852" s="1">
        <v>8.003033333333333</v>
      </c>
      <c r="O852" s="1" t="s">
        <v>5392</v>
      </c>
      <c r="P852" s="1" t="s">
        <v>8131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28</v>
      </c>
      <c r="B853" s="1" t="s">
        <v>17</v>
      </c>
      <c r="C853" s="1">
        <v>214.2</v>
      </c>
      <c r="D853" s="1">
        <v>0.0</v>
      </c>
      <c r="E853" s="1" t="s">
        <v>29</v>
      </c>
      <c r="F853" s="1" t="s">
        <v>19</v>
      </c>
      <c r="G853" s="1" t="s">
        <v>20</v>
      </c>
      <c r="H853" s="1" t="s">
        <v>8132</v>
      </c>
      <c r="I853" s="1" t="s">
        <v>8133</v>
      </c>
      <c r="J853" s="1" t="s">
        <v>8133</v>
      </c>
      <c r="K853" s="2"/>
      <c r="L853" s="1">
        <v>-4.0</v>
      </c>
      <c r="M853" s="1"/>
      <c r="N853" s="1">
        <v>10.399833333333333</v>
      </c>
      <c r="O853" s="1" t="s">
        <v>5392</v>
      </c>
      <c r="P853" s="1" t="s">
        <v>5420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58</v>
      </c>
      <c r="B854" s="1" t="s">
        <v>17</v>
      </c>
      <c r="C854" s="1">
        <v>264.0</v>
      </c>
      <c r="D854" s="1">
        <v>0.0</v>
      </c>
      <c r="E854" s="2"/>
      <c r="F854" s="1" t="s">
        <v>19</v>
      </c>
      <c r="G854" s="1" t="s">
        <v>20</v>
      </c>
      <c r="H854" s="1" t="s">
        <v>8134</v>
      </c>
      <c r="I854" s="1" t="s">
        <v>8135</v>
      </c>
      <c r="J854" s="1" t="s">
        <v>8135</v>
      </c>
      <c r="K854" s="2"/>
      <c r="L854" s="1">
        <v>-8.0</v>
      </c>
      <c r="M854" s="1"/>
      <c r="N854" s="1">
        <v>6.630116666666667</v>
      </c>
      <c r="O854" s="1" t="s">
        <v>5382</v>
      </c>
      <c r="P854" s="1" t="s">
        <v>8136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179</v>
      </c>
      <c r="B855" s="1" t="s">
        <v>17</v>
      </c>
      <c r="C855" s="1">
        <v>394.0</v>
      </c>
      <c r="D855" s="1">
        <v>0.0</v>
      </c>
      <c r="E855" s="2"/>
      <c r="F855" s="1" t="s">
        <v>67</v>
      </c>
      <c r="G855" s="1" t="s">
        <v>93</v>
      </c>
      <c r="H855" s="1" t="s">
        <v>8137</v>
      </c>
      <c r="I855" s="1" t="s">
        <v>8138</v>
      </c>
      <c r="J855" s="1" t="s">
        <v>8138</v>
      </c>
      <c r="K855" s="2"/>
      <c r="L855" s="1">
        <v>2.0</v>
      </c>
      <c r="M855" s="1"/>
      <c r="N855" s="1">
        <v>7.592716666666667</v>
      </c>
      <c r="O855" s="1" t="s">
        <v>182</v>
      </c>
      <c r="P855" s="1" t="s">
        <v>8139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36</v>
      </c>
      <c r="B856" s="1" t="s">
        <v>17</v>
      </c>
      <c r="C856" s="1">
        <v>119.0</v>
      </c>
      <c r="D856" s="1">
        <v>0.0</v>
      </c>
      <c r="E856" s="2"/>
      <c r="F856" s="1" t="s">
        <v>67</v>
      </c>
      <c r="G856" s="1" t="s">
        <v>93</v>
      </c>
      <c r="H856" s="1" t="s">
        <v>8140</v>
      </c>
      <c r="I856" s="1" t="s">
        <v>8141</v>
      </c>
      <c r="J856" s="1" t="s">
        <v>8141</v>
      </c>
      <c r="K856" s="2"/>
      <c r="L856" s="1">
        <v>-8.0</v>
      </c>
      <c r="M856" s="1"/>
      <c r="N856" s="1">
        <v>10.40055</v>
      </c>
      <c r="O856" s="1" t="s">
        <v>5407</v>
      </c>
      <c r="P856" s="1" t="s">
        <v>8142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36</v>
      </c>
      <c r="B857" s="1" t="s">
        <v>17</v>
      </c>
      <c r="C857" s="1">
        <v>269.0</v>
      </c>
      <c r="D857" s="1">
        <v>67.0</v>
      </c>
      <c r="E857" s="2"/>
      <c r="F857" s="1" t="s">
        <v>67</v>
      </c>
      <c r="G857" s="1" t="s">
        <v>20</v>
      </c>
      <c r="H857" s="1" t="s">
        <v>8143</v>
      </c>
      <c r="I857" s="1" t="s">
        <v>8144</v>
      </c>
      <c r="J857" s="1" t="s">
        <v>8144</v>
      </c>
      <c r="K857" s="2"/>
      <c r="L857" s="1">
        <v>-10.0</v>
      </c>
      <c r="M857" s="1"/>
      <c r="N857" s="1">
        <v>8.332716666666666</v>
      </c>
      <c r="O857" s="1" t="s">
        <v>5407</v>
      </c>
      <c r="P857" s="1" t="s">
        <v>8145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58</v>
      </c>
      <c r="B858" s="1" t="s">
        <v>17</v>
      </c>
      <c r="C858" s="1">
        <v>264.0</v>
      </c>
      <c r="D858" s="1">
        <v>0.0</v>
      </c>
      <c r="E858" s="2"/>
      <c r="F858" s="1" t="s">
        <v>19</v>
      </c>
      <c r="G858" s="1" t="s">
        <v>20</v>
      </c>
      <c r="H858" s="1" t="s">
        <v>8146</v>
      </c>
      <c r="I858" s="1" t="s">
        <v>8147</v>
      </c>
      <c r="J858" s="1" t="s">
        <v>8147</v>
      </c>
      <c r="K858" s="2"/>
      <c r="L858" s="1">
        <v>-7.0</v>
      </c>
      <c r="M858" s="1"/>
      <c r="N858" s="1">
        <v>7.85365</v>
      </c>
      <c r="O858" s="1" t="s">
        <v>5382</v>
      </c>
      <c r="P858" s="1" t="s">
        <v>7438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36</v>
      </c>
      <c r="B859" s="1" t="s">
        <v>17</v>
      </c>
      <c r="C859" s="1">
        <v>247.0</v>
      </c>
      <c r="D859" s="1">
        <v>62.0</v>
      </c>
      <c r="E859" s="2"/>
      <c r="F859" s="1" t="s">
        <v>67</v>
      </c>
      <c r="G859" s="1" t="s">
        <v>68</v>
      </c>
      <c r="H859" s="1" t="s">
        <v>8148</v>
      </c>
      <c r="I859" s="1" t="s">
        <v>8149</v>
      </c>
      <c r="J859" s="1" t="s">
        <v>8149</v>
      </c>
      <c r="K859" s="2"/>
      <c r="L859" s="1">
        <v>-35.0</v>
      </c>
      <c r="M859" s="1"/>
      <c r="N859" s="1">
        <v>58.223683333333334</v>
      </c>
      <c r="O859" s="1" t="s">
        <v>5407</v>
      </c>
      <c r="P859" s="1" t="s">
        <v>5770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28</v>
      </c>
      <c r="B860" s="1" t="s">
        <v>17</v>
      </c>
      <c r="C860" s="3">
        <v>214.2</v>
      </c>
      <c r="D860" s="1">
        <v>0.0</v>
      </c>
      <c r="E860" s="1" t="s">
        <v>29</v>
      </c>
      <c r="F860" s="1" t="s">
        <v>19</v>
      </c>
      <c r="G860" s="1" t="s">
        <v>20</v>
      </c>
      <c r="H860" s="1" t="s">
        <v>8150</v>
      </c>
      <c r="I860" s="1" t="s">
        <v>8151</v>
      </c>
      <c r="J860" s="1" t="s">
        <v>8151</v>
      </c>
      <c r="K860" s="2"/>
      <c r="L860" s="1">
        <v>-6.0</v>
      </c>
      <c r="M860" s="1"/>
      <c r="N860" s="1">
        <v>8.8422</v>
      </c>
      <c r="O860" s="1" t="s">
        <v>5392</v>
      </c>
      <c r="P860" s="1" t="s">
        <v>5420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36</v>
      </c>
      <c r="B861" s="1" t="s">
        <v>17</v>
      </c>
      <c r="C861" s="1">
        <v>199.0</v>
      </c>
      <c r="D861" s="1">
        <v>50.0</v>
      </c>
      <c r="E861" s="2"/>
      <c r="F861" s="1" t="s">
        <v>67</v>
      </c>
      <c r="G861" s="1" t="s">
        <v>93</v>
      </c>
      <c r="H861" s="1" t="s">
        <v>8152</v>
      </c>
      <c r="I861" s="1" t="s">
        <v>8153</v>
      </c>
      <c r="J861" s="1" t="s">
        <v>8153</v>
      </c>
      <c r="K861" s="2"/>
      <c r="L861" s="1">
        <v>-13.0</v>
      </c>
      <c r="M861" s="1"/>
      <c r="N861" s="1">
        <v>6.5596</v>
      </c>
      <c r="O861" s="1" t="s">
        <v>5407</v>
      </c>
      <c r="P861" s="1" t="s">
        <v>8154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36</v>
      </c>
      <c r="B862" s="1" t="s">
        <v>17</v>
      </c>
      <c r="C862" s="1">
        <v>668.0</v>
      </c>
      <c r="D862" s="1">
        <v>0.0</v>
      </c>
      <c r="E862" s="1" t="s">
        <v>5424</v>
      </c>
      <c r="F862" s="1" t="s">
        <v>38</v>
      </c>
      <c r="G862" s="1" t="s">
        <v>20</v>
      </c>
      <c r="H862" s="1" t="s">
        <v>8155</v>
      </c>
      <c r="I862" s="1" t="s">
        <v>8156</v>
      </c>
      <c r="J862" s="1" t="s">
        <v>8157</v>
      </c>
      <c r="K862" s="1" t="s">
        <v>8158</v>
      </c>
      <c r="L862" s="1">
        <v>-11.0</v>
      </c>
      <c r="M862" s="1">
        <v>0.010066666666666666</v>
      </c>
      <c r="N862" s="1">
        <v>12.987616666666666</v>
      </c>
      <c r="O862" s="1" t="s">
        <v>5407</v>
      </c>
      <c r="P862" s="1" t="s">
        <v>8159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58</v>
      </c>
      <c r="B863" s="1" t="s">
        <v>17</v>
      </c>
      <c r="C863" s="1">
        <v>577.0</v>
      </c>
      <c r="D863" s="1">
        <v>0.0</v>
      </c>
      <c r="E863" s="2"/>
      <c r="F863" s="1" t="s">
        <v>19</v>
      </c>
      <c r="G863" s="1" t="s">
        <v>20</v>
      </c>
      <c r="H863" s="1" t="s">
        <v>8160</v>
      </c>
      <c r="I863" s="1" t="s">
        <v>8161</v>
      </c>
      <c r="J863" s="1" t="s">
        <v>8161</v>
      </c>
      <c r="K863" s="2"/>
      <c r="L863" s="1">
        <v>-11.0</v>
      </c>
      <c r="M863" s="1"/>
      <c r="N863" s="1">
        <v>8.97385</v>
      </c>
      <c r="O863" s="1" t="s">
        <v>5382</v>
      </c>
      <c r="P863" s="1" t="s">
        <v>8162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58</v>
      </c>
      <c r="B864" s="1" t="s">
        <v>17</v>
      </c>
      <c r="C864" s="1">
        <v>329.0</v>
      </c>
      <c r="D864" s="1">
        <v>0.0</v>
      </c>
      <c r="E864" s="2"/>
      <c r="F864" s="1" t="s">
        <v>19</v>
      </c>
      <c r="G864" s="1" t="s">
        <v>93</v>
      </c>
      <c r="H864" s="1" t="s">
        <v>8163</v>
      </c>
      <c r="I864" s="1" t="s">
        <v>8164</v>
      </c>
      <c r="J864" s="1" t="s">
        <v>8164</v>
      </c>
      <c r="K864" s="2"/>
      <c r="L864" s="1">
        <v>-7.0</v>
      </c>
      <c r="M864" s="1"/>
      <c r="N864" s="1">
        <v>7.99405</v>
      </c>
      <c r="O864" s="1" t="s">
        <v>5382</v>
      </c>
      <c r="P864" s="1" t="s">
        <v>7086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1">
        <v>1097.0</v>
      </c>
      <c r="D865" s="1">
        <v>0.0</v>
      </c>
      <c r="E865" s="1" t="s">
        <v>6504</v>
      </c>
      <c r="F865" s="1" t="s">
        <v>19</v>
      </c>
      <c r="G865" s="1" t="s">
        <v>20</v>
      </c>
      <c r="H865" s="1" t="s">
        <v>8165</v>
      </c>
      <c r="I865" s="1" t="s">
        <v>8166</v>
      </c>
      <c r="J865" s="1" t="s">
        <v>8166</v>
      </c>
      <c r="K865" s="2"/>
      <c r="L865" s="1">
        <v>-8.0</v>
      </c>
      <c r="M865" s="1"/>
      <c r="N865" s="1">
        <v>11.727566666666666</v>
      </c>
      <c r="O865" s="1" t="s">
        <v>5382</v>
      </c>
      <c r="P865" s="1" t="s">
        <v>8167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36</v>
      </c>
      <c r="B866" s="1" t="s">
        <v>17</v>
      </c>
      <c r="C866" s="1">
        <v>199.0</v>
      </c>
      <c r="D866" s="1">
        <v>50.0</v>
      </c>
      <c r="E866" s="2"/>
      <c r="F866" s="1" t="s">
        <v>67</v>
      </c>
      <c r="G866" s="1" t="s">
        <v>68</v>
      </c>
      <c r="H866" s="1" t="s">
        <v>8168</v>
      </c>
      <c r="I866" s="1" t="s">
        <v>8169</v>
      </c>
      <c r="J866" s="1" t="s">
        <v>8169</v>
      </c>
      <c r="K866" s="2"/>
      <c r="L866" s="1">
        <v>-12.0</v>
      </c>
      <c r="M866" s="1"/>
      <c r="N866" s="1">
        <v>27.0995</v>
      </c>
      <c r="O866" s="1" t="s">
        <v>5407</v>
      </c>
      <c r="P866" s="1" t="s">
        <v>7073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36</v>
      </c>
      <c r="B867" s="1" t="s">
        <v>17</v>
      </c>
      <c r="C867" s="1">
        <v>737.0</v>
      </c>
      <c r="D867" s="1">
        <v>0.0</v>
      </c>
      <c r="E867" s="1" t="s">
        <v>5424</v>
      </c>
      <c r="F867" s="1" t="s">
        <v>38</v>
      </c>
      <c r="G867" s="1" t="s">
        <v>20</v>
      </c>
      <c r="H867" s="1" t="s">
        <v>8170</v>
      </c>
      <c r="I867" s="1" t="s">
        <v>8171</v>
      </c>
      <c r="J867" s="1" t="s">
        <v>8172</v>
      </c>
      <c r="K867" s="1" t="s">
        <v>8173</v>
      </c>
      <c r="L867" s="1">
        <v>-13.0</v>
      </c>
      <c r="M867" s="1">
        <v>0.018133333333333335</v>
      </c>
      <c r="N867" s="1">
        <v>11.332016666666666</v>
      </c>
      <c r="O867" s="1" t="s">
        <v>5407</v>
      </c>
      <c r="P867" s="1" t="s">
        <v>8174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58</v>
      </c>
      <c r="B868" s="1" t="s">
        <v>17</v>
      </c>
      <c r="C868" s="1">
        <v>693.0</v>
      </c>
      <c r="D868" s="1">
        <v>0.0</v>
      </c>
      <c r="E868" s="2"/>
      <c r="F868" s="1" t="s">
        <v>19</v>
      </c>
      <c r="G868" s="1" t="s">
        <v>93</v>
      </c>
      <c r="H868" s="1" t="s">
        <v>8175</v>
      </c>
      <c r="I868" s="1" t="s">
        <v>8176</v>
      </c>
      <c r="J868" s="1" t="s">
        <v>8176</v>
      </c>
      <c r="K868" s="2"/>
      <c r="L868" s="1">
        <v>-9.0</v>
      </c>
      <c r="M868" s="1"/>
      <c r="N868" s="1">
        <v>10.5005</v>
      </c>
      <c r="O868" s="1" t="s">
        <v>5382</v>
      </c>
      <c r="P868" s="1" t="s">
        <v>8177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58</v>
      </c>
      <c r="B869" s="1" t="s">
        <v>17</v>
      </c>
      <c r="C869" s="1">
        <v>264.0</v>
      </c>
      <c r="D869" s="1">
        <v>0.0</v>
      </c>
      <c r="E869" s="2"/>
      <c r="F869" s="1" t="s">
        <v>19</v>
      </c>
      <c r="G869" s="1" t="s">
        <v>20</v>
      </c>
      <c r="H869" s="1" t="s">
        <v>8178</v>
      </c>
      <c r="I869" s="1" t="s">
        <v>8179</v>
      </c>
      <c r="J869" s="1" t="s">
        <v>8179</v>
      </c>
      <c r="K869" s="2"/>
      <c r="L869" s="1">
        <v>-4.0</v>
      </c>
      <c r="M869" s="1"/>
      <c r="N869" s="1">
        <v>10.90885</v>
      </c>
      <c r="O869" s="1" t="s">
        <v>5382</v>
      </c>
      <c r="P869" s="1" t="s">
        <v>8180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28</v>
      </c>
      <c r="B870" s="1" t="s">
        <v>17</v>
      </c>
      <c r="C870" s="1">
        <v>214.2</v>
      </c>
      <c r="D870" s="1">
        <v>0.0</v>
      </c>
      <c r="E870" s="1" t="s">
        <v>29</v>
      </c>
      <c r="F870" s="1" t="s">
        <v>19</v>
      </c>
      <c r="G870" s="1" t="s">
        <v>20</v>
      </c>
      <c r="H870" s="1" t="s">
        <v>8181</v>
      </c>
      <c r="I870" s="1" t="s">
        <v>8182</v>
      </c>
      <c r="J870" s="1" t="s">
        <v>8182</v>
      </c>
      <c r="K870" s="2"/>
      <c r="L870" s="1">
        <v>-9.0</v>
      </c>
      <c r="M870" s="1"/>
      <c r="N870" s="1">
        <v>5.863733333333333</v>
      </c>
      <c r="O870" s="1" t="s">
        <v>5392</v>
      </c>
      <c r="P870" s="1" t="s">
        <v>8183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58</v>
      </c>
      <c r="B871" s="1" t="s">
        <v>17</v>
      </c>
      <c r="C871" s="1">
        <v>528.0</v>
      </c>
      <c r="D871" s="1">
        <v>0.0</v>
      </c>
      <c r="E871" s="2"/>
      <c r="F871" s="1" t="s">
        <v>19</v>
      </c>
      <c r="G871" s="1" t="s">
        <v>20</v>
      </c>
      <c r="H871" s="1" t="s">
        <v>8184</v>
      </c>
      <c r="I871" s="1" t="s">
        <v>8185</v>
      </c>
      <c r="J871" s="1" t="s">
        <v>8185</v>
      </c>
      <c r="K871" s="2"/>
      <c r="L871" s="1">
        <v>-4.0</v>
      </c>
      <c r="M871" s="1"/>
      <c r="N871" s="1">
        <v>14.876616666666667</v>
      </c>
      <c r="O871" s="1" t="s">
        <v>5382</v>
      </c>
      <c r="P871" s="1" t="s">
        <v>8186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58</v>
      </c>
      <c r="B872" s="1" t="s">
        <v>17</v>
      </c>
      <c r="C872" s="3">
        <v>987.0</v>
      </c>
      <c r="D872" s="1">
        <v>0.0</v>
      </c>
      <c r="E872" s="2"/>
      <c r="F872" s="1" t="s">
        <v>19</v>
      </c>
      <c r="G872" s="1" t="s">
        <v>20</v>
      </c>
      <c r="H872" s="1" t="s">
        <v>8187</v>
      </c>
      <c r="I872" s="1" t="s">
        <v>8188</v>
      </c>
      <c r="J872" s="1" t="s">
        <v>8188</v>
      </c>
      <c r="K872" s="2"/>
      <c r="L872" s="1">
        <v>-5.0</v>
      </c>
      <c r="M872" s="1"/>
      <c r="N872" s="1">
        <v>14.194233333333333</v>
      </c>
      <c r="O872" s="1" t="s">
        <v>5382</v>
      </c>
      <c r="P872" s="1" t="s">
        <v>8189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36</v>
      </c>
      <c r="B873" s="1" t="s">
        <v>17</v>
      </c>
      <c r="C873" s="1">
        <v>309.0</v>
      </c>
      <c r="D873" s="1">
        <v>0.0</v>
      </c>
      <c r="E873" s="1" t="s">
        <v>5424</v>
      </c>
      <c r="F873" s="1" t="s">
        <v>38</v>
      </c>
      <c r="G873" s="1" t="s">
        <v>20</v>
      </c>
      <c r="H873" s="1" t="s">
        <v>8190</v>
      </c>
      <c r="I873" s="1" t="s">
        <v>8191</v>
      </c>
      <c r="J873" s="1" t="s">
        <v>8192</v>
      </c>
      <c r="K873" s="1" t="s">
        <v>8193</v>
      </c>
      <c r="L873" s="1">
        <v>-7.0</v>
      </c>
      <c r="M873" s="1">
        <v>0.01435</v>
      </c>
      <c r="N873" s="1">
        <v>15.41575</v>
      </c>
      <c r="O873" s="1" t="s">
        <v>5407</v>
      </c>
      <c r="P873" s="1" t="s">
        <v>7196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28</v>
      </c>
      <c r="B874" s="1" t="s">
        <v>17</v>
      </c>
      <c r="C874" s="1">
        <v>309.2</v>
      </c>
      <c r="D874" s="1">
        <v>0.0</v>
      </c>
      <c r="E874" s="1" t="s">
        <v>29</v>
      </c>
      <c r="F874" s="1" t="s">
        <v>19</v>
      </c>
      <c r="G874" s="1" t="s">
        <v>20</v>
      </c>
      <c r="H874" s="1" t="s">
        <v>8194</v>
      </c>
      <c r="I874" s="1" t="s">
        <v>8195</v>
      </c>
      <c r="J874" s="1" t="s">
        <v>8195</v>
      </c>
      <c r="K874" s="2"/>
      <c r="L874" s="1">
        <v>-7.0</v>
      </c>
      <c r="M874" s="1"/>
      <c r="N874" s="1">
        <v>7.425883333333333</v>
      </c>
      <c r="O874" s="1" t="s">
        <v>5392</v>
      </c>
      <c r="P874" s="1" t="s">
        <v>8196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36</v>
      </c>
      <c r="B875" s="1" t="s">
        <v>17</v>
      </c>
      <c r="C875" s="1">
        <v>329.0</v>
      </c>
      <c r="D875" s="1">
        <v>0.0</v>
      </c>
      <c r="E875" s="1" t="s">
        <v>5424</v>
      </c>
      <c r="F875" s="1" t="s">
        <v>38</v>
      </c>
      <c r="G875" s="1" t="s">
        <v>20</v>
      </c>
      <c r="H875" s="1" t="s">
        <v>8197</v>
      </c>
      <c r="I875" s="1" t="s">
        <v>8198</v>
      </c>
      <c r="J875" s="1" t="s">
        <v>8199</v>
      </c>
      <c r="K875" s="1" t="s">
        <v>8200</v>
      </c>
      <c r="L875" s="1">
        <v>-11.0</v>
      </c>
      <c r="M875" s="1">
        <v>0.016283333333333334</v>
      </c>
      <c r="N875" s="1">
        <v>16.711666666666666</v>
      </c>
      <c r="O875" s="1" t="s">
        <v>5407</v>
      </c>
      <c r="P875" s="1" t="s">
        <v>5486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58</v>
      </c>
      <c r="B876" s="1" t="s">
        <v>485</v>
      </c>
      <c r="C876" s="1">
        <v>264.0</v>
      </c>
      <c r="D876" s="1">
        <v>0.0</v>
      </c>
      <c r="E876" s="2"/>
      <c r="F876" s="1" t="s">
        <v>19</v>
      </c>
      <c r="G876" s="1" t="s">
        <v>20</v>
      </c>
      <c r="H876" s="1" t="s">
        <v>8201</v>
      </c>
      <c r="I876" s="1" t="s">
        <v>8202</v>
      </c>
      <c r="J876" s="1" t="s">
        <v>8202</v>
      </c>
      <c r="K876" s="2"/>
      <c r="L876" s="1">
        <v>-4.0</v>
      </c>
      <c r="M876" s="1"/>
      <c r="N876" s="1">
        <v>10.708983333333334</v>
      </c>
      <c r="O876" s="1" t="s">
        <v>5382</v>
      </c>
      <c r="P876" s="1" t="s">
        <v>8203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58</v>
      </c>
      <c r="B877" s="1" t="s">
        <v>485</v>
      </c>
      <c r="C877" s="1">
        <v>364.0</v>
      </c>
      <c r="D877" s="1">
        <v>0.0</v>
      </c>
      <c r="E877" s="2"/>
      <c r="F877" s="1" t="s">
        <v>19</v>
      </c>
      <c r="G877" s="1" t="s">
        <v>20</v>
      </c>
      <c r="H877" s="1" t="s">
        <v>8204</v>
      </c>
      <c r="I877" s="1" t="s">
        <v>8205</v>
      </c>
      <c r="J877" s="1" t="s">
        <v>8205</v>
      </c>
      <c r="K877" s="2"/>
      <c r="L877" s="1">
        <v>-5.0</v>
      </c>
      <c r="M877" s="1"/>
      <c r="N877" s="1">
        <v>9.729933333333333</v>
      </c>
      <c r="O877" s="1" t="s">
        <v>5382</v>
      </c>
      <c r="P877" s="1" t="s">
        <v>6563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28</v>
      </c>
      <c r="B878" s="1" t="s">
        <v>17</v>
      </c>
      <c r="C878" s="1">
        <v>618.0</v>
      </c>
      <c r="D878" s="1">
        <v>0.0</v>
      </c>
      <c r="E878" s="1" t="s">
        <v>29</v>
      </c>
      <c r="F878" s="1" t="s">
        <v>19</v>
      </c>
      <c r="G878" s="1" t="s">
        <v>20</v>
      </c>
      <c r="H878" s="1" t="s">
        <v>8206</v>
      </c>
      <c r="I878" s="1" t="s">
        <v>8207</v>
      </c>
      <c r="J878" s="1" t="s">
        <v>8207</v>
      </c>
      <c r="K878" s="2"/>
      <c r="L878" s="1">
        <v>-11.0</v>
      </c>
      <c r="M878" s="1"/>
      <c r="N878" s="1">
        <v>8.99265</v>
      </c>
      <c r="O878" s="1" t="s">
        <v>5392</v>
      </c>
      <c r="P878" s="1" t="s">
        <v>8208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58</v>
      </c>
      <c r="B879" s="1" t="s">
        <v>485</v>
      </c>
      <c r="C879" s="1">
        <v>429.0</v>
      </c>
      <c r="D879" s="1">
        <v>0.0</v>
      </c>
      <c r="E879" s="2"/>
      <c r="F879" s="1" t="s">
        <v>19</v>
      </c>
      <c r="G879" s="1" t="s">
        <v>20</v>
      </c>
      <c r="H879" s="1" t="s">
        <v>8209</v>
      </c>
      <c r="I879" s="1" t="s">
        <v>8210</v>
      </c>
      <c r="J879" s="1" t="s">
        <v>8210</v>
      </c>
      <c r="K879" s="2"/>
      <c r="L879" s="1">
        <v>-6.0</v>
      </c>
      <c r="M879" s="1"/>
      <c r="N879" s="1">
        <v>8.6896</v>
      </c>
      <c r="O879" s="1" t="s">
        <v>5382</v>
      </c>
      <c r="P879" s="1" t="s">
        <v>8211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58</v>
      </c>
      <c r="B880" s="1" t="s">
        <v>485</v>
      </c>
      <c r="C880" s="1">
        <v>610.0</v>
      </c>
      <c r="D880" s="1">
        <v>0.0</v>
      </c>
      <c r="E880" s="2"/>
      <c r="F880" s="1" t="s">
        <v>19</v>
      </c>
      <c r="G880" s="1" t="s">
        <v>20</v>
      </c>
      <c r="H880" s="1" t="s">
        <v>8212</v>
      </c>
      <c r="I880" s="1" t="s">
        <v>8213</v>
      </c>
      <c r="J880" s="1" t="s">
        <v>8213</v>
      </c>
      <c r="K880" s="2"/>
      <c r="L880" s="1">
        <v>-12.0</v>
      </c>
      <c r="M880" s="1"/>
      <c r="N880" s="1">
        <v>7.79385</v>
      </c>
      <c r="O880" s="1" t="s">
        <v>5382</v>
      </c>
      <c r="P880" s="1" t="s">
        <v>8214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58</v>
      </c>
      <c r="B881" s="1" t="s">
        <v>485</v>
      </c>
      <c r="C881" s="3">
        <v>264.0</v>
      </c>
      <c r="D881" s="1">
        <v>0.0</v>
      </c>
      <c r="E881" s="2"/>
      <c r="F881" s="1" t="s">
        <v>19</v>
      </c>
      <c r="G881" s="1" t="s">
        <v>20</v>
      </c>
      <c r="H881" s="1" t="s">
        <v>8215</v>
      </c>
      <c r="I881" s="1" t="s">
        <v>8216</v>
      </c>
      <c r="J881" s="1" t="s">
        <v>8216</v>
      </c>
      <c r="K881" s="2"/>
      <c r="L881" s="1">
        <v>-4.0</v>
      </c>
      <c r="M881" s="1"/>
      <c r="N881" s="1">
        <v>10.672883333333333</v>
      </c>
      <c r="O881" s="1" t="s">
        <v>5382</v>
      </c>
      <c r="P881" s="1" t="s">
        <v>8180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28</v>
      </c>
      <c r="B882" s="1" t="s">
        <v>17</v>
      </c>
      <c r="C882" s="1">
        <v>658.0</v>
      </c>
      <c r="D882" s="1">
        <v>0.0</v>
      </c>
      <c r="E882" s="1" t="s">
        <v>29</v>
      </c>
      <c r="F882" s="1" t="s">
        <v>19</v>
      </c>
      <c r="G882" s="1" t="s">
        <v>20</v>
      </c>
      <c r="H882" s="1" t="s">
        <v>8217</v>
      </c>
      <c r="I882" s="1" t="s">
        <v>8218</v>
      </c>
      <c r="J882" s="1" t="s">
        <v>8218</v>
      </c>
      <c r="K882" s="2"/>
      <c r="L882" s="1">
        <v>-10.0</v>
      </c>
      <c r="M882" s="1"/>
      <c r="N882" s="1">
        <v>9.043416666666667</v>
      </c>
      <c r="O882" s="1" t="s">
        <v>5392</v>
      </c>
      <c r="P882" s="1" t="s">
        <v>8219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58</v>
      </c>
      <c r="B883" s="1" t="s">
        <v>485</v>
      </c>
      <c r="C883" s="1">
        <v>321.0</v>
      </c>
      <c r="D883" s="1">
        <v>0.0</v>
      </c>
      <c r="E883" s="2"/>
      <c r="F883" s="1" t="s">
        <v>19</v>
      </c>
      <c r="G883" s="1" t="s">
        <v>20</v>
      </c>
      <c r="H883" s="1" t="s">
        <v>8220</v>
      </c>
      <c r="I883" s="1" t="s">
        <v>8221</v>
      </c>
      <c r="J883" s="1" t="s">
        <v>8221</v>
      </c>
      <c r="K883" s="2"/>
      <c r="L883" s="1">
        <v>-8.0</v>
      </c>
      <c r="M883" s="1"/>
      <c r="N883" s="1">
        <v>6.63175</v>
      </c>
      <c r="O883" s="1" t="s">
        <v>5382</v>
      </c>
      <c r="P883" s="1" t="s">
        <v>8222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28</v>
      </c>
      <c r="B884" s="1" t="s">
        <v>17</v>
      </c>
      <c r="C884" s="1">
        <v>214.2</v>
      </c>
      <c r="D884" s="1">
        <v>0.0</v>
      </c>
      <c r="E884" s="1" t="s">
        <v>29</v>
      </c>
      <c r="F884" s="1" t="s">
        <v>19</v>
      </c>
      <c r="G884" s="1" t="s">
        <v>20</v>
      </c>
      <c r="H884" s="1" t="s">
        <v>8223</v>
      </c>
      <c r="I884" s="1" t="s">
        <v>8224</v>
      </c>
      <c r="J884" s="1" t="s">
        <v>8224</v>
      </c>
      <c r="K884" s="2"/>
      <c r="L884" s="1">
        <v>-8.0</v>
      </c>
      <c r="M884" s="1"/>
      <c r="N884" s="1">
        <v>6.565483333333333</v>
      </c>
      <c r="O884" s="1" t="s">
        <v>5392</v>
      </c>
      <c r="P884" s="1" t="s">
        <v>5420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28</v>
      </c>
      <c r="B885" s="1" t="s">
        <v>17</v>
      </c>
      <c r="C885" s="3">
        <v>214.2</v>
      </c>
      <c r="D885" s="1">
        <v>0.0</v>
      </c>
      <c r="E885" s="1" t="s">
        <v>29</v>
      </c>
      <c r="F885" s="1" t="s">
        <v>19</v>
      </c>
      <c r="G885" s="1" t="s">
        <v>20</v>
      </c>
      <c r="H885" s="1" t="s">
        <v>8225</v>
      </c>
      <c r="I885" s="1" t="s">
        <v>8226</v>
      </c>
      <c r="J885" s="1" t="s">
        <v>8226</v>
      </c>
      <c r="K885" s="2"/>
      <c r="L885" s="1">
        <v>-8.0</v>
      </c>
      <c r="M885" s="1"/>
      <c r="N885" s="1">
        <v>6.1260666666666665</v>
      </c>
      <c r="O885" s="1" t="s">
        <v>5392</v>
      </c>
      <c r="P885" s="1" t="s">
        <v>8227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28</v>
      </c>
      <c r="B886" s="1" t="s">
        <v>17</v>
      </c>
      <c r="C886" s="1">
        <v>478.2</v>
      </c>
      <c r="D886" s="1">
        <v>0.0</v>
      </c>
      <c r="E886" s="1" t="s">
        <v>29</v>
      </c>
      <c r="F886" s="1" t="s">
        <v>19</v>
      </c>
      <c r="G886" s="1" t="s">
        <v>20</v>
      </c>
      <c r="H886" s="1" t="s">
        <v>8228</v>
      </c>
      <c r="I886" s="1" t="s">
        <v>8229</v>
      </c>
      <c r="J886" s="1" t="s">
        <v>8229</v>
      </c>
      <c r="K886" s="2"/>
      <c r="L886" s="1">
        <v>1.0</v>
      </c>
      <c r="M886" s="1"/>
      <c r="N886" s="1">
        <v>16.1336</v>
      </c>
      <c r="O886" s="1" t="s">
        <v>5392</v>
      </c>
      <c r="P886" s="1" t="s">
        <v>8230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58</v>
      </c>
      <c r="B887" s="1" t="s">
        <v>485</v>
      </c>
      <c r="C887" s="1">
        <v>299.0</v>
      </c>
      <c r="D887" s="1">
        <v>0.0</v>
      </c>
      <c r="E887" s="2"/>
      <c r="F887" s="1" t="s">
        <v>19</v>
      </c>
      <c r="G887" s="1" t="s">
        <v>20</v>
      </c>
      <c r="H887" s="1" t="s">
        <v>8231</v>
      </c>
      <c r="I887" s="1" t="s">
        <v>8232</v>
      </c>
      <c r="J887" s="1" t="s">
        <v>8232</v>
      </c>
      <c r="K887" s="2"/>
      <c r="L887" s="1">
        <v>-2.0</v>
      </c>
      <c r="M887" s="1"/>
      <c r="N887" s="1">
        <v>12.2835</v>
      </c>
      <c r="O887" s="1" t="s">
        <v>5382</v>
      </c>
      <c r="P887" s="1" t="s">
        <v>8233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58</v>
      </c>
      <c r="B888" s="3" t="s">
        <v>485</v>
      </c>
      <c r="C888" s="3">
        <v>264.0</v>
      </c>
      <c r="D888" s="1">
        <v>0.0</v>
      </c>
      <c r="E888" s="2"/>
      <c r="F888" s="1" t="s">
        <v>19</v>
      </c>
      <c r="G888" s="1" t="s">
        <v>20</v>
      </c>
      <c r="H888" s="1" t="s">
        <v>8234</v>
      </c>
      <c r="I888" s="1" t="s">
        <v>8235</v>
      </c>
      <c r="J888" s="1" t="s">
        <v>8235</v>
      </c>
      <c r="K888" s="2"/>
      <c r="L888" s="1">
        <v>-4.0</v>
      </c>
      <c r="M888" s="1"/>
      <c r="N888" s="1">
        <v>10.036533333333333</v>
      </c>
      <c r="O888" s="1" t="s">
        <v>5382</v>
      </c>
      <c r="P888" s="1" t="s">
        <v>5682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58</v>
      </c>
      <c r="B889" s="1" t="s">
        <v>485</v>
      </c>
      <c r="C889" s="1">
        <v>658.0</v>
      </c>
      <c r="D889" s="1">
        <v>0.0</v>
      </c>
      <c r="E889" s="2"/>
      <c r="F889" s="1" t="s">
        <v>19</v>
      </c>
      <c r="G889" s="1" t="s">
        <v>20</v>
      </c>
      <c r="H889" s="1" t="s">
        <v>8236</v>
      </c>
      <c r="I889" s="1" t="s">
        <v>8237</v>
      </c>
      <c r="J889" s="1" t="s">
        <v>8237</v>
      </c>
      <c r="K889" s="2"/>
      <c r="L889" s="1">
        <v>0.0</v>
      </c>
      <c r="M889" s="1"/>
      <c r="N889" s="1">
        <v>20.913183333333333</v>
      </c>
      <c r="O889" s="1" t="s">
        <v>5382</v>
      </c>
      <c r="P889" s="1" t="s">
        <v>7335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16</v>
      </c>
      <c r="B890" s="1" t="s">
        <v>17</v>
      </c>
      <c r="C890" s="1">
        <v>2296.0</v>
      </c>
      <c r="D890" s="1">
        <v>0.0</v>
      </c>
      <c r="E890" s="2"/>
      <c r="F890" s="1" t="s">
        <v>67</v>
      </c>
      <c r="G890" s="1" t="s">
        <v>20</v>
      </c>
      <c r="H890" s="1" t="s">
        <v>8238</v>
      </c>
      <c r="I890" s="1" t="s">
        <v>8239</v>
      </c>
      <c r="J890" s="1" t="s">
        <v>8240</v>
      </c>
      <c r="K890" s="2"/>
      <c r="L890" s="1">
        <v>470.0</v>
      </c>
      <c r="M890" s="1"/>
      <c r="N890" s="1">
        <v>19.161166666666666</v>
      </c>
      <c r="O890" s="1" t="s">
        <v>5382</v>
      </c>
      <c r="P890" s="1" t="s">
        <v>8241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28</v>
      </c>
      <c r="B891" s="1" t="s">
        <v>17</v>
      </c>
      <c r="C891" s="1">
        <v>377.2</v>
      </c>
      <c r="D891" s="1">
        <v>0.0</v>
      </c>
      <c r="E891" s="1" t="s">
        <v>29</v>
      </c>
      <c r="F891" s="1" t="s">
        <v>19</v>
      </c>
      <c r="G891" s="1" t="s">
        <v>20</v>
      </c>
      <c r="H891" s="1" t="s">
        <v>8242</v>
      </c>
      <c r="I891" s="1" t="s">
        <v>8243</v>
      </c>
      <c r="J891" s="1" t="s">
        <v>8243</v>
      </c>
      <c r="K891" s="2"/>
      <c r="L891" s="1">
        <v>-7.0</v>
      </c>
      <c r="M891" s="1"/>
      <c r="N891" s="1">
        <v>7.167483333333333</v>
      </c>
      <c r="O891" s="1" t="s">
        <v>5392</v>
      </c>
      <c r="P891" s="1" t="s">
        <v>8244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28</v>
      </c>
      <c r="B892" s="1" t="s">
        <v>17</v>
      </c>
      <c r="C892" s="1">
        <v>214.2</v>
      </c>
      <c r="D892" s="1">
        <v>0.0</v>
      </c>
      <c r="E892" s="1" t="s">
        <v>29</v>
      </c>
      <c r="F892" s="1" t="s">
        <v>19</v>
      </c>
      <c r="G892" s="1" t="s">
        <v>20</v>
      </c>
      <c r="H892" s="1" t="s">
        <v>8245</v>
      </c>
      <c r="I892" s="1" t="s">
        <v>8246</v>
      </c>
      <c r="J892" s="1" t="s">
        <v>8246</v>
      </c>
      <c r="K892" s="2"/>
      <c r="L892" s="1">
        <v>-7.0</v>
      </c>
      <c r="M892" s="1"/>
      <c r="N892" s="1">
        <v>7.102</v>
      </c>
      <c r="O892" s="1" t="s">
        <v>5392</v>
      </c>
      <c r="P892" s="1" t="s">
        <v>8183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16</v>
      </c>
      <c r="B893" s="1" t="s">
        <v>485</v>
      </c>
      <c r="C893" s="1">
        <v>264.0</v>
      </c>
      <c r="D893" s="1">
        <v>0.0</v>
      </c>
      <c r="E893" s="1" t="s">
        <v>8247</v>
      </c>
      <c r="F893" s="1" t="s">
        <v>19</v>
      </c>
      <c r="G893" s="1" t="s">
        <v>20</v>
      </c>
      <c r="H893" s="1" t="s">
        <v>8248</v>
      </c>
      <c r="I893" s="1" t="s">
        <v>8249</v>
      </c>
      <c r="J893" s="1" t="s">
        <v>8249</v>
      </c>
      <c r="K893" s="2"/>
      <c r="L893" s="1">
        <v>-6.0</v>
      </c>
      <c r="M893" s="1"/>
      <c r="N893" s="1">
        <v>8.0903</v>
      </c>
      <c r="O893" s="1" t="s">
        <v>5382</v>
      </c>
      <c r="P893" s="1" t="s">
        <v>1100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485</v>
      </c>
      <c r="C894" s="1">
        <v>264.0</v>
      </c>
      <c r="D894" s="1">
        <v>0.0</v>
      </c>
      <c r="E894" s="1" t="s">
        <v>8250</v>
      </c>
      <c r="F894" s="1" t="s">
        <v>19</v>
      </c>
      <c r="G894" s="1" t="s">
        <v>20</v>
      </c>
      <c r="H894" s="1" t="s">
        <v>8251</v>
      </c>
      <c r="I894" s="1" t="s">
        <v>8252</v>
      </c>
      <c r="J894" s="1" t="s">
        <v>8252</v>
      </c>
      <c r="K894" s="2"/>
      <c r="L894" s="1">
        <v>-5.0</v>
      </c>
      <c r="M894" s="1"/>
      <c r="N894" s="1">
        <v>9.86345</v>
      </c>
      <c r="O894" s="1" t="s">
        <v>5382</v>
      </c>
      <c r="P894" s="1" t="s">
        <v>8253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179</v>
      </c>
      <c r="B895" s="1" t="s">
        <v>17</v>
      </c>
      <c r="C895" s="1">
        <v>20.0</v>
      </c>
      <c r="D895" s="1">
        <v>35.0</v>
      </c>
      <c r="E895" s="2"/>
      <c r="F895" s="1" t="s">
        <v>67</v>
      </c>
      <c r="G895" s="1" t="s">
        <v>93</v>
      </c>
      <c r="H895" s="1" t="s">
        <v>8254</v>
      </c>
      <c r="I895" s="1" t="s">
        <v>8255</v>
      </c>
      <c r="J895" s="1" t="s">
        <v>8240</v>
      </c>
      <c r="K895" s="2"/>
      <c r="L895" s="1">
        <v>517.0</v>
      </c>
      <c r="M895" s="1"/>
      <c r="N895" s="1">
        <v>1.28035</v>
      </c>
      <c r="O895" s="1" t="s">
        <v>182</v>
      </c>
      <c r="P895" s="1" t="s">
        <v>8256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485</v>
      </c>
      <c r="C896" s="1">
        <v>264.0</v>
      </c>
      <c r="D896" s="1">
        <v>0.0</v>
      </c>
      <c r="E896" s="1" t="s">
        <v>1558</v>
      </c>
      <c r="F896" s="1" t="s">
        <v>19</v>
      </c>
      <c r="G896" s="1" t="s">
        <v>20</v>
      </c>
      <c r="H896" s="1" t="s">
        <v>8257</v>
      </c>
      <c r="I896" s="1" t="s">
        <v>8258</v>
      </c>
      <c r="J896" s="1" t="s">
        <v>8258</v>
      </c>
      <c r="K896" s="2"/>
      <c r="L896" s="1">
        <v>-7.0</v>
      </c>
      <c r="M896" s="1"/>
      <c r="N896" s="1">
        <v>7.015183333333334</v>
      </c>
      <c r="O896" s="1" t="s">
        <v>5382</v>
      </c>
      <c r="P896" s="1" t="s">
        <v>8259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58</v>
      </c>
      <c r="B897" s="1" t="s">
        <v>485</v>
      </c>
      <c r="C897" s="1">
        <v>828.0</v>
      </c>
      <c r="D897" s="1">
        <v>0.0</v>
      </c>
      <c r="E897" s="2"/>
      <c r="F897" s="1" t="s">
        <v>19</v>
      </c>
      <c r="G897" s="1" t="s">
        <v>20</v>
      </c>
      <c r="H897" s="1" t="s">
        <v>8260</v>
      </c>
      <c r="I897" s="1" t="s">
        <v>8261</v>
      </c>
      <c r="J897" s="1" t="s">
        <v>8261</v>
      </c>
      <c r="K897" s="2"/>
      <c r="L897" s="1">
        <v>-7.0</v>
      </c>
      <c r="M897" s="1"/>
      <c r="N897" s="1">
        <v>12.723083333333333</v>
      </c>
      <c r="O897" s="1" t="s">
        <v>5382</v>
      </c>
      <c r="P897" s="1" t="s">
        <v>8262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58</v>
      </c>
      <c r="B898" s="1" t="s">
        <v>485</v>
      </c>
      <c r="C898" s="1">
        <v>329.0</v>
      </c>
      <c r="D898" s="1">
        <v>0.0</v>
      </c>
      <c r="E898" s="2"/>
      <c r="F898" s="1" t="s">
        <v>19</v>
      </c>
      <c r="G898" s="1" t="s">
        <v>20</v>
      </c>
      <c r="H898" s="1" t="s">
        <v>8263</v>
      </c>
      <c r="I898" s="1" t="s">
        <v>8264</v>
      </c>
      <c r="J898" s="1" t="s">
        <v>8264</v>
      </c>
      <c r="K898" s="2"/>
      <c r="L898" s="1">
        <v>-5.0</v>
      </c>
      <c r="M898" s="1"/>
      <c r="N898" s="1">
        <v>9.279866666666667</v>
      </c>
      <c r="O898" s="1" t="s">
        <v>5382</v>
      </c>
      <c r="P898" s="1" t="s">
        <v>6657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36</v>
      </c>
      <c r="B899" s="1" t="s">
        <v>17</v>
      </c>
      <c r="C899" s="1">
        <v>397.0</v>
      </c>
      <c r="D899" s="1">
        <v>50.0</v>
      </c>
      <c r="E899" s="2"/>
      <c r="F899" s="1" t="s">
        <v>67</v>
      </c>
      <c r="G899" s="1" t="s">
        <v>68</v>
      </c>
      <c r="H899" s="1" t="s">
        <v>8265</v>
      </c>
      <c r="I899" s="1" t="s">
        <v>8266</v>
      </c>
      <c r="J899" s="1" t="s">
        <v>8240</v>
      </c>
      <c r="K899" s="2"/>
      <c r="L899" s="1">
        <v>524.0</v>
      </c>
      <c r="M899" s="1"/>
      <c r="N899" s="1">
        <v>15.739983333333333</v>
      </c>
      <c r="O899" s="1" t="s">
        <v>5407</v>
      </c>
      <c r="P899" s="1" t="s">
        <v>8267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36</v>
      </c>
      <c r="B900" s="1" t="s">
        <v>17</v>
      </c>
      <c r="C900" s="1">
        <v>199.0</v>
      </c>
      <c r="D900" s="1">
        <v>50.0</v>
      </c>
      <c r="E900" s="2"/>
      <c r="F900" s="1" t="s">
        <v>67</v>
      </c>
      <c r="G900" s="1" t="s">
        <v>68</v>
      </c>
      <c r="H900" s="1" t="s">
        <v>8268</v>
      </c>
      <c r="I900" s="1" t="s">
        <v>8269</v>
      </c>
      <c r="J900" s="1" t="s">
        <v>8240</v>
      </c>
      <c r="K900" s="2"/>
      <c r="L900" s="1">
        <v>530.0</v>
      </c>
      <c r="M900" s="1"/>
      <c r="N900" s="1">
        <v>5.8283</v>
      </c>
      <c r="O900" s="1" t="s">
        <v>5407</v>
      </c>
      <c r="P900" s="1" t="s">
        <v>7073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28</v>
      </c>
      <c r="B901" s="1" t="s">
        <v>17</v>
      </c>
      <c r="C901" s="1">
        <v>688.2</v>
      </c>
      <c r="D901" s="1">
        <v>0.0</v>
      </c>
      <c r="E901" s="1" t="s">
        <v>29</v>
      </c>
      <c r="F901" s="1" t="s">
        <v>19</v>
      </c>
      <c r="G901" s="1" t="s">
        <v>20</v>
      </c>
      <c r="H901" s="1" t="s">
        <v>8270</v>
      </c>
      <c r="I901" s="1" t="s">
        <v>8271</v>
      </c>
      <c r="J901" s="1" t="s">
        <v>8271</v>
      </c>
      <c r="K901" s="2"/>
      <c r="L901" s="1">
        <v>-11.0</v>
      </c>
      <c r="M901" s="1"/>
      <c r="N901" s="1">
        <v>8.473566666666667</v>
      </c>
      <c r="O901" s="1" t="s">
        <v>5392</v>
      </c>
      <c r="P901" s="1" t="s">
        <v>8272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28</v>
      </c>
      <c r="B902" s="1" t="s">
        <v>17</v>
      </c>
      <c r="C902" s="1">
        <v>264.0</v>
      </c>
      <c r="D902" s="1">
        <v>0.0</v>
      </c>
      <c r="E902" s="1" t="s">
        <v>29</v>
      </c>
      <c r="F902" s="1" t="s">
        <v>19</v>
      </c>
      <c r="G902" s="1" t="s">
        <v>20</v>
      </c>
      <c r="H902" s="1" t="s">
        <v>8273</v>
      </c>
      <c r="I902" s="1" t="s">
        <v>8274</v>
      </c>
      <c r="J902" s="1" t="s">
        <v>8274</v>
      </c>
      <c r="K902" s="2"/>
      <c r="L902" s="1">
        <v>-6.0</v>
      </c>
      <c r="M902" s="1"/>
      <c r="N902" s="1">
        <v>8.1804</v>
      </c>
      <c r="O902" s="1" t="s">
        <v>5392</v>
      </c>
      <c r="P902" s="1" t="s">
        <v>8275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28</v>
      </c>
      <c r="B903" s="1" t="s">
        <v>17</v>
      </c>
      <c r="C903" s="1">
        <v>214.2</v>
      </c>
      <c r="D903" s="1">
        <v>0.0</v>
      </c>
      <c r="E903" s="1" t="s">
        <v>29</v>
      </c>
      <c r="F903" s="1" t="s">
        <v>19</v>
      </c>
      <c r="G903" s="1" t="s">
        <v>20</v>
      </c>
      <c r="H903" s="1" t="s">
        <v>8276</v>
      </c>
      <c r="I903" s="1" t="s">
        <v>8277</v>
      </c>
      <c r="J903" s="1" t="s">
        <v>8277</v>
      </c>
      <c r="K903" s="2"/>
      <c r="L903" s="1">
        <v>-7.0</v>
      </c>
      <c r="M903" s="1"/>
      <c r="N903" s="1">
        <v>7.6923</v>
      </c>
      <c r="O903" s="1" t="s">
        <v>5392</v>
      </c>
      <c r="P903" s="1" t="s">
        <v>8278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28</v>
      </c>
      <c r="B904" s="1" t="s">
        <v>17</v>
      </c>
      <c r="C904" s="1">
        <v>558.2</v>
      </c>
      <c r="D904" s="1">
        <v>0.0</v>
      </c>
      <c r="E904" s="1" t="s">
        <v>29</v>
      </c>
      <c r="F904" s="1" t="s">
        <v>19</v>
      </c>
      <c r="G904" s="1" t="s">
        <v>20</v>
      </c>
      <c r="H904" s="1" t="s">
        <v>8279</v>
      </c>
      <c r="I904" s="1" t="s">
        <v>8280</v>
      </c>
      <c r="J904" s="1" t="s">
        <v>8280</v>
      </c>
      <c r="K904" s="2"/>
      <c r="L904" s="1">
        <v>-3.0</v>
      </c>
      <c r="M904" s="1"/>
      <c r="N904" s="1">
        <v>16.239983333333335</v>
      </c>
      <c r="O904" s="1" t="s">
        <v>5392</v>
      </c>
      <c r="P904" s="1" t="s">
        <v>8281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28</v>
      </c>
      <c r="B905" s="1" t="s">
        <v>17</v>
      </c>
      <c r="C905" s="1">
        <v>264.0</v>
      </c>
      <c r="D905" s="1">
        <v>0.0</v>
      </c>
      <c r="E905" s="1" t="s">
        <v>29</v>
      </c>
      <c r="F905" s="1" t="s">
        <v>19</v>
      </c>
      <c r="G905" s="1" t="s">
        <v>20</v>
      </c>
      <c r="H905" s="1" t="s">
        <v>8282</v>
      </c>
      <c r="I905" s="1" t="s">
        <v>8283</v>
      </c>
      <c r="J905" s="1" t="s">
        <v>8283</v>
      </c>
      <c r="K905" s="2"/>
      <c r="L905" s="1">
        <v>-4.0</v>
      </c>
      <c r="M905" s="1"/>
      <c r="N905" s="1">
        <v>10.069983333333333</v>
      </c>
      <c r="O905" s="1" t="s">
        <v>5392</v>
      </c>
      <c r="P905" s="1" t="s">
        <v>8284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36</v>
      </c>
      <c r="B906" s="1" t="s">
        <v>17</v>
      </c>
      <c r="C906" s="1">
        <v>450.0</v>
      </c>
      <c r="D906" s="1">
        <v>0.0</v>
      </c>
      <c r="E906" s="1" t="s">
        <v>29</v>
      </c>
      <c r="F906" s="1" t="s">
        <v>38</v>
      </c>
      <c r="G906" s="1" t="s">
        <v>93</v>
      </c>
      <c r="H906" s="1" t="s">
        <v>8285</v>
      </c>
      <c r="I906" s="1" t="s">
        <v>8286</v>
      </c>
      <c r="J906" s="1" t="s">
        <v>8287</v>
      </c>
      <c r="K906" s="1" t="s">
        <v>8288</v>
      </c>
      <c r="L906" s="1">
        <v>-2.0</v>
      </c>
      <c r="M906" s="1">
        <v>2.2990833333333334</v>
      </c>
      <c r="N906" s="1">
        <v>17.422616666666666</v>
      </c>
      <c r="O906" s="1" t="s">
        <v>5407</v>
      </c>
      <c r="P906" s="1" t="s">
        <v>8289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36</v>
      </c>
      <c r="B907" s="1" t="s">
        <v>17</v>
      </c>
      <c r="C907" s="3">
        <v>379.0</v>
      </c>
      <c r="D907" s="1">
        <v>0.0</v>
      </c>
      <c r="E907" s="1" t="s">
        <v>6628</v>
      </c>
      <c r="F907" s="1" t="s">
        <v>38</v>
      </c>
      <c r="G907" s="1" t="s">
        <v>20</v>
      </c>
      <c r="H907" s="1" t="s">
        <v>8290</v>
      </c>
      <c r="I907" s="1" t="s">
        <v>8291</v>
      </c>
      <c r="J907" s="1" t="s">
        <v>8292</v>
      </c>
      <c r="K907" s="1" t="s">
        <v>8293</v>
      </c>
      <c r="L907" s="1">
        <v>14.0</v>
      </c>
      <c r="M907" s="1">
        <v>0.01745</v>
      </c>
      <c r="N907" s="1">
        <v>23.39275</v>
      </c>
      <c r="O907" s="1" t="s">
        <v>5407</v>
      </c>
      <c r="P907" s="1" t="s">
        <v>8294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36</v>
      </c>
      <c r="B908" s="1" t="s">
        <v>17</v>
      </c>
      <c r="C908" s="1">
        <v>384.0</v>
      </c>
      <c r="D908" s="1">
        <v>0.0</v>
      </c>
      <c r="E908" s="1" t="s">
        <v>6628</v>
      </c>
      <c r="F908" s="1" t="s">
        <v>38</v>
      </c>
      <c r="G908" s="1" t="s">
        <v>20</v>
      </c>
      <c r="H908" s="1" t="s">
        <v>8295</v>
      </c>
      <c r="I908" s="1" t="s">
        <v>8296</v>
      </c>
      <c r="J908" s="1" t="s">
        <v>8297</v>
      </c>
      <c r="K908" s="1" t="s">
        <v>8298</v>
      </c>
      <c r="L908" s="1">
        <v>12.0</v>
      </c>
      <c r="M908" s="1">
        <v>0.009983333333333334</v>
      </c>
      <c r="N908" s="1">
        <v>22.568666666666665</v>
      </c>
      <c r="O908" s="1" t="s">
        <v>5407</v>
      </c>
      <c r="P908" s="1" t="s">
        <v>7205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58</v>
      </c>
      <c r="B909" s="1" t="s">
        <v>485</v>
      </c>
      <c r="C909" s="1">
        <v>403.0</v>
      </c>
      <c r="D909" s="1">
        <v>0.0</v>
      </c>
      <c r="E909" s="2"/>
      <c r="F909" s="1" t="s">
        <v>19</v>
      </c>
      <c r="G909" s="1" t="s">
        <v>20</v>
      </c>
      <c r="H909" s="1" t="s">
        <v>8299</v>
      </c>
      <c r="I909" s="1" t="s">
        <v>8300</v>
      </c>
      <c r="J909" s="1" t="s">
        <v>8300</v>
      </c>
      <c r="K909" s="2"/>
      <c r="L909" s="1">
        <v>-6.0</v>
      </c>
      <c r="M909" s="1"/>
      <c r="N909" s="1">
        <v>8.885366666666666</v>
      </c>
      <c r="O909" s="1" t="s">
        <v>5382</v>
      </c>
      <c r="P909" s="1" t="s">
        <v>8301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28</v>
      </c>
      <c r="B910" s="1" t="s">
        <v>17</v>
      </c>
      <c r="C910" s="1">
        <v>214.2</v>
      </c>
      <c r="D910" s="1">
        <v>0.0</v>
      </c>
      <c r="E910" s="1" t="s">
        <v>29</v>
      </c>
      <c r="F910" s="1" t="s">
        <v>19</v>
      </c>
      <c r="G910" s="1" t="s">
        <v>20</v>
      </c>
      <c r="H910" s="1" t="s">
        <v>8302</v>
      </c>
      <c r="I910" s="1" t="s">
        <v>8303</v>
      </c>
      <c r="J910" s="1" t="s">
        <v>8303</v>
      </c>
      <c r="K910" s="2"/>
      <c r="L910" s="1">
        <v>-8.0</v>
      </c>
      <c r="M910" s="1"/>
      <c r="N910" s="1">
        <v>6.780683333333333</v>
      </c>
      <c r="O910" s="1" t="s">
        <v>5392</v>
      </c>
      <c r="P910" s="1" t="s">
        <v>5396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28</v>
      </c>
      <c r="B911" s="1" t="s">
        <v>17</v>
      </c>
      <c r="C911" s="1">
        <v>458.0</v>
      </c>
      <c r="D911" s="1">
        <v>0.0</v>
      </c>
      <c r="E911" s="1" t="s">
        <v>29</v>
      </c>
      <c r="F911" s="1" t="s">
        <v>19</v>
      </c>
      <c r="G911" s="1" t="s">
        <v>20</v>
      </c>
      <c r="H911" s="1" t="s">
        <v>8304</v>
      </c>
      <c r="I911" s="1" t="s">
        <v>8305</v>
      </c>
      <c r="J911" s="1" t="s">
        <v>8305</v>
      </c>
      <c r="K911" s="2"/>
      <c r="L911" s="1">
        <v>-7.0</v>
      </c>
      <c r="M911" s="1"/>
      <c r="N911" s="1">
        <v>7.537333333333334</v>
      </c>
      <c r="O911" s="1" t="s">
        <v>5392</v>
      </c>
      <c r="P911" s="1" t="s">
        <v>8306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36</v>
      </c>
      <c r="B912" s="1" t="s">
        <v>17</v>
      </c>
      <c r="C912" s="1">
        <v>800.0</v>
      </c>
      <c r="D912" s="1">
        <v>56.0</v>
      </c>
      <c r="E912" s="1" t="s">
        <v>29</v>
      </c>
      <c r="F912" s="1" t="s">
        <v>38</v>
      </c>
      <c r="G912" s="1" t="s">
        <v>20</v>
      </c>
      <c r="H912" s="1" t="s">
        <v>8307</v>
      </c>
      <c r="I912" s="1" t="s">
        <v>8308</v>
      </c>
      <c r="J912" s="1" t="s">
        <v>8309</v>
      </c>
      <c r="K912" s="1" t="s">
        <v>8310</v>
      </c>
      <c r="L912" s="1">
        <v>2.0</v>
      </c>
      <c r="M912" s="1">
        <v>10.899466666666667</v>
      </c>
      <c r="N912" s="1">
        <v>22.185733333333335</v>
      </c>
      <c r="O912" s="1" t="s">
        <v>5407</v>
      </c>
      <c r="P912" s="1" t="s">
        <v>8311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58</v>
      </c>
      <c r="B913" s="3" t="s">
        <v>485</v>
      </c>
      <c r="C913" s="1">
        <v>593.0</v>
      </c>
      <c r="D913" s="1">
        <v>0.0</v>
      </c>
      <c r="E913" s="2"/>
      <c r="F913" s="1" t="s">
        <v>19</v>
      </c>
      <c r="G913" s="1" t="s">
        <v>20</v>
      </c>
      <c r="H913" s="1" t="s">
        <v>8312</v>
      </c>
      <c r="I913" s="1" t="s">
        <v>8313</v>
      </c>
      <c r="J913" s="1" t="s">
        <v>8313</v>
      </c>
      <c r="K913" s="2"/>
      <c r="L913" s="1">
        <v>-5.0</v>
      </c>
      <c r="M913" s="1"/>
      <c r="N913" s="1">
        <v>14.961116666666667</v>
      </c>
      <c r="O913" s="1" t="s">
        <v>5382</v>
      </c>
      <c r="P913" s="1" t="s">
        <v>8314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58</v>
      </c>
      <c r="B914" s="1" t="s">
        <v>485</v>
      </c>
      <c r="C914" s="1">
        <v>364.0</v>
      </c>
      <c r="D914" s="1">
        <v>0.0</v>
      </c>
      <c r="E914" s="2"/>
      <c r="F914" s="1" t="s">
        <v>19</v>
      </c>
      <c r="G914" s="1" t="s">
        <v>20</v>
      </c>
      <c r="H914" s="1" t="s">
        <v>8315</v>
      </c>
      <c r="I914" s="1" t="s">
        <v>8316</v>
      </c>
      <c r="J914" s="1" t="s">
        <v>8316</v>
      </c>
      <c r="K914" s="2"/>
      <c r="L914" s="1">
        <v>-8.0</v>
      </c>
      <c r="M914" s="1"/>
      <c r="N914" s="1">
        <v>6.819633333333333</v>
      </c>
      <c r="O914" s="1" t="s">
        <v>5382</v>
      </c>
      <c r="P914" s="1" t="s">
        <v>8317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36</v>
      </c>
      <c r="B915" s="1" t="s">
        <v>17</v>
      </c>
      <c r="C915" s="1">
        <v>219.0</v>
      </c>
      <c r="D915" s="1">
        <v>50.0</v>
      </c>
      <c r="E915" s="2"/>
      <c r="F915" s="1" t="s">
        <v>67</v>
      </c>
      <c r="G915" s="1" t="s">
        <v>93</v>
      </c>
      <c r="H915" s="1" t="s">
        <v>8318</v>
      </c>
      <c r="I915" s="1" t="s">
        <v>8319</v>
      </c>
      <c r="J915" s="1" t="s">
        <v>8240</v>
      </c>
      <c r="K915" s="2"/>
      <c r="L915" s="1">
        <v>574.0</v>
      </c>
      <c r="M915" s="1"/>
      <c r="N915" s="1">
        <v>5.347416666666667</v>
      </c>
      <c r="O915" s="1" t="s">
        <v>5407</v>
      </c>
      <c r="P915" s="1" t="s">
        <v>8320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28</v>
      </c>
      <c r="B916" s="1" t="s">
        <v>17</v>
      </c>
      <c r="C916" s="3">
        <v>214.2</v>
      </c>
      <c r="D916" s="1">
        <v>0.0</v>
      </c>
      <c r="E916" s="1" t="s">
        <v>29</v>
      </c>
      <c r="F916" s="1" t="s">
        <v>19</v>
      </c>
      <c r="G916" s="1" t="s">
        <v>20</v>
      </c>
      <c r="H916" s="1" t="s">
        <v>8321</v>
      </c>
      <c r="I916" s="1" t="s">
        <v>8322</v>
      </c>
      <c r="J916" s="1" t="s">
        <v>8322</v>
      </c>
      <c r="K916" s="2"/>
      <c r="L916" s="1">
        <v>-9.0</v>
      </c>
      <c r="M916" s="1"/>
      <c r="N916" s="1">
        <v>5.37985</v>
      </c>
      <c r="O916" s="1" t="s">
        <v>5392</v>
      </c>
      <c r="P916" s="1" t="s">
        <v>7734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36</v>
      </c>
      <c r="B917" s="1" t="s">
        <v>17</v>
      </c>
      <c r="C917" s="1">
        <v>245.0</v>
      </c>
      <c r="D917" s="1">
        <v>61.0</v>
      </c>
      <c r="E917" s="2"/>
      <c r="F917" s="1" t="s">
        <v>67</v>
      </c>
      <c r="G917" s="1" t="s">
        <v>68</v>
      </c>
      <c r="H917" s="1" t="s">
        <v>8323</v>
      </c>
      <c r="I917" s="1" t="s">
        <v>8324</v>
      </c>
      <c r="J917" s="1" t="s">
        <v>8240</v>
      </c>
      <c r="K917" s="2"/>
      <c r="L917" s="1">
        <v>584.0</v>
      </c>
      <c r="M917" s="1"/>
      <c r="N917" s="1">
        <v>9.64715</v>
      </c>
      <c r="O917" s="1" t="s">
        <v>5407</v>
      </c>
      <c r="P917" s="1" t="s">
        <v>8325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28</v>
      </c>
      <c r="B918" s="1" t="s">
        <v>17</v>
      </c>
      <c r="C918" s="1">
        <v>214.2</v>
      </c>
      <c r="D918" s="1">
        <v>0.0</v>
      </c>
      <c r="E918" s="1" t="s">
        <v>29</v>
      </c>
      <c r="F918" s="1" t="s">
        <v>19</v>
      </c>
      <c r="G918" s="1" t="s">
        <v>20</v>
      </c>
      <c r="H918" s="1" t="s">
        <v>8326</v>
      </c>
      <c r="I918" s="1" t="s">
        <v>8327</v>
      </c>
      <c r="J918" s="1" t="s">
        <v>8327</v>
      </c>
      <c r="K918" s="2"/>
      <c r="L918" s="1">
        <v>-3.0</v>
      </c>
      <c r="M918" s="1"/>
      <c r="N918" s="1">
        <v>11.3907</v>
      </c>
      <c r="O918" s="1" t="s">
        <v>5392</v>
      </c>
      <c r="P918" s="1" t="s">
        <v>5420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28</v>
      </c>
      <c r="B919" s="1" t="s">
        <v>17</v>
      </c>
      <c r="C919" s="1">
        <v>214.2</v>
      </c>
      <c r="D919" s="1">
        <v>0.0</v>
      </c>
      <c r="E919" s="1" t="s">
        <v>29</v>
      </c>
      <c r="F919" s="1" t="s">
        <v>19</v>
      </c>
      <c r="G919" s="1" t="s">
        <v>20</v>
      </c>
      <c r="H919" s="1" t="s">
        <v>8328</v>
      </c>
      <c r="I919" s="1" t="s">
        <v>8329</v>
      </c>
      <c r="J919" s="1" t="s">
        <v>8329</v>
      </c>
      <c r="K919" s="2"/>
      <c r="L919" s="1">
        <v>-4.0</v>
      </c>
      <c r="M919" s="1"/>
      <c r="N919" s="1">
        <v>10.623216666666666</v>
      </c>
      <c r="O919" s="1" t="s">
        <v>5392</v>
      </c>
      <c r="P919" s="1" t="s">
        <v>8330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36</v>
      </c>
      <c r="B920" s="1" t="s">
        <v>17</v>
      </c>
      <c r="C920" s="1">
        <v>299.0</v>
      </c>
      <c r="D920" s="1">
        <v>0.0</v>
      </c>
      <c r="E920" s="1" t="s">
        <v>6628</v>
      </c>
      <c r="F920" s="1" t="s">
        <v>38</v>
      </c>
      <c r="G920" s="1" t="s">
        <v>93</v>
      </c>
      <c r="H920" s="1" t="s">
        <v>8331</v>
      </c>
      <c r="I920" s="1" t="s">
        <v>8332</v>
      </c>
      <c r="J920" s="1" t="s">
        <v>8333</v>
      </c>
      <c r="K920" s="1" t="s">
        <v>8334</v>
      </c>
      <c r="L920" s="1">
        <v>-14.0</v>
      </c>
      <c r="M920" s="1">
        <v>0.012716666666666666</v>
      </c>
      <c r="N920" s="1">
        <v>6.9787333333333335</v>
      </c>
      <c r="O920" s="1" t="s">
        <v>5407</v>
      </c>
      <c r="P920" s="1" t="s">
        <v>7073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36</v>
      </c>
      <c r="B921" s="1" t="s">
        <v>17</v>
      </c>
      <c r="C921" s="1">
        <v>466.0</v>
      </c>
      <c r="D921" s="1">
        <v>112.0</v>
      </c>
      <c r="E921" s="2"/>
      <c r="F921" s="1" t="s">
        <v>67</v>
      </c>
      <c r="G921" s="1" t="s">
        <v>20</v>
      </c>
      <c r="H921" s="1" t="s">
        <v>8335</v>
      </c>
      <c r="I921" s="1" t="s">
        <v>8336</v>
      </c>
      <c r="J921" s="1" t="s">
        <v>8240</v>
      </c>
      <c r="K921" s="2"/>
      <c r="L921" s="1">
        <v>594.0</v>
      </c>
      <c r="M921" s="1"/>
      <c r="N921" s="1">
        <v>14.399116666666666</v>
      </c>
      <c r="O921" s="1" t="s">
        <v>5407</v>
      </c>
      <c r="P921" s="1" t="s">
        <v>8337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58</v>
      </c>
      <c r="B922" s="1" t="s">
        <v>485</v>
      </c>
      <c r="C922" s="1">
        <v>364.0</v>
      </c>
      <c r="D922" s="1">
        <v>0.0</v>
      </c>
      <c r="E922" s="2"/>
      <c r="F922" s="1" t="s">
        <v>19</v>
      </c>
      <c r="G922" s="1" t="s">
        <v>20</v>
      </c>
      <c r="H922" s="1" t="s">
        <v>8338</v>
      </c>
      <c r="I922" s="1" t="s">
        <v>8339</v>
      </c>
      <c r="J922" s="1" t="s">
        <v>8339</v>
      </c>
      <c r="K922" s="2"/>
      <c r="L922" s="1">
        <v>-5.0</v>
      </c>
      <c r="M922" s="1"/>
      <c r="N922" s="1">
        <v>9.155833333333334</v>
      </c>
      <c r="O922" s="1" t="s">
        <v>5382</v>
      </c>
      <c r="P922" s="1" t="s">
        <v>8340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36</v>
      </c>
      <c r="B923" s="1" t="s">
        <v>17</v>
      </c>
      <c r="C923" s="1">
        <v>483.0</v>
      </c>
      <c r="D923" s="1">
        <v>0.0</v>
      </c>
      <c r="E923" s="1" t="s">
        <v>6628</v>
      </c>
      <c r="F923" s="1" t="s">
        <v>38</v>
      </c>
      <c r="G923" s="1" t="s">
        <v>20</v>
      </c>
      <c r="H923" s="1" t="s">
        <v>8341</v>
      </c>
      <c r="I923" s="1" t="s">
        <v>8342</v>
      </c>
      <c r="J923" s="1" t="s">
        <v>8343</v>
      </c>
      <c r="K923" s="1" t="s">
        <v>8344</v>
      </c>
      <c r="L923" s="1">
        <v>-11.0</v>
      </c>
      <c r="M923" s="1">
        <v>0.012916666666666667</v>
      </c>
      <c r="N923" s="1">
        <v>8.623833333333334</v>
      </c>
      <c r="O923" s="1" t="s">
        <v>5407</v>
      </c>
      <c r="P923" s="1" t="s">
        <v>8345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36</v>
      </c>
      <c r="B924" s="1" t="s">
        <v>17</v>
      </c>
      <c r="C924" s="1">
        <v>199.0</v>
      </c>
      <c r="D924" s="1">
        <v>50.0</v>
      </c>
      <c r="E924" s="2"/>
      <c r="F924" s="1" t="s">
        <v>67</v>
      </c>
      <c r="G924" s="1" t="s">
        <v>68</v>
      </c>
      <c r="H924" s="1" t="s">
        <v>8346</v>
      </c>
      <c r="I924" s="1" t="s">
        <v>8347</v>
      </c>
      <c r="J924" s="1" t="s">
        <v>8240</v>
      </c>
      <c r="K924" s="2"/>
      <c r="L924" s="1">
        <v>615.0</v>
      </c>
      <c r="M924" s="1"/>
      <c r="N924" s="1">
        <v>10.49635</v>
      </c>
      <c r="O924" s="1" t="s">
        <v>5407</v>
      </c>
      <c r="P924" s="1" t="s">
        <v>7196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28</v>
      </c>
      <c r="B925" s="1" t="s">
        <v>17</v>
      </c>
      <c r="C925" s="1">
        <v>324.0</v>
      </c>
      <c r="D925" s="1">
        <v>0.0</v>
      </c>
      <c r="E925" s="1" t="s">
        <v>29</v>
      </c>
      <c r="F925" s="1" t="s">
        <v>19</v>
      </c>
      <c r="G925" s="1" t="s">
        <v>20</v>
      </c>
      <c r="H925" s="1" t="s">
        <v>8348</v>
      </c>
      <c r="I925" s="1" t="s">
        <v>8349</v>
      </c>
      <c r="J925" s="1" t="s">
        <v>8349</v>
      </c>
      <c r="K925" s="2"/>
      <c r="L925" s="1">
        <v>-3.0</v>
      </c>
      <c r="M925" s="1"/>
      <c r="N925" s="1">
        <v>11.25475</v>
      </c>
      <c r="O925" s="1" t="s">
        <v>5392</v>
      </c>
      <c r="P925" s="1" t="s">
        <v>8350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36</v>
      </c>
      <c r="B926" s="1" t="s">
        <v>17</v>
      </c>
      <c r="C926" s="1">
        <v>139.0</v>
      </c>
      <c r="D926" s="1">
        <v>0.0</v>
      </c>
      <c r="E926" s="2"/>
      <c r="F926" s="1" t="s">
        <v>67</v>
      </c>
      <c r="G926" s="1" t="s">
        <v>20</v>
      </c>
      <c r="H926" s="1" t="s">
        <v>8351</v>
      </c>
      <c r="I926" s="1" t="s">
        <v>8352</v>
      </c>
      <c r="J926" s="1" t="s">
        <v>8240</v>
      </c>
      <c r="K926" s="2"/>
      <c r="L926" s="1">
        <v>620.0</v>
      </c>
      <c r="M926" s="1"/>
      <c r="N926" s="1">
        <v>11.621266666666667</v>
      </c>
      <c r="O926" s="1" t="s">
        <v>5407</v>
      </c>
      <c r="P926" s="1" t="s">
        <v>8353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28</v>
      </c>
      <c r="B927" s="1" t="s">
        <v>17</v>
      </c>
      <c r="C927" s="1">
        <v>331.2</v>
      </c>
      <c r="D927" s="1">
        <v>0.0</v>
      </c>
      <c r="E927" s="1" t="s">
        <v>29</v>
      </c>
      <c r="F927" s="1" t="s">
        <v>19</v>
      </c>
      <c r="G927" s="1" t="s">
        <v>20</v>
      </c>
      <c r="H927" s="1" t="s">
        <v>8354</v>
      </c>
      <c r="I927" s="1" t="s">
        <v>8355</v>
      </c>
      <c r="J927" s="1" t="s">
        <v>8355</v>
      </c>
      <c r="K927" s="2"/>
      <c r="L927" s="1">
        <v>-9.0</v>
      </c>
      <c r="M927" s="1"/>
      <c r="N927" s="1">
        <v>5.755983333333333</v>
      </c>
      <c r="O927" s="1" t="s">
        <v>5392</v>
      </c>
      <c r="P927" s="1" t="s">
        <v>8356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58</v>
      </c>
      <c r="B928" s="1" t="s">
        <v>485</v>
      </c>
      <c r="C928" s="1">
        <v>329.0</v>
      </c>
      <c r="D928" s="1">
        <v>0.0</v>
      </c>
      <c r="E928" s="2"/>
      <c r="F928" s="1" t="s">
        <v>19</v>
      </c>
      <c r="G928" s="1" t="s">
        <v>20</v>
      </c>
      <c r="H928" s="1" t="s">
        <v>8357</v>
      </c>
      <c r="I928" s="1" t="s">
        <v>8358</v>
      </c>
      <c r="J928" s="1" t="s">
        <v>8358</v>
      </c>
      <c r="K928" s="2"/>
      <c r="L928" s="1">
        <v>-8.0</v>
      </c>
      <c r="M928" s="1"/>
      <c r="N928" s="1">
        <v>6.642033333333333</v>
      </c>
      <c r="O928" s="1" t="s">
        <v>5382</v>
      </c>
      <c r="P928" s="1" t="s">
        <v>8359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36</v>
      </c>
      <c r="B929" s="1" t="s">
        <v>17</v>
      </c>
      <c r="C929" s="1">
        <v>387.0</v>
      </c>
      <c r="D929" s="1">
        <v>97.0</v>
      </c>
      <c r="E929" s="2"/>
      <c r="F929" s="1" t="s">
        <v>67</v>
      </c>
      <c r="G929" s="1" t="s">
        <v>93</v>
      </c>
      <c r="H929" s="1" t="s">
        <v>8360</v>
      </c>
      <c r="I929" s="1" t="s">
        <v>8361</v>
      </c>
      <c r="J929" s="1" t="s">
        <v>8240</v>
      </c>
      <c r="K929" s="2"/>
      <c r="L929" s="1">
        <v>644.0</v>
      </c>
      <c r="M929" s="1"/>
      <c r="N929" s="1">
        <v>11.6956</v>
      </c>
      <c r="O929" s="1" t="s">
        <v>5407</v>
      </c>
      <c r="P929" s="1" t="s">
        <v>8362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36</v>
      </c>
      <c r="B930" s="1" t="s">
        <v>17</v>
      </c>
      <c r="C930" s="1">
        <v>265.0</v>
      </c>
      <c r="D930" s="1">
        <v>61.0</v>
      </c>
      <c r="E930" s="2"/>
      <c r="F930" s="1" t="s">
        <v>67</v>
      </c>
      <c r="G930" s="1" t="s">
        <v>20</v>
      </c>
      <c r="H930" s="1" t="s">
        <v>8363</v>
      </c>
      <c r="I930" s="1" t="s">
        <v>8364</v>
      </c>
      <c r="J930" s="1" t="s">
        <v>8240</v>
      </c>
      <c r="K930" s="2"/>
      <c r="L930" s="1">
        <v>647.0</v>
      </c>
      <c r="M930" s="1"/>
      <c r="N930" s="1">
        <v>9.946666666666667</v>
      </c>
      <c r="O930" s="1" t="s">
        <v>5407</v>
      </c>
      <c r="P930" s="1" t="s">
        <v>8365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36</v>
      </c>
      <c r="B931" s="1" t="s">
        <v>17</v>
      </c>
      <c r="C931" s="1">
        <v>535.0</v>
      </c>
      <c r="D931" s="1">
        <v>0.0</v>
      </c>
      <c r="E931" s="1" t="s">
        <v>29</v>
      </c>
      <c r="F931" s="1" t="s">
        <v>38</v>
      </c>
      <c r="G931" s="1" t="s">
        <v>20</v>
      </c>
      <c r="H931" s="1" t="s">
        <v>8366</v>
      </c>
      <c r="I931" s="1" t="s">
        <v>8367</v>
      </c>
      <c r="J931" s="1" t="s">
        <v>8368</v>
      </c>
      <c r="K931" s="1" t="s">
        <v>8369</v>
      </c>
      <c r="L931" s="1">
        <v>2.0</v>
      </c>
      <c r="M931" s="1">
        <v>4.1155</v>
      </c>
      <c r="N931" s="1">
        <v>23.352333333333334</v>
      </c>
      <c r="O931" s="1" t="s">
        <v>5407</v>
      </c>
      <c r="P931" s="1" t="s">
        <v>8370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58</v>
      </c>
      <c r="B932" s="1" t="s">
        <v>485</v>
      </c>
      <c r="C932" s="1">
        <v>329.0</v>
      </c>
      <c r="D932" s="1">
        <v>0.0</v>
      </c>
      <c r="E932" s="2"/>
      <c r="F932" s="1" t="s">
        <v>19</v>
      </c>
      <c r="G932" s="1" t="s">
        <v>20</v>
      </c>
      <c r="H932" s="1" t="s">
        <v>8371</v>
      </c>
      <c r="I932" s="1" t="s">
        <v>8372</v>
      </c>
      <c r="J932" s="1" t="s">
        <v>8372</v>
      </c>
      <c r="K932" s="2"/>
      <c r="L932" s="1">
        <v>-2.0</v>
      </c>
      <c r="M932" s="1"/>
      <c r="N932" s="1">
        <v>12.685233333333333</v>
      </c>
      <c r="O932" s="1" t="s">
        <v>5382</v>
      </c>
      <c r="P932" s="1" t="s">
        <v>6719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36</v>
      </c>
      <c r="B933" s="1" t="s">
        <v>17</v>
      </c>
      <c r="C933" s="1">
        <v>658.0</v>
      </c>
      <c r="D933" s="1">
        <v>0.0</v>
      </c>
      <c r="E933" s="1" t="s">
        <v>6628</v>
      </c>
      <c r="F933" s="1" t="s">
        <v>38</v>
      </c>
      <c r="G933" s="1" t="s">
        <v>20</v>
      </c>
      <c r="H933" s="1" t="s">
        <v>8373</v>
      </c>
      <c r="I933" s="1" t="s">
        <v>8374</v>
      </c>
      <c r="J933" s="1" t="s">
        <v>8375</v>
      </c>
      <c r="K933" s="1" t="s">
        <v>8376</v>
      </c>
      <c r="L933" s="1">
        <v>-5.0</v>
      </c>
      <c r="M933" s="1">
        <v>0.024216666666666668</v>
      </c>
      <c r="N933" s="1">
        <v>15.027916666666666</v>
      </c>
      <c r="O933" s="1" t="s">
        <v>5407</v>
      </c>
      <c r="P933" s="1" t="s">
        <v>8377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58</v>
      </c>
      <c r="B934" s="1" t="s">
        <v>485</v>
      </c>
      <c r="C934" s="1">
        <v>224.0</v>
      </c>
      <c r="D934" s="1">
        <v>0.0</v>
      </c>
      <c r="E934" s="2"/>
      <c r="F934" s="1" t="s">
        <v>19</v>
      </c>
      <c r="G934" s="1" t="s">
        <v>20</v>
      </c>
      <c r="H934" s="1" t="s">
        <v>8378</v>
      </c>
      <c r="I934" s="1" t="s">
        <v>8379</v>
      </c>
      <c r="J934" s="1" t="s">
        <v>8379</v>
      </c>
      <c r="K934" s="2"/>
      <c r="L934" s="1">
        <v>-3.0</v>
      </c>
      <c r="M934" s="1"/>
      <c r="N934" s="1">
        <v>11.679766666666668</v>
      </c>
      <c r="O934" s="1" t="s">
        <v>5382</v>
      </c>
      <c r="P934" s="1" t="s">
        <v>6084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28</v>
      </c>
      <c r="B935" s="1" t="s">
        <v>17</v>
      </c>
      <c r="C935" s="1">
        <v>214.2</v>
      </c>
      <c r="D935" s="1">
        <v>0.0</v>
      </c>
      <c r="E935" s="1" t="s">
        <v>29</v>
      </c>
      <c r="F935" s="1" t="s">
        <v>19</v>
      </c>
      <c r="G935" s="1" t="s">
        <v>20</v>
      </c>
      <c r="H935" s="1" t="s">
        <v>8380</v>
      </c>
      <c r="I935" s="1" t="s">
        <v>8381</v>
      </c>
      <c r="J935" s="1" t="s">
        <v>8381</v>
      </c>
      <c r="K935" s="2"/>
      <c r="L935" s="1">
        <v>-6.0</v>
      </c>
      <c r="M935" s="1"/>
      <c r="N935" s="1">
        <v>8.324133333333334</v>
      </c>
      <c r="O935" s="1" t="s">
        <v>5392</v>
      </c>
      <c r="P935" s="1" t="s">
        <v>5396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179</v>
      </c>
      <c r="B936" s="1" t="s">
        <v>17</v>
      </c>
      <c r="C936" s="1">
        <v>249.0</v>
      </c>
      <c r="D936" s="1">
        <v>0.0</v>
      </c>
      <c r="E936" s="2"/>
      <c r="F936" s="1" t="s">
        <v>67</v>
      </c>
      <c r="G936" s="1" t="s">
        <v>93</v>
      </c>
      <c r="H936" s="1" t="s">
        <v>8382</v>
      </c>
      <c r="I936" s="1" t="s">
        <v>8383</v>
      </c>
      <c r="J936" s="1" t="s">
        <v>8240</v>
      </c>
      <c r="K936" s="2"/>
      <c r="L936" s="1">
        <v>670.0</v>
      </c>
      <c r="M936" s="1"/>
      <c r="N936" s="1">
        <v>4.900233333333333</v>
      </c>
      <c r="O936" s="1" t="s">
        <v>182</v>
      </c>
      <c r="P936" s="1" t="s">
        <v>8384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58</v>
      </c>
      <c r="B937" s="1" t="s">
        <v>485</v>
      </c>
      <c r="C937" s="1">
        <v>815.0</v>
      </c>
      <c r="D937" s="1">
        <v>0.0</v>
      </c>
      <c r="E937" s="2"/>
      <c r="F937" s="1" t="s">
        <v>19</v>
      </c>
      <c r="G937" s="1" t="s">
        <v>20</v>
      </c>
      <c r="H937" s="1" t="s">
        <v>8385</v>
      </c>
      <c r="I937" s="1" t="s">
        <v>8386</v>
      </c>
      <c r="J937" s="1" t="s">
        <v>8386</v>
      </c>
      <c r="K937" s="2"/>
      <c r="L937" s="1">
        <v>-5.0</v>
      </c>
      <c r="M937" s="1"/>
      <c r="N937" s="1">
        <v>14.657633333333333</v>
      </c>
      <c r="O937" s="1" t="s">
        <v>5382</v>
      </c>
      <c r="P937" s="1" t="s">
        <v>8387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58</v>
      </c>
      <c r="B938" s="1" t="s">
        <v>485</v>
      </c>
      <c r="C938" s="1">
        <v>289.0</v>
      </c>
      <c r="D938" s="1">
        <v>0.0</v>
      </c>
      <c r="E938" s="2"/>
      <c r="F938" s="1" t="s">
        <v>19</v>
      </c>
      <c r="G938" s="1" t="s">
        <v>20</v>
      </c>
      <c r="H938" s="1" t="s">
        <v>8388</v>
      </c>
      <c r="I938" s="1" t="s">
        <v>8389</v>
      </c>
      <c r="J938" s="1" t="s">
        <v>8389</v>
      </c>
      <c r="K938" s="2"/>
      <c r="L938" s="1">
        <v>-5.0</v>
      </c>
      <c r="M938" s="1"/>
      <c r="N938" s="1">
        <v>9.261666666666667</v>
      </c>
      <c r="O938" s="1" t="s">
        <v>5382</v>
      </c>
      <c r="P938" s="1" t="s">
        <v>8390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36</v>
      </c>
      <c r="B939" s="1" t="s">
        <v>17</v>
      </c>
      <c r="C939" s="1">
        <v>199.0</v>
      </c>
      <c r="D939" s="1">
        <v>50.0</v>
      </c>
      <c r="E939" s="2"/>
      <c r="F939" s="1" t="s">
        <v>67</v>
      </c>
      <c r="G939" s="1" t="s">
        <v>68</v>
      </c>
      <c r="H939" s="1" t="s">
        <v>8391</v>
      </c>
      <c r="I939" s="1" t="s">
        <v>8392</v>
      </c>
      <c r="J939" s="1" t="s">
        <v>8240</v>
      </c>
      <c r="K939" s="2"/>
      <c r="L939" s="1">
        <v>666.0</v>
      </c>
      <c r="M939" s="1"/>
      <c r="N939" s="1">
        <v>4.91135</v>
      </c>
      <c r="O939" s="1" t="s">
        <v>5407</v>
      </c>
      <c r="P939" s="1" t="s">
        <v>5901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36</v>
      </c>
      <c r="B940" s="1" t="s">
        <v>17</v>
      </c>
      <c r="C940" s="1">
        <v>275.0</v>
      </c>
      <c r="D940" s="1">
        <v>69.0</v>
      </c>
      <c r="E940" s="2"/>
      <c r="F940" s="1" t="s">
        <v>67</v>
      </c>
      <c r="G940" s="1" t="s">
        <v>68</v>
      </c>
      <c r="H940" s="1" t="s">
        <v>8393</v>
      </c>
      <c r="I940" s="1" t="s">
        <v>8394</v>
      </c>
      <c r="J940" s="1" t="s">
        <v>8240</v>
      </c>
      <c r="K940" s="2"/>
      <c r="L940" s="1">
        <v>670.0</v>
      </c>
      <c r="M940" s="1"/>
      <c r="N940" s="1">
        <v>7.317033333333334</v>
      </c>
      <c r="O940" s="1" t="s">
        <v>5407</v>
      </c>
      <c r="P940" s="1" t="s">
        <v>8395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28</v>
      </c>
      <c r="B941" s="1" t="s">
        <v>17</v>
      </c>
      <c r="C941" s="1">
        <v>271.2</v>
      </c>
      <c r="D941" s="1">
        <v>0.0</v>
      </c>
      <c r="E941" s="1" t="s">
        <v>29</v>
      </c>
      <c r="F941" s="1" t="s">
        <v>19</v>
      </c>
      <c r="G941" s="1" t="s">
        <v>20</v>
      </c>
      <c r="H941" s="1" t="s">
        <v>8396</v>
      </c>
      <c r="I941" s="1" t="s">
        <v>8397</v>
      </c>
      <c r="J941" s="1" t="s">
        <v>8397</v>
      </c>
      <c r="K941" s="2"/>
      <c r="L941" s="1">
        <v>-8.0</v>
      </c>
      <c r="M941" s="1"/>
      <c r="N941" s="1">
        <v>6.933116666666667</v>
      </c>
      <c r="O941" s="1" t="s">
        <v>5392</v>
      </c>
      <c r="P941" s="1" t="s">
        <v>8398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58</v>
      </c>
      <c r="B942" s="1" t="s">
        <v>485</v>
      </c>
      <c r="C942" s="1">
        <v>264.0</v>
      </c>
      <c r="D942" s="1">
        <v>0.0</v>
      </c>
      <c r="E942" s="2"/>
      <c r="F942" s="1" t="s">
        <v>19</v>
      </c>
      <c r="G942" s="1" t="s">
        <v>20</v>
      </c>
      <c r="H942" s="1" t="s">
        <v>8399</v>
      </c>
      <c r="I942" s="1" t="s">
        <v>8400</v>
      </c>
      <c r="J942" s="1" t="s">
        <v>8400</v>
      </c>
      <c r="K942" s="2"/>
      <c r="L942" s="1">
        <v>-7.0</v>
      </c>
      <c r="M942" s="1"/>
      <c r="N942" s="1">
        <v>7.326033333333333</v>
      </c>
      <c r="O942" s="1" t="s">
        <v>5382</v>
      </c>
      <c r="P942" s="1" t="s">
        <v>5605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28</v>
      </c>
      <c r="B943" s="1" t="s">
        <v>17</v>
      </c>
      <c r="C943" s="1">
        <v>622.2</v>
      </c>
      <c r="D943" s="1">
        <v>0.0</v>
      </c>
      <c r="E943" s="1" t="s">
        <v>29</v>
      </c>
      <c r="F943" s="1" t="s">
        <v>19</v>
      </c>
      <c r="G943" s="1" t="s">
        <v>20</v>
      </c>
      <c r="H943" s="1" t="s">
        <v>8401</v>
      </c>
      <c r="I943" s="1" t="s">
        <v>8402</v>
      </c>
      <c r="J943" s="1" t="s">
        <v>8402</v>
      </c>
      <c r="K943" s="2"/>
      <c r="L943" s="1">
        <v>-7.0</v>
      </c>
      <c r="M943" s="1"/>
      <c r="N943" s="1">
        <v>12.028283333333333</v>
      </c>
      <c r="O943" s="1" t="s">
        <v>5392</v>
      </c>
      <c r="P943" s="1" t="s">
        <v>8403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28</v>
      </c>
      <c r="B944" s="1" t="s">
        <v>17</v>
      </c>
      <c r="C944" s="1">
        <v>319.0</v>
      </c>
      <c r="D944" s="1">
        <v>0.0</v>
      </c>
      <c r="E944" s="1" t="s">
        <v>29</v>
      </c>
      <c r="F944" s="1" t="s">
        <v>19</v>
      </c>
      <c r="G944" s="1" t="s">
        <v>20</v>
      </c>
      <c r="H944" s="1" t="s">
        <v>8404</v>
      </c>
      <c r="I944" s="1" t="s">
        <v>8405</v>
      </c>
      <c r="J944" s="1" t="s">
        <v>8405</v>
      </c>
      <c r="K944" s="2"/>
      <c r="L944" s="1">
        <v>-9.0</v>
      </c>
      <c r="M944" s="1"/>
      <c r="N944" s="1">
        <v>5.457333333333334</v>
      </c>
      <c r="O944" s="1" t="s">
        <v>5392</v>
      </c>
      <c r="P944" s="1" t="s">
        <v>8406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58</v>
      </c>
      <c r="B945" s="1" t="s">
        <v>485</v>
      </c>
      <c r="C945" s="3">
        <v>658.0</v>
      </c>
      <c r="D945" s="1">
        <v>0.0</v>
      </c>
      <c r="E945" s="2"/>
      <c r="F945" s="1" t="s">
        <v>19</v>
      </c>
      <c r="G945" s="1" t="s">
        <v>20</v>
      </c>
      <c r="H945" s="1" t="s">
        <v>8407</v>
      </c>
      <c r="I945" s="1" t="s">
        <v>8408</v>
      </c>
      <c r="J945" s="1" t="s">
        <v>8408</v>
      </c>
      <c r="K945" s="2"/>
      <c r="L945" s="1">
        <v>-6.0</v>
      </c>
      <c r="M945" s="1"/>
      <c r="N945" s="1">
        <v>13.253033333333333</v>
      </c>
      <c r="O945" s="1" t="s">
        <v>5382</v>
      </c>
      <c r="P945" s="1" t="s">
        <v>8409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36</v>
      </c>
      <c r="B946" s="1" t="s">
        <v>17</v>
      </c>
      <c r="C946" s="1">
        <v>215.0</v>
      </c>
      <c r="D946" s="1">
        <v>54.0</v>
      </c>
      <c r="E946" s="2"/>
      <c r="F946" s="1" t="s">
        <v>67</v>
      </c>
      <c r="G946" s="1" t="s">
        <v>20</v>
      </c>
      <c r="H946" s="1" t="s">
        <v>8410</v>
      </c>
      <c r="I946" s="1" t="s">
        <v>8411</v>
      </c>
      <c r="J946" s="1" t="s">
        <v>8240</v>
      </c>
      <c r="K946" s="2"/>
      <c r="L946" s="1">
        <v>710.0</v>
      </c>
      <c r="M946" s="1"/>
      <c r="N946" s="1">
        <v>6.695583333333333</v>
      </c>
      <c r="O946" s="1" t="s">
        <v>5407</v>
      </c>
      <c r="P946" s="1" t="s">
        <v>7259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36</v>
      </c>
      <c r="B947" s="1" t="s">
        <v>17</v>
      </c>
      <c r="C947" s="1">
        <v>235.0</v>
      </c>
      <c r="D947" s="1">
        <v>54.0</v>
      </c>
      <c r="E947" s="2"/>
      <c r="F947" s="1" t="s">
        <v>67</v>
      </c>
      <c r="G947" s="1" t="s">
        <v>93</v>
      </c>
      <c r="H947" s="1" t="s">
        <v>8412</v>
      </c>
      <c r="I947" s="1" t="s">
        <v>8413</v>
      </c>
      <c r="J947" s="1" t="s">
        <v>8240</v>
      </c>
      <c r="K947" s="2"/>
      <c r="L947" s="1">
        <v>644.0</v>
      </c>
      <c r="M947" s="1"/>
      <c r="N947" s="1">
        <v>79.86381666666666</v>
      </c>
      <c r="O947" s="1" t="s">
        <v>5407</v>
      </c>
      <c r="P947" s="1" t="s">
        <v>8414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28</v>
      </c>
      <c r="B948" s="1" t="s">
        <v>17</v>
      </c>
      <c r="C948" s="1">
        <v>1383.4</v>
      </c>
      <c r="D948" s="1">
        <v>0.0</v>
      </c>
      <c r="E948" s="1" t="s">
        <v>29</v>
      </c>
      <c r="F948" s="1" t="s">
        <v>19</v>
      </c>
      <c r="G948" s="1" t="s">
        <v>20</v>
      </c>
      <c r="H948" s="1" t="s">
        <v>8415</v>
      </c>
      <c r="I948" s="1" t="s">
        <v>8416</v>
      </c>
      <c r="J948" s="1" t="s">
        <v>8416</v>
      </c>
      <c r="K948" s="2"/>
      <c r="L948" s="1">
        <v>-7.0</v>
      </c>
      <c r="M948" s="1"/>
      <c r="N948" s="1">
        <v>12.697933333333333</v>
      </c>
      <c r="O948" s="1" t="s">
        <v>5392</v>
      </c>
      <c r="P948" s="1" t="s">
        <v>8417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36</v>
      </c>
      <c r="B949" s="1" t="s">
        <v>17</v>
      </c>
      <c r="C949" s="1">
        <v>1072.0</v>
      </c>
      <c r="D949" s="1">
        <v>0.0</v>
      </c>
      <c r="E949" s="1" t="s">
        <v>6628</v>
      </c>
      <c r="F949" s="1" t="s">
        <v>38</v>
      </c>
      <c r="G949" s="1" t="s">
        <v>20</v>
      </c>
      <c r="H949" s="1" t="s">
        <v>8418</v>
      </c>
      <c r="I949" s="1" t="s">
        <v>8419</v>
      </c>
      <c r="J949" s="1" t="s">
        <v>8420</v>
      </c>
      <c r="K949" s="1" t="s">
        <v>8421</v>
      </c>
      <c r="L949" s="1">
        <v>16.0</v>
      </c>
      <c r="M949" s="1">
        <v>0.014516666666666667</v>
      </c>
      <c r="N949" s="1">
        <v>11.793483333333333</v>
      </c>
      <c r="O949" s="1" t="s">
        <v>5407</v>
      </c>
      <c r="P949" s="1" t="s">
        <v>8422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36</v>
      </c>
      <c r="B950" s="1" t="s">
        <v>17</v>
      </c>
      <c r="C950" s="1">
        <v>1285.0</v>
      </c>
      <c r="D950" s="1">
        <v>0.0</v>
      </c>
      <c r="E950" s="1" t="s">
        <v>6628</v>
      </c>
      <c r="F950" s="1" t="s">
        <v>38</v>
      </c>
      <c r="G950" s="1" t="s">
        <v>20</v>
      </c>
      <c r="H950" s="1" t="s">
        <v>8423</v>
      </c>
      <c r="I950" s="1" t="s">
        <v>8424</v>
      </c>
      <c r="J950" s="1" t="s">
        <v>8425</v>
      </c>
      <c r="K950" s="1" t="s">
        <v>8426</v>
      </c>
      <c r="L950" s="1">
        <v>2.0</v>
      </c>
      <c r="M950" s="1">
        <v>0.016083333333333335</v>
      </c>
      <c r="N950" s="1">
        <v>14.422866666666666</v>
      </c>
      <c r="O950" s="1" t="s">
        <v>5407</v>
      </c>
      <c r="P950" s="1" t="s">
        <v>8427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28</v>
      </c>
      <c r="B951" s="1" t="s">
        <v>17</v>
      </c>
      <c r="C951" s="1">
        <v>249.2</v>
      </c>
      <c r="D951" s="1">
        <v>0.0</v>
      </c>
      <c r="E951" s="1" t="s">
        <v>29</v>
      </c>
      <c r="F951" s="1" t="s">
        <v>19</v>
      </c>
      <c r="G951" s="1" t="s">
        <v>20</v>
      </c>
      <c r="H951" s="1" t="s">
        <v>8428</v>
      </c>
      <c r="I951" s="1" t="s">
        <v>8429</v>
      </c>
      <c r="J951" s="1" t="s">
        <v>8429</v>
      </c>
      <c r="K951" s="2"/>
      <c r="L951" s="1">
        <v>-8.0</v>
      </c>
      <c r="M951" s="1"/>
      <c r="N951" s="1">
        <v>6.0934</v>
      </c>
      <c r="O951" s="1" t="s">
        <v>5392</v>
      </c>
      <c r="P951" s="1" t="s">
        <v>6906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28</v>
      </c>
      <c r="B952" s="1" t="s">
        <v>17</v>
      </c>
      <c r="C952" s="1">
        <v>533.2</v>
      </c>
      <c r="D952" s="1">
        <v>0.0</v>
      </c>
      <c r="E952" s="1" t="s">
        <v>29</v>
      </c>
      <c r="F952" s="1" t="s">
        <v>19</v>
      </c>
      <c r="G952" s="1" t="s">
        <v>20</v>
      </c>
      <c r="H952" s="1" t="s">
        <v>8430</v>
      </c>
      <c r="I952" s="1" t="s">
        <v>8431</v>
      </c>
      <c r="J952" s="1" t="s">
        <v>8431</v>
      </c>
      <c r="K952" s="2"/>
      <c r="L952" s="1">
        <v>-10.0</v>
      </c>
      <c r="M952" s="1"/>
      <c r="N952" s="1">
        <v>9.973766666666666</v>
      </c>
      <c r="O952" s="1" t="s">
        <v>5392</v>
      </c>
      <c r="P952" s="1" t="s">
        <v>8432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179</v>
      </c>
      <c r="B953" s="1" t="s">
        <v>17</v>
      </c>
      <c r="C953" s="1">
        <v>20.0</v>
      </c>
      <c r="D953" s="1">
        <v>35.0</v>
      </c>
      <c r="E953" s="2"/>
      <c r="F953" s="1" t="s">
        <v>67</v>
      </c>
      <c r="G953" s="1" t="s">
        <v>93</v>
      </c>
      <c r="H953" s="1" t="s">
        <v>8433</v>
      </c>
      <c r="I953" s="1" t="s">
        <v>8434</v>
      </c>
      <c r="J953" s="1" t="s">
        <v>8240</v>
      </c>
      <c r="K953" s="2"/>
      <c r="L953" s="1">
        <v>775.0</v>
      </c>
      <c r="M953" s="1"/>
      <c r="N953" s="1">
        <v>2.58545</v>
      </c>
      <c r="O953" s="1" t="s">
        <v>182</v>
      </c>
      <c r="P953" s="1" t="s">
        <v>8435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28</v>
      </c>
      <c r="B954" s="1" t="s">
        <v>17</v>
      </c>
      <c r="C954" s="1">
        <v>377.2</v>
      </c>
      <c r="D954" s="1">
        <v>0.0</v>
      </c>
      <c r="E954" s="1" t="s">
        <v>29</v>
      </c>
      <c r="F954" s="1" t="s">
        <v>19</v>
      </c>
      <c r="G954" s="1" t="s">
        <v>20</v>
      </c>
      <c r="H954" s="1" t="s">
        <v>8436</v>
      </c>
      <c r="I954" s="1" t="s">
        <v>8437</v>
      </c>
      <c r="J954" s="1" t="s">
        <v>8437</v>
      </c>
      <c r="K954" s="2"/>
      <c r="L954" s="1">
        <v>-6.0</v>
      </c>
      <c r="M954" s="1"/>
      <c r="N954" s="1">
        <v>8.949233333333334</v>
      </c>
      <c r="O954" s="1" t="s">
        <v>5392</v>
      </c>
      <c r="P954" s="1" t="s">
        <v>8438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36</v>
      </c>
      <c r="B955" s="1" t="s">
        <v>17</v>
      </c>
      <c r="C955" s="1">
        <v>309.0</v>
      </c>
      <c r="D955" s="1">
        <v>0.0</v>
      </c>
      <c r="E955" s="1" t="s">
        <v>6628</v>
      </c>
      <c r="F955" s="1" t="s">
        <v>38</v>
      </c>
      <c r="G955" s="1" t="s">
        <v>93</v>
      </c>
      <c r="H955" s="1" t="s">
        <v>8439</v>
      </c>
      <c r="I955" s="1" t="s">
        <v>8440</v>
      </c>
      <c r="J955" s="1" t="s">
        <v>8441</v>
      </c>
      <c r="K955" s="1" t="s">
        <v>8442</v>
      </c>
      <c r="L955" s="1">
        <v>-8.0</v>
      </c>
      <c r="M955" s="1">
        <v>0.010883333333333333</v>
      </c>
      <c r="N955" s="1">
        <v>8.243233333333333</v>
      </c>
      <c r="O955" s="1" t="s">
        <v>5407</v>
      </c>
      <c r="P955" s="1" t="s">
        <v>6306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28</v>
      </c>
      <c r="B956" s="1" t="s">
        <v>17</v>
      </c>
      <c r="C956" s="1">
        <v>1047.2</v>
      </c>
      <c r="D956" s="1">
        <v>0.0</v>
      </c>
      <c r="E956" s="1" t="s">
        <v>29</v>
      </c>
      <c r="F956" s="1" t="s">
        <v>19</v>
      </c>
      <c r="G956" s="1" t="s">
        <v>20</v>
      </c>
      <c r="H956" s="1" t="s">
        <v>8443</v>
      </c>
      <c r="I956" s="1" t="s">
        <v>8444</v>
      </c>
      <c r="J956" s="1" t="s">
        <v>8444</v>
      </c>
      <c r="K956" s="2"/>
      <c r="L956" s="1">
        <v>0.0</v>
      </c>
      <c r="M956" s="1"/>
      <c r="N956" s="1">
        <v>19.58245</v>
      </c>
      <c r="O956" s="1" t="s">
        <v>5392</v>
      </c>
      <c r="P956" s="1" t="s">
        <v>8445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28</v>
      </c>
      <c r="B957" s="1" t="s">
        <v>17</v>
      </c>
      <c r="C957" s="3">
        <v>214.2</v>
      </c>
      <c r="D957" s="1">
        <v>0.0</v>
      </c>
      <c r="E957" s="1" t="s">
        <v>29</v>
      </c>
      <c r="F957" s="1" t="s">
        <v>19</v>
      </c>
      <c r="G957" s="1" t="s">
        <v>20</v>
      </c>
      <c r="H957" s="1" t="s">
        <v>8446</v>
      </c>
      <c r="I957" s="1" t="s">
        <v>8447</v>
      </c>
      <c r="J957" s="1" t="s">
        <v>8447</v>
      </c>
      <c r="K957" s="2"/>
      <c r="L957" s="1">
        <v>-5.0</v>
      </c>
      <c r="M957" s="1"/>
      <c r="N957" s="1">
        <v>9.9559</v>
      </c>
      <c r="O957" s="1" t="s">
        <v>5392</v>
      </c>
      <c r="P957" s="1" t="s">
        <v>5877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58</v>
      </c>
      <c r="B958" s="1" t="s">
        <v>485</v>
      </c>
      <c r="C958" s="1">
        <v>329.0</v>
      </c>
      <c r="D958" s="1">
        <v>0.0</v>
      </c>
      <c r="E958" s="2"/>
      <c r="F958" s="1" t="s">
        <v>19</v>
      </c>
      <c r="G958" s="1" t="s">
        <v>20</v>
      </c>
      <c r="H958" s="1" t="s">
        <v>8448</v>
      </c>
      <c r="I958" s="1" t="s">
        <v>8449</v>
      </c>
      <c r="J958" s="1" t="s">
        <v>8449</v>
      </c>
      <c r="K958" s="2"/>
      <c r="L958" s="1">
        <v>-5.0</v>
      </c>
      <c r="M958" s="1"/>
      <c r="N958" s="1">
        <v>9.92835</v>
      </c>
      <c r="O958" s="1" t="s">
        <v>5382</v>
      </c>
      <c r="P958" s="1" t="s">
        <v>8450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36</v>
      </c>
      <c r="B959" s="1" t="s">
        <v>17</v>
      </c>
      <c r="C959" s="1">
        <v>414.0</v>
      </c>
      <c r="D959" s="1">
        <v>0.0</v>
      </c>
      <c r="E959" s="1" t="s">
        <v>5753</v>
      </c>
      <c r="F959" s="1" t="s">
        <v>38</v>
      </c>
      <c r="G959" s="1" t="s">
        <v>93</v>
      </c>
      <c r="H959" s="1" t="s">
        <v>8451</v>
      </c>
      <c r="I959" s="1" t="s">
        <v>8452</v>
      </c>
      <c r="J959" s="1" t="s">
        <v>8453</v>
      </c>
      <c r="K959" s="1" t="s">
        <v>8454</v>
      </c>
      <c r="L959" s="1">
        <v>-5.0</v>
      </c>
      <c r="M959" s="1">
        <v>0.015483333333333333</v>
      </c>
      <c r="N959" s="1">
        <v>9.56965</v>
      </c>
      <c r="O959" s="1" t="s">
        <v>5407</v>
      </c>
      <c r="P959" s="1" t="s">
        <v>8455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58</v>
      </c>
      <c r="B960" s="1" t="s">
        <v>485</v>
      </c>
      <c r="C960" s="1">
        <v>518.0</v>
      </c>
      <c r="D960" s="1">
        <v>0.0</v>
      </c>
      <c r="E960" s="2"/>
      <c r="F960" s="1" t="s">
        <v>19</v>
      </c>
      <c r="G960" s="1" t="s">
        <v>20</v>
      </c>
      <c r="H960" s="1" t="s">
        <v>8456</v>
      </c>
      <c r="I960" s="1" t="s">
        <v>8457</v>
      </c>
      <c r="J960" s="1" t="s">
        <v>8457</v>
      </c>
      <c r="K960" s="2"/>
      <c r="L960" s="1">
        <v>-11.0</v>
      </c>
      <c r="M960" s="1"/>
      <c r="N960" s="1">
        <v>7.4467</v>
      </c>
      <c r="O960" s="1" t="s">
        <v>5382</v>
      </c>
      <c r="P960" s="1" t="s">
        <v>8458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36</v>
      </c>
      <c r="B961" s="1" t="s">
        <v>17</v>
      </c>
      <c r="C961" s="1">
        <v>247.0</v>
      </c>
      <c r="D961" s="1">
        <v>62.0</v>
      </c>
      <c r="E961" s="2"/>
      <c r="F961" s="1" t="s">
        <v>67</v>
      </c>
      <c r="G961" s="1" t="s">
        <v>20</v>
      </c>
      <c r="H961" s="1" t="s">
        <v>8459</v>
      </c>
      <c r="I961" s="1" t="s">
        <v>8460</v>
      </c>
      <c r="J961" s="1" t="s">
        <v>8240</v>
      </c>
      <c r="K961" s="2"/>
      <c r="L961" s="1">
        <v>803.0</v>
      </c>
      <c r="M961" s="1"/>
      <c r="N961" s="1">
        <v>9.784983333333333</v>
      </c>
      <c r="O961" s="1" t="s">
        <v>5407</v>
      </c>
      <c r="P961" s="1" t="s">
        <v>5486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28</v>
      </c>
      <c r="B962" s="1" t="s">
        <v>17</v>
      </c>
      <c r="C962" s="1">
        <v>273.2</v>
      </c>
      <c r="D962" s="1">
        <v>0.0</v>
      </c>
      <c r="E962" s="1" t="s">
        <v>29</v>
      </c>
      <c r="F962" s="1" t="s">
        <v>19</v>
      </c>
      <c r="G962" s="1" t="s">
        <v>20</v>
      </c>
      <c r="H962" s="1" t="s">
        <v>8461</v>
      </c>
      <c r="I962" s="1" t="s">
        <v>8462</v>
      </c>
      <c r="J962" s="1" t="s">
        <v>8462</v>
      </c>
      <c r="K962" s="2"/>
      <c r="L962" s="1">
        <v>-7.0</v>
      </c>
      <c r="M962" s="1"/>
      <c r="N962" s="1">
        <v>7.7469833333333336</v>
      </c>
      <c r="O962" s="1" t="s">
        <v>5392</v>
      </c>
      <c r="P962" s="1" t="s">
        <v>8463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28</v>
      </c>
      <c r="B963" s="1" t="s">
        <v>17</v>
      </c>
      <c r="C963" s="1">
        <v>480.4</v>
      </c>
      <c r="D963" s="1">
        <v>0.0</v>
      </c>
      <c r="E963" s="1" t="s">
        <v>29</v>
      </c>
      <c r="F963" s="1" t="s">
        <v>19</v>
      </c>
      <c r="G963" s="1" t="s">
        <v>20</v>
      </c>
      <c r="H963" s="1" t="s">
        <v>8464</v>
      </c>
      <c r="I963" s="1" t="s">
        <v>8465</v>
      </c>
      <c r="J963" s="1" t="s">
        <v>8465</v>
      </c>
      <c r="K963" s="2"/>
      <c r="L963" s="1">
        <v>-1.0</v>
      </c>
      <c r="M963" s="1"/>
      <c r="N963" s="1">
        <v>13.183316666666666</v>
      </c>
      <c r="O963" s="1" t="s">
        <v>5392</v>
      </c>
      <c r="P963" s="1" t="s">
        <v>8466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28</v>
      </c>
      <c r="B964" s="1" t="s">
        <v>17</v>
      </c>
      <c r="C964" s="3">
        <v>271.2</v>
      </c>
      <c r="D964" s="1">
        <v>0.0</v>
      </c>
      <c r="E964" s="1" t="s">
        <v>29</v>
      </c>
      <c r="F964" s="1" t="s">
        <v>19</v>
      </c>
      <c r="G964" s="1" t="s">
        <v>20</v>
      </c>
      <c r="H964" s="1" t="s">
        <v>8467</v>
      </c>
      <c r="I964" s="1" t="s">
        <v>8468</v>
      </c>
      <c r="J964" s="1" t="s">
        <v>8468</v>
      </c>
      <c r="K964" s="2"/>
      <c r="L964" s="1">
        <v>-4.0</v>
      </c>
      <c r="M964" s="1"/>
      <c r="N964" s="1">
        <v>10.457683333333334</v>
      </c>
      <c r="O964" s="1" t="s">
        <v>5392</v>
      </c>
      <c r="P964" s="1" t="s">
        <v>8469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58</v>
      </c>
      <c r="B965" s="1" t="s">
        <v>485</v>
      </c>
      <c r="C965" s="1">
        <v>289.0</v>
      </c>
      <c r="D965" s="1">
        <v>0.0</v>
      </c>
      <c r="E965" s="2"/>
      <c r="F965" s="1" t="s">
        <v>19</v>
      </c>
      <c r="G965" s="1" t="s">
        <v>20</v>
      </c>
      <c r="H965" s="1" t="s">
        <v>8470</v>
      </c>
      <c r="I965" s="1" t="s">
        <v>8471</v>
      </c>
      <c r="J965" s="1" t="s">
        <v>8471</v>
      </c>
      <c r="K965" s="2"/>
      <c r="L965" s="1">
        <v>-9.0</v>
      </c>
      <c r="M965" s="1"/>
      <c r="N965" s="1">
        <v>5.94085</v>
      </c>
      <c r="O965" s="1" t="s">
        <v>5382</v>
      </c>
      <c r="P965" s="1" t="s">
        <v>8472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36</v>
      </c>
      <c r="B966" s="1" t="s">
        <v>17</v>
      </c>
      <c r="C966" s="1">
        <v>355.0</v>
      </c>
      <c r="D966" s="1">
        <v>0.0</v>
      </c>
      <c r="E966" s="1" t="s">
        <v>5753</v>
      </c>
      <c r="F966" s="1" t="s">
        <v>38</v>
      </c>
      <c r="G966" s="1" t="s">
        <v>93</v>
      </c>
      <c r="H966" s="1" t="s">
        <v>8473</v>
      </c>
      <c r="I966" s="1" t="s">
        <v>8474</v>
      </c>
      <c r="J966" s="1" t="s">
        <v>8475</v>
      </c>
      <c r="K966" s="1" t="s">
        <v>8476</v>
      </c>
      <c r="L966" s="1">
        <v>-8.0</v>
      </c>
      <c r="M966" s="1">
        <v>0.013016666666666666</v>
      </c>
      <c r="N966" s="1">
        <v>10.563766666666666</v>
      </c>
      <c r="O966" s="1" t="s">
        <v>5407</v>
      </c>
      <c r="P966" s="1" t="s">
        <v>8477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58</v>
      </c>
      <c r="B967" s="1" t="s">
        <v>485</v>
      </c>
      <c r="C967" s="3">
        <v>399.0</v>
      </c>
      <c r="D967" s="1">
        <v>0.0</v>
      </c>
      <c r="E967" s="2"/>
      <c r="F967" s="1" t="s">
        <v>19</v>
      </c>
      <c r="G967" s="1" t="s">
        <v>20</v>
      </c>
      <c r="H967" s="1" t="s">
        <v>8478</v>
      </c>
      <c r="I967" s="1" t="s">
        <v>8479</v>
      </c>
      <c r="J967" s="1" t="s">
        <v>8479</v>
      </c>
      <c r="K967" s="2"/>
      <c r="L967" s="1">
        <v>-5.0</v>
      </c>
      <c r="M967" s="1"/>
      <c r="N967" s="1">
        <v>9.6704</v>
      </c>
      <c r="O967" s="1" t="s">
        <v>5382</v>
      </c>
      <c r="P967" s="1" t="s">
        <v>8480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36</v>
      </c>
      <c r="B968" s="1" t="s">
        <v>17</v>
      </c>
      <c r="C968" s="1">
        <v>199.0</v>
      </c>
      <c r="D968" s="1">
        <v>50.0</v>
      </c>
      <c r="E968" s="2"/>
      <c r="F968" s="1" t="s">
        <v>67</v>
      </c>
      <c r="G968" s="1" t="s">
        <v>68</v>
      </c>
      <c r="H968" s="1" t="s">
        <v>8481</v>
      </c>
      <c r="I968" s="1" t="s">
        <v>8482</v>
      </c>
      <c r="J968" s="1" t="s">
        <v>8240</v>
      </c>
      <c r="K968" s="2"/>
      <c r="L968" s="1">
        <v>852.0</v>
      </c>
      <c r="M968" s="1"/>
      <c r="N968" s="1">
        <v>8.794033333333333</v>
      </c>
      <c r="O968" s="1" t="s">
        <v>5407</v>
      </c>
      <c r="P968" s="1" t="s">
        <v>6474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179</v>
      </c>
      <c r="B969" s="1" t="s">
        <v>17</v>
      </c>
      <c r="C969" s="1">
        <v>249.0</v>
      </c>
      <c r="D969" s="1">
        <v>0.0</v>
      </c>
      <c r="E969" s="2"/>
      <c r="F969" s="1" t="s">
        <v>67</v>
      </c>
      <c r="G969" s="1" t="s">
        <v>93</v>
      </c>
      <c r="H969" s="1" t="s">
        <v>8483</v>
      </c>
      <c r="I969" s="1" t="s">
        <v>8484</v>
      </c>
      <c r="J969" s="1" t="s">
        <v>8240</v>
      </c>
      <c r="K969" s="2"/>
      <c r="L969" s="1">
        <v>867.0</v>
      </c>
      <c r="M969" s="1"/>
      <c r="N969" s="1">
        <v>6.391866666666667</v>
      </c>
      <c r="O969" s="1" t="s">
        <v>182</v>
      </c>
      <c r="P969" s="1" t="s">
        <v>8485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36</v>
      </c>
      <c r="B970" s="1" t="s">
        <v>17</v>
      </c>
      <c r="C970" s="1">
        <v>215.0</v>
      </c>
      <c r="D970" s="1">
        <v>54.0</v>
      </c>
      <c r="E970" s="2"/>
      <c r="F970" s="1" t="s">
        <v>67</v>
      </c>
      <c r="G970" s="1" t="s">
        <v>68</v>
      </c>
      <c r="H970" s="1" t="s">
        <v>8486</v>
      </c>
      <c r="I970" s="1" t="s">
        <v>8487</v>
      </c>
      <c r="J970" s="1" t="s">
        <v>8240</v>
      </c>
      <c r="K970" s="2"/>
      <c r="L970" s="1">
        <v>853.0</v>
      </c>
      <c r="M970" s="1"/>
      <c r="N970" s="1">
        <v>11.53765</v>
      </c>
      <c r="O970" s="1" t="s">
        <v>5407</v>
      </c>
      <c r="P970" s="1" t="s">
        <v>7259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28</v>
      </c>
      <c r="B971" s="1" t="s">
        <v>17</v>
      </c>
      <c r="C971" s="1">
        <v>249.2</v>
      </c>
      <c r="D971" s="1">
        <v>0.0</v>
      </c>
      <c r="E971" s="1" t="s">
        <v>29</v>
      </c>
      <c r="F971" s="1" t="s">
        <v>19</v>
      </c>
      <c r="G971" s="1" t="s">
        <v>20</v>
      </c>
      <c r="H971" s="1" t="s">
        <v>8488</v>
      </c>
      <c r="I971" s="1" t="s">
        <v>8489</v>
      </c>
      <c r="J971" s="1" t="s">
        <v>8489</v>
      </c>
      <c r="K971" s="2"/>
      <c r="L971" s="1">
        <v>-5.0</v>
      </c>
      <c r="M971" s="1"/>
      <c r="N971" s="1">
        <v>9.273266666666666</v>
      </c>
      <c r="O971" s="1" t="s">
        <v>5392</v>
      </c>
      <c r="P971" s="1" t="s">
        <v>8490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28</v>
      </c>
      <c r="B972" s="1" t="s">
        <v>17</v>
      </c>
      <c r="C972" s="1">
        <v>504.2</v>
      </c>
      <c r="D972" s="1">
        <v>0.0</v>
      </c>
      <c r="E972" s="1" t="s">
        <v>29</v>
      </c>
      <c r="F972" s="1" t="s">
        <v>19</v>
      </c>
      <c r="G972" s="1" t="s">
        <v>20</v>
      </c>
      <c r="H972" s="1" t="s">
        <v>8491</v>
      </c>
      <c r="I972" s="1" t="s">
        <v>8492</v>
      </c>
      <c r="J972" s="1" t="s">
        <v>8492</v>
      </c>
      <c r="K972" s="2"/>
      <c r="L972" s="1">
        <v>-9.0</v>
      </c>
      <c r="M972" s="1"/>
      <c r="N972" s="1">
        <v>10.654183333333334</v>
      </c>
      <c r="O972" s="1" t="s">
        <v>5392</v>
      </c>
      <c r="P972" s="1" t="s">
        <v>8493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36</v>
      </c>
      <c r="B973" s="1" t="s">
        <v>17</v>
      </c>
      <c r="C973" s="1">
        <v>250.0</v>
      </c>
      <c r="D973" s="1">
        <v>0.0</v>
      </c>
      <c r="E973" s="1" t="s">
        <v>5753</v>
      </c>
      <c r="F973" s="1" t="s">
        <v>38</v>
      </c>
      <c r="G973" s="1" t="s">
        <v>20</v>
      </c>
      <c r="H973" s="1" t="s">
        <v>8494</v>
      </c>
      <c r="I973" s="1" t="s">
        <v>8495</v>
      </c>
      <c r="J973" s="1" t="s">
        <v>8496</v>
      </c>
      <c r="K973" s="1" t="s">
        <v>8497</v>
      </c>
      <c r="L973" s="1">
        <v>-11.0</v>
      </c>
      <c r="M973" s="1">
        <v>0.0081</v>
      </c>
      <c r="N973" s="1">
        <v>7.1163</v>
      </c>
      <c r="O973" s="1" t="s">
        <v>5407</v>
      </c>
      <c r="P973" s="1" t="s">
        <v>7073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16</v>
      </c>
      <c r="B974" s="1" t="s">
        <v>485</v>
      </c>
      <c r="C974" s="1">
        <v>289.0</v>
      </c>
      <c r="D974" s="1">
        <v>0.0</v>
      </c>
      <c r="E974" s="1" t="s">
        <v>8498</v>
      </c>
      <c r="F974" s="1" t="s">
        <v>19</v>
      </c>
      <c r="G974" s="1" t="s">
        <v>20</v>
      </c>
      <c r="H974" s="1" t="s">
        <v>8499</v>
      </c>
      <c r="I974" s="1" t="s">
        <v>8500</v>
      </c>
      <c r="J974" s="1" t="s">
        <v>8500</v>
      </c>
      <c r="K974" s="2"/>
      <c r="L974" s="1">
        <v>-7.0</v>
      </c>
      <c r="M974" s="1"/>
      <c r="N974" s="1">
        <v>7.37135</v>
      </c>
      <c r="O974" s="1" t="s">
        <v>5382</v>
      </c>
      <c r="P974" s="1" t="s">
        <v>8501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58</v>
      </c>
      <c r="B975" s="1" t="s">
        <v>485</v>
      </c>
      <c r="C975" s="1">
        <v>348.0</v>
      </c>
      <c r="D975" s="1">
        <v>0.0</v>
      </c>
      <c r="E975" s="2"/>
      <c r="F975" s="1" t="s">
        <v>19</v>
      </c>
      <c r="G975" s="1" t="s">
        <v>20</v>
      </c>
      <c r="H975" s="1" t="s">
        <v>8502</v>
      </c>
      <c r="I975" s="1" t="s">
        <v>8503</v>
      </c>
      <c r="J975" s="1" t="s">
        <v>8503</v>
      </c>
      <c r="K975" s="2"/>
      <c r="L975" s="1">
        <v>-8.0</v>
      </c>
      <c r="M975" s="1"/>
      <c r="N975" s="1">
        <v>6.658</v>
      </c>
      <c r="O975" s="1" t="s">
        <v>5382</v>
      </c>
      <c r="P975" s="1" t="s">
        <v>8504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58</v>
      </c>
      <c r="B976" s="1" t="s">
        <v>485</v>
      </c>
      <c r="C976" s="1">
        <v>329.0</v>
      </c>
      <c r="D976" s="1">
        <v>0.0</v>
      </c>
      <c r="E976" s="2"/>
      <c r="F976" s="1" t="s">
        <v>19</v>
      </c>
      <c r="G976" s="1" t="s">
        <v>20</v>
      </c>
      <c r="H976" s="1" t="s">
        <v>8505</v>
      </c>
      <c r="I976" s="1" t="s">
        <v>8506</v>
      </c>
      <c r="J976" s="1" t="s">
        <v>8506</v>
      </c>
      <c r="K976" s="2"/>
      <c r="L976" s="1">
        <v>-2.0</v>
      </c>
      <c r="M976" s="1"/>
      <c r="N976" s="1">
        <v>12.155</v>
      </c>
      <c r="O976" s="1" t="s">
        <v>5382</v>
      </c>
      <c r="P976" s="1" t="s">
        <v>5981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28</v>
      </c>
      <c r="B977" s="1" t="s">
        <v>17</v>
      </c>
      <c r="C977" s="1">
        <v>487.4</v>
      </c>
      <c r="D977" s="1">
        <v>0.0</v>
      </c>
      <c r="E977" s="1" t="s">
        <v>29</v>
      </c>
      <c r="F977" s="1" t="s">
        <v>19</v>
      </c>
      <c r="G977" s="1" t="s">
        <v>20</v>
      </c>
      <c r="H977" s="1" t="s">
        <v>8507</v>
      </c>
      <c r="I977" s="1" t="s">
        <v>8508</v>
      </c>
      <c r="J977" s="1" t="s">
        <v>8508</v>
      </c>
      <c r="K977" s="2"/>
      <c r="L977" s="1">
        <v>-3.0</v>
      </c>
      <c r="M977" s="1"/>
      <c r="N977" s="1">
        <v>11.136583333333334</v>
      </c>
      <c r="O977" s="1" t="s">
        <v>5392</v>
      </c>
      <c r="P977" s="1" t="s">
        <v>8509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36</v>
      </c>
      <c r="B978" s="1" t="s">
        <v>17</v>
      </c>
      <c r="C978" s="1">
        <v>308.0</v>
      </c>
      <c r="D978" s="1">
        <v>0.0</v>
      </c>
      <c r="E978" s="1" t="s">
        <v>5753</v>
      </c>
      <c r="F978" s="1" t="s">
        <v>38</v>
      </c>
      <c r="G978" s="1" t="s">
        <v>20</v>
      </c>
      <c r="H978" s="1" t="s">
        <v>8510</v>
      </c>
      <c r="I978" s="1" t="s">
        <v>8511</v>
      </c>
      <c r="J978" s="1" t="s">
        <v>8512</v>
      </c>
      <c r="K978" s="1" t="s">
        <v>8513</v>
      </c>
      <c r="L978" s="1">
        <v>-11.0</v>
      </c>
      <c r="M978" s="1">
        <v>0.012233333333333334</v>
      </c>
      <c r="N978" s="1">
        <v>7.961133333333334</v>
      </c>
      <c r="O978" s="1" t="s">
        <v>5407</v>
      </c>
      <c r="P978" s="1" t="s">
        <v>6488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58</v>
      </c>
      <c r="B979" s="1" t="s">
        <v>485</v>
      </c>
      <c r="C979" s="1">
        <v>713.0</v>
      </c>
      <c r="D979" s="1">
        <v>0.0</v>
      </c>
      <c r="E979" s="2"/>
      <c r="F979" s="1" t="s">
        <v>19</v>
      </c>
      <c r="G979" s="1" t="s">
        <v>20</v>
      </c>
      <c r="H979" s="1" t="s">
        <v>8514</v>
      </c>
      <c r="I979" s="1" t="s">
        <v>8515</v>
      </c>
      <c r="J979" s="1" t="s">
        <v>8515</v>
      </c>
      <c r="K979" s="2"/>
      <c r="L979" s="1">
        <v>-6.0</v>
      </c>
      <c r="M979" s="1"/>
      <c r="N979" s="1">
        <v>13.551933333333332</v>
      </c>
      <c r="O979" s="1" t="s">
        <v>5382</v>
      </c>
      <c r="P979" s="1" t="s">
        <v>8516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58</v>
      </c>
      <c r="B980" s="1" t="s">
        <v>485</v>
      </c>
      <c r="C980" s="1">
        <v>453.0</v>
      </c>
      <c r="D980" s="1">
        <v>0.0</v>
      </c>
      <c r="E980" s="2"/>
      <c r="F980" s="1" t="s">
        <v>19</v>
      </c>
      <c r="G980" s="1" t="s">
        <v>20</v>
      </c>
      <c r="H980" s="1" t="s">
        <v>8517</v>
      </c>
      <c r="I980" s="1" t="s">
        <v>8518</v>
      </c>
      <c r="J980" s="1" t="s">
        <v>8518</v>
      </c>
      <c r="K980" s="2"/>
      <c r="L980" s="1">
        <v>-1.0</v>
      </c>
      <c r="M980" s="1"/>
      <c r="N980" s="1">
        <v>13.809683333333334</v>
      </c>
      <c r="O980" s="1" t="s">
        <v>5382</v>
      </c>
      <c r="P980" s="1" t="s">
        <v>8519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36</v>
      </c>
      <c r="B981" s="1" t="s">
        <v>17</v>
      </c>
      <c r="C981" s="1">
        <v>393.0</v>
      </c>
      <c r="D981" s="1">
        <v>15.0</v>
      </c>
      <c r="E981" s="1" t="s">
        <v>6445</v>
      </c>
      <c r="F981" s="1" t="s">
        <v>38</v>
      </c>
      <c r="G981" s="1" t="s">
        <v>93</v>
      </c>
      <c r="H981" s="1" t="s">
        <v>8520</v>
      </c>
      <c r="I981" s="1" t="s">
        <v>8521</v>
      </c>
      <c r="J981" s="1" t="s">
        <v>8522</v>
      </c>
      <c r="K981" s="1" t="s">
        <v>8523</v>
      </c>
      <c r="L981" s="1">
        <v>-9.0</v>
      </c>
      <c r="M981" s="1">
        <v>0.019683333333333334</v>
      </c>
      <c r="N981" s="1">
        <v>10.209166666666667</v>
      </c>
      <c r="O981" s="1" t="s">
        <v>5407</v>
      </c>
      <c r="P981" s="1" t="s">
        <v>8524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58</v>
      </c>
      <c r="B982" s="1" t="s">
        <v>485</v>
      </c>
      <c r="C982" s="1">
        <v>394.0</v>
      </c>
      <c r="D982" s="1">
        <v>0.0</v>
      </c>
      <c r="E982" s="2"/>
      <c r="F982" s="1" t="s">
        <v>19</v>
      </c>
      <c r="G982" s="1" t="s">
        <v>20</v>
      </c>
      <c r="H982" s="1" t="s">
        <v>8525</v>
      </c>
      <c r="I982" s="1" t="s">
        <v>8526</v>
      </c>
      <c r="J982" s="1" t="s">
        <v>8526</v>
      </c>
      <c r="K982" s="2"/>
      <c r="L982" s="1">
        <v>-1.0</v>
      </c>
      <c r="M982" s="1"/>
      <c r="N982" s="1">
        <v>13.783133333333334</v>
      </c>
      <c r="O982" s="1" t="s">
        <v>5382</v>
      </c>
      <c r="P982" s="1" t="s">
        <v>8527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58</v>
      </c>
      <c r="B983" s="1" t="s">
        <v>485</v>
      </c>
      <c r="C983" s="1">
        <v>379.0</v>
      </c>
      <c r="D983" s="1">
        <v>0.0</v>
      </c>
      <c r="E983" s="2"/>
      <c r="F983" s="1" t="s">
        <v>19</v>
      </c>
      <c r="G983" s="1" t="s">
        <v>20</v>
      </c>
      <c r="H983" s="1" t="s">
        <v>8528</v>
      </c>
      <c r="I983" s="1" t="s">
        <v>8529</v>
      </c>
      <c r="J983" s="1" t="s">
        <v>8529</v>
      </c>
      <c r="K983" s="2"/>
      <c r="L983" s="1">
        <v>-5.0</v>
      </c>
      <c r="M983" s="1"/>
      <c r="N983" s="1">
        <v>9.034866666666666</v>
      </c>
      <c r="O983" s="1" t="s">
        <v>5382</v>
      </c>
      <c r="P983" s="1" t="s">
        <v>8530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28</v>
      </c>
      <c r="B984" s="1" t="s">
        <v>17</v>
      </c>
      <c r="C984" s="1">
        <v>318.2</v>
      </c>
      <c r="D984" s="1">
        <v>0.0</v>
      </c>
      <c r="E984" s="1" t="s">
        <v>29</v>
      </c>
      <c r="F984" s="1" t="s">
        <v>19</v>
      </c>
      <c r="G984" s="1" t="s">
        <v>20</v>
      </c>
      <c r="H984" s="1" t="s">
        <v>8531</v>
      </c>
      <c r="I984" s="1" t="s">
        <v>8532</v>
      </c>
      <c r="J984" s="1" t="s">
        <v>8532</v>
      </c>
      <c r="K984" s="2"/>
      <c r="L984" s="1">
        <v>-4.0</v>
      </c>
      <c r="M984" s="1"/>
      <c r="N984" s="1">
        <v>10.86855</v>
      </c>
      <c r="O984" s="1" t="s">
        <v>5392</v>
      </c>
      <c r="P984" s="1" t="s">
        <v>8533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58</v>
      </c>
      <c r="B985" s="1" t="s">
        <v>485</v>
      </c>
      <c r="C985" s="1">
        <v>394.0</v>
      </c>
      <c r="D985" s="1">
        <v>0.0</v>
      </c>
      <c r="E985" s="2"/>
      <c r="F985" s="1" t="s">
        <v>19</v>
      </c>
      <c r="G985" s="1" t="s">
        <v>20</v>
      </c>
      <c r="H985" s="1" t="s">
        <v>8534</v>
      </c>
      <c r="I985" s="1" t="s">
        <v>8535</v>
      </c>
      <c r="J985" s="1" t="s">
        <v>8535</v>
      </c>
      <c r="K985" s="2"/>
      <c r="L985" s="1">
        <v>-4.0</v>
      </c>
      <c r="M985" s="1"/>
      <c r="N985" s="1">
        <v>10.9782</v>
      </c>
      <c r="O985" s="1" t="s">
        <v>5382</v>
      </c>
      <c r="P985" s="1" t="s">
        <v>8536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28</v>
      </c>
      <c r="B986" s="1" t="s">
        <v>17</v>
      </c>
      <c r="C986" s="1">
        <v>348.0</v>
      </c>
      <c r="D986" s="1">
        <v>0.0</v>
      </c>
      <c r="E986" s="1" t="s">
        <v>29</v>
      </c>
      <c r="F986" s="1" t="s">
        <v>19</v>
      </c>
      <c r="G986" s="1" t="s">
        <v>20</v>
      </c>
      <c r="H986" s="1" t="s">
        <v>8537</v>
      </c>
      <c r="I986" s="1" t="s">
        <v>8538</v>
      </c>
      <c r="J986" s="1" t="s">
        <v>8538</v>
      </c>
      <c r="K986" s="2"/>
      <c r="L986" s="1">
        <v>-9.0</v>
      </c>
      <c r="M986" s="1"/>
      <c r="N986" s="1">
        <v>5.657183333333333</v>
      </c>
      <c r="O986" s="1" t="s">
        <v>5392</v>
      </c>
      <c r="P986" s="1" t="s">
        <v>8539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36</v>
      </c>
      <c r="B987" s="1" t="s">
        <v>17</v>
      </c>
      <c r="C987" s="1">
        <v>247.0</v>
      </c>
      <c r="D987" s="1">
        <v>62.0</v>
      </c>
      <c r="E987" s="2"/>
      <c r="F987" s="1" t="s">
        <v>67</v>
      </c>
      <c r="G987" s="1" t="s">
        <v>68</v>
      </c>
      <c r="H987" s="1" t="s">
        <v>8540</v>
      </c>
      <c r="I987" s="1" t="s">
        <v>8541</v>
      </c>
      <c r="J987" s="1" t="s">
        <v>8240</v>
      </c>
      <c r="K987" s="2"/>
      <c r="L987" s="1">
        <v>1010.0</v>
      </c>
      <c r="M987" s="1"/>
      <c r="N987" s="1">
        <v>4.288983333333333</v>
      </c>
      <c r="O987" s="1" t="s">
        <v>5407</v>
      </c>
      <c r="P987" s="1" t="s">
        <v>8542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36</v>
      </c>
      <c r="B988" s="1" t="s">
        <v>17</v>
      </c>
      <c r="C988" s="1">
        <v>518.0</v>
      </c>
      <c r="D988" s="1">
        <v>0.0</v>
      </c>
      <c r="E988" s="1" t="s">
        <v>6445</v>
      </c>
      <c r="F988" s="1" t="s">
        <v>38</v>
      </c>
      <c r="G988" s="1" t="s">
        <v>20</v>
      </c>
      <c r="H988" s="1" t="s">
        <v>8543</v>
      </c>
      <c r="I988" s="1" t="s">
        <v>8544</v>
      </c>
      <c r="J988" s="1" t="s">
        <v>8545</v>
      </c>
      <c r="K988" s="1" t="s">
        <v>8546</v>
      </c>
      <c r="L988" s="1">
        <v>-15.0</v>
      </c>
      <c r="M988" s="1">
        <v>0.011833333333333333</v>
      </c>
      <c r="N988" s="1">
        <v>9.25095</v>
      </c>
      <c r="O988" s="1" t="s">
        <v>5407</v>
      </c>
      <c r="P988" s="1" t="s">
        <v>8547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36</v>
      </c>
      <c r="B989" s="1" t="s">
        <v>17</v>
      </c>
      <c r="C989" s="3">
        <v>208.0</v>
      </c>
      <c r="D989" s="1">
        <v>10.0</v>
      </c>
      <c r="E989" s="2"/>
      <c r="F989" s="1" t="s">
        <v>67</v>
      </c>
      <c r="G989" s="1" t="s">
        <v>20</v>
      </c>
      <c r="H989" s="1" t="s">
        <v>8548</v>
      </c>
      <c r="I989" s="1" t="s">
        <v>8549</v>
      </c>
      <c r="J989" s="1" t="s">
        <v>8240</v>
      </c>
      <c r="K989" s="2"/>
      <c r="L989" s="1">
        <v>1035.0</v>
      </c>
      <c r="M989" s="1"/>
      <c r="N989" s="1">
        <v>8.877483333333334</v>
      </c>
      <c r="O989" s="1" t="s">
        <v>5407</v>
      </c>
      <c r="P989" s="1" t="s">
        <v>8550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28</v>
      </c>
      <c r="B990" s="1" t="s">
        <v>17</v>
      </c>
      <c r="C990" s="1">
        <v>224.2</v>
      </c>
      <c r="D990" s="1">
        <v>0.0</v>
      </c>
      <c r="E990" s="1" t="s">
        <v>29</v>
      </c>
      <c r="F990" s="1" t="s">
        <v>19</v>
      </c>
      <c r="G990" s="1" t="s">
        <v>20</v>
      </c>
      <c r="H990" s="1" t="s">
        <v>8551</v>
      </c>
      <c r="I990" s="1" t="s">
        <v>8552</v>
      </c>
      <c r="J990" s="1" t="s">
        <v>8552</v>
      </c>
      <c r="K990" s="2"/>
      <c r="L990" s="1">
        <v>-9.0</v>
      </c>
      <c r="M990" s="1"/>
      <c r="N990" s="1">
        <v>5.502416666666667</v>
      </c>
      <c r="O990" s="1" t="s">
        <v>5392</v>
      </c>
      <c r="P990" s="1" t="s">
        <v>6809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28</v>
      </c>
      <c r="B991" s="1" t="s">
        <v>17</v>
      </c>
      <c r="C991" s="1">
        <v>214.2</v>
      </c>
      <c r="D991" s="1">
        <v>0.0</v>
      </c>
      <c r="E991" s="1" t="s">
        <v>29</v>
      </c>
      <c r="F991" s="1" t="s">
        <v>19</v>
      </c>
      <c r="G991" s="1" t="s">
        <v>20</v>
      </c>
      <c r="H991" s="1" t="s">
        <v>8553</v>
      </c>
      <c r="I991" s="1" t="s">
        <v>8554</v>
      </c>
      <c r="J991" s="1" t="s">
        <v>8554</v>
      </c>
      <c r="K991" s="2"/>
      <c r="L991" s="1">
        <v>-7.0</v>
      </c>
      <c r="M991" s="1"/>
      <c r="N991" s="1">
        <v>7.073366666666667</v>
      </c>
      <c r="O991" s="1" t="s">
        <v>5392</v>
      </c>
      <c r="P991" s="1" t="s">
        <v>5649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58</v>
      </c>
      <c r="B992" s="1" t="s">
        <v>485</v>
      </c>
      <c r="C992" s="1">
        <v>849.0</v>
      </c>
      <c r="D992" s="1">
        <v>0.0</v>
      </c>
      <c r="E992" s="2"/>
      <c r="F992" s="1" t="s">
        <v>19</v>
      </c>
      <c r="G992" s="1" t="s">
        <v>20</v>
      </c>
      <c r="H992" s="1" t="s">
        <v>8555</v>
      </c>
      <c r="I992" s="1" t="s">
        <v>8556</v>
      </c>
      <c r="J992" s="1" t="s">
        <v>8556</v>
      </c>
      <c r="K992" s="2"/>
      <c r="L992" s="1">
        <v>5.0</v>
      </c>
      <c r="M992" s="1"/>
      <c r="N992" s="1">
        <v>25.311133333333334</v>
      </c>
      <c r="O992" s="1" t="s">
        <v>5382</v>
      </c>
      <c r="P992" s="1" t="s">
        <v>8557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58</v>
      </c>
      <c r="B993" s="1" t="s">
        <v>485</v>
      </c>
      <c r="C993" s="1">
        <v>642.0</v>
      </c>
      <c r="D993" s="1">
        <v>0.0</v>
      </c>
      <c r="E993" s="2"/>
      <c r="F993" s="1" t="s">
        <v>19</v>
      </c>
      <c r="G993" s="1" t="s">
        <v>20</v>
      </c>
      <c r="H993" s="1" t="s">
        <v>8558</v>
      </c>
      <c r="I993" s="1" t="s">
        <v>8559</v>
      </c>
      <c r="J993" s="1" t="s">
        <v>8559</v>
      </c>
      <c r="K993" s="2"/>
      <c r="L993" s="1">
        <v>-1.0</v>
      </c>
      <c r="M993" s="1"/>
      <c r="N993" s="1">
        <v>18.373916666666666</v>
      </c>
      <c r="O993" s="1" t="s">
        <v>5382</v>
      </c>
      <c r="P993" s="1" t="s">
        <v>8560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28</v>
      </c>
      <c r="B994" s="1" t="s">
        <v>17</v>
      </c>
      <c r="C994" s="1">
        <v>214.2</v>
      </c>
      <c r="D994" s="1">
        <v>0.0</v>
      </c>
      <c r="E994" s="1" t="s">
        <v>29</v>
      </c>
      <c r="F994" s="1" t="s">
        <v>19</v>
      </c>
      <c r="G994" s="1" t="s">
        <v>20</v>
      </c>
      <c r="H994" s="1" t="s">
        <v>8561</v>
      </c>
      <c r="I994" s="1" t="s">
        <v>8562</v>
      </c>
      <c r="J994" s="1" t="s">
        <v>8562</v>
      </c>
      <c r="K994" s="2"/>
      <c r="L994" s="1">
        <v>-7.0</v>
      </c>
      <c r="M994" s="1"/>
      <c r="N994" s="1">
        <v>7.9016166666666665</v>
      </c>
      <c r="O994" s="1" t="s">
        <v>5392</v>
      </c>
      <c r="P994" s="1" t="s">
        <v>5420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58</v>
      </c>
      <c r="B995" s="1" t="s">
        <v>485</v>
      </c>
      <c r="C995" s="1">
        <v>329.0</v>
      </c>
      <c r="D995" s="1">
        <v>0.0</v>
      </c>
      <c r="E995" s="2"/>
      <c r="F995" s="1" t="s">
        <v>19</v>
      </c>
      <c r="G995" s="1" t="s">
        <v>20</v>
      </c>
      <c r="H995" s="1" t="s">
        <v>8563</v>
      </c>
      <c r="I995" s="1" t="s">
        <v>8564</v>
      </c>
      <c r="J995" s="1" t="s">
        <v>8564</v>
      </c>
      <c r="K995" s="2"/>
      <c r="L995" s="1">
        <v>-6.0</v>
      </c>
      <c r="M995" s="1"/>
      <c r="N995" s="1">
        <v>8.683683333333333</v>
      </c>
      <c r="O995" s="1" t="s">
        <v>5382</v>
      </c>
      <c r="P995" s="1" t="s">
        <v>6719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28</v>
      </c>
      <c r="B996" s="1" t="s">
        <v>17</v>
      </c>
      <c r="C996" s="1">
        <v>312.2</v>
      </c>
      <c r="D996" s="1">
        <v>0.0</v>
      </c>
      <c r="E996" s="1" t="s">
        <v>29</v>
      </c>
      <c r="F996" s="1" t="s">
        <v>19</v>
      </c>
      <c r="G996" s="1" t="s">
        <v>20</v>
      </c>
      <c r="H996" s="1" t="s">
        <v>8565</v>
      </c>
      <c r="I996" s="1" t="s">
        <v>8566</v>
      </c>
      <c r="J996" s="1" t="s">
        <v>8566</v>
      </c>
      <c r="K996" s="2"/>
      <c r="L996" s="1">
        <v>-7.0</v>
      </c>
      <c r="M996" s="1"/>
      <c r="N996" s="1">
        <v>7.067333333333333</v>
      </c>
      <c r="O996" s="1" t="s">
        <v>5392</v>
      </c>
      <c r="P996" s="1" t="s">
        <v>8567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36</v>
      </c>
      <c r="B997" s="1" t="s">
        <v>17</v>
      </c>
      <c r="C997" s="1">
        <v>557.0</v>
      </c>
      <c r="D997" s="1">
        <v>0.0</v>
      </c>
      <c r="E997" s="1" t="s">
        <v>6445</v>
      </c>
      <c r="F997" s="1" t="s">
        <v>38</v>
      </c>
      <c r="G997" s="1" t="s">
        <v>20</v>
      </c>
      <c r="H997" s="1" t="s">
        <v>8568</v>
      </c>
      <c r="I997" s="1" t="s">
        <v>8569</v>
      </c>
      <c r="J997" s="1" t="s">
        <v>8570</v>
      </c>
      <c r="K997" s="1" t="s">
        <v>8571</v>
      </c>
      <c r="L997" s="1">
        <v>0.0</v>
      </c>
      <c r="M997" s="1">
        <v>0.01105</v>
      </c>
      <c r="N997" s="1">
        <v>18.280916666666666</v>
      </c>
      <c r="O997" s="1" t="s">
        <v>5407</v>
      </c>
      <c r="P997" s="1" t="s">
        <v>8572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58</v>
      </c>
      <c r="B998" s="1" t="s">
        <v>485</v>
      </c>
      <c r="C998" s="1">
        <v>593.0</v>
      </c>
      <c r="D998" s="1">
        <v>0.0</v>
      </c>
      <c r="E998" s="2"/>
      <c r="F998" s="1" t="s">
        <v>19</v>
      </c>
      <c r="G998" s="1" t="s">
        <v>20</v>
      </c>
      <c r="H998" s="1" t="s">
        <v>8573</v>
      </c>
      <c r="I998" s="1" t="s">
        <v>8574</v>
      </c>
      <c r="J998" s="1" t="s">
        <v>8574</v>
      </c>
      <c r="K998" s="2"/>
      <c r="L998" s="1">
        <v>0.0</v>
      </c>
      <c r="M998" s="1"/>
      <c r="N998" s="1">
        <v>20.281466666666667</v>
      </c>
      <c r="O998" s="1" t="s">
        <v>5382</v>
      </c>
      <c r="P998" s="1" t="s">
        <v>8575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28</v>
      </c>
      <c r="B999" s="1" t="s">
        <v>17</v>
      </c>
      <c r="C999" s="1">
        <v>271.2</v>
      </c>
      <c r="D999" s="1">
        <v>0.0</v>
      </c>
      <c r="E999" s="1" t="s">
        <v>29</v>
      </c>
      <c r="F999" s="1" t="s">
        <v>19</v>
      </c>
      <c r="G999" s="1" t="s">
        <v>20</v>
      </c>
      <c r="H999" s="1" t="s">
        <v>8576</v>
      </c>
      <c r="I999" s="1" t="s">
        <v>8577</v>
      </c>
      <c r="J999" s="1" t="s">
        <v>8577</v>
      </c>
      <c r="K999" s="2"/>
      <c r="L999" s="1">
        <v>-1.0</v>
      </c>
      <c r="M999" s="1"/>
      <c r="N999" s="1">
        <v>13.556766666666666</v>
      </c>
      <c r="O999" s="1" t="s">
        <v>5392</v>
      </c>
      <c r="P999" s="1" t="s">
        <v>8578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58</v>
      </c>
      <c r="B1000" s="1" t="s">
        <v>485</v>
      </c>
      <c r="C1000" s="1">
        <v>388.0</v>
      </c>
      <c r="D1000" s="1">
        <v>0.0</v>
      </c>
      <c r="E1000" s="2"/>
      <c r="F1000" s="1" t="s">
        <v>19</v>
      </c>
      <c r="G1000" s="1" t="s">
        <v>20</v>
      </c>
      <c r="H1000" s="1" t="s">
        <v>8579</v>
      </c>
      <c r="I1000" s="1" t="s">
        <v>8580</v>
      </c>
      <c r="J1000" s="1" t="s">
        <v>8580</v>
      </c>
      <c r="K1000" s="2"/>
      <c r="L1000" s="1">
        <v>-1.0</v>
      </c>
      <c r="M1000" s="1"/>
      <c r="N1000" s="1">
        <v>6.4291</v>
      </c>
      <c r="O1000" s="1" t="s">
        <v>5382</v>
      </c>
      <c r="P1000" s="1" t="s">
        <v>8581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36</v>
      </c>
      <c r="B1001" s="1" t="s">
        <v>17</v>
      </c>
      <c r="C1001" s="1">
        <v>183.0</v>
      </c>
      <c r="D1001" s="1">
        <v>56.0</v>
      </c>
      <c r="E1001" s="2"/>
      <c r="F1001" s="1" t="s">
        <v>67</v>
      </c>
      <c r="G1001" s="1" t="s">
        <v>20</v>
      </c>
      <c r="H1001" s="1" t="s">
        <v>8582</v>
      </c>
      <c r="I1001" s="1" t="s">
        <v>8583</v>
      </c>
      <c r="J1001" s="1" t="s">
        <v>8240</v>
      </c>
      <c r="K1001" s="2"/>
      <c r="L1001" s="1">
        <v>1124.0</v>
      </c>
      <c r="M1001" s="1"/>
      <c r="N1001" s="1">
        <v>23.247416666666666</v>
      </c>
      <c r="O1001" s="1" t="s">
        <v>5407</v>
      </c>
      <c r="P1001" s="1" t="s">
        <v>8584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36</v>
      </c>
      <c r="B1002" s="1" t="s">
        <v>17</v>
      </c>
      <c r="C1002" s="1">
        <v>747.0</v>
      </c>
      <c r="D1002" s="1">
        <v>0.0</v>
      </c>
      <c r="E1002" s="1" t="s">
        <v>6445</v>
      </c>
      <c r="F1002" s="1" t="s">
        <v>38</v>
      </c>
      <c r="G1002" s="1" t="s">
        <v>20</v>
      </c>
      <c r="H1002" s="1" t="s">
        <v>8585</v>
      </c>
      <c r="I1002" s="1" t="s">
        <v>8586</v>
      </c>
      <c r="J1002" s="1" t="s">
        <v>8587</v>
      </c>
      <c r="K1002" s="1" t="s">
        <v>8588</v>
      </c>
      <c r="L1002" s="1">
        <v>-9.0</v>
      </c>
      <c r="M1002" s="1">
        <v>34.98213333333333</v>
      </c>
      <c r="N1002" s="1">
        <v>116.56258333333334</v>
      </c>
      <c r="O1002" s="1" t="s">
        <v>5407</v>
      </c>
      <c r="P1002" s="1" t="s">
        <v>8589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16</v>
      </c>
      <c r="B1003" s="1" t="s">
        <v>485</v>
      </c>
      <c r="C1003" s="3">
        <v>323.0</v>
      </c>
      <c r="D1003" s="1">
        <v>0.0</v>
      </c>
      <c r="E1003" s="1" t="s">
        <v>3811</v>
      </c>
      <c r="F1003" s="1" t="s">
        <v>19</v>
      </c>
      <c r="G1003" s="1" t="s">
        <v>20</v>
      </c>
      <c r="H1003" s="1" t="s">
        <v>8590</v>
      </c>
      <c r="I1003" s="1" t="s">
        <v>8591</v>
      </c>
      <c r="J1003" s="1" t="s">
        <v>8591</v>
      </c>
      <c r="K1003" s="2"/>
      <c r="L1003" s="1">
        <v>-11.0</v>
      </c>
      <c r="M1003" s="1"/>
      <c r="N1003" s="1">
        <v>3.4806833333333334</v>
      </c>
      <c r="O1003" s="1" t="s">
        <v>5382</v>
      </c>
      <c r="P1003" s="1" t="s">
        <v>8592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16</v>
      </c>
      <c r="B1004" s="1" t="s">
        <v>485</v>
      </c>
      <c r="C1004" s="1">
        <v>642.0</v>
      </c>
      <c r="D1004" s="1">
        <v>0.0</v>
      </c>
      <c r="E1004" s="1" t="s">
        <v>8593</v>
      </c>
      <c r="F1004" s="1" t="s">
        <v>19</v>
      </c>
      <c r="G1004" s="1" t="s">
        <v>20</v>
      </c>
      <c r="H1004" s="1" t="s">
        <v>8594</v>
      </c>
      <c r="I1004" s="1" t="s">
        <v>8595</v>
      </c>
      <c r="J1004" s="1" t="s">
        <v>8595</v>
      </c>
      <c r="K1004" s="2"/>
      <c r="L1004" s="1">
        <v>-11.0</v>
      </c>
      <c r="M1004" s="1"/>
      <c r="N1004" s="1">
        <v>8.766266666666667</v>
      </c>
      <c r="O1004" s="1" t="s">
        <v>5382</v>
      </c>
      <c r="P1004" s="1" t="s">
        <v>8596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16</v>
      </c>
      <c r="B1005" s="1" t="s">
        <v>485</v>
      </c>
      <c r="C1005" s="1">
        <v>289.0</v>
      </c>
      <c r="D1005" s="1">
        <v>0.0</v>
      </c>
      <c r="E1005" s="1" t="s">
        <v>8593</v>
      </c>
      <c r="F1005" s="1" t="s">
        <v>19</v>
      </c>
      <c r="G1005" s="1" t="s">
        <v>20</v>
      </c>
      <c r="H1005" s="1" t="s">
        <v>8597</v>
      </c>
      <c r="I1005" s="1" t="s">
        <v>8598</v>
      </c>
      <c r="J1005" s="1" t="s">
        <v>8598</v>
      </c>
      <c r="K1005" s="2"/>
      <c r="L1005" s="1">
        <v>0.0</v>
      </c>
      <c r="M1005" s="1"/>
      <c r="N1005" s="1">
        <v>15.763583333333333</v>
      </c>
      <c r="O1005" s="1" t="s">
        <v>5382</v>
      </c>
      <c r="P1005" s="1" t="s">
        <v>8599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28</v>
      </c>
      <c r="B1006" s="1" t="s">
        <v>17</v>
      </c>
      <c r="C1006" s="1">
        <v>308.0</v>
      </c>
      <c r="D1006" s="1">
        <v>0.0</v>
      </c>
      <c r="E1006" s="1" t="s">
        <v>29</v>
      </c>
      <c r="F1006" s="1" t="s">
        <v>19</v>
      </c>
      <c r="G1006" s="1" t="s">
        <v>20</v>
      </c>
      <c r="H1006" s="1" t="s">
        <v>8600</v>
      </c>
      <c r="I1006" s="1" t="s">
        <v>8601</v>
      </c>
      <c r="J1006" s="1" t="s">
        <v>8601</v>
      </c>
      <c r="K1006" s="2"/>
      <c r="L1006" s="1">
        <v>-3.0</v>
      </c>
      <c r="M1006" s="1"/>
      <c r="N1006" s="1">
        <v>11.31505</v>
      </c>
      <c r="O1006" s="1" t="s">
        <v>5392</v>
      </c>
      <c r="P1006" s="1" t="s">
        <v>8602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58</v>
      </c>
      <c r="B1007" s="1" t="s">
        <v>485</v>
      </c>
      <c r="C1007" s="1">
        <v>379.0</v>
      </c>
      <c r="D1007" s="1">
        <v>0.0</v>
      </c>
      <c r="E1007" s="2"/>
      <c r="F1007" s="1" t="s">
        <v>19</v>
      </c>
      <c r="G1007" s="1" t="s">
        <v>20</v>
      </c>
      <c r="H1007" s="1" t="s">
        <v>8603</v>
      </c>
      <c r="I1007" s="1" t="s">
        <v>8604</v>
      </c>
      <c r="J1007" s="1" t="s">
        <v>8604</v>
      </c>
      <c r="K1007" s="2"/>
      <c r="L1007" s="1">
        <v>-5.0</v>
      </c>
      <c r="M1007" s="1"/>
      <c r="N1007" s="1">
        <v>9.090833333333334</v>
      </c>
      <c r="O1007" s="1" t="s">
        <v>5382</v>
      </c>
      <c r="P1007" s="1" t="s">
        <v>8605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58</v>
      </c>
      <c r="B1008" s="1" t="s">
        <v>485</v>
      </c>
      <c r="C1008" s="1">
        <v>396.0</v>
      </c>
      <c r="D1008" s="1">
        <v>0.0</v>
      </c>
      <c r="E1008" s="2"/>
      <c r="F1008" s="1" t="s">
        <v>19</v>
      </c>
      <c r="G1008" s="1" t="s">
        <v>20</v>
      </c>
      <c r="H1008" s="1" t="s">
        <v>8606</v>
      </c>
      <c r="I1008" s="1" t="s">
        <v>8607</v>
      </c>
      <c r="J1008" s="1" t="s">
        <v>8607</v>
      </c>
      <c r="K1008" s="2"/>
      <c r="L1008" s="1">
        <v>-4.0</v>
      </c>
      <c r="M1008" s="1"/>
      <c r="N1008" s="1">
        <v>10.05525</v>
      </c>
      <c r="O1008" s="1" t="s">
        <v>5382</v>
      </c>
      <c r="P1008" s="1" t="s">
        <v>8608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28</v>
      </c>
      <c r="B1009" s="1" t="s">
        <v>17</v>
      </c>
      <c r="C1009" s="1">
        <v>436.0</v>
      </c>
      <c r="D1009" s="1">
        <v>0.0</v>
      </c>
      <c r="E1009" s="1" t="s">
        <v>29</v>
      </c>
      <c r="F1009" s="1" t="s">
        <v>19</v>
      </c>
      <c r="G1009" s="1" t="s">
        <v>20</v>
      </c>
      <c r="H1009" s="1" t="s">
        <v>8609</v>
      </c>
      <c r="I1009" s="1" t="s">
        <v>8610</v>
      </c>
      <c r="J1009" s="1" t="s">
        <v>8610</v>
      </c>
      <c r="K1009" s="2"/>
      <c r="L1009" s="1">
        <v>-4.0</v>
      </c>
      <c r="M1009" s="1"/>
      <c r="N1009" s="1">
        <v>10.3848</v>
      </c>
      <c r="O1009" s="1" t="s">
        <v>5392</v>
      </c>
      <c r="P1009" s="1" t="s">
        <v>8611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28</v>
      </c>
      <c r="B1010" s="1" t="s">
        <v>17</v>
      </c>
      <c r="C1010" s="3">
        <v>254.0</v>
      </c>
      <c r="D1010" s="1">
        <v>0.0</v>
      </c>
      <c r="E1010" s="1" t="s">
        <v>29</v>
      </c>
      <c r="F1010" s="1" t="s">
        <v>19</v>
      </c>
      <c r="G1010" s="1" t="s">
        <v>20</v>
      </c>
      <c r="H1010" s="1" t="s">
        <v>8612</v>
      </c>
      <c r="I1010" s="1" t="s">
        <v>8613</v>
      </c>
      <c r="J1010" s="1" t="s">
        <v>8613</v>
      </c>
      <c r="K1010" s="2"/>
      <c r="L1010" s="1">
        <v>-7.0</v>
      </c>
      <c r="M1010" s="1"/>
      <c r="N1010" s="1">
        <v>7.209233333333334</v>
      </c>
      <c r="O1010" s="1" t="s">
        <v>5392</v>
      </c>
      <c r="P1010" s="1" t="s">
        <v>8614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58</v>
      </c>
      <c r="B1011" s="1" t="s">
        <v>485</v>
      </c>
      <c r="C1011" s="3">
        <v>338.0</v>
      </c>
      <c r="D1011" s="1">
        <v>0.0</v>
      </c>
      <c r="E1011" s="2"/>
      <c r="F1011" s="1" t="s">
        <v>19</v>
      </c>
      <c r="G1011" s="1" t="s">
        <v>20</v>
      </c>
      <c r="H1011" s="1" t="s">
        <v>8615</v>
      </c>
      <c r="I1011" s="1" t="s">
        <v>8616</v>
      </c>
      <c r="J1011" s="1" t="s">
        <v>8616</v>
      </c>
      <c r="K1011" s="2"/>
      <c r="L1011" s="1">
        <v>-6.0</v>
      </c>
      <c r="M1011" s="1"/>
      <c r="N1011" s="1">
        <v>8.09005</v>
      </c>
      <c r="O1011" s="1" t="s">
        <v>5382</v>
      </c>
      <c r="P1011" s="1" t="s">
        <v>8617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58</v>
      </c>
      <c r="B1012" s="1" t="s">
        <v>485</v>
      </c>
      <c r="C1012" s="1">
        <v>453.0</v>
      </c>
      <c r="D1012" s="1">
        <v>0.0</v>
      </c>
      <c r="E1012" s="2"/>
      <c r="F1012" s="1" t="s">
        <v>19</v>
      </c>
      <c r="G1012" s="1" t="s">
        <v>93</v>
      </c>
      <c r="H1012" s="1" t="s">
        <v>8618</v>
      </c>
      <c r="I1012" s="1" t="s">
        <v>8619</v>
      </c>
      <c r="J1012" s="1" t="s">
        <v>8619</v>
      </c>
      <c r="K1012" s="2"/>
      <c r="L1012" s="1">
        <v>-8.0</v>
      </c>
      <c r="M1012" s="1"/>
      <c r="N1012" s="1">
        <v>6.5446</v>
      </c>
      <c r="O1012" s="1" t="s">
        <v>5382</v>
      </c>
      <c r="P1012" s="1" t="s">
        <v>8620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58</v>
      </c>
      <c r="B1013" s="1" t="s">
        <v>485</v>
      </c>
      <c r="C1013" s="1">
        <v>435.0</v>
      </c>
      <c r="D1013" s="1">
        <v>0.0</v>
      </c>
      <c r="E1013" s="2"/>
      <c r="F1013" s="1" t="s">
        <v>19</v>
      </c>
      <c r="G1013" s="1" t="s">
        <v>20</v>
      </c>
      <c r="H1013" s="1" t="s">
        <v>8621</v>
      </c>
      <c r="I1013" s="1" t="s">
        <v>8622</v>
      </c>
      <c r="J1013" s="1" t="s">
        <v>8622</v>
      </c>
      <c r="K1013" s="2"/>
      <c r="L1013" s="1">
        <v>-8.0</v>
      </c>
      <c r="M1013" s="1"/>
      <c r="N1013" s="1">
        <v>6.558183333333333</v>
      </c>
      <c r="O1013" s="1" t="s">
        <v>5382</v>
      </c>
      <c r="P1013" s="1" t="s">
        <v>8623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16</v>
      </c>
      <c r="B1014" s="1" t="s">
        <v>485</v>
      </c>
      <c r="C1014" s="1">
        <v>348.0</v>
      </c>
      <c r="D1014" s="1">
        <v>0.0</v>
      </c>
      <c r="E1014" s="1" t="s">
        <v>8624</v>
      </c>
      <c r="F1014" s="1" t="s">
        <v>19</v>
      </c>
      <c r="G1014" s="1" t="s">
        <v>20</v>
      </c>
      <c r="H1014" s="1" t="s">
        <v>8625</v>
      </c>
      <c r="I1014" s="1" t="s">
        <v>8626</v>
      </c>
      <c r="J1014" s="1" t="s">
        <v>8626</v>
      </c>
      <c r="K1014" s="2"/>
      <c r="L1014" s="1">
        <v>-8.0</v>
      </c>
      <c r="M1014" s="1"/>
      <c r="N1014" s="1">
        <v>6.520016666666667</v>
      </c>
      <c r="O1014" s="1" t="s">
        <v>5382</v>
      </c>
      <c r="P1014" s="1" t="s">
        <v>8627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28</v>
      </c>
      <c r="B1015" s="1" t="s">
        <v>17</v>
      </c>
      <c r="C1015" s="1">
        <v>364.0</v>
      </c>
      <c r="D1015" s="1">
        <v>0.0</v>
      </c>
      <c r="E1015" s="1" t="s">
        <v>29</v>
      </c>
      <c r="F1015" s="1" t="s">
        <v>19</v>
      </c>
      <c r="G1015" s="1" t="s">
        <v>20</v>
      </c>
      <c r="H1015" s="1" t="s">
        <v>8628</v>
      </c>
      <c r="I1015" s="1" t="s">
        <v>8629</v>
      </c>
      <c r="J1015" s="1" t="s">
        <v>8629</v>
      </c>
      <c r="K1015" s="2"/>
      <c r="L1015" s="1">
        <v>-7.0</v>
      </c>
      <c r="M1015" s="1"/>
      <c r="N1015" s="1">
        <v>7.7835833333333335</v>
      </c>
      <c r="O1015" s="1" t="s">
        <v>5392</v>
      </c>
      <c r="P1015" s="1" t="s">
        <v>8630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58</v>
      </c>
      <c r="B1016" s="1" t="s">
        <v>485</v>
      </c>
      <c r="C1016" s="1">
        <v>264.0</v>
      </c>
      <c r="D1016" s="1">
        <v>0.0</v>
      </c>
      <c r="E1016" s="2"/>
      <c r="F1016" s="1" t="s">
        <v>19</v>
      </c>
      <c r="G1016" s="1" t="s">
        <v>20</v>
      </c>
      <c r="H1016" s="1" t="s">
        <v>8631</v>
      </c>
      <c r="I1016" s="1" t="s">
        <v>8632</v>
      </c>
      <c r="J1016" s="1" t="s">
        <v>8632</v>
      </c>
      <c r="K1016" s="2"/>
      <c r="L1016" s="1">
        <v>-5.0</v>
      </c>
      <c r="M1016" s="1"/>
      <c r="N1016" s="1">
        <v>9.003866666666667</v>
      </c>
      <c r="O1016" s="1" t="s">
        <v>5382</v>
      </c>
      <c r="P1016" s="1" t="s">
        <v>5383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58</v>
      </c>
      <c r="B1017" s="1" t="s">
        <v>485</v>
      </c>
      <c r="C1017" s="1">
        <v>528.0</v>
      </c>
      <c r="D1017" s="1">
        <v>0.0</v>
      </c>
      <c r="E1017" s="2"/>
      <c r="F1017" s="1" t="s">
        <v>19</v>
      </c>
      <c r="G1017" s="1" t="s">
        <v>20</v>
      </c>
      <c r="H1017" s="1" t="s">
        <v>8633</v>
      </c>
      <c r="I1017" s="1" t="s">
        <v>8634</v>
      </c>
      <c r="J1017" s="1" t="s">
        <v>8634</v>
      </c>
      <c r="K1017" s="2"/>
      <c r="L1017" s="1">
        <v>-4.0</v>
      </c>
      <c r="M1017" s="1"/>
      <c r="N1017" s="1">
        <v>14.756666666666666</v>
      </c>
      <c r="O1017" s="1" t="s">
        <v>5382</v>
      </c>
      <c r="P1017" s="1" t="s">
        <v>7387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36</v>
      </c>
      <c r="B1018" s="1" t="s">
        <v>17</v>
      </c>
      <c r="C1018" s="1">
        <v>250.0</v>
      </c>
      <c r="D1018" s="1">
        <v>0.0</v>
      </c>
      <c r="E1018" s="1" t="s">
        <v>7810</v>
      </c>
      <c r="F1018" s="1" t="s">
        <v>38</v>
      </c>
      <c r="G1018" s="1" t="s">
        <v>20</v>
      </c>
      <c r="H1018" s="1" t="s">
        <v>8635</v>
      </c>
      <c r="I1018" s="1" t="s">
        <v>8636</v>
      </c>
      <c r="J1018" s="1" t="s">
        <v>8637</v>
      </c>
      <c r="K1018" s="1" t="s">
        <v>8638</v>
      </c>
      <c r="L1018" s="1">
        <v>-15.0</v>
      </c>
      <c r="M1018" s="1">
        <v>0.009133333333333334</v>
      </c>
      <c r="N1018" s="1">
        <v>6.054483333333334</v>
      </c>
      <c r="O1018" s="1" t="s">
        <v>5407</v>
      </c>
      <c r="P1018" s="1" t="s">
        <v>7196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36</v>
      </c>
      <c r="B1019" s="1" t="s">
        <v>17</v>
      </c>
      <c r="C1019" s="1">
        <v>305.0</v>
      </c>
      <c r="D1019" s="1">
        <v>61.0</v>
      </c>
      <c r="E1019" s="2"/>
      <c r="F1019" s="1" t="s">
        <v>67</v>
      </c>
      <c r="G1019" s="1" t="s">
        <v>93</v>
      </c>
      <c r="H1019" s="1" t="s">
        <v>8639</v>
      </c>
      <c r="I1019" s="1" t="s">
        <v>8640</v>
      </c>
      <c r="J1019" s="1" t="s">
        <v>4938</v>
      </c>
      <c r="K1019" s="2"/>
      <c r="L1019" s="1">
        <v>539.0</v>
      </c>
      <c r="M1019" s="1"/>
      <c r="N1019" s="1">
        <v>8.690283333333333</v>
      </c>
      <c r="O1019" s="1" t="s">
        <v>5407</v>
      </c>
      <c r="P1019" s="1" t="s">
        <v>8641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58</v>
      </c>
      <c r="B1020" s="1" t="s">
        <v>485</v>
      </c>
      <c r="C1020" s="1">
        <v>379.0</v>
      </c>
      <c r="D1020" s="1">
        <v>0.0</v>
      </c>
      <c r="E1020" s="2"/>
      <c r="F1020" s="1" t="s">
        <v>19</v>
      </c>
      <c r="G1020" s="1" t="s">
        <v>20</v>
      </c>
      <c r="H1020" s="1" t="s">
        <v>8642</v>
      </c>
      <c r="I1020" s="1" t="s">
        <v>8643</v>
      </c>
      <c r="J1020" s="1" t="s">
        <v>8643</v>
      </c>
      <c r="K1020" s="2"/>
      <c r="L1020" s="1">
        <v>-8.0</v>
      </c>
      <c r="M1020" s="1"/>
      <c r="N1020" s="1">
        <v>6.909316666666666</v>
      </c>
      <c r="O1020" s="1" t="s">
        <v>5382</v>
      </c>
      <c r="P1020" s="1" t="s">
        <v>7916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58</v>
      </c>
      <c r="B1021" s="1" t="s">
        <v>485</v>
      </c>
      <c r="C1021" s="1">
        <v>429.0</v>
      </c>
      <c r="D1021" s="1">
        <v>0.0</v>
      </c>
      <c r="E1021" s="2"/>
      <c r="F1021" s="1" t="s">
        <v>19</v>
      </c>
      <c r="G1021" s="1" t="s">
        <v>20</v>
      </c>
      <c r="H1021" s="1" t="s">
        <v>8644</v>
      </c>
      <c r="I1021" s="1" t="s">
        <v>8645</v>
      </c>
      <c r="J1021" s="1" t="s">
        <v>8645</v>
      </c>
      <c r="K1021" s="2"/>
      <c r="L1021" s="1">
        <v>-4.0</v>
      </c>
      <c r="M1021" s="1"/>
      <c r="N1021" s="1">
        <v>10.054533333333334</v>
      </c>
      <c r="O1021" s="1" t="s">
        <v>5382</v>
      </c>
      <c r="P1021" s="1" t="s">
        <v>8646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58</v>
      </c>
      <c r="B1022" s="1" t="s">
        <v>485</v>
      </c>
      <c r="C1022" s="1">
        <v>313.0</v>
      </c>
      <c r="D1022" s="1">
        <v>0.0</v>
      </c>
      <c r="E1022" s="2"/>
      <c r="F1022" s="1" t="s">
        <v>19</v>
      </c>
      <c r="G1022" s="1" t="s">
        <v>20</v>
      </c>
      <c r="H1022" s="1" t="s">
        <v>8647</v>
      </c>
      <c r="I1022" s="1" t="s">
        <v>8648</v>
      </c>
      <c r="J1022" s="1" t="s">
        <v>8648</v>
      </c>
      <c r="K1022" s="2"/>
      <c r="L1022" s="1">
        <v>-5.0</v>
      </c>
      <c r="M1022" s="1"/>
      <c r="N1022" s="1">
        <v>9.226533333333334</v>
      </c>
      <c r="O1022" s="1" t="s">
        <v>5382</v>
      </c>
      <c r="P1022" s="1" t="s">
        <v>8649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58</v>
      </c>
      <c r="B1023" s="1" t="s">
        <v>485</v>
      </c>
      <c r="C1023" s="1">
        <v>254.0</v>
      </c>
      <c r="D1023" s="1">
        <v>0.0</v>
      </c>
      <c r="E1023" s="2"/>
      <c r="F1023" s="1" t="s">
        <v>19</v>
      </c>
      <c r="G1023" s="1" t="s">
        <v>20</v>
      </c>
      <c r="H1023" s="1" t="s">
        <v>8650</v>
      </c>
      <c r="I1023" s="1" t="s">
        <v>8651</v>
      </c>
      <c r="J1023" s="1" t="s">
        <v>8651</v>
      </c>
      <c r="K1023" s="2"/>
      <c r="L1023" s="1">
        <v>-8.0</v>
      </c>
      <c r="M1023" s="1"/>
      <c r="N1023" s="1">
        <v>6.611866666666667</v>
      </c>
      <c r="O1023" s="1" t="s">
        <v>5382</v>
      </c>
      <c r="P1023" s="1" t="s">
        <v>8652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28</v>
      </c>
      <c r="B1024" s="1" t="s">
        <v>17</v>
      </c>
      <c r="C1024" s="1">
        <v>356.0</v>
      </c>
      <c r="D1024" s="1">
        <v>0.0</v>
      </c>
      <c r="E1024" s="1" t="s">
        <v>29</v>
      </c>
      <c r="F1024" s="1" t="s">
        <v>19</v>
      </c>
      <c r="G1024" s="1" t="s">
        <v>20</v>
      </c>
      <c r="H1024" s="1" t="s">
        <v>8653</v>
      </c>
      <c r="I1024" s="1" t="s">
        <v>8654</v>
      </c>
      <c r="J1024" s="1" t="s">
        <v>8654</v>
      </c>
      <c r="K1024" s="2"/>
      <c r="L1024" s="1">
        <v>-8.0</v>
      </c>
      <c r="M1024" s="1"/>
      <c r="N1024" s="1">
        <v>6.6618</v>
      </c>
      <c r="O1024" s="1" t="s">
        <v>5392</v>
      </c>
      <c r="P1024" s="1" t="s">
        <v>8655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36</v>
      </c>
      <c r="B1025" s="1" t="s">
        <v>17</v>
      </c>
      <c r="C1025" s="1">
        <v>245.0</v>
      </c>
      <c r="D1025" s="1">
        <v>61.0</v>
      </c>
      <c r="E1025" s="2"/>
      <c r="F1025" s="1" t="s">
        <v>67</v>
      </c>
      <c r="G1025" s="1" t="s">
        <v>20</v>
      </c>
      <c r="H1025" s="1" t="s">
        <v>8656</v>
      </c>
      <c r="I1025" s="1" t="s">
        <v>8657</v>
      </c>
      <c r="J1025" s="1" t="s">
        <v>4938</v>
      </c>
      <c r="K1025" s="2"/>
      <c r="L1025" s="1">
        <v>567.0</v>
      </c>
      <c r="M1025" s="1"/>
      <c r="N1025" s="1">
        <v>7.778433333333333</v>
      </c>
      <c r="O1025" s="1" t="s">
        <v>5407</v>
      </c>
      <c r="P1025" s="1" t="s">
        <v>6357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28</v>
      </c>
      <c r="B1026" s="1" t="s">
        <v>17</v>
      </c>
      <c r="C1026" s="1">
        <v>264.0</v>
      </c>
      <c r="D1026" s="1">
        <v>0.0</v>
      </c>
      <c r="E1026" s="1" t="s">
        <v>29</v>
      </c>
      <c r="F1026" s="1" t="s">
        <v>19</v>
      </c>
      <c r="G1026" s="1" t="s">
        <v>20</v>
      </c>
      <c r="H1026" s="1" t="s">
        <v>8658</v>
      </c>
      <c r="I1026" s="1" t="s">
        <v>8659</v>
      </c>
      <c r="J1026" s="1" t="s">
        <v>8659</v>
      </c>
      <c r="K1026" s="2"/>
      <c r="L1026" s="1">
        <v>-7.0</v>
      </c>
      <c r="M1026" s="1"/>
      <c r="N1026" s="1">
        <v>7.179083333333334</v>
      </c>
      <c r="O1026" s="1" t="s">
        <v>5392</v>
      </c>
      <c r="P1026" s="1" t="s">
        <v>6055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58</v>
      </c>
      <c r="B1027" s="1" t="s">
        <v>485</v>
      </c>
      <c r="C1027" s="1">
        <v>369.0</v>
      </c>
      <c r="D1027" s="1">
        <v>0.0</v>
      </c>
      <c r="E1027" s="2"/>
      <c r="F1027" s="1" t="s">
        <v>19</v>
      </c>
      <c r="G1027" s="1" t="s">
        <v>20</v>
      </c>
      <c r="H1027" s="1" t="s">
        <v>8660</v>
      </c>
      <c r="I1027" s="1" t="s">
        <v>8661</v>
      </c>
      <c r="J1027" s="1" t="s">
        <v>8661</v>
      </c>
      <c r="K1027" s="2"/>
      <c r="L1027" s="1">
        <v>-7.0</v>
      </c>
      <c r="M1027" s="1"/>
      <c r="N1027" s="1">
        <v>7.873616666666667</v>
      </c>
      <c r="O1027" s="1" t="s">
        <v>5382</v>
      </c>
      <c r="P1027" s="1" t="s">
        <v>8662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58</v>
      </c>
      <c r="B1028" s="1" t="s">
        <v>485</v>
      </c>
      <c r="C1028" s="1">
        <v>416.0</v>
      </c>
      <c r="D1028" s="1">
        <v>0.0</v>
      </c>
      <c r="E1028" s="2"/>
      <c r="F1028" s="1" t="s">
        <v>19</v>
      </c>
      <c r="G1028" s="1" t="s">
        <v>20</v>
      </c>
      <c r="H1028" s="1" t="s">
        <v>8663</v>
      </c>
      <c r="I1028" s="1" t="s">
        <v>8664</v>
      </c>
      <c r="J1028" s="1" t="s">
        <v>8664</v>
      </c>
      <c r="K1028" s="2"/>
      <c r="L1028" s="1">
        <v>-7.0</v>
      </c>
      <c r="M1028" s="1"/>
      <c r="N1028" s="1">
        <v>7.925783333333333</v>
      </c>
      <c r="O1028" s="1" t="s">
        <v>5382</v>
      </c>
      <c r="P1028" s="1" t="s">
        <v>8665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28</v>
      </c>
      <c r="B1029" s="1" t="s">
        <v>17</v>
      </c>
      <c r="C1029" s="1">
        <v>329.0</v>
      </c>
      <c r="D1029" s="1">
        <v>0.0</v>
      </c>
      <c r="E1029" s="1" t="s">
        <v>29</v>
      </c>
      <c r="F1029" s="1" t="s">
        <v>19</v>
      </c>
      <c r="G1029" s="1" t="s">
        <v>20</v>
      </c>
      <c r="H1029" s="1" t="s">
        <v>8666</v>
      </c>
      <c r="I1029" s="1" t="s">
        <v>8667</v>
      </c>
      <c r="J1029" s="1" t="s">
        <v>8667</v>
      </c>
      <c r="K1029" s="2"/>
      <c r="L1029" s="1">
        <v>-9.0</v>
      </c>
      <c r="M1029" s="1"/>
      <c r="N1029" s="1">
        <v>5.374733333333333</v>
      </c>
      <c r="O1029" s="1" t="s">
        <v>5392</v>
      </c>
      <c r="P1029" s="1" t="s">
        <v>5393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58</v>
      </c>
      <c r="B1030" s="1" t="s">
        <v>485</v>
      </c>
      <c r="C1030" s="1">
        <v>528.0</v>
      </c>
      <c r="D1030" s="1">
        <v>0.0</v>
      </c>
      <c r="E1030" s="2"/>
      <c r="F1030" s="1" t="s">
        <v>19</v>
      </c>
      <c r="G1030" s="1" t="s">
        <v>20</v>
      </c>
      <c r="H1030" s="1" t="s">
        <v>8668</v>
      </c>
      <c r="I1030" s="1" t="s">
        <v>8669</v>
      </c>
      <c r="J1030" s="1" t="s">
        <v>8669</v>
      </c>
      <c r="K1030" s="2"/>
      <c r="L1030" s="1">
        <v>-12.0</v>
      </c>
      <c r="M1030" s="1"/>
      <c r="N1030" s="1">
        <v>7.22765</v>
      </c>
      <c r="O1030" s="1" t="s">
        <v>5382</v>
      </c>
      <c r="P1030" s="1" t="s">
        <v>8670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58</v>
      </c>
      <c r="B1031" s="1" t="s">
        <v>485</v>
      </c>
      <c r="C1031" s="1">
        <v>364.0</v>
      </c>
      <c r="D1031" s="1">
        <v>0.0</v>
      </c>
      <c r="E1031" s="2"/>
      <c r="F1031" s="1" t="s">
        <v>19</v>
      </c>
      <c r="G1031" s="1" t="s">
        <v>20</v>
      </c>
      <c r="H1031" s="1" t="s">
        <v>8671</v>
      </c>
      <c r="I1031" s="1" t="s">
        <v>8672</v>
      </c>
      <c r="J1031" s="1" t="s">
        <v>8672</v>
      </c>
      <c r="K1031" s="2"/>
      <c r="L1031" s="1">
        <v>-9.0</v>
      </c>
      <c r="M1031" s="1"/>
      <c r="N1031" s="1">
        <v>5.4752</v>
      </c>
      <c r="O1031" s="1" t="s">
        <v>5382</v>
      </c>
      <c r="P1031" s="1" t="s">
        <v>8673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36</v>
      </c>
      <c r="B1032" s="1" t="s">
        <v>17</v>
      </c>
      <c r="C1032" s="1">
        <v>443.0</v>
      </c>
      <c r="D1032" s="1">
        <v>35.0</v>
      </c>
      <c r="E1032" s="1" t="s">
        <v>7810</v>
      </c>
      <c r="F1032" s="1" t="s">
        <v>38</v>
      </c>
      <c r="G1032" s="1" t="s">
        <v>20</v>
      </c>
      <c r="H1032" s="1" t="s">
        <v>8674</v>
      </c>
      <c r="I1032" s="1" t="s">
        <v>8675</v>
      </c>
      <c r="J1032" s="1" t="s">
        <v>8676</v>
      </c>
      <c r="K1032" s="1" t="s">
        <v>8677</v>
      </c>
      <c r="L1032" s="1">
        <v>-12.0</v>
      </c>
      <c r="M1032" s="1">
        <v>0.012</v>
      </c>
      <c r="N1032" s="1">
        <v>6.46595</v>
      </c>
      <c r="O1032" s="1" t="s">
        <v>5407</v>
      </c>
      <c r="P1032" s="1" t="s">
        <v>8678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58</v>
      </c>
      <c r="B1033" s="1" t="s">
        <v>485</v>
      </c>
      <c r="C1033" s="1">
        <v>299.0</v>
      </c>
      <c r="D1033" s="1">
        <v>0.0</v>
      </c>
      <c r="E1033" s="2"/>
      <c r="F1033" s="1" t="s">
        <v>19</v>
      </c>
      <c r="G1033" s="1" t="s">
        <v>20</v>
      </c>
      <c r="H1033" s="1" t="s">
        <v>8679</v>
      </c>
      <c r="I1033" s="1" t="s">
        <v>8680</v>
      </c>
      <c r="J1033" s="1" t="s">
        <v>8680</v>
      </c>
      <c r="K1033" s="2"/>
      <c r="L1033" s="1">
        <v>-7.0</v>
      </c>
      <c r="M1033" s="1"/>
      <c r="N1033" s="1">
        <v>7.946933333333333</v>
      </c>
      <c r="O1033" s="1" t="s">
        <v>5382</v>
      </c>
      <c r="P1033" s="1" t="s">
        <v>8681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58</v>
      </c>
      <c r="B1034" s="1" t="s">
        <v>485</v>
      </c>
      <c r="C1034" s="1">
        <v>323.0</v>
      </c>
      <c r="D1034" s="1">
        <v>0.0</v>
      </c>
      <c r="E1034" s="2"/>
      <c r="F1034" s="1" t="s">
        <v>19</v>
      </c>
      <c r="G1034" s="1" t="s">
        <v>20</v>
      </c>
      <c r="H1034" s="1" t="s">
        <v>8682</v>
      </c>
      <c r="I1034" s="1" t="s">
        <v>8683</v>
      </c>
      <c r="J1034" s="1" t="s">
        <v>8683</v>
      </c>
      <c r="K1034" s="2"/>
      <c r="L1034" s="1">
        <v>-7.0</v>
      </c>
      <c r="M1034" s="1"/>
      <c r="N1034" s="1">
        <v>7.155883333333334</v>
      </c>
      <c r="O1034" s="1" t="s">
        <v>5382</v>
      </c>
      <c r="P1034" s="1" t="s">
        <v>8684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36</v>
      </c>
      <c r="B1035" s="1" t="s">
        <v>17</v>
      </c>
      <c r="C1035" s="3">
        <v>293.0</v>
      </c>
      <c r="D1035" s="1">
        <v>13.0</v>
      </c>
      <c r="E1035" s="1" t="s">
        <v>7810</v>
      </c>
      <c r="F1035" s="1" t="s">
        <v>38</v>
      </c>
      <c r="G1035" s="1" t="s">
        <v>20</v>
      </c>
      <c r="H1035" s="1" t="s">
        <v>8685</v>
      </c>
      <c r="I1035" s="1" t="s">
        <v>8686</v>
      </c>
      <c r="J1035" s="1" t="s">
        <v>8687</v>
      </c>
      <c r="K1035" s="1" t="s">
        <v>8688</v>
      </c>
      <c r="L1035" s="1">
        <v>-2.0</v>
      </c>
      <c r="M1035" s="1">
        <v>0.0131</v>
      </c>
      <c r="N1035" s="1">
        <v>7.349666666666667</v>
      </c>
      <c r="O1035" s="1" t="s">
        <v>5407</v>
      </c>
      <c r="P1035" s="1" t="s">
        <v>8477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36</v>
      </c>
      <c r="B1036" s="1" t="s">
        <v>17</v>
      </c>
      <c r="C1036" s="1">
        <v>596.0</v>
      </c>
      <c r="D1036" s="1">
        <v>0.0</v>
      </c>
      <c r="E1036" s="1" t="s">
        <v>7810</v>
      </c>
      <c r="F1036" s="1" t="s">
        <v>38</v>
      </c>
      <c r="G1036" s="1" t="s">
        <v>20</v>
      </c>
      <c r="H1036" s="1" t="s">
        <v>8689</v>
      </c>
      <c r="I1036" s="1" t="s">
        <v>8690</v>
      </c>
      <c r="J1036" s="1" t="s">
        <v>8691</v>
      </c>
      <c r="K1036" s="1" t="s">
        <v>8692</v>
      </c>
      <c r="L1036" s="1">
        <v>4.0</v>
      </c>
      <c r="M1036" s="1">
        <v>0.01175</v>
      </c>
      <c r="N1036" s="1">
        <v>6.349283333333333</v>
      </c>
      <c r="O1036" s="1" t="s">
        <v>5407</v>
      </c>
      <c r="P1036" s="1" t="s">
        <v>8693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58</v>
      </c>
      <c r="B1037" s="1" t="s">
        <v>485</v>
      </c>
      <c r="C1037" s="1">
        <v>313.0</v>
      </c>
      <c r="D1037" s="1">
        <v>0.0</v>
      </c>
      <c r="E1037" s="2"/>
      <c r="F1037" s="1" t="s">
        <v>19</v>
      </c>
      <c r="G1037" s="1" t="s">
        <v>20</v>
      </c>
      <c r="H1037" s="1" t="s">
        <v>8694</v>
      </c>
      <c r="I1037" s="1" t="s">
        <v>8695</v>
      </c>
      <c r="J1037" s="1" t="s">
        <v>8695</v>
      </c>
      <c r="K1037" s="2"/>
      <c r="L1037" s="1">
        <v>-7.0</v>
      </c>
      <c r="M1037" s="1"/>
      <c r="N1037" s="1">
        <v>7.31685</v>
      </c>
      <c r="O1037" s="1" t="s">
        <v>5382</v>
      </c>
      <c r="P1037" s="1" t="s">
        <v>8696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28</v>
      </c>
      <c r="B1038" s="3" t="s">
        <v>17</v>
      </c>
      <c r="C1038" s="1">
        <v>299.0</v>
      </c>
      <c r="D1038" s="1">
        <v>0.0</v>
      </c>
      <c r="E1038" s="1" t="s">
        <v>29</v>
      </c>
      <c r="F1038" s="1" t="s">
        <v>19</v>
      </c>
      <c r="G1038" s="1" t="s">
        <v>20</v>
      </c>
      <c r="H1038" s="1" t="s">
        <v>8697</v>
      </c>
      <c r="I1038" s="1" t="s">
        <v>8698</v>
      </c>
      <c r="J1038" s="1" t="s">
        <v>8698</v>
      </c>
      <c r="K1038" s="2"/>
      <c r="L1038" s="1">
        <v>-9.0</v>
      </c>
      <c r="M1038" s="1"/>
      <c r="N1038" s="1">
        <v>5.547283333333334</v>
      </c>
      <c r="O1038" s="1" t="s">
        <v>5392</v>
      </c>
      <c r="P1038" s="1" t="s">
        <v>6162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36</v>
      </c>
      <c r="B1039" s="1" t="s">
        <v>17</v>
      </c>
      <c r="C1039" s="1">
        <v>167.0</v>
      </c>
      <c r="D1039" s="1">
        <v>42.0</v>
      </c>
      <c r="E1039" s="2"/>
      <c r="F1039" s="1" t="s">
        <v>67</v>
      </c>
      <c r="G1039" s="1" t="s">
        <v>20</v>
      </c>
      <c r="H1039" s="1" t="s">
        <v>8699</v>
      </c>
      <c r="I1039" s="1" t="s">
        <v>8700</v>
      </c>
      <c r="J1039" s="1" t="s">
        <v>4938</v>
      </c>
      <c r="K1039" s="2"/>
      <c r="L1039" s="1">
        <v>617.0</v>
      </c>
      <c r="M1039" s="1"/>
      <c r="N1039" s="1">
        <v>13.133683333333334</v>
      </c>
      <c r="O1039" s="1" t="s">
        <v>5407</v>
      </c>
      <c r="P1039" s="1" t="s">
        <v>8701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58</v>
      </c>
      <c r="B1040" s="1" t="s">
        <v>485</v>
      </c>
      <c r="C1040" s="1">
        <v>663.0</v>
      </c>
      <c r="D1040" s="1">
        <v>0.0</v>
      </c>
      <c r="E1040" s="2"/>
      <c r="F1040" s="1" t="s">
        <v>19</v>
      </c>
      <c r="G1040" s="1" t="s">
        <v>20</v>
      </c>
      <c r="H1040" s="1" t="s">
        <v>8702</v>
      </c>
      <c r="I1040" s="1" t="s">
        <v>8703</v>
      </c>
      <c r="J1040" s="1" t="s">
        <v>8703</v>
      </c>
      <c r="K1040" s="2"/>
      <c r="L1040" s="1">
        <v>-7.0</v>
      </c>
      <c r="M1040" s="1"/>
      <c r="N1040" s="1">
        <v>12.97905</v>
      </c>
      <c r="O1040" s="1" t="s">
        <v>5382</v>
      </c>
      <c r="P1040" s="1" t="s">
        <v>8704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28</v>
      </c>
      <c r="B1041" s="1" t="s">
        <v>17</v>
      </c>
      <c r="C1041" s="1">
        <v>369.0</v>
      </c>
      <c r="D1041" s="1">
        <v>0.0</v>
      </c>
      <c r="E1041" s="1" t="s">
        <v>29</v>
      </c>
      <c r="F1041" s="1" t="s">
        <v>19</v>
      </c>
      <c r="G1041" s="1" t="s">
        <v>20</v>
      </c>
      <c r="H1041" s="1" t="s">
        <v>8705</v>
      </c>
      <c r="I1041" s="1" t="s">
        <v>8706</v>
      </c>
      <c r="J1041" s="1" t="s">
        <v>8706</v>
      </c>
      <c r="K1041" s="2"/>
      <c r="L1041" s="1">
        <v>-5.0</v>
      </c>
      <c r="M1041" s="1"/>
      <c r="N1041" s="1">
        <v>9.385366666666666</v>
      </c>
      <c r="O1041" s="1" t="s">
        <v>5392</v>
      </c>
      <c r="P1041" s="1" t="s">
        <v>8707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36</v>
      </c>
      <c r="B1042" s="1" t="s">
        <v>17</v>
      </c>
      <c r="C1042" s="1">
        <v>364.0</v>
      </c>
      <c r="D1042" s="1">
        <v>0.0</v>
      </c>
      <c r="E1042" s="1" t="s">
        <v>7810</v>
      </c>
      <c r="F1042" s="1" t="s">
        <v>38</v>
      </c>
      <c r="G1042" s="1" t="s">
        <v>20</v>
      </c>
      <c r="H1042" s="1" t="s">
        <v>8708</v>
      </c>
      <c r="I1042" s="1" t="s">
        <v>8709</v>
      </c>
      <c r="J1042" s="1" t="s">
        <v>8710</v>
      </c>
      <c r="K1042" s="1" t="s">
        <v>8711</v>
      </c>
      <c r="L1042" s="1">
        <v>6.0</v>
      </c>
      <c r="M1042" s="1">
        <v>0.020883333333333334</v>
      </c>
      <c r="N1042" s="1">
        <v>9.1909</v>
      </c>
      <c r="O1042" s="1" t="s">
        <v>5407</v>
      </c>
      <c r="P1042" s="1" t="s">
        <v>8712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36</v>
      </c>
      <c r="B1043" s="1" t="s">
        <v>17</v>
      </c>
      <c r="C1043" s="1">
        <v>494.0</v>
      </c>
      <c r="D1043" s="1">
        <v>0.0</v>
      </c>
      <c r="E1043" s="1" t="s">
        <v>29</v>
      </c>
      <c r="F1043" s="1" t="s">
        <v>38</v>
      </c>
      <c r="G1043" s="1" t="s">
        <v>20</v>
      </c>
      <c r="H1043" s="1" t="s">
        <v>8713</v>
      </c>
      <c r="I1043" s="1" t="s">
        <v>8714</v>
      </c>
      <c r="J1043" s="1" t="s">
        <v>8715</v>
      </c>
      <c r="K1043" s="1" t="s">
        <v>8716</v>
      </c>
      <c r="L1043" s="1">
        <v>-7.0</v>
      </c>
      <c r="M1043" s="1">
        <v>3.8450333333333333</v>
      </c>
      <c r="N1043" s="1">
        <v>13.2756</v>
      </c>
      <c r="O1043" s="1" t="s">
        <v>5407</v>
      </c>
      <c r="P1043" s="1" t="s">
        <v>8717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28</v>
      </c>
      <c r="B1044" s="1" t="s">
        <v>17</v>
      </c>
      <c r="C1044" s="1">
        <v>329.0</v>
      </c>
      <c r="D1044" s="1">
        <v>0.0</v>
      </c>
      <c r="E1044" s="1" t="s">
        <v>29</v>
      </c>
      <c r="F1044" s="1" t="s">
        <v>19</v>
      </c>
      <c r="G1044" s="1" t="s">
        <v>20</v>
      </c>
      <c r="H1044" s="1" t="s">
        <v>8718</v>
      </c>
      <c r="I1044" s="1" t="s">
        <v>8719</v>
      </c>
      <c r="J1044" s="1" t="s">
        <v>8719</v>
      </c>
      <c r="K1044" s="2"/>
      <c r="L1044" s="1">
        <v>-6.0</v>
      </c>
      <c r="M1044" s="1"/>
      <c r="N1044" s="1">
        <v>8.251766666666667</v>
      </c>
      <c r="O1044" s="1" t="s">
        <v>5392</v>
      </c>
      <c r="P1044" s="1" t="s">
        <v>8720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36</v>
      </c>
      <c r="B1045" s="1" t="s">
        <v>17</v>
      </c>
      <c r="C1045" s="1">
        <v>309.0</v>
      </c>
      <c r="D1045" s="1">
        <v>0.0</v>
      </c>
      <c r="E1045" s="1" t="s">
        <v>7810</v>
      </c>
      <c r="F1045" s="1" t="s">
        <v>38</v>
      </c>
      <c r="G1045" s="1" t="s">
        <v>20</v>
      </c>
      <c r="H1045" s="1" t="s">
        <v>8721</v>
      </c>
      <c r="I1045" s="1" t="s">
        <v>8722</v>
      </c>
      <c r="J1045" s="1" t="s">
        <v>8723</v>
      </c>
      <c r="K1045" s="1" t="s">
        <v>8724</v>
      </c>
      <c r="L1045" s="1">
        <v>-6.0</v>
      </c>
      <c r="M1045" s="1">
        <v>0.0104</v>
      </c>
      <c r="N1045" s="1">
        <v>9.934516666666667</v>
      </c>
      <c r="O1045" s="1" t="s">
        <v>5407</v>
      </c>
      <c r="P1045" s="1" t="s">
        <v>5721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28</v>
      </c>
      <c r="B1046" s="1" t="s">
        <v>17</v>
      </c>
      <c r="C1046" s="1">
        <v>304.0</v>
      </c>
      <c r="D1046" s="1">
        <v>0.0</v>
      </c>
      <c r="E1046" s="1" t="s">
        <v>29</v>
      </c>
      <c r="F1046" s="1" t="s">
        <v>19</v>
      </c>
      <c r="G1046" s="1" t="s">
        <v>20</v>
      </c>
      <c r="H1046" s="1" t="s">
        <v>8725</v>
      </c>
      <c r="I1046" s="1" t="s">
        <v>8726</v>
      </c>
      <c r="J1046" s="1" t="s">
        <v>8726</v>
      </c>
      <c r="K1046" s="2"/>
      <c r="L1046" s="1">
        <v>-9.0</v>
      </c>
      <c r="M1046" s="1"/>
      <c r="N1046" s="1">
        <v>5.704133333333333</v>
      </c>
      <c r="O1046" s="1" t="s">
        <v>5392</v>
      </c>
      <c r="P1046" s="1" t="s">
        <v>8727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58</v>
      </c>
      <c r="B1047" s="1" t="s">
        <v>485</v>
      </c>
      <c r="C1047" s="1">
        <v>528.0</v>
      </c>
      <c r="D1047" s="1">
        <v>0.0</v>
      </c>
      <c r="E1047" s="2"/>
      <c r="F1047" s="1" t="s">
        <v>19</v>
      </c>
      <c r="G1047" s="1" t="s">
        <v>20</v>
      </c>
      <c r="H1047" s="1" t="s">
        <v>8728</v>
      </c>
      <c r="I1047" s="1" t="s">
        <v>8729</v>
      </c>
      <c r="J1047" s="1" t="s">
        <v>8729</v>
      </c>
      <c r="K1047" s="2"/>
      <c r="L1047" s="1">
        <v>-11.0</v>
      </c>
      <c r="M1047" s="1"/>
      <c r="N1047" s="1">
        <v>8.895266666666666</v>
      </c>
      <c r="O1047" s="1" t="s">
        <v>5382</v>
      </c>
      <c r="P1047" s="1" t="s">
        <v>8730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28</v>
      </c>
      <c r="B1048" s="1" t="s">
        <v>17</v>
      </c>
      <c r="C1048" s="1">
        <v>329.0</v>
      </c>
      <c r="D1048" s="1">
        <v>0.0</v>
      </c>
      <c r="E1048" s="1" t="s">
        <v>29</v>
      </c>
      <c r="F1048" s="1" t="s">
        <v>19</v>
      </c>
      <c r="G1048" s="1" t="s">
        <v>20</v>
      </c>
      <c r="H1048" s="1" t="s">
        <v>8731</v>
      </c>
      <c r="I1048" s="1" t="s">
        <v>8732</v>
      </c>
      <c r="J1048" s="1" t="s">
        <v>8732</v>
      </c>
      <c r="K1048" s="2"/>
      <c r="L1048" s="1">
        <v>-8.0</v>
      </c>
      <c r="M1048" s="1"/>
      <c r="N1048" s="1">
        <v>6.9691833333333335</v>
      </c>
      <c r="O1048" s="1" t="s">
        <v>5392</v>
      </c>
      <c r="P1048" s="1" t="s">
        <v>7631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36</v>
      </c>
      <c r="B1049" s="1" t="s">
        <v>17</v>
      </c>
      <c r="C1049" s="1">
        <v>977.0</v>
      </c>
      <c r="D1049" s="1">
        <v>0.0</v>
      </c>
      <c r="E1049" s="1" t="s">
        <v>7810</v>
      </c>
      <c r="F1049" s="1" t="s">
        <v>38</v>
      </c>
      <c r="G1049" s="1" t="s">
        <v>20</v>
      </c>
      <c r="H1049" s="1" t="s">
        <v>8733</v>
      </c>
      <c r="I1049" s="1" t="s">
        <v>8734</v>
      </c>
      <c r="J1049" s="1" t="s">
        <v>8735</v>
      </c>
      <c r="K1049" s="1" t="s">
        <v>8736</v>
      </c>
      <c r="L1049" s="1">
        <v>-16.0</v>
      </c>
      <c r="M1049" s="1">
        <v>0.0165</v>
      </c>
      <c r="N1049" s="1">
        <v>10.940933333333334</v>
      </c>
      <c r="O1049" s="1" t="s">
        <v>5407</v>
      </c>
      <c r="P1049" s="1" t="s">
        <v>8737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58</v>
      </c>
      <c r="B1050" s="1" t="s">
        <v>485</v>
      </c>
      <c r="C1050" s="1">
        <v>922.0</v>
      </c>
      <c r="D1050" s="1">
        <v>0.0</v>
      </c>
      <c r="E1050" s="2"/>
      <c r="F1050" s="1" t="s">
        <v>19</v>
      </c>
      <c r="G1050" s="1" t="s">
        <v>20</v>
      </c>
      <c r="H1050" s="1" t="s">
        <v>8738</v>
      </c>
      <c r="I1050" s="1" t="s">
        <v>8739</v>
      </c>
      <c r="J1050" s="1" t="s">
        <v>8739</v>
      </c>
      <c r="K1050" s="2"/>
      <c r="L1050" s="1">
        <v>-10.0</v>
      </c>
      <c r="M1050" s="1"/>
      <c r="N1050" s="1">
        <v>9.817433333333334</v>
      </c>
      <c r="O1050" s="1" t="s">
        <v>5382</v>
      </c>
      <c r="P1050" s="1" t="s">
        <v>8740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36</v>
      </c>
      <c r="B1051" s="1" t="s">
        <v>17</v>
      </c>
      <c r="C1051" s="1">
        <v>309.0</v>
      </c>
      <c r="D1051" s="1">
        <v>0.0</v>
      </c>
      <c r="E1051" s="1" t="s">
        <v>7810</v>
      </c>
      <c r="F1051" s="1" t="s">
        <v>38</v>
      </c>
      <c r="G1051" s="1" t="s">
        <v>20</v>
      </c>
      <c r="H1051" s="1" t="s">
        <v>8741</v>
      </c>
      <c r="I1051" s="1" t="s">
        <v>8742</v>
      </c>
      <c r="J1051" s="1" t="s">
        <v>8743</v>
      </c>
      <c r="K1051" s="1" t="s">
        <v>8744</v>
      </c>
      <c r="L1051" s="1">
        <v>-8.0</v>
      </c>
      <c r="M1051" s="1">
        <v>0.02</v>
      </c>
      <c r="N1051" s="1">
        <v>7.88985</v>
      </c>
      <c r="O1051" s="1" t="s">
        <v>5407</v>
      </c>
      <c r="P1051" s="1" t="s">
        <v>5486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36</v>
      </c>
      <c r="B1052" s="1" t="s">
        <v>17</v>
      </c>
      <c r="C1052" s="1">
        <v>1006.0</v>
      </c>
      <c r="D1052" s="1">
        <v>0.0</v>
      </c>
      <c r="E1052" s="1" t="s">
        <v>7810</v>
      </c>
      <c r="F1052" s="1" t="s">
        <v>38</v>
      </c>
      <c r="G1052" s="1" t="s">
        <v>20</v>
      </c>
      <c r="H1052" s="1" t="s">
        <v>8745</v>
      </c>
      <c r="I1052" s="1" t="s">
        <v>8746</v>
      </c>
      <c r="J1052" s="1" t="s">
        <v>8747</v>
      </c>
      <c r="K1052" s="1" t="s">
        <v>8748</v>
      </c>
      <c r="L1052" s="1">
        <v>-12.0</v>
      </c>
      <c r="M1052" s="1">
        <v>0.0096</v>
      </c>
      <c r="N1052" s="1">
        <v>11.927283333333333</v>
      </c>
      <c r="O1052" s="1" t="s">
        <v>5407</v>
      </c>
      <c r="P1052" s="1" t="s">
        <v>8749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36</v>
      </c>
      <c r="B1053" s="1" t="s">
        <v>17</v>
      </c>
      <c r="C1053" s="1">
        <v>-1.0</v>
      </c>
      <c r="D1053" s="1">
        <v>250.0</v>
      </c>
      <c r="E1053" s="2"/>
      <c r="F1053" s="1" t="s">
        <v>67</v>
      </c>
      <c r="G1053" s="1" t="s">
        <v>93</v>
      </c>
      <c r="H1053" s="1" t="s">
        <v>8750</v>
      </c>
      <c r="I1053" s="1" t="s">
        <v>8751</v>
      </c>
      <c r="J1053" s="1" t="s">
        <v>4938</v>
      </c>
      <c r="K1053" s="2"/>
      <c r="L1053" s="1">
        <v>685.0</v>
      </c>
      <c r="M1053" s="1"/>
      <c r="N1053" s="1">
        <v>1.0019333333333333</v>
      </c>
      <c r="O1053" s="1" t="s">
        <v>5407</v>
      </c>
      <c r="P1053" s="1" t="s">
        <v>5901</v>
      </c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1" t="s">
        <v>58</v>
      </c>
      <c r="B1054" s="1" t="s">
        <v>485</v>
      </c>
      <c r="C1054" s="1">
        <v>264.0</v>
      </c>
      <c r="D1054" s="1">
        <v>0.0</v>
      </c>
      <c r="E1054" s="2"/>
      <c r="F1054" s="1" t="s">
        <v>19</v>
      </c>
      <c r="G1054" s="1" t="s">
        <v>20</v>
      </c>
      <c r="H1054" s="1" t="s">
        <v>8752</v>
      </c>
      <c r="I1054" s="1" t="s">
        <v>8753</v>
      </c>
      <c r="J1054" s="1" t="s">
        <v>8753</v>
      </c>
      <c r="K1054" s="2"/>
      <c r="L1054" s="1">
        <v>-9.0</v>
      </c>
      <c r="M1054" s="1"/>
      <c r="N1054" s="1">
        <v>5.8759</v>
      </c>
      <c r="O1054" s="1" t="s">
        <v>5382</v>
      </c>
      <c r="P1054" s="1" t="s">
        <v>8754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36</v>
      </c>
      <c r="B1055" s="1" t="s">
        <v>17</v>
      </c>
      <c r="C1055" s="1">
        <v>645.0</v>
      </c>
      <c r="D1055" s="1">
        <v>161.0</v>
      </c>
      <c r="E1055" s="2"/>
      <c r="F1055" s="1" t="s">
        <v>67</v>
      </c>
      <c r="G1055" s="1" t="s">
        <v>20</v>
      </c>
      <c r="H1055" s="1" t="s">
        <v>8755</v>
      </c>
      <c r="I1055" s="1" t="s">
        <v>8756</v>
      </c>
      <c r="J1055" s="1" t="s">
        <v>4938</v>
      </c>
      <c r="K1055" s="2"/>
      <c r="L1055" s="1">
        <v>681.0</v>
      </c>
      <c r="M1055" s="1"/>
      <c r="N1055" s="1">
        <v>14.017733333333334</v>
      </c>
      <c r="O1055" s="1" t="s">
        <v>5407</v>
      </c>
      <c r="P1055" s="1" t="s">
        <v>8757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58</v>
      </c>
      <c r="B1056" s="1" t="s">
        <v>485</v>
      </c>
      <c r="C1056" s="1">
        <v>553.0</v>
      </c>
      <c r="D1056" s="1">
        <v>0.0</v>
      </c>
      <c r="E1056" s="2"/>
      <c r="F1056" s="1" t="s">
        <v>19</v>
      </c>
      <c r="G1056" s="1" t="s">
        <v>20</v>
      </c>
      <c r="H1056" s="1" t="s">
        <v>8758</v>
      </c>
      <c r="I1056" s="1" t="s">
        <v>8759</v>
      </c>
      <c r="J1056" s="1" t="s">
        <v>8759</v>
      </c>
      <c r="K1056" s="2"/>
      <c r="L1056" s="1">
        <v>-10.0</v>
      </c>
      <c r="M1056" s="1"/>
      <c r="N1056" s="1">
        <v>9.937783333333334</v>
      </c>
      <c r="O1056" s="1" t="s">
        <v>5382</v>
      </c>
      <c r="P1056" s="1" t="s">
        <v>8760</v>
      </c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1" t="s">
        <v>36</v>
      </c>
      <c r="B1057" s="1" t="s">
        <v>17</v>
      </c>
      <c r="C1057" s="1">
        <v>531.0</v>
      </c>
      <c r="D1057" s="1">
        <v>24.0</v>
      </c>
      <c r="E1057" s="1" t="s">
        <v>29</v>
      </c>
      <c r="F1057" s="1" t="s">
        <v>38</v>
      </c>
      <c r="G1057" s="1" t="s">
        <v>20</v>
      </c>
      <c r="H1057" s="1" t="s">
        <v>8761</v>
      </c>
      <c r="I1057" s="1" t="s">
        <v>8762</v>
      </c>
      <c r="J1057" s="1" t="s">
        <v>8763</v>
      </c>
      <c r="K1057" s="1" t="s">
        <v>8764</v>
      </c>
      <c r="L1057" s="1">
        <v>-9.0</v>
      </c>
      <c r="M1057" s="1">
        <v>33.44675</v>
      </c>
      <c r="N1057" s="1">
        <v>35.8094</v>
      </c>
      <c r="O1057" s="1" t="s">
        <v>5407</v>
      </c>
      <c r="P1057" s="1" t="s">
        <v>8765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58</v>
      </c>
      <c r="B1058" s="1" t="s">
        <v>485</v>
      </c>
      <c r="C1058" s="1">
        <v>610.0</v>
      </c>
      <c r="D1058" s="1">
        <v>0.0</v>
      </c>
      <c r="E1058" s="2"/>
      <c r="F1058" s="1" t="s">
        <v>19</v>
      </c>
      <c r="G1058" s="1" t="s">
        <v>20</v>
      </c>
      <c r="H1058" s="1" t="s">
        <v>8766</v>
      </c>
      <c r="I1058" s="1" t="s">
        <v>8767</v>
      </c>
      <c r="J1058" s="1" t="s">
        <v>8767</v>
      </c>
      <c r="K1058" s="2"/>
      <c r="L1058" s="1">
        <v>-6.0</v>
      </c>
      <c r="M1058" s="1"/>
      <c r="N1058" s="1">
        <v>13.2746</v>
      </c>
      <c r="O1058" s="1" t="s">
        <v>5382</v>
      </c>
      <c r="P1058" s="1" t="s">
        <v>8768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28</v>
      </c>
      <c r="B1059" s="1" t="s">
        <v>17</v>
      </c>
      <c r="C1059" s="1">
        <v>289.0</v>
      </c>
      <c r="D1059" s="1">
        <v>0.0</v>
      </c>
      <c r="E1059" s="1" t="s">
        <v>29</v>
      </c>
      <c r="F1059" s="1" t="s">
        <v>19</v>
      </c>
      <c r="G1059" s="1" t="s">
        <v>20</v>
      </c>
      <c r="H1059" s="1" t="s">
        <v>8769</v>
      </c>
      <c r="I1059" s="1" t="s">
        <v>8770</v>
      </c>
      <c r="J1059" s="1" t="s">
        <v>8770</v>
      </c>
      <c r="K1059" s="2"/>
      <c r="L1059" s="1">
        <v>-6.0</v>
      </c>
      <c r="M1059" s="1"/>
      <c r="N1059" s="1">
        <v>8.404366666666666</v>
      </c>
      <c r="O1059" s="1" t="s">
        <v>5392</v>
      </c>
      <c r="P1059" s="1" t="s">
        <v>5417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36</v>
      </c>
      <c r="B1060" s="1" t="s">
        <v>17</v>
      </c>
      <c r="C1060" s="1">
        <v>381.0</v>
      </c>
      <c r="D1060" s="1">
        <v>0.0</v>
      </c>
      <c r="E1060" s="1" t="s">
        <v>7810</v>
      </c>
      <c r="F1060" s="1" t="s">
        <v>38</v>
      </c>
      <c r="G1060" s="1" t="s">
        <v>20</v>
      </c>
      <c r="H1060" s="1" t="s">
        <v>8771</v>
      </c>
      <c r="I1060" s="1" t="s">
        <v>8772</v>
      </c>
      <c r="J1060" s="1" t="s">
        <v>8773</v>
      </c>
      <c r="K1060" s="1" t="s">
        <v>8774</v>
      </c>
      <c r="L1060" s="1">
        <v>19.0</v>
      </c>
      <c r="M1060" s="1">
        <v>0.009116666666666667</v>
      </c>
      <c r="N1060" s="1">
        <v>9.16015</v>
      </c>
      <c r="O1060" s="1" t="s">
        <v>5407</v>
      </c>
      <c r="P1060" s="1" t="s">
        <v>8775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1" t="s">
        <v>28</v>
      </c>
      <c r="B1061" s="1" t="s">
        <v>17</v>
      </c>
      <c r="C1061" s="1">
        <v>321.0</v>
      </c>
      <c r="D1061" s="1">
        <v>0.0</v>
      </c>
      <c r="E1061" s="1" t="s">
        <v>29</v>
      </c>
      <c r="F1061" s="1" t="s">
        <v>19</v>
      </c>
      <c r="G1061" s="1" t="s">
        <v>20</v>
      </c>
      <c r="H1061" s="1" t="s">
        <v>8776</v>
      </c>
      <c r="I1061" s="1" t="s">
        <v>8777</v>
      </c>
      <c r="J1061" s="1" t="s">
        <v>8777</v>
      </c>
      <c r="K1061" s="2"/>
      <c r="L1061" s="1">
        <v>-7.0</v>
      </c>
      <c r="M1061" s="1"/>
      <c r="N1061" s="1">
        <v>7.355966666666666</v>
      </c>
      <c r="O1061" s="1" t="s">
        <v>5392</v>
      </c>
      <c r="P1061" s="1" t="s">
        <v>8778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1" t="s">
        <v>58</v>
      </c>
      <c r="B1062" s="1" t="s">
        <v>485</v>
      </c>
      <c r="C1062" s="1">
        <v>453.0</v>
      </c>
      <c r="D1062" s="1">
        <v>0.0</v>
      </c>
      <c r="E1062" s="2"/>
      <c r="F1062" s="1" t="s">
        <v>19</v>
      </c>
      <c r="G1062" s="1" t="s">
        <v>20</v>
      </c>
      <c r="H1062" s="1" t="s">
        <v>8779</v>
      </c>
      <c r="I1062" s="1" t="s">
        <v>8780</v>
      </c>
      <c r="J1062" s="1" t="s">
        <v>8780</v>
      </c>
      <c r="K1062" s="2"/>
      <c r="L1062" s="1">
        <v>-5.0</v>
      </c>
      <c r="M1062" s="1"/>
      <c r="N1062" s="1">
        <v>9.610433333333333</v>
      </c>
      <c r="O1062" s="1" t="s">
        <v>5382</v>
      </c>
      <c r="P1062" s="1" t="s">
        <v>8781</v>
      </c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1" t="s">
        <v>36</v>
      </c>
      <c r="B1063" s="1" t="s">
        <v>17</v>
      </c>
      <c r="C1063" s="1">
        <v>478.0</v>
      </c>
      <c r="D1063" s="1">
        <v>0.0</v>
      </c>
      <c r="E1063" s="1" t="s">
        <v>5424</v>
      </c>
      <c r="F1063" s="1" t="s">
        <v>38</v>
      </c>
      <c r="G1063" s="1" t="s">
        <v>20</v>
      </c>
      <c r="H1063" s="1" t="s">
        <v>8782</v>
      </c>
      <c r="I1063" s="1" t="s">
        <v>8783</v>
      </c>
      <c r="J1063" s="1" t="s">
        <v>8784</v>
      </c>
      <c r="K1063" s="1" t="s">
        <v>8785</v>
      </c>
      <c r="L1063" s="1">
        <v>-13.0</v>
      </c>
      <c r="M1063" s="1">
        <v>0.016516666666666666</v>
      </c>
      <c r="N1063" s="1">
        <v>7.1807</v>
      </c>
      <c r="O1063" s="1" t="s">
        <v>5407</v>
      </c>
      <c r="P1063" s="1" t="s">
        <v>8786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1" t="s">
        <v>28</v>
      </c>
      <c r="B1064" s="1" t="s">
        <v>17</v>
      </c>
      <c r="C1064" s="1">
        <v>528.0</v>
      </c>
      <c r="D1064" s="1">
        <v>0.0</v>
      </c>
      <c r="E1064" s="1" t="s">
        <v>29</v>
      </c>
      <c r="F1064" s="1" t="s">
        <v>19</v>
      </c>
      <c r="G1064" s="1" t="s">
        <v>20</v>
      </c>
      <c r="H1064" s="1" t="s">
        <v>8787</v>
      </c>
      <c r="I1064" s="1" t="s">
        <v>8788</v>
      </c>
      <c r="J1064" s="1" t="s">
        <v>8788</v>
      </c>
      <c r="K1064" s="2"/>
      <c r="L1064" s="1">
        <v>-6.0</v>
      </c>
      <c r="M1064" s="1"/>
      <c r="N1064" s="1">
        <v>13.576233333333333</v>
      </c>
      <c r="O1064" s="1" t="s">
        <v>5392</v>
      </c>
      <c r="P1064" s="1" t="s">
        <v>8789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1" t="s">
        <v>58</v>
      </c>
      <c r="B1065" s="1" t="s">
        <v>485</v>
      </c>
      <c r="C1065" s="1">
        <v>269.0</v>
      </c>
      <c r="D1065" s="1">
        <v>0.0</v>
      </c>
      <c r="E1065" s="2"/>
      <c r="F1065" s="1" t="s">
        <v>19</v>
      </c>
      <c r="G1065" s="1" t="s">
        <v>20</v>
      </c>
      <c r="H1065" s="1" t="s">
        <v>8790</v>
      </c>
      <c r="I1065" s="1" t="s">
        <v>8791</v>
      </c>
      <c r="J1065" s="1" t="s">
        <v>8791</v>
      </c>
      <c r="K1065" s="2"/>
      <c r="L1065" s="1">
        <v>-7.0</v>
      </c>
      <c r="M1065" s="1"/>
      <c r="N1065" s="1">
        <v>7.113183333333334</v>
      </c>
      <c r="O1065" s="1" t="s">
        <v>5382</v>
      </c>
      <c r="P1065" s="1" t="s">
        <v>8792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1" t="s">
        <v>36</v>
      </c>
      <c r="B1066" s="1" t="s">
        <v>17</v>
      </c>
      <c r="C1066" s="1">
        <v>514.0</v>
      </c>
      <c r="D1066" s="1">
        <v>124.0</v>
      </c>
      <c r="E1066" s="2"/>
      <c r="F1066" s="1" t="s">
        <v>67</v>
      </c>
      <c r="G1066" s="1" t="s">
        <v>20</v>
      </c>
      <c r="H1066" s="1" t="s">
        <v>8793</v>
      </c>
      <c r="I1066" s="1" t="s">
        <v>8794</v>
      </c>
      <c r="J1066" s="1" t="s">
        <v>4938</v>
      </c>
      <c r="K1066" s="2"/>
      <c r="L1066" s="1">
        <v>727.0</v>
      </c>
      <c r="M1066" s="1"/>
      <c r="N1066" s="1">
        <v>19.381166666666665</v>
      </c>
      <c r="O1066" s="1" t="s">
        <v>5407</v>
      </c>
      <c r="P1066" s="1" t="s">
        <v>8795</v>
      </c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1" t="s">
        <v>36</v>
      </c>
      <c r="B1067" s="1" t="s">
        <v>17</v>
      </c>
      <c r="C1067" s="1">
        <v>322.0</v>
      </c>
      <c r="D1067" s="1">
        <v>47.0</v>
      </c>
      <c r="E1067" s="1" t="s">
        <v>5424</v>
      </c>
      <c r="F1067" s="1" t="s">
        <v>38</v>
      </c>
      <c r="G1067" s="1" t="s">
        <v>20</v>
      </c>
      <c r="H1067" s="1" t="s">
        <v>8796</v>
      </c>
      <c r="I1067" s="1" t="s">
        <v>8797</v>
      </c>
      <c r="J1067" s="1" t="s">
        <v>8798</v>
      </c>
      <c r="K1067" s="1" t="s">
        <v>8799</v>
      </c>
      <c r="L1067" s="1">
        <v>1.0</v>
      </c>
      <c r="M1067" s="1">
        <v>0.018316666666666665</v>
      </c>
      <c r="N1067" s="1">
        <v>8.6222</v>
      </c>
      <c r="O1067" s="1" t="s">
        <v>5407</v>
      </c>
      <c r="P1067" s="1" t="s">
        <v>8800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1" t="s">
        <v>58</v>
      </c>
      <c r="B1068" s="1" t="s">
        <v>485</v>
      </c>
      <c r="C1068" s="1">
        <v>404.0</v>
      </c>
      <c r="D1068" s="1">
        <v>0.0</v>
      </c>
      <c r="E1068" s="2"/>
      <c r="F1068" s="1" t="s">
        <v>19</v>
      </c>
      <c r="G1068" s="1" t="s">
        <v>20</v>
      </c>
      <c r="H1068" s="1" t="s">
        <v>8801</v>
      </c>
      <c r="I1068" s="1" t="s">
        <v>8802</v>
      </c>
      <c r="J1068" s="1" t="s">
        <v>8802</v>
      </c>
      <c r="K1068" s="2"/>
      <c r="L1068" s="1">
        <v>-6.0</v>
      </c>
      <c r="M1068" s="1"/>
      <c r="N1068" s="1">
        <v>8.275566666666666</v>
      </c>
      <c r="O1068" s="1" t="s">
        <v>5382</v>
      </c>
      <c r="P1068" s="1" t="s">
        <v>8803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1" t="s">
        <v>28</v>
      </c>
      <c r="B1069" s="1" t="s">
        <v>17</v>
      </c>
      <c r="C1069" s="1">
        <v>299.0</v>
      </c>
      <c r="D1069" s="1">
        <v>0.0</v>
      </c>
      <c r="E1069" s="1" t="s">
        <v>29</v>
      </c>
      <c r="F1069" s="1" t="s">
        <v>19</v>
      </c>
      <c r="G1069" s="1" t="s">
        <v>20</v>
      </c>
      <c r="H1069" s="1" t="s">
        <v>8804</v>
      </c>
      <c r="I1069" s="1" t="s">
        <v>8805</v>
      </c>
      <c r="J1069" s="1" t="s">
        <v>8805</v>
      </c>
      <c r="K1069" s="2"/>
      <c r="L1069" s="1">
        <v>-8.0</v>
      </c>
      <c r="M1069" s="1"/>
      <c r="N1069" s="1">
        <v>6.991616666666666</v>
      </c>
      <c r="O1069" s="1" t="s">
        <v>5392</v>
      </c>
      <c r="P1069" s="1" t="s">
        <v>8806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1" t="s">
        <v>36</v>
      </c>
      <c r="B1070" s="1" t="s">
        <v>17</v>
      </c>
      <c r="C1070" s="1">
        <v>238.0</v>
      </c>
      <c r="D1070" s="1">
        <v>0.0</v>
      </c>
      <c r="E1070" s="2"/>
      <c r="F1070" s="1" t="s">
        <v>67</v>
      </c>
      <c r="G1070" s="1" t="s">
        <v>68</v>
      </c>
      <c r="H1070" s="1" t="s">
        <v>8807</v>
      </c>
      <c r="I1070" s="1" t="s">
        <v>8808</v>
      </c>
      <c r="J1070" s="1" t="s">
        <v>4938</v>
      </c>
      <c r="K1070" s="2"/>
      <c r="L1070" s="1">
        <v>719.0</v>
      </c>
      <c r="M1070" s="1"/>
      <c r="N1070" s="1">
        <v>42.8024</v>
      </c>
      <c r="O1070" s="1" t="s">
        <v>5407</v>
      </c>
      <c r="P1070" s="1" t="s">
        <v>8809</v>
      </c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1" t="s">
        <v>36</v>
      </c>
      <c r="B1071" s="1" t="s">
        <v>17</v>
      </c>
      <c r="C1071" s="1">
        <v>398.0</v>
      </c>
      <c r="D1071" s="1">
        <v>100.0</v>
      </c>
      <c r="E1071" s="2"/>
      <c r="F1071" s="1" t="s">
        <v>67</v>
      </c>
      <c r="G1071" s="1" t="s">
        <v>68</v>
      </c>
      <c r="H1071" s="1" t="s">
        <v>8810</v>
      </c>
      <c r="I1071" s="1" t="s">
        <v>8811</v>
      </c>
      <c r="J1071" s="1" t="s">
        <v>4938</v>
      </c>
      <c r="K1071" s="2"/>
      <c r="L1071" s="1">
        <v>749.0</v>
      </c>
      <c r="M1071" s="1"/>
      <c r="N1071" s="1">
        <v>13.272816666666667</v>
      </c>
      <c r="O1071" s="1" t="s">
        <v>5407</v>
      </c>
      <c r="P1071" s="1" t="s">
        <v>8812</v>
      </c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1" t="s">
        <v>58</v>
      </c>
      <c r="B1072" s="1" t="s">
        <v>485</v>
      </c>
      <c r="C1072" s="3">
        <v>474.0</v>
      </c>
      <c r="D1072" s="1">
        <v>0.0</v>
      </c>
      <c r="E1072" s="2"/>
      <c r="F1072" s="1" t="s">
        <v>19</v>
      </c>
      <c r="G1072" s="1" t="s">
        <v>20</v>
      </c>
      <c r="H1072" s="1" t="s">
        <v>8813</v>
      </c>
      <c r="I1072" s="1" t="s">
        <v>8814</v>
      </c>
      <c r="J1072" s="1" t="s">
        <v>8814</v>
      </c>
      <c r="K1072" s="2"/>
      <c r="L1072" s="1">
        <v>-7.0</v>
      </c>
      <c r="M1072" s="1"/>
      <c r="N1072" s="1">
        <v>7.61525</v>
      </c>
      <c r="O1072" s="1" t="s">
        <v>5382</v>
      </c>
      <c r="P1072" s="1" t="s">
        <v>8815</v>
      </c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1" t="s">
        <v>58</v>
      </c>
      <c r="B1073" s="1" t="s">
        <v>485</v>
      </c>
      <c r="C1073" s="1">
        <v>433.0</v>
      </c>
      <c r="D1073" s="1">
        <v>0.0</v>
      </c>
      <c r="E1073" s="2"/>
      <c r="F1073" s="1" t="s">
        <v>19</v>
      </c>
      <c r="G1073" s="1" t="s">
        <v>20</v>
      </c>
      <c r="H1073" s="1" t="s">
        <v>8816</v>
      </c>
      <c r="I1073" s="1" t="s">
        <v>8817</v>
      </c>
      <c r="J1073" s="1" t="s">
        <v>8817</v>
      </c>
      <c r="K1073" s="2"/>
      <c r="L1073" s="1">
        <v>-4.0</v>
      </c>
      <c r="M1073" s="1"/>
      <c r="N1073" s="1">
        <v>10.678616666666667</v>
      </c>
      <c r="O1073" s="1" t="s">
        <v>5382</v>
      </c>
      <c r="P1073" s="1" t="s">
        <v>8818</v>
      </c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1" t="s">
        <v>36</v>
      </c>
      <c r="B1074" s="1" t="s">
        <v>17</v>
      </c>
      <c r="C1074" s="3">
        <v>518.0</v>
      </c>
      <c r="D1074" s="1">
        <v>0.0</v>
      </c>
      <c r="E1074" s="1" t="s">
        <v>5424</v>
      </c>
      <c r="F1074" s="1" t="s">
        <v>38</v>
      </c>
      <c r="G1074" s="1" t="s">
        <v>20</v>
      </c>
      <c r="H1074" s="1" t="s">
        <v>8819</v>
      </c>
      <c r="I1074" s="1" t="s">
        <v>8820</v>
      </c>
      <c r="J1074" s="1" t="s">
        <v>8821</v>
      </c>
      <c r="K1074" s="1" t="s">
        <v>8822</v>
      </c>
      <c r="L1074" s="1">
        <v>0.0</v>
      </c>
      <c r="M1074" s="1">
        <v>0.02025</v>
      </c>
      <c r="N1074" s="1">
        <v>18.931316666666667</v>
      </c>
      <c r="O1074" s="1" t="s">
        <v>5407</v>
      </c>
      <c r="P1074" s="1" t="s">
        <v>8823</v>
      </c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1" t="s">
        <v>16</v>
      </c>
      <c r="B1075" s="1" t="s">
        <v>485</v>
      </c>
      <c r="C1075" s="1">
        <v>254.0</v>
      </c>
      <c r="D1075" s="1">
        <v>0.0</v>
      </c>
      <c r="E1075" s="1" t="s">
        <v>1558</v>
      </c>
      <c r="F1075" s="1" t="s">
        <v>19</v>
      </c>
      <c r="G1075" s="1" t="s">
        <v>20</v>
      </c>
      <c r="H1075" s="1" t="s">
        <v>8824</v>
      </c>
      <c r="I1075" s="1" t="s">
        <v>8825</v>
      </c>
      <c r="J1075" s="1" t="s">
        <v>8825</v>
      </c>
      <c r="K1075" s="2"/>
      <c r="L1075" s="1">
        <v>-8.0</v>
      </c>
      <c r="M1075" s="1"/>
      <c r="N1075" s="1">
        <v>6.108316666666667</v>
      </c>
      <c r="O1075" s="1" t="s">
        <v>5382</v>
      </c>
      <c r="P1075" s="1" t="s">
        <v>8826</v>
      </c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1" t="s">
        <v>179</v>
      </c>
      <c r="B1076" s="1" t="s">
        <v>17</v>
      </c>
      <c r="C1076" s="1">
        <v>249.0</v>
      </c>
      <c r="D1076" s="1">
        <v>0.0</v>
      </c>
      <c r="E1076" s="2"/>
      <c r="F1076" s="1" t="s">
        <v>67</v>
      </c>
      <c r="G1076" s="1" t="s">
        <v>93</v>
      </c>
      <c r="H1076" s="1" t="s">
        <v>8827</v>
      </c>
      <c r="I1076" s="1" t="s">
        <v>8828</v>
      </c>
      <c r="J1076" s="1" t="s">
        <v>4938</v>
      </c>
      <c r="K1076" s="2"/>
      <c r="L1076" s="1">
        <v>801.0</v>
      </c>
      <c r="M1076" s="1"/>
      <c r="N1076" s="1">
        <v>4.1231</v>
      </c>
      <c r="O1076" s="1" t="s">
        <v>182</v>
      </c>
      <c r="P1076" s="1" t="s">
        <v>8829</v>
      </c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1" t="s">
        <v>28</v>
      </c>
      <c r="B1077" s="1" t="s">
        <v>17</v>
      </c>
      <c r="C1077" s="1">
        <v>433.0</v>
      </c>
      <c r="D1077" s="1">
        <v>0.0</v>
      </c>
      <c r="E1077" s="1" t="s">
        <v>29</v>
      </c>
      <c r="F1077" s="1" t="s">
        <v>19</v>
      </c>
      <c r="G1077" s="1" t="s">
        <v>20</v>
      </c>
      <c r="H1077" s="1" t="s">
        <v>8830</v>
      </c>
      <c r="I1077" s="1" t="s">
        <v>8831</v>
      </c>
      <c r="J1077" s="1" t="s">
        <v>8831</v>
      </c>
      <c r="K1077" s="2"/>
      <c r="L1077" s="1">
        <v>-3.0</v>
      </c>
      <c r="M1077" s="1"/>
      <c r="N1077" s="1">
        <v>11.070416666666667</v>
      </c>
      <c r="O1077" s="1" t="s">
        <v>5392</v>
      </c>
      <c r="P1077" s="1" t="s">
        <v>8832</v>
      </c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1" t="s">
        <v>36</v>
      </c>
      <c r="B1078" s="1" t="s">
        <v>17</v>
      </c>
      <c r="C1078" s="1">
        <v>309.0</v>
      </c>
      <c r="D1078" s="1">
        <v>0.0</v>
      </c>
      <c r="E1078" s="1" t="s">
        <v>5424</v>
      </c>
      <c r="F1078" s="1" t="s">
        <v>38</v>
      </c>
      <c r="G1078" s="1" t="s">
        <v>20</v>
      </c>
      <c r="H1078" s="1" t="s">
        <v>8833</v>
      </c>
      <c r="I1078" s="1" t="s">
        <v>8834</v>
      </c>
      <c r="J1078" s="1" t="s">
        <v>8835</v>
      </c>
      <c r="K1078" s="1" t="s">
        <v>8836</v>
      </c>
      <c r="L1078" s="1">
        <v>-8.0</v>
      </c>
      <c r="M1078" s="1">
        <v>0.009733333333333333</v>
      </c>
      <c r="N1078" s="1">
        <v>7.8065</v>
      </c>
      <c r="O1078" s="1" t="s">
        <v>5407</v>
      </c>
      <c r="P1078" s="1" t="s">
        <v>5486</v>
      </c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1" t="s">
        <v>58</v>
      </c>
      <c r="B1079" s="1" t="s">
        <v>17</v>
      </c>
      <c r="C1079" s="1">
        <v>264.0</v>
      </c>
      <c r="D1079" s="1">
        <v>0.0</v>
      </c>
      <c r="E1079" s="2"/>
      <c r="F1079" s="1" t="s">
        <v>19</v>
      </c>
      <c r="G1079" s="1" t="s">
        <v>20</v>
      </c>
      <c r="H1079" s="1" t="s">
        <v>8837</v>
      </c>
      <c r="I1079" s="1" t="s">
        <v>8838</v>
      </c>
      <c r="J1079" s="1" t="s">
        <v>8838</v>
      </c>
      <c r="K1079" s="2"/>
      <c r="L1079" s="1">
        <v>-8.0</v>
      </c>
      <c r="M1079" s="1"/>
      <c r="N1079" s="1">
        <v>6.902216666666667</v>
      </c>
      <c r="O1079" s="1" t="s">
        <v>5382</v>
      </c>
      <c r="P1079" s="1" t="s">
        <v>6246</v>
      </c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1" t="s">
        <v>36</v>
      </c>
      <c r="B1080" s="1" t="s">
        <v>17</v>
      </c>
      <c r="C1080" s="1">
        <v>314.0</v>
      </c>
      <c r="D1080" s="1">
        <v>0.0</v>
      </c>
      <c r="E1080" s="1" t="s">
        <v>5424</v>
      </c>
      <c r="F1080" s="1" t="s">
        <v>38</v>
      </c>
      <c r="G1080" s="1" t="s">
        <v>20</v>
      </c>
      <c r="H1080" s="1" t="s">
        <v>8839</v>
      </c>
      <c r="I1080" s="1" t="s">
        <v>8840</v>
      </c>
      <c r="J1080" s="1" t="s">
        <v>8841</v>
      </c>
      <c r="K1080" s="1" t="s">
        <v>8842</v>
      </c>
      <c r="L1080" s="1">
        <v>-11.0</v>
      </c>
      <c r="M1080" s="1">
        <v>0.009633333333333334</v>
      </c>
      <c r="N1080" s="1">
        <v>7.061733333333334</v>
      </c>
      <c r="O1080" s="1" t="s">
        <v>5407</v>
      </c>
      <c r="P1080" s="1" t="s">
        <v>7581</v>
      </c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1" t="s">
        <v>28</v>
      </c>
      <c r="B1081" s="1" t="s">
        <v>17</v>
      </c>
      <c r="C1081" s="1">
        <v>419.0</v>
      </c>
      <c r="D1081" s="1">
        <v>0.0</v>
      </c>
      <c r="E1081" s="1" t="s">
        <v>29</v>
      </c>
      <c r="F1081" s="1" t="s">
        <v>19</v>
      </c>
      <c r="G1081" s="1" t="s">
        <v>20</v>
      </c>
      <c r="H1081" s="1" t="s">
        <v>8843</v>
      </c>
      <c r="I1081" s="1" t="s">
        <v>8844</v>
      </c>
      <c r="J1081" s="1" t="s">
        <v>8844</v>
      </c>
      <c r="K1081" s="2"/>
      <c r="L1081" s="1">
        <v>-5.0</v>
      </c>
      <c r="M1081" s="1"/>
      <c r="N1081" s="1">
        <v>9.617283333333333</v>
      </c>
      <c r="O1081" s="1" t="s">
        <v>5392</v>
      </c>
      <c r="P1081" s="1" t="s">
        <v>8845</v>
      </c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1" t="s">
        <v>58</v>
      </c>
      <c r="B1082" s="1" t="s">
        <v>17</v>
      </c>
      <c r="C1082" s="1">
        <v>254.0</v>
      </c>
      <c r="D1082" s="1">
        <v>0.0</v>
      </c>
      <c r="E1082" s="2"/>
      <c r="F1082" s="1" t="s">
        <v>19</v>
      </c>
      <c r="G1082" s="1" t="s">
        <v>20</v>
      </c>
      <c r="H1082" s="1" t="s">
        <v>8846</v>
      </c>
      <c r="I1082" s="1" t="s">
        <v>8847</v>
      </c>
      <c r="J1082" s="1" t="s">
        <v>8847</v>
      </c>
      <c r="K1082" s="2"/>
      <c r="L1082" s="1">
        <v>-7.0</v>
      </c>
      <c r="M1082" s="1"/>
      <c r="N1082" s="1">
        <v>7.612983333333333</v>
      </c>
      <c r="O1082" s="1" t="s">
        <v>5382</v>
      </c>
      <c r="P1082" s="1" t="s">
        <v>8848</v>
      </c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1" t="s">
        <v>28</v>
      </c>
      <c r="B1083" s="1" t="s">
        <v>17</v>
      </c>
      <c r="C1083" s="1">
        <v>254.0</v>
      </c>
      <c r="D1083" s="1">
        <v>0.0</v>
      </c>
      <c r="E1083" s="1" t="s">
        <v>29</v>
      </c>
      <c r="F1083" s="1" t="s">
        <v>19</v>
      </c>
      <c r="G1083" s="1" t="s">
        <v>20</v>
      </c>
      <c r="H1083" s="1" t="s">
        <v>8849</v>
      </c>
      <c r="I1083" s="1" t="s">
        <v>8850</v>
      </c>
      <c r="J1083" s="1" t="s">
        <v>8850</v>
      </c>
      <c r="K1083" s="2"/>
      <c r="L1083" s="1">
        <v>-9.0</v>
      </c>
      <c r="M1083" s="1"/>
      <c r="N1083" s="1">
        <v>5.793633333333333</v>
      </c>
      <c r="O1083" s="1" t="s">
        <v>5392</v>
      </c>
      <c r="P1083" s="1" t="s">
        <v>8851</v>
      </c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1" t="s">
        <v>28</v>
      </c>
      <c r="B1084" s="1" t="s">
        <v>17</v>
      </c>
      <c r="C1084" s="1">
        <v>329.0</v>
      </c>
      <c r="D1084" s="1">
        <v>0.0</v>
      </c>
      <c r="E1084" s="1" t="s">
        <v>29</v>
      </c>
      <c r="F1084" s="1" t="s">
        <v>19</v>
      </c>
      <c r="G1084" s="1" t="s">
        <v>20</v>
      </c>
      <c r="H1084" s="1" t="s">
        <v>8852</v>
      </c>
      <c r="I1084" s="1" t="s">
        <v>8853</v>
      </c>
      <c r="J1084" s="1" t="s">
        <v>8853</v>
      </c>
      <c r="K1084" s="2"/>
      <c r="L1084" s="1">
        <v>-5.0</v>
      </c>
      <c r="M1084" s="1"/>
      <c r="N1084" s="1">
        <v>9.116383333333333</v>
      </c>
      <c r="O1084" s="1" t="s">
        <v>5392</v>
      </c>
      <c r="P1084" s="1" t="s">
        <v>8854</v>
      </c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1" t="s">
        <v>58</v>
      </c>
      <c r="B1085" s="1" t="s">
        <v>17</v>
      </c>
      <c r="C1085" s="1">
        <v>430.0</v>
      </c>
      <c r="D1085" s="1">
        <v>0.0</v>
      </c>
      <c r="E1085" s="2"/>
      <c r="F1085" s="1" t="s">
        <v>19</v>
      </c>
      <c r="G1085" s="1" t="s">
        <v>20</v>
      </c>
      <c r="H1085" s="1" t="s">
        <v>8855</v>
      </c>
      <c r="I1085" s="1" t="s">
        <v>8856</v>
      </c>
      <c r="J1085" s="1" t="s">
        <v>8856</v>
      </c>
      <c r="K1085" s="2"/>
      <c r="L1085" s="1">
        <v>-5.0</v>
      </c>
      <c r="M1085" s="1"/>
      <c r="N1085" s="1">
        <v>9.734283333333334</v>
      </c>
      <c r="O1085" s="1" t="s">
        <v>5382</v>
      </c>
      <c r="P1085" s="1" t="s">
        <v>8857</v>
      </c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1" t="s">
        <v>36</v>
      </c>
      <c r="B1086" s="1" t="s">
        <v>17</v>
      </c>
      <c r="C1086" s="1">
        <v>567.0</v>
      </c>
      <c r="D1086" s="1">
        <v>0.0</v>
      </c>
      <c r="E1086" s="1" t="s">
        <v>5424</v>
      </c>
      <c r="F1086" s="1" t="s">
        <v>38</v>
      </c>
      <c r="G1086" s="1" t="s">
        <v>20</v>
      </c>
      <c r="H1086" s="1" t="s">
        <v>8858</v>
      </c>
      <c r="I1086" s="1" t="s">
        <v>8859</v>
      </c>
      <c r="J1086" s="1" t="s">
        <v>8860</v>
      </c>
      <c r="K1086" s="1" t="s">
        <v>8861</v>
      </c>
      <c r="L1086" s="1">
        <v>-15.0</v>
      </c>
      <c r="M1086" s="1">
        <v>0.010033333333333333</v>
      </c>
      <c r="N1086" s="1">
        <v>9.678316666666667</v>
      </c>
      <c r="O1086" s="1" t="s">
        <v>5407</v>
      </c>
      <c r="P1086" s="1" t="s">
        <v>8862</v>
      </c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1" t="s">
        <v>58</v>
      </c>
      <c r="B1087" s="1" t="s">
        <v>17</v>
      </c>
      <c r="C1087" s="1">
        <v>658.0</v>
      </c>
      <c r="D1087" s="1">
        <v>0.0</v>
      </c>
      <c r="E1087" s="2"/>
      <c r="F1087" s="1" t="s">
        <v>19</v>
      </c>
      <c r="G1087" s="1" t="s">
        <v>20</v>
      </c>
      <c r="H1087" s="1" t="s">
        <v>8863</v>
      </c>
      <c r="I1087" s="1" t="s">
        <v>8864</v>
      </c>
      <c r="J1087" s="1" t="s">
        <v>8864</v>
      </c>
      <c r="K1087" s="2"/>
      <c r="L1087" s="1">
        <v>-7.0</v>
      </c>
      <c r="M1087" s="1"/>
      <c r="N1087" s="1">
        <v>12.5703</v>
      </c>
      <c r="O1087" s="1" t="s">
        <v>5382</v>
      </c>
      <c r="P1087" s="1" t="s">
        <v>8865</v>
      </c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1" t="s">
        <v>58</v>
      </c>
      <c r="B1088" s="1" t="s">
        <v>17</v>
      </c>
      <c r="C1088" s="1">
        <v>542.0</v>
      </c>
      <c r="D1088" s="1">
        <v>0.0</v>
      </c>
      <c r="E1088" s="2"/>
      <c r="F1088" s="1" t="s">
        <v>19</v>
      </c>
      <c r="G1088" s="1" t="s">
        <v>93</v>
      </c>
      <c r="H1088" s="1" t="s">
        <v>8866</v>
      </c>
      <c r="I1088" s="1" t="s">
        <v>8867</v>
      </c>
      <c r="J1088" s="1" t="s">
        <v>8867</v>
      </c>
      <c r="K1088" s="2"/>
      <c r="L1088" s="1">
        <v>-10.0</v>
      </c>
      <c r="M1088" s="1"/>
      <c r="N1088" s="1">
        <v>8.291933333333333</v>
      </c>
      <c r="O1088" s="1" t="s">
        <v>5382</v>
      </c>
      <c r="P1088" s="1" t="s">
        <v>8868</v>
      </c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1" t="s">
        <v>28</v>
      </c>
      <c r="B1089" s="1" t="s">
        <v>17</v>
      </c>
      <c r="C1089" s="1">
        <v>319.0</v>
      </c>
      <c r="D1089" s="1">
        <v>0.0</v>
      </c>
      <c r="E1089" s="1" t="s">
        <v>29</v>
      </c>
      <c r="F1089" s="1" t="s">
        <v>19</v>
      </c>
      <c r="G1089" s="1" t="s">
        <v>20</v>
      </c>
      <c r="H1089" s="1" t="s">
        <v>8869</v>
      </c>
      <c r="I1089" s="1" t="s">
        <v>8870</v>
      </c>
      <c r="J1089" s="1" t="s">
        <v>8870</v>
      </c>
      <c r="K1089" s="2"/>
      <c r="L1089" s="1">
        <v>-7.0</v>
      </c>
      <c r="M1089" s="1"/>
      <c r="N1089" s="1">
        <v>7.77265</v>
      </c>
      <c r="O1089" s="1" t="s">
        <v>5392</v>
      </c>
      <c r="P1089" s="1" t="s">
        <v>8871</v>
      </c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1" t="s">
        <v>36</v>
      </c>
      <c r="B1090" s="1" t="s">
        <v>17</v>
      </c>
      <c r="C1090" s="1">
        <v>299.0</v>
      </c>
      <c r="D1090" s="1">
        <v>75.0</v>
      </c>
      <c r="E1090" s="2"/>
      <c r="F1090" s="1" t="s">
        <v>67</v>
      </c>
      <c r="G1090" s="1" t="s">
        <v>68</v>
      </c>
      <c r="H1090" s="1" t="s">
        <v>8872</v>
      </c>
      <c r="I1090" s="1" t="s">
        <v>8873</v>
      </c>
      <c r="J1090" s="1" t="s">
        <v>8873</v>
      </c>
      <c r="K1090" s="2"/>
      <c r="L1090" s="1">
        <v>-2.0</v>
      </c>
      <c r="M1090" s="1"/>
      <c r="N1090" s="1">
        <v>17.2544</v>
      </c>
      <c r="O1090" s="1" t="s">
        <v>5407</v>
      </c>
      <c r="P1090" s="1" t="s">
        <v>8874</v>
      </c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1" t="s">
        <v>36</v>
      </c>
      <c r="B1091" s="1" t="s">
        <v>17</v>
      </c>
      <c r="C1091" s="1">
        <v>219.0</v>
      </c>
      <c r="D1091" s="1">
        <v>50.0</v>
      </c>
      <c r="E1091" s="2"/>
      <c r="F1091" s="1" t="s">
        <v>67</v>
      </c>
      <c r="G1091" s="1" t="s">
        <v>20</v>
      </c>
      <c r="H1091" s="1" t="s">
        <v>8875</v>
      </c>
      <c r="I1091" s="1" t="s">
        <v>8876</v>
      </c>
      <c r="J1091" s="1" t="s">
        <v>8876</v>
      </c>
      <c r="K1091" s="2"/>
      <c r="L1091" s="1">
        <v>-6.0</v>
      </c>
      <c r="M1091" s="1"/>
      <c r="N1091" s="1">
        <v>12.8273</v>
      </c>
      <c r="O1091" s="1" t="s">
        <v>5407</v>
      </c>
      <c r="P1091" s="1" t="s">
        <v>8877</v>
      </c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1" t="s">
        <v>28</v>
      </c>
      <c r="B1092" s="1" t="s">
        <v>17</v>
      </c>
      <c r="C1092" s="1">
        <v>593.0</v>
      </c>
      <c r="D1092" s="1">
        <v>0.0</v>
      </c>
      <c r="E1092" s="1" t="s">
        <v>29</v>
      </c>
      <c r="F1092" s="1" t="s">
        <v>19</v>
      </c>
      <c r="G1092" s="1" t="s">
        <v>20</v>
      </c>
      <c r="H1092" s="1" t="s">
        <v>8878</v>
      </c>
      <c r="I1092" s="1" t="s">
        <v>8879</v>
      </c>
      <c r="J1092" s="1" t="s">
        <v>8879</v>
      </c>
      <c r="K1092" s="2"/>
      <c r="L1092" s="1">
        <v>-9.0</v>
      </c>
      <c r="M1092" s="1"/>
      <c r="N1092" s="1">
        <v>10.703566666666667</v>
      </c>
      <c r="O1092" s="1" t="s">
        <v>5392</v>
      </c>
      <c r="P1092" s="1" t="s">
        <v>8880</v>
      </c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1" t="s">
        <v>28</v>
      </c>
      <c r="B1093" s="1" t="s">
        <v>17</v>
      </c>
      <c r="C1093" s="1">
        <v>264.0</v>
      </c>
      <c r="D1093" s="1">
        <v>0.0</v>
      </c>
      <c r="E1093" s="1" t="s">
        <v>29</v>
      </c>
      <c r="F1093" s="1" t="s">
        <v>19</v>
      </c>
      <c r="G1093" s="1" t="s">
        <v>20</v>
      </c>
      <c r="H1093" s="1" t="s">
        <v>8881</v>
      </c>
      <c r="I1093" s="1" t="s">
        <v>8882</v>
      </c>
      <c r="J1093" s="1" t="s">
        <v>8882</v>
      </c>
      <c r="K1093" s="2"/>
      <c r="L1093" s="1">
        <v>-6.0</v>
      </c>
      <c r="M1093" s="1"/>
      <c r="N1093" s="1">
        <v>8.4361</v>
      </c>
      <c r="O1093" s="1" t="s">
        <v>5392</v>
      </c>
      <c r="P1093" s="1" t="s">
        <v>8883</v>
      </c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1" t="s">
        <v>36</v>
      </c>
      <c r="B1094" s="1" t="s">
        <v>17</v>
      </c>
      <c r="C1094" s="1">
        <v>265.0</v>
      </c>
      <c r="D1094" s="1">
        <v>150.0</v>
      </c>
      <c r="E1094" s="1" t="s">
        <v>29</v>
      </c>
      <c r="F1094" s="1" t="s">
        <v>38</v>
      </c>
      <c r="G1094" s="1" t="s">
        <v>20</v>
      </c>
      <c r="H1094" s="1" t="s">
        <v>8884</v>
      </c>
      <c r="I1094" s="1" t="s">
        <v>8885</v>
      </c>
      <c r="J1094" s="1" t="s">
        <v>8886</v>
      </c>
      <c r="K1094" s="1" t="s">
        <v>8887</v>
      </c>
      <c r="L1094" s="1">
        <v>-3.0</v>
      </c>
      <c r="M1094" s="1">
        <v>1.9300666666666666</v>
      </c>
      <c r="N1094" s="1">
        <v>16.37815</v>
      </c>
      <c r="O1094" s="1" t="s">
        <v>5407</v>
      </c>
      <c r="P1094" s="1" t="s">
        <v>8888</v>
      </c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1" t="s">
        <v>58</v>
      </c>
      <c r="B1095" s="1" t="s">
        <v>485</v>
      </c>
      <c r="C1095" s="1">
        <v>429.0</v>
      </c>
      <c r="D1095" s="1">
        <v>0.0</v>
      </c>
      <c r="E1095" s="2"/>
      <c r="F1095" s="1" t="s">
        <v>19</v>
      </c>
      <c r="G1095" s="1" t="s">
        <v>20</v>
      </c>
      <c r="H1095" s="1" t="s">
        <v>8889</v>
      </c>
      <c r="I1095" s="1" t="s">
        <v>8890</v>
      </c>
      <c r="J1095" s="1" t="s">
        <v>8890</v>
      </c>
      <c r="K1095" s="2"/>
      <c r="L1095" s="1">
        <v>0.0</v>
      </c>
      <c r="M1095" s="1"/>
      <c r="N1095" s="1">
        <v>14.510533333333333</v>
      </c>
      <c r="O1095" s="1" t="s">
        <v>5382</v>
      </c>
      <c r="P1095" s="1" t="s">
        <v>8891</v>
      </c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1" t="s">
        <v>36</v>
      </c>
      <c r="B1096" s="1" t="s">
        <v>17</v>
      </c>
      <c r="C1096" s="1">
        <v>250.0</v>
      </c>
      <c r="D1096" s="1">
        <v>0.0</v>
      </c>
      <c r="E1096" s="1" t="s">
        <v>5424</v>
      </c>
      <c r="F1096" s="1" t="s">
        <v>38</v>
      </c>
      <c r="G1096" s="1" t="s">
        <v>20</v>
      </c>
      <c r="H1096" s="1" t="s">
        <v>8892</v>
      </c>
      <c r="I1096" s="1" t="s">
        <v>8893</v>
      </c>
      <c r="J1096" s="1" t="s">
        <v>8894</v>
      </c>
      <c r="K1096" s="1" t="s">
        <v>8895</v>
      </c>
      <c r="L1096" s="1">
        <v>-6.0</v>
      </c>
      <c r="M1096" s="1">
        <v>0.02033333333333333</v>
      </c>
      <c r="N1096" s="1">
        <v>13.440933333333334</v>
      </c>
      <c r="O1096" s="1" t="s">
        <v>5407</v>
      </c>
      <c r="P1096" s="1" t="s">
        <v>8896</v>
      </c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1" t="s">
        <v>28</v>
      </c>
      <c r="B1097" s="1" t="s">
        <v>17</v>
      </c>
      <c r="C1097" s="1">
        <v>460.6</v>
      </c>
      <c r="D1097" s="1">
        <v>197.4</v>
      </c>
      <c r="E1097" s="1" t="s">
        <v>29</v>
      </c>
      <c r="F1097" s="1" t="s">
        <v>19</v>
      </c>
      <c r="G1097" s="1" t="s">
        <v>20</v>
      </c>
      <c r="H1097" s="1" t="s">
        <v>8897</v>
      </c>
      <c r="I1097" s="1" t="s">
        <v>8898</v>
      </c>
      <c r="J1097" s="1" t="s">
        <v>8898</v>
      </c>
      <c r="K1097" s="2"/>
      <c r="L1097" s="1">
        <v>0.0</v>
      </c>
      <c r="M1097" s="1"/>
      <c r="N1097" s="1">
        <v>14.4574</v>
      </c>
      <c r="O1097" s="1" t="s">
        <v>5392</v>
      </c>
      <c r="P1097" s="1" t="s">
        <v>8899</v>
      </c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1" t="s">
        <v>58</v>
      </c>
      <c r="B1098" s="1" t="s">
        <v>485</v>
      </c>
      <c r="C1098" s="1">
        <v>545.0</v>
      </c>
      <c r="D1098" s="1">
        <v>0.0</v>
      </c>
      <c r="E1098" s="2"/>
      <c r="F1098" s="1" t="s">
        <v>19</v>
      </c>
      <c r="G1098" s="1" t="s">
        <v>20</v>
      </c>
      <c r="H1098" s="1" t="s">
        <v>8900</v>
      </c>
      <c r="I1098" s="1" t="s">
        <v>8901</v>
      </c>
      <c r="J1098" s="1" t="s">
        <v>8901</v>
      </c>
      <c r="K1098" s="2"/>
      <c r="L1098" s="1">
        <v>0.0</v>
      </c>
      <c r="M1098" s="1"/>
      <c r="N1098" s="1">
        <v>18.071583333333333</v>
      </c>
      <c r="O1098" s="1" t="s">
        <v>5382</v>
      </c>
      <c r="P1098" s="1" t="s">
        <v>8902</v>
      </c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1" t="s">
        <v>16</v>
      </c>
      <c r="B1099" s="1" t="s">
        <v>485</v>
      </c>
      <c r="C1099" s="1">
        <v>394.0</v>
      </c>
      <c r="D1099" s="1">
        <v>0.0</v>
      </c>
      <c r="E1099" s="1" t="s">
        <v>6465</v>
      </c>
      <c r="F1099" s="1" t="s">
        <v>19</v>
      </c>
      <c r="G1099" s="1" t="s">
        <v>20</v>
      </c>
      <c r="H1099" s="1" t="s">
        <v>8903</v>
      </c>
      <c r="I1099" s="1" t="s">
        <v>8904</v>
      </c>
      <c r="J1099" s="1" t="s">
        <v>8904</v>
      </c>
      <c r="K1099" s="2"/>
      <c r="L1099" s="1">
        <v>-5.0</v>
      </c>
      <c r="M1099" s="1"/>
      <c r="N1099" s="1">
        <v>9.1622</v>
      </c>
      <c r="O1099" s="1" t="s">
        <v>5382</v>
      </c>
      <c r="P1099" s="1" t="s">
        <v>8905</v>
      </c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1" t="s">
        <v>28</v>
      </c>
      <c r="B1100" s="1" t="s">
        <v>17</v>
      </c>
      <c r="C1100" s="1">
        <v>329.0</v>
      </c>
      <c r="D1100" s="1">
        <v>0.0</v>
      </c>
      <c r="E1100" s="1" t="s">
        <v>29</v>
      </c>
      <c r="F1100" s="1" t="s">
        <v>19</v>
      </c>
      <c r="G1100" s="1" t="s">
        <v>20</v>
      </c>
      <c r="H1100" s="1" t="s">
        <v>8906</v>
      </c>
      <c r="I1100" s="1" t="s">
        <v>8907</v>
      </c>
      <c r="J1100" s="1" t="s">
        <v>8907</v>
      </c>
      <c r="K1100" s="2"/>
      <c r="L1100" s="1">
        <v>-3.0</v>
      </c>
      <c r="M1100" s="1"/>
      <c r="N1100" s="1">
        <v>11.051983333333334</v>
      </c>
      <c r="O1100" s="1" t="s">
        <v>5392</v>
      </c>
      <c r="P1100" s="1" t="s">
        <v>8908</v>
      </c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1" t="s">
        <v>36</v>
      </c>
      <c r="B1101" s="1" t="s">
        <v>17</v>
      </c>
      <c r="C1101" s="1">
        <v>597.0</v>
      </c>
      <c r="D1101" s="1">
        <v>0.0</v>
      </c>
      <c r="E1101" s="1" t="s">
        <v>5424</v>
      </c>
      <c r="F1101" s="1" t="s">
        <v>38</v>
      </c>
      <c r="G1101" s="1" t="s">
        <v>20</v>
      </c>
      <c r="H1101" s="1" t="s">
        <v>8909</v>
      </c>
      <c r="I1101" s="1" t="s">
        <v>8910</v>
      </c>
      <c r="J1101" s="1" t="s">
        <v>8911</v>
      </c>
      <c r="K1101" s="1" t="s">
        <v>8912</v>
      </c>
      <c r="L1101" s="1">
        <v>7.0</v>
      </c>
      <c r="M1101" s="1">
        <v>0.012366666666666666</v>
      </c>
      <c r="N1101" s="1">
        <v>10.44645</v>
      </c>
      <c r="O1101" s="1" t="s">
        <v>5407</v>
      </c>
      <c r="P1101" s="1" t="s">
        <v>8913</v>
      </c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1" t="s">
        <v>58</v>
      </c>
      <c r="B1102" s="1" t="s">
        <v>485</v>
      </c>
      <c r="C1102" s="1">
        <v>264.0</v>
      </c>
      <c r="D1102" s="1">
        <v>0.0</v>
      </c>
      <c r="E1102" s="2"/>
      <c r="F1102" s="1" t="s">
        <v>19</v>
      </c>
      <c r="G1102" s="1" t="s">
        <v>20</v>
      </c>
      <c r="H1102" s="1" t="s">
        <v>8914</v>
      </c>
      <c r="I1102" s="1" t="s">
        <v>8915</v>
      </c>
      <c r="J1102" s="1" t="s">
        <v>8915</v>
      </c>
      <c r="K1102" s="2"/>
      <c r="L1102" s="1">
        <v>-8.0</v>
      </c>
      <c r="M1102" s="1"/>
      <c r="N1102" s="1">
        <v>6.719733333333333</v>
      </c>
      <c r="O1102" s="1" t="s">
        <v>5382</v>
      </c>
      <c r="P1102" s="1" t="s">
        <v>5605</v>
      </c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1" t="s">
        <v>36</v>
      </c>
      <c r="B1103" s="1" t="s">
        <v>17</v>
      </c>
      <c r="C1103" s="1">
        <v>306.0</v>
      </c>
      <c r="D1103" s="1">
        <v>0.0</v>
      </c>
      <c r="E1103" s="1" t="s">
        <v>5424</v>
      </c>
      <c r="F1103" s="1" t="s">
        <v>38</v>
      </c>
      <c r="G1103" s="1" t="s">
        <v>20</v>
      </c>
      <c r="H1103" s="1" t="s">
        <v>8916</v>
      </c>
      <c r="I1103" s="1" t="s">
        <v>8917</v>
      </c>
      <c r="J1103" s="1" t="s">
        <v>8918</v>
      </c>
      <c r="K1103" s="1" t="s">
        <v>8919</v>
      </c>
      <c r="L1103" s="1">
        <v>-8.0</v>
      </c>
      <c r="M1103" s="1">
        <v>0.014333333333333333</v>
      </c>
      <c r="N1103" s="1">
        <v>10.0945</v>
      </c>
      <c r="O1103" s="1" t="s">
        <v>5407</v>
      </c>
      <c r="P1103" s="1" t="s">
        <v>7119</v>
      </c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1" t="s">
        <v>28</v>
      </c>
      <c r="B1104" s="1" t="s">
        <v>17</v>
      </c>
      <c r="C1104" s="1">
        <v>528.0</v>
      </c>
      <c r="D1104" s="1">
        <v>0.0</v>
      </c>
      <c r="E1104" s="1" t="s">
        <v>29</v>
      </c>
      <c r="F1104" s="1" t="s">
        <v>19</v>
      </c>
      <c r="G1104" s="1" t="s">
        <v>20</v>
      </c>
      <c r="H1104" s="1" t="s">
        <v>8920</v>
      </c>
      <c r="I1104" s="1" t="s">
        <v>8921</v>
      </c>
      <c r="J1104" s="1" t="s">
        <v>8921</v>
      </c>
      <c r="K1104" s="2"/>
      <c r="L1104" s="1">
        <v>0.0</v>
      </c>
      <c r="M1104" s="1"/>
      <c r="N1104" s="1">
        <v>55.16311666666667</v>
      </c>
      <c r="O1104" s="1" t="s">
        <v>5392</v>
      </c>
      <c r="P1104" s="1" t="s">
        <v>8922</v>
      </c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0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0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0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111">
    <filterColumn colId="0">
      <filters blank="1">
        <filter val="wolt"/>
      </filters>
    </filterColumn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5092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3850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3851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3852</v>
      </c>
      <c r="B9" s="6"/>
      <c r="C9" s="6"/>
      <c r="D9" s="6"/>
      <c r="E9" s="7"/>
    </row>
    <row r="10" hidden="1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</row>
    <row r="11" hidden="1">
      <c r="A11" s="24" t="s">
        <v>3857</v>
      </c>
      <c r="B11" s="25">
        <v>835.0</v>
      </c>
      <c r="C11" s="26">
        <v>835.0</v>
      </c>
      <c r="D11" s="27">
        <f t="shared" ref="D11:D26" si="1">C11-B11</f>
        <v>0</v>
      </c>
      <c r="E11" s="42"/>
    </row>
    <row r="12" hidden="1">
      <c r="A12" s="24" t="s">
        <v>3858</v>
      </c>
      <c r="B12" s="29">
        <v>1677.0</v>
      </c>
      <c r="C12" s="26">
        <v>1677.0</v>
      </c>
      <c r="D12" s="27">
        <f t="shared" si="1"/>
        <v>0</v>
      </c>
      <c r="E12" s="42"/>
    </row>
    <row r="13" hidden="1">
      <c r="A13" s="24" t="s">
        <v>3859</v>
      </c>
      <c r="B13" s="29">
        <v>0.0</v>
      </c>
      <c r="C13" s="26"/>
      <c r="D13" s="27">
        <f t="shared" si="1"/>
        <v>0</v>
      </c>
      <c r="E13" s="42"/>
    </row>
    <row r="14" hidden="1">
      <c r="A14" s="24" t="s">
        <v>3860</v>
      </c>
      <c r="B14" s="29">
        <v>0.0</v>
      </c>
      <c r="C14" s="26"/>
      <c r="D14" s="27">
        <f t="shared" si="1"/>
        <v>0</v>
      </c>
      <c r="E14" s="42"/>
    </row>
    <row r="15" hidden="1">
      <c r="A15" s="30" t="s">
        <v>3862</v>
      </c>
      <c r="B15" s="29">
        <v>240.0</v>
      </c>
      <c r="C15" s="26">
        <v>240.0</v>
      </c>
      <c r="D15" s="27">
        <f t="shared" si="1"/>
        <v>0</v>
      </c>
      <c r="E15" s="42"/>
    </row>
    <row r="16" hidden="1">
      <c r="A16" s="30" t="s">
        <v>3863</v>
      </c>
      <c r="B16" s="29">
        <v>0.0</v>
      </c>
      <c r="C16" s="26"/>
      <c r="D16" s="27">
        <f t="shared" si="1"/>
        <v>0</v>
      </c>
      <c r="E16" s="42"/>
    </row>
    <row r="17" hidden="1">
      <c r="A17" s="30" t="s">
        <v>3865</v>
      </c>
      <c r="B17" s="29">
        <v>1500.0</v>
      </c>
      <c r="C17" s="26">
        <v>1500.0</v>
      </c>
      <c r="D17" s="27">
        <f t="shared" si="1"/>
        <v>0</v>
      </c>
      <c r="E17" s="41" t="s">
        <v>8923</v>
      </c>
    </row>
    <row r="18" hidden="1">
      <c r="A18" s="31" t="s">
        <v>3867</v>
      </c>
      <c r="B18" s="29">
        <v>0.0</v>
      </c>
      <c r="C18" s="26"/>
      <c r="D18" s="27">
        <f t="shared" si="1"/>
        <v>0</v>
      </c>
      <c r="E18" s="42"/>
    </row>
    <row r="19" hidden="1">
      <c r="A19" s="32" t="s">
        <v>3868</v>
      </c>
      <c r="B19" s="29">
        <v>4519.0</v>
      </c>
      <c r="C19" s="33">
        <f t="array" ref="C19">SUMIFS(INDIRECT(A1 &amp; " Restia!C:C"), INDIRECT(A1 &amp; " Restia!A:A"), A19, INDIRECT(A1 &amp; " Restia!B:B"), "&lt;&gt;canceled")</f>
        <v>97164.01</v>
      </c>
      <c r="D19" s="27">
        <f t="shared" si="1"/>
        <v>92645.01</v>
      </c>
      <c r="E19" s="42"/>
    </row>
    <row r="20" hidden="1">
      <c r="A20" s="32" t="s">
        <v>3869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34032</v>
      </c>
      <c r="D20" s="27">
        <f t="shared" si="1"/>
        <v>27368</v>
      </c>
      <c r="E20" s="42"/>
    </row>
    <row r="21" hidden="1">
      <c r="A21" s="32" t="s">
        <v>3870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78879</v>
      </c>
      <c r="D21" s="27">
        <f t="shared" si="1"/>
        <v>72691</v>
      </c>
      <c r="E21" s="42"/>
    </row>
    <row r="22" hidden="1">
      <c r="A22" s="32" t="s">
        <v>3871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55843</v>
      </c>
      <c r="D22" s="27">
        <f t="shared" si="1"/>
        <v>52547</v>
      </c>
      <c r="E22" s="42"/>
    </row>
    <row r="23" hidden="1">
      <c r="A23" s="32" t="s">
        <v>3873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1346</v>
      </c>
      <c r="D23" s="27">
        <f t="shared" si="1"/>
        <v>1346</v>
      </c>
      <c r="E23" s="42"/>
    </row>
    <row r="24" hidden="1">
      <c r="A24" s="32" t="s">
        <v>3874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11319</v>
      </c>
      <c r="D24" s="27">
        <f t="shared" si="1"/>
        <v>10726</v>
      </c>
      <c r="E24" s="42"/>
    </row>
    <row r="25" hidden="1">
      <c r="A25" s="35" t="s">
        <v>3875</v>
      </c>
      <c r="B25" s="29">
        <v>24917.0</v>
      </c>
      <c r="C25" s="9">
        <f t="array" ref="C25">SUM(INDIRECT(A1 &amp; " Restia!C:C")) - SUMIFS(INDIRECT(A1 &amp; " Restia!C:C"), INDIRECT(A1 &amp; " Restia!B:B"), "canceled")</f>
        <v>318959.91</v>
      </c>
      <c r="D25" s="27">
        <f t="shared" si="1"/>
        <v>294042.91</v>
      </c>
      <c r="E25" s="42"/>
    </row>
    <row r="26" hidden="1">
      <c r="A26" s="36" t="s">
        <v>3876</v>
      </c>
      <c r="B26" s="43">
        <v>2.0</v>
      </c>
      <c r="C26" s="44">
        <f>sum(C11:C23)-C25</f>
        <v>-47443.9</v>
      </c>
      <c r="D26" s="45">
        <f t="shared" si="1"/>
        <v>-47445.9</v>
      </c>
      <c r="E26" s="46"/>
    </row>
    <row r="27" hidden="1"/>
    <row r="28" hidden="1"/>
    <row r="29" hidden="1">
      <c r="A29" s="5" t="s">
        <v>5092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3850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3851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3852</v>
      </c>
      <c r="B37" s="6"/>
      <c r="C37" s="6"/>
      <c r="D37" s="6"/>
      <c r="E37" s="7"/>
    </row>
    <row r="38" hidden="1">
      <c r="A38" s="20" t="s">
        <v>3853</v>
      </c>
      <c r="B38" s="21" t="s">
        <v>3854</v>
      </c>
      <c r="C38" s="22" t="s">
        <v>3855</v>
      </c>
      <c r="D38" s="21" t="s">
        <v>3856</v>
      </c>
      <c r="E38" s="23" t="s">
        <v>13</v>
      </c>
    </row>
    <row r="39" hidden="1">
      <c r="A39" s="24" t="s">
        <v>3857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2"/>
    </row>
    <row r="40" hidden="1">
      <c r="A40" s="24" t="s">
        <v>3858</v>
      </c>
      <c r="B40" s="29">
        <v>3301.0</v>
      </c>
      <c r="C40" s="26">
        <f>1284+249+470+423+720+155</f>
        <v>3301</v>
      </c>
      <c r="D40" s="27">
        <f t="shared" si="2"/>
        <v>0</v>
      </c>
      <c r="E40" s="42"/>
    </row>
    <row r="41" hidden="1">
      <c r="A41" s="24" t="s">
        <v>3859</v>
      </c>
      <c r="B41" s="29">
        <v>0.0</v>
      </c>
      <c r="C41" s="26"/>
      <c r="D41" s="27">
        <f t="shared" si="2"/>
        <v>0</v>
      </c>
      <c r="E41" s="42"/>
    </row>
    <row r="42" hidden="1">
      <c r="A42" s="24" t="s">
        <v>3860</v>
      </c>
      <c r="B42" s="29">
        <v>0.0</v>
      </c>
      <c r="C42" s="26"/>
      <c r="D42" s="27">
        <f t="shared" si="2"/>
        <v>0</v>
      </c>
      <c r="E42" s="42"/>
    </row>
    <row r="43" hidden="1">
      <c r="A43" s="30" t="s">
        <v>3862</v>
      </c>
      <c r="B43" s="29">
        <v>320.0</v>
      </c>
      <c r="C43" s="26"/>
      <c r="D43" s="27">
        <f t="shared" si="2"/>
        <v>-320</v>
      </c>
      <c r="E43" s="42"/>
    </row>
    <row r="44" hidden="1">
      <c r="A44" s="30" t="s">
        <v>3863</v>
      </c>
      <c r="B44" s="29">
        <v>0.0</v>
      </c>
      <c r="C44" s="26"/>
      <c r="D44" s="27">
        <f t="shared" si="2"/>
        <v>0</v>
      </c>
      <c r="E44" s="42"/>
    </row>
    <row r="45" hidden="1">
      <c r="A45" s="30" t="s">
        <v>3865</v>
      </c>
      <c r="B45" s="29">
        <v>0.0</v>
      </c>
      <c r="C45" s="26"/>
      <c r="D45" s="27">
        <f t="shared" si="2"/>
        <v>0</v>
      </c>
      <c r="E45" s="41"/>
    </row>
    <row r="46" hidden="1">
      <c r="A46" s="31" t="s">
        <v>3867</v>
      </c>
      <c r="B46" s="29">
        <v>80.0</v>
      </c>
      <c r="C46" s="26">
        <f>40+40+40+80+80+120</f>
        <v>400</v>
      </c>
      <c r="D46" s="27">
        <f t="shared" si="2"/>
        <v>320</v>
      </c>
      <c r="E46" s="42"/>
    </row>
    <row r="47" hidden="1">
      <c r="A47" s="32" t="s">
        <v>3868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97164.01</v>
      </c>
      <c r="D47" s="27">
        <f t="shared" si="2"/>
        <v>57224.01</v>
      </c>
      <c r="E47" s="42"/>
    </row>
    <row r="48" hidden="1">
      <c r="A48" s="32" t="s">
        <v>3869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34032</v>
      </c>
      <c r="D48" s="27">
        <f t="shared" si="2"/>
        <v>7479</v>
      </c>
      <c r="E48" s="42"/>
    </row>
    <row r="49" hidden="1">
      <c r="A49" s="32" t="s">
        <v>3870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78879</v>
      </c>
      <c r="D49" s="27">
        <f t="shared" si="2"/>
        <v>22429</v>
      </c>
      <c r="E49" s="42"/>
    </row>
    <row r="50" hidden="1">
      <c r="A50" s="32" t="s">
        <v>3871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55843</v>
      </c>
      <c r="D50" s="27">
        <f t="shared" si="2"/>
        <v>33205</v>
      </c>
      <c r="E50" s="42"/>
    </row>
    <row r="51" hidden="1">
      <c r="A51" s="32" t="s">
        <v>3873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1346</v>
      </c>
      <c r="D51" s="27">
        <f t="shared" si="2"/>
        <v>-4927</v>
      </c>
      <c r="E51" s="42"/>
    </row>
    <row r="52" hidden="1">
      <c r="A52" s="32" t="s">
        <v>3874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11319</v>
      </c>
      <c r="D52" s="27">
        <f t="shared" si="2"/>
        <v>-273</v>
      </c>
      <c r="E52" s="42"/>
    </row>
    <row r="53" hidden="1">
      <c r="A53" s="35" t="s">
        <v>3875</v>
      </c>
      <c r="B53" s="29">
        <v>173743.0</v>
      </c>
      <c r="C53" s="9">
        <f t="array" ref="C53">SUM(INDIRECT(A29 &amp; " Restia!C:C")) - SUMIFS(INDIRECT(A29 &amp; " Restia!C:C"), INDIRECT(A29 &amp; " Restia!B:B"), "canceled")</f>
        <v>318959.91</v>
      </c>
      <c r="D53" s="27">
        <f t="shared" si="2"/>
        <v>145216.91</v>
      </c>
      <c r="E53" s="42"/>
    </row>
    <row r="54" hidden="1">
      <c r="A54" s="36" t="s">
        <v>3876</v>
      </c>
      <c r="B54" s="43">
        <v>-2673.0</v>
      </c>
      <c r="C54" s="44">
        <f>sum(C39:C51)-C53</f>
        <v>-30303.9</v>
      </c>
      <c r="D54" s="45">
        <f t="shared" si="2"/>
        <v>-27630.9</v>
      </c>
      <c r="E54" s="46"/>
    </row>
    <row r="55" hidden="1"/>
    <row r="56" hidden="1"/>
    <row r="57" hidden="1">
      <c r="A57" s="5" t="s">
        <v>5092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3850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3851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3852</v>
      </c>
      <c r="B65" s="6"/>
      <c r="C65" s="6"/>
      <c r="D65" s="6"/>
      <c r="E65" s="7"/>
    </row>
    <row r="66" hidden="1">
      <c r="A66" s="20" t="s">
        <v>3853</v>
      </c>
      <c r="B66" s="21" t="s">
        <v>3854</v>
      </c>
      <c r="C66" s="22" t="s">
        <v>3855</v>
      </c>
      <c r="D66" s="21" t="s">
        <v>3856</v>
      </c>
      <c r="E66" s="23" t="s">
        <v>13</v>
      </c>
    </row>
    <row r="67" hidden="1">
      <c r="A67" s="24" t="s">
        <v>3857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2"/>
    </row>
    <row r="68" hidden="1">
      <c r="A68" s="24" t="s">
        <v>3858</v>
      </c>
      <c r="B68" s="29">
        <v>5728.0</v>
      </c>
      <c r="C68" s="26">
        <f>213+238+2233+428+1719+897</f>
        <v>5728</v>
      </c>
      <c r="D68" s="27">
        <f t="shared" si="3"/>
        <v>0</v>
      </c>
      <c r="E68" s="42"/>
    </row>
    <row r="69" hidden="1">
      <c r="A69" s="24" t="s">
        <v>3859</v>
      </c>
      <c r="B69" s="25">
        <v>0.0</v>
      </c>
      <c r="C69" s="26"/>
      <c r="D69" s="27">
        <f t="shared" si="3"/>
        <v>0</v>
      </c>
      <c r="E69" s="42"/>
    </row>
    <row r="70" hidden="1">
      <c r="A70" s="24" t="s">
        <v>3860</v>
      </c>
      <c r="B70" s="29">
        <v>0.0</v>
      </c>
      <c r="C70" s="26"/>
      <c r="D70" s="27">
        <f t="shared" si="3"/>
        <v>0</v>
      </c>
      <c r="E70" s="42"/>
    </row>
    <row r="71" hidden="1">
      <c r="A71" s="30" t="s">
        <v>3862</v>
      </c>
      <c r="B71" s="29">
        <v>160.0</v>
      </c>
      <c r="C71" s="26"/>
      <c r="D71" s="27">
        <f t="shared" si="3"/>
        <v>-160</v>
      </c>
      <c r="E71" s="42"/>
    </row>
    <row r="72" hidden="1">
      <c r="A72" s="30" t="s">
        <v>3863</v>
      </c>
      <c r="B72" s="29">
        <v>110.0</v>
      </c>
      <c r="C72" s="26">
        <v>110.0</v>
      </c>
      <c r="D72" s="27">
        <f t="shared" si="3"/>
        <v>0</v>
      </c>
      <c r="E72" s="42"/>
    </row>
    <row r="73" hidden="1">
      <c r="A73" s="30" t="s">
        <v>3865</v>
      </c>
      <c r="B73" s="29">
        <v>0.0</v>
      </c>
      <c r="C73" s="26"/>
      <c r="D73" s="27">
        <f t="shared" si="3"/>
        <v>0</v>
      </c>
      <c r="E73" s="41"/>
    </row>
    <row r="74" hidden="1">
      <c r="A74" s="31" t="s">
        <v>3867</v>
      </c>
      <c r="B74" s="29">
        <v>840.0</v>
      </c>
      <c r="C74" s="26">
        <f>240+200+80+200+120+160</f>
        <v>1000</v>
      </c>
      <c r="D74" s="27">
        <f t="shared" si="3"/>
        <v>160</v>
      </c>
      <c r="E74" s="42"/>
    </row>
    <row r="75" hidden="1">
      <c r="A75" s="32" t="s">
        <v>3868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97164.01</v>
      </c>
      <c r="D75" s="27">
        <f t="shared" si="3"/>
        <v>43664.01</v>
      </c>
      <c r="E75" s="42"/>
    </row>
    <row r="76" hidden="1">
      <c r="A76" s="32" t="s">
        <v>3869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34032</v>
      </c>
      <c r="D76" s="27">
        <f t="shared" si="3"/>
        <v>17720</v>
      </c>
      <c r="E76" s="42"/>
    </row>
    <row r="77" hidden="1">
      <c r="A77" s="32" t="s">
        <v>3870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78879</v>
      </c>
      <c r="D77" s="27">
        <f t="shared" si="3"/>
        <v>9027.5</v>
      </c>
      <c r="E77" s="42"/>
    </row>
    <row r="78" hidden="1">
      <c r="A78" s="32" t="s">
        <v>3871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55843</v>
      </c>
      <c r="D78" s="27">
        <f t="shared" si="3"/>
        <v>26759</v>
      </c>
      <c r="E78" s="42"/>
    </row>
    <row r="79" hidden="1">
      <c r="A79" s="32" t="s">
        <v>3873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1346</v>
      </c>
      <c r="D79" s="27">
        <f t="shared" si="3"/>
        <v>-2264.5</v>
      </c>
      <c r="E79" s="42"/>
    </row>
    <row r="80" hidden="1">
      <c r="A80" s="32" t="s">
        <v>3874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11319</v>
      </c>
      <c r="D80" s="27">
        <f t="shared" si="3"/>
        <v>-3589</v>
      </c>
      <c r="E80" s="42"/>
    </row>
    <row r="81" hidden="1">
      <c r="A81" s="35" t="s">
        <v>3875</v>
      </c>
      <c r="B81" s="29">
        <v>202056.0</v>
      </c>
      <c r="C81" s="9">
        <f t="array" ref="C81">SUM(INDIRECT(A57 &amp; " Restia!C:C")) - SUMIFS(INDIRECT(A57 &amp; " Restia!C:C"), INDIRECT(A57 &amp; " Restia!B:B"), "canceled")</f>
        <v>318959.91</v>
      </c>
      <c r="D81" s="27">
        <f t="shared" si="3"/>
        <v>116903.91</v>
      </c>
      <c r="E81" s="42"/>
    </row>
    <row r="82" hidden="1">
      <c r="A82" s="36" t="s">
        <v>3876</v>
      </c>
      <c r="B82" s="43">
        <v>0.0</v>
      </c>
      <c r="C82" s="44">
        <f>sum(C67:C79)-C81</f>
        <v>-21997.9</v>
      </c>
      <c r="D82" s="45">
        <f t="shared" si="3"/>
        <v>-21997.9</v>
      </c>
      <c r="E82" s="46"/>
    </row>
    <row r="83" hidden="1"/>
    <row r="84" hidden="1"/>
    <row r="85" hidden="1">
      <c r="A85" s="5" t="s">
        <v>5092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3850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3851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3852</v>
      </c>
      <c r="B93" s="6"/>
      <c r="C93" s="6"/>
      <c r="D93" s="6"/>
      <c r="E93" s="7"/>
    </row>
    <row r="94" hidden="1">
      <c r="A94" s="20" t="s">
        <v>3853</v>
      </c>
      <c r="B94" s="21" t="s">
        <v>3854</v>
      </c>
      <c r="C94" s="22" t="s">
        <v>3855</v>
      </c>
      <c r="D94" s="21" t="s">
        <v>3856</v>
      </c>
      <c r="E94" s="23" t="s">
        <v>13</v>
      </c>
    </row>
    <row r="95" hidden="1">
      <c r="A95" s="24" t="s">
        <v>3857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2"/>
    </row>
    <row r="96" hidden="1">
      <c r="A96" s="24" t="s">
        <v>3858</v>
      </c>
      <c r="B96" s="29">
        <v>4496.0</v>
      </c>
      <c r="C96" s="26">
        <f>653+45+690+987+966+656+499</f>
        <v>4496</v>
      </c>
      <c r="D96" s="27">
        <f t="shared" si="4"/>
        <v>0</v>
      </c>
      <c r="E96" s="42"/>
    </row>
    <row r="97" hidden="1">
      <c r="A97" s="24" t="s">
        <v>3859</v>
      </c>
      <c r="B97" s="25">
        <v>560.0</v>
      </c>
      <c r="C97" s="26">
        <f>140+140+140+140</f>
        <v>560</v>
      </c>
      <c r="D97" s="27">
        <f t="shared" si="4"/>
        <v>0</v>
      </c>
      <c r="E97" s="42"/>
    </row>
    <row r="98" hidden="1">
      <c r="A98" s="24" t="s">
        <v>3860</v>
      </c>
      <c r="B98" s="29">
        <v>500.0</v>
      </c>
      <c r="C98" s="26">
        <v>500.0</v>
      </c>
      <c r="D98" s="27">
        <f t="shared" si="4"/>
        <v>0</v>
      </c>
      <c r="E98" s="42"/>
    </row>
    <row r="99" hidden="1">
      <c r="A99" s="30" t="s">
        <v>3862</v>
      </c>
      <c r="B99" s="29">
        <v>0.0</v>
      </c>
      <c r="C99" s="26"/>
      <c r="D99" s="27">
        <f t="shared" si="4"/>
        <v>0</v>
      </c>
      <c r="E99" s="42"/>
    </row>
    <row r="100" hidden="1">
      <c r="A100" s="30" t="s">
        <v>3863</v>
      </c>
      <c r="B100" s="29">
        <v>0.0</v>
      </c>
      <c r="C100" s="26"/>
      <c r="D100" s="27">
        <f t="shared" si="4"/>
        <v>0</v>
      </c>
      <c r="E100" s="42"/>
    </row>
    <row r="101" hidden="1">
      <c r="A101" s="30" t="s">
        <v>3865</v>
      </c>
      <c r="B101" s="29">
        <v>1114.0</v>
      </c>
      <c r="C101" s="26">
        <f>373+213+488+40</f>
        <v>1114</v>
      </c>
      <c r="D101" s="27">
        <f t="shared" si="4"/>
        <v>0</v>
      </c>
      <c r="E101" s="41"/>
    </row>
    <row r="102" hidden="1">
      <c r="A102" s="31" t="s">
        <v>3867</v>
      </c>
      <c r="B102" s="29">
        <v>600.0</v>
      </c>
      <c r="C102" s="26">
        <f>40+40+160+280+80</f>
        <v>600</v>
      </c>
      <c r="D102" s="27">
        <f t="shared" si="4"/>
        <v>0</v>
      </c>
      <c r="E102" s="42"/>
    </row>
    <row r="103" hidden="1">
      <c r="A103" s="32" t="s">
        <v>3868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97164.01</v>
      </c>
      <c r="D103" s="27">
        <f t="shared" si="4"/>
        <v>56696.01</v>
      </c>
      <c r="E103" s="42"/>
    </row>
    <row r="104" hidden="1">
      <c r="A104" s="32" t="s">
        <v>3869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34032</v>
      </c>
      <c r="D104" s="27">
        <f t="shared" si="4"/>
        <v>5838</v>
      </c>
      <c r="E104" s="42"/>
    </row>
    <row r="105" hidden="1">
      <c r="A105" s="32" t="s">
        <v>3870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78879</v>
      </c>
      <c r="D105" s="27">
        <f t="shared" si="4"/>
        <v>16174.5</v>
      </c>
      <c r="E105" s="42"/>
    </row>
    <row r="106" hidden="1">
      <c r="A106" s="32" t="s">
        <v>3871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55843</v>
      </c>
      <c r="D106" s="27">
        <f t="shared" si="4"/>
        <v>37424</v>
      </c>
      <c r="E106" s="42"/>
    </row>
    <row r="107" hidden="1">
      <c r="A107" s="32" t="s">
        <v>3873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1346</v>
      </c>
      <c r="D107" s="27">
        <f t="shared" si="4"/>
        <v>-2296</v>
      </c>
      <c r="E107" s="42"/>
    </row>
    <row r="108" hidden="1">
      <c r="A108" s="32" t="s">
        <v>3874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11319</v>
      </c>
      <c r="D108" s="27">
        <f t="shared" si="4"/>
        <v>-3086</v>
      </c>
      <c r="E108" s="42"/>
    </row>
    <row r="109" hidden="1">
      <c r="A109" s="35" t="s">
        <v>3875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318959.91</v>
      </c>
      <c r="D109" s="27">
        <f t="shared" si="4"/>
        <v>136651.66</v>
      </c>
      <c r="E109" s="42"/>
    </row>
    <row r="110" hidden="1">
      <c r="A110" s="36" t="s">
        <v>3876</v>
      </c>
      <c r="B110" s="43">
        <v>1.25</v>
      </c>
      <c r="C110" s="44">
        <f>sum(C95:C107)-C109</f>
        <v>-27313.9</v>
      </c>
      <c r="D110" s="45">
        <f t="shared" si="4"/>
        <v>-27315.15</v>
      </c>
      <c r="E110" s="46"/>
    </row>
    <row r="111" hidden="1"/>
    <row r="112" hidden="1"/>
    <row r="113" hidden="1">
      <c r="A113" s="5" t="s">
        <v>5092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3850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3851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3852</v>
      </c>
      <c r="B121" s="6"/>
      <c r="C121" s="6"/>
      <c r="D121" s="6"/>
      <c r="E121" s="7"/>
    </row>
    <row r="122" hidden="1">
      <c r="A122" s="20" t="s">
        <v>3853</v>
      </c>
      <c r="B122" s="21" t="s">
        <v>3854</v>
      </c>
      <c r="C122" s="22" t="s">
        <v>3855</v>
      </c>
      <c r="D122" s="21" t="s">
        <v>3856</v>
      </c>
      <c r="E122" s="23" t="s">
        <v>13</v>
      </c>
    </row>
    <row r="123" hidden="1">
      <c r="A123" s="24" t="s">
        <v>3857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2"/>
    </row>
    <row r="124" hidden="1">
      <c r="A124" s="24" t="s">
        <v>3858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2"/>
    </row>
    <row r="125" hidden="1">
      <c r="A125" s="24" t="s">
        <v>3859</v>
      </c>
      <c r="B125" s="25">
        <v>200.0</v>
      </c>
      <c r="C125" s="26">
        <f>100+100</f>
        <v>200</v>
      </c>
      <c r="D125" s="27">
        <f t="shared" si="5"/>
        <v>0</v>
      </c>
      <c r="E125" s="42"/>
    </row>
    <row r="126" hidden="1">
      <c r="A126" s="24" t="s">
        <v>3860</v>
      </c>
      <c r="B126" s="29">
        <v>0.0</v>
      </c>
      <c r="C126" s="26"/>
      <c r="D126" s="27">
        <f t="shared" si="5"/>
        <v>0</v>
      </c>
      <c r="E126" s="42"/>
    </row>
    <row r="127" hidden="1">
      <c r="A127" s="30" t="s">
        <v>3862</v>
      </c>
      <c r="B127" s="29">
        <v>240.0</v>
      </c>
      <c r="C127" s="26">
        <v>240.0</v>
      </c>
      <c r="D127" s="27">
        <f t="shared" si="5"/>
        <v>0</v>
      </c>
      <c r="E127" s="41" t="s">
        <v>8924</v>
      </c>
    </row>
    <row r="128" hidden="1">
      <c r="A128" s="30" t="s">
        <v>3863</v>
      </c>
      <c r="B128" s="29">
        <v>0.0</v>
      </c>
      <c r="C128" s="26"/>
      <c r="D128" s="27">
        <f t="shared" si="5"/>
        <v>0</v>
      </c>
      <c r="E128" s="42"/>
    </row>
    <row r="129" hidden="1">
      <c r="A129" s="30" t="s">
        <v>3865</v>
      </c>
      <c r="B129" s="29">
        <v>1500.0</v>
      </c>
      <c r="C129" s="26">
        <v>1500.0</v>
      </c>
      <c r="D129" s="27">
        <f t="shared" si="5"/>
        <v>0</v>
      </c>
      <c r="E129" s="41" t="s">
        <v>8925</v>
      </c>
    </row>
    <row r="130" hidden="1">
      <c r="A130" s="31" t="s">
        <v>3867</v>
      </c>
      <c r="B130" s="29">
        <v>880.0</v>
      </c>
      <c r="C130" s="26">
        <f>160+80+40+320+280</f>
        <v>880</v>
      </c>
      <c r="D130" s="27">
        <f t="shared" si="5"/>
        <v>0</v>
      </c>
      <c r="E130" s="42"/>
    </row>
    <row r="131" hidden="1">
      <c r="A131" s="32" t="s">
        <v>3868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97164.01</v>
      </c>
      <c r="D131" s="27">
        <f t="shared" si="5"/>
        <v>56063.01</v>
      </c>
      <c r="E131" s="42"/>
    </row>
    <row r="132" hidden="1">
      <c r="A132" s="32" t="s">
        <v>3869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34032</v>
      </c>
      <c r="D132" s="27">
        <f t="shared" si="5"/>
        <v>6973</v>
      </c>
      <c r="E132" s="42"/>
    </row>
    <row r="133" hidden="1">
      <c r="A133" s="32" t="s">
        <v>3870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78879</v>
      </c>
      <c r="D133" s="27">
        <f t="shared" si="5"/>
        <v>22709.5</v>
      </c>
      <c r="E133" s="42"/>
    </row>
    <row r="134" hidden="1">
      <c r="A134" s="32" t="s">
        <v>3871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55843</v>
      </c>
      <c r="D134" s="27">
        <f t="shared" si="5"/>
        <v>37010</v>
      </c>
      <c r="E134" s="42"/>
    </row>
    <row r="135" hidden="1">
      <c r="A135" s="32" t="s">
        <v>3873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1346</v>
      </c>
      <c r="D135" s="27">
        <f t="shared" si="5"/>
        <v>604</v>
      </c>
      <c r="E135" s="42"/>
    </row>
    <row r="136" hidden="1">
      <c r="A136" s="32" t="s">
        <v>3874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11319</v>
      </c>
      <c r="D136" s="27">
        <f t="shared" si="5"/>
        <v>882</v>
      </c>
      <c r="E136" s="42"/>
    </row>
    <row r="137" hidden="1">
      <c r="A137" s="35" t="s">
        <v>3875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318959.91</v>
      </c>
      <c r="D137" s="27">
        <f t="shared" si="5"/>
        <v>145930.41</v>
      </c>
      <c r="E137" s="42"/>
    </row>
    <row r="138" hidden="1">
      <c r="A138" s="36" t="s">
        <v>3876</v>
      </c>
      <c r="B138" s="43">
        <v>0.0</v>
      </c>
      <c r="C138" s="44">
        <f>sum(C123:C135)-C137</f>
        <v>-22570.9</v>
      </c>
      <c r="D138" s="45">
        <f t="shared" si="5"/>
        <v>-22570.9</v>
      </c>
      <c r="E138" s="46"/>
    </row>
    <row r="139" hidden="1"/>
    <row r="140" hidden="1"/>
    <row r="141" hidden="1">
      <c r="A141" s="5" t="s">
        <v>5092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3850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3851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3852</v>
      </c>
      <c r="B149" s="6"/>
      <c r="C149" s="6"/>
      <c r="D149" s="6"/>
      <c r="E149" s="7"/>
    </row>
    <row r="150" hidden="1">
      <c r="A150" s="20" t="s">
        <v>3853</v>
      </c>
      <c r="B150" s="21" t="s">
        <v>3854</v>
      </c>
      <c r="C150" s="22" t="s">
        <v>3855</v>
      </c>
      <c r="D150" s="21" t="s">
        <v>3856</v>
      </c>
      <c r="E150" s="23" t="s">
        <v>13</v>
      </c>
    </row>
    <row r="151" hidden="1">
      <c r="A151" s="24" t="s">
        <v>3857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2"/>
    </row>
    <row r="152" hidden="1">
      <c r="A152" s="24" t="s">
        <v>3858</v>
      </c>
      <c r="B152" s="29">
        <v>397.0</v>
      </c>
      <c r="C152" s="26">
        <v>397.0</v>
      </c>
      <c r="D152" s="27">
        <f t="shared" si="6"/>
        <v>0</v>
      </c>
      <c r="E152" s="42"/>
    </row>
    <row r="153" hidden="1">
      <c r="A153" s="24" t="s">
        <v>3859</v>
      </c>
      <c r="B153" s="25">
        <v>0.0</v>
      </c>
      <c r="C153" s="26"/>
      <c r="D153" s="27">
        <f t="shared" si="6"/>
        <v>0</v>
      </c>
      <c r="E153" s="42"/>
    </row>
    <row r="154" hidden="1">
      <c r="A154" s="24" t="s">
        <v>3860</v>
      </c>
      <c r="B154" s="29">
        <v>500.0</v>
      </c>
      <c r="C154" s="26">
        <v>500.0</v>
      </c>
      <c r="D154" s="27">
        <f t="shared" si="6"/>
        <v>0</v>
      </c>
      <c r="E154" s="42"/>
    </row>
    <row r="155" hidden="1">
      <c r="A155" s="30" t="s">
        <v>3862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3863</v>
      </c>
      <c r="B156" s="29">
        <v>0.0</v>
      </c>
      <c r="C156" s="26"/>
      <c r="D156" s="27">
        <f t="shared" si="6"/>
        <v>0</v>
      </c>
      <c r="E156" s="42"/>
    </row>
    <row r="157" hidden="1">
      <c r="A157" s="30" t="s">
        <v>3865</v>
      </c>
      <c r="B157" s="29">
        <v>0.0</v>
      </c>
      <c r="C157" s="26"/>
      <c r="D157" s="27">
        <f t="shared" si="6"/>
        <v>0</v>
      </c>
      <c r="E157" s="41"/>
    </row>
    <row r="158" hidden="1">
      <c r="A158" s="31" t="s">
        <v>3867</v>
      </c>
      <c r="B158" s="29">
        <v>240.0</v>
      </c>
      <c r="C158" s="26">
        <v>240.0</v>
      </c>
      <c r="D158" s="27">
        <f t="shared" si="6"/>
        <v>0</v>
      </c>
      <c r="E158" s="42"/>
    </row>
    <row r="159" hidden="1">
      <c r="A159" s="32" t="s">
        <v>3868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97164.01</v>
      </c>
      <c r="D159" s="27">
        <f t="shared" si="6"/>
        <v>92834.01</v>
      </c>
      <c r="E159" s="42"/>
    </row>
    <row r="160" hidden="1">
      <c r="A160" s="32" t="s">
        <v>3869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34032</v>
      </c>
      <c r="D160" s="27">
        <f t="shared" si="6"/>
        <v>30588</v>
      </c>
      <c r="E160" s="42"/>
    </row>
    <row r="161" hidden="1">
      <c r="A161" s="32" t="s">
        <v>3870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78879</v>
      </c>
      <c r="D161" s="27">
        <f t="shared" si="6"/>
        <v>73799</v>
      </c>
      <c r="E161" s="42"/>
    </row>
    <row r="162" hidden="1">
      <c r="A162" s="32" t="s">
        <v>3871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55843</v>
      </c>
      <c r="D162" s="27">
        <f t="shared" si="6"/>
        <v>54847</v>
      </c>
      <c r="E162" s="42"/>
    </row>
    <row r="163" hidden="1">
      <c r="A163" s="32" t="s">
        <v>3873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1346</v>
      </c>
      <c r="D163" s="27">
        <f t="shared" si="6"/>
        <v>1346</v>
      </c>
      <c r="E163" s="42"/>
    </row>
    <row r="164" hidden="1">
      <c r="A164" s="32" t="s">
        <v>3874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11319</v>
      </c>
      <c r="D164" s="27">
        <f t="shared" si="6"/>
        <v>9176</v>
      </c>
      <c r="E164" s="42"/>
    </row>
    <row r="165" hidden="1">
      <c r="A165" s="35" t="s">
        <v>3875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318959.91</v>
      </c>
      <c r="D165" s="27">
        <f t="shared" si="6"/>
        <v>299605.91</v>
      </c>
      <c r="E165" s="42"/>
    </row>
    <row r="166" hidden="1">
      <c r="A166" s="36" t="s">
        <v>3876</v>
      </c>
      <c r="B166" s="43">
        <v>0.0</v>
      </c>
      <c r="C166" s="44">
        <f>sum(C151:C163)-C165</f>
        <v>-46191.9</v>
      </c>
      <c r="D166" s="45">
        <f t="shared" si="6"/>
        <v>-46191.9</v>
      </c>
      <c r="E166" s="46"/>
    </row>
    <row r="167" hidden="1"/>
    <row r="168" hidden="1"/>
    <row r="169" hidden="1">
      <c r="A169" s="5" t="s">
        <v>5092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3850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3851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3852</v>
      </c>
      <c r="B177" s="6"/>
      <c r="C177" s="6"/>
      <c r="D177" s="6"/>
      <c r="E177" s="7"/>
    </row>
    <row r="178" hidden="1">
      <c r="A178" s="20" t="s">
        <v>3853</v>
      </c>
      <c r="B178" s="21" t="s">
        <v>3854</v>
      </c>
      <c r="C178" s="22" t="s">
        <v>3855</v>
      </c>
      <c r="D178" s="21" t="s">
        <v>3856</v>
      </c>
      <c r="E178" s="23" t="s">
        <v>13</v>
      </c>
    </row>
    <row r="179" hidden="1">
      <c r="A179" s="24" t="s">
        <v>3857</v>
      </c>
      <c r="B179" s="25">
        <v>17076.0</v>
      </c>
      <c r="C179" s="26">
        <v>17076.0</v>
      </c>
      <c r="D179" s="27">
        <f t="shared" ref="D179:D194" si="7">C179-B179</f>
        <v>0</v>
      </c>
      <c r="E179" s="42"/>
    </row>
    <row r="180" hidden="1">
      <c r="A180" s="24" t="s">
        <v>3858</v>
      </c>
      <c r="B180" s="29">
        <v>3609.0</v>
      </c>
      <c r="C180" s="26">
        <f>1334+933+373+660+309</f>
        <v>3609</v>
      </c>
      <c r="D180" s="27">
        <f t="shared" si="7"/>
        <v>0</v>
      </c>
      <c r="E180" s="42"/>
    </row>
    <row r="181" hidden="1">
      <c r="A181" s="24" t="s">
        <v>3859</v>
      </c>
      <c r="B181" s="25">
        <v>0.0</v>
      </c>
      <c r="C181" s="26"/>
      <c r="D181" s="27">
        <f t="shared" si="7"/>
        <v>0</v>
      </c>
      <c r="E181" s="42"/>
    </row>
    <row r="182" hidden="1">
      <c r="A182" s="24" t="s">
        <v>3860</v>
      </c>
      <c r="B182" s="29">
        <v>0.0</v>
      </c>
      <c r="C182" s="26"/>
      <c r="D182" s="27">
        <f t="shared" si="7"/>
        <v>0</v>
      </c>
      <c r="E182" s="42"/>
    </row>
    <row r="183" hidden="1">
      <c r="A183" s="30" t="s">
        <v>3862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3863</v>
      </c>
      <c r="B184" s="29">
        <v>0.0</v>
      </c>
      <c r="C184" s="26"/>
      <c r="D184" s="27">
        <f t="shared" si="7"/>
        <v>0</v>
      </c>
      <c r="E184" s="42"/>
    </row>
    <row r="185" hidden="1">
      <c r="A185" s="30" t="s">
        <v>3865</v>
      </c>
      <c r="B185" s="29">
        <v>0.0</v>
      </c>
      <c r="C185" s="26"/>
      <c r="D185" s="27">
        <f t="shared" si="7"/>
        <v>0</v>
      </c>
      <c r="E185" s="41"/>
    </row>
    <row r="186" hidden="1">
      <c r="A186" s="31" t="s">
        <v>3867</v>
      </c>
      <c r="B186" s="29">
        <v>640.0</v>
      </c>
      <c r="C186" s="26">
        <f>280+80+40+40+200</f>
        <v>640</v>
      </c>
      <c r="D186" s="27">
        <f t="shared" si="7"/>
        <v>0</v>
      </c>
      <c r="E186" s="41" t="s">
        <v>8926</v>
      </c>
    </row>
    <row r="187" hidden="1">
      <c r="A187" s="32" t="s">
        <v>3868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97164.01</v>
      </c>
      <c r="D187" s="27">
        <f t="shared" si="7"/>
        <v>66082.01</v>
      </c>
      <c r="E187" s="42"/>
    </row>
    <row r="188" hidden="1">
      <c r="A188" s="32" t="s">
        <v>3869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34032</v>
      </c>
      <c r="D188" s="27">
        <f t="shared" si="7"/>
        <v>6680</v>
      </c>
      <c r="E188" s="42"/>
    </row>
    <row r="189" hidden="1">
      <c r="A189" s="32" t="s">
        <v>3870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78879</v>
      </c>
      <c r="D189" s="27">
        <f t="shared" si="7"/>
        <v>29682</v>
      </c>
      <c r="E189" s="42"/>
    </row>
    <row r="190" hidden="1">
      <c r="A190" s="32" t="s">
        <v>3871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55843</v>
      </c>
      <c r="D190" s="27">
        <f t="shared" si="7"/>
        <v>32402.4</v>
      </c>
      <c r="E190" s="42"/>
    </row>
    <row r="191" hidden="1">
      <c r="A191" s="32" t="s">
        <v>3873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1346</v>
      </c>
      <c r="D191" s="27">
        <f t="shared" si="7"/>
        <v>61</v>
      </c>
      <c r="E191" s="42"/>
    </row>
    <row r="192" hidden="1">
      <c r="A192" s="32" t="s">
        <v>3874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11319</v>
      </c>
      <c r="D192" s="27">
        <f t="shared" si="7"/>
        <v>2115</v>
      </c>
      <c r="E192" s="42"/>
    </row>
    <row r="193" hidden="1">
      <c r="A193" s="35" t="s">
        <v>3875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318959.91</v>
      </c>
      <c r="D193" s="27">
        <f t="shared" si="7"/>
        <v>165277.51</v>
      </c>
      <c r="E193" s="42"/>
    </row>
    <row r="194" hidden="1">
      <c r="A194" s="36" t="s">
        <v>3876</v>
      </c>
      <c r="B194" s="43">
        <v>-0.8000000000065484</v>
      </c>
      <c r="C194" s="44">
        <f>sum(C179:C191)-C193</f>
        <v>-30370.9</v>
      </c>
      <c r="D194" s="45">
        <f t="shared" si="7"/>
        <v>-30370.1</v>
      </c>
      <c r="E194" s="46"/>
    </row>
    <row r="195" hidden="1"/>
    <row r="196" hidden="1"/>
    <row r="197" hidden="1">
      <c r="A197" s="5" t="s">
        <v>5092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3850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3851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3852</v>
      </c>
      <c r="B205" s="6"/>
      <c r="C205" s="6"/>
      <c r="D205" s="6"/>
      <c r="E205" s="7"/>
    </row>
    <row r="206" hidden="1">
      <c r="A206" s="20" t="s">
        <v>3853</v>
      </c>
      <c r="B206" s="21" t="s">
        <v>3854</v>
      </c>
      <c r="C206" s="22" t="s">
        <v>3855</v>
      </c>
      <c r="D206" s="21" t="s">
        <v>3856</v>
      </c>
      <c r="E206" s="23" t="s">
        <v>13</v>
      </c>
    </row>
    <row r="207" hidden="1">
      <c r="A207" s="24" t="s">
        <v>3857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2"/>
    </row>
    <row r="208" hidden="1">
      <c r="A208" s="24" t="s">
        <v>3858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2"/>
    </row>
    <row r="209" hidden="1">
      <c r="A209" s="24" t="s">
        <v>3859</v>
      </c>
      <c r="B209" s="25">
        <v>0.0</v>
      </c>
      <c r="C209" s="26"/>
      <c r="D209" s="27">
        <f t="shared" si="8"/>
        <v>0</v>
      </c>
      <c r="E209" s="42"/>
    </row>
    <row r="210" hidden="1">
      <c r="A210" s="24" t="s">
        <v>3860</v>
      </c>
      <c r="B210" s="29">
        <v>1000.0</v>
      </c>
      <c r="C210" s="26">
        <v>1000.0</v>
      </c>
      <c r="D210" s="27">
        <f t="shared" si="8"/>
        <v>0</v>
      </c>
      <c r="E210" s="42"/>
    </row>
    <row r="211" hidden="1">
      <c r="A211" s="30" t="s">
        <v>3862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3863</v>
      </c>
      <c r="B212" s="29">
        <v>0.0</v>
      </c>
      <c r="C212" s="26"/>
      <c r="D212" s="27">
        <f t="shared" si="8"/>
        <v>0</v>
      </c>
      <c r="E212" s="42"/>
    </row>
    <row r="213" hidden="1">
      <c r="A213" s="30" t="s">
        <v>3865</v>
      </c>
      <c r="B213" s="29">
        <v>2118.0</v>
      </c>
      <c r="C213" s="26">
        <v>2118.0</v>
      </c>
      <c r="D213" s="27">
        <f t="shared" si="8"/>
        <v>0</v>
      </c>
      <c r="E213" s="41"/>
    </row>
    <row r="214" hidden="1">
      <c r="A214" s="31" t="s">
        <v>3867</v>
      </c>
      <c r="B214" s="29">
        <v>760.0</v>
      </c>
      <c r="C214" s="26">
        <f>480+280</f>
        <v>760</v>
      </c>
      <c r="D214" s="27">
        <f t="shared" si="8"/>
        <v>0</v>
      </c>
      <c r="E214" s="41"/>
    </row>
    <row r="215" hidden="1">
      <c r="A215" s="32" t="s">
        <v>3868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97164.01</v>
      </c>
      <c r="D215" s="27">
        <f t="shared" si="8"/>
        <v>50489.01</v>
      </c>
      <c r="E215" s="42"/>
    </row>
    <row r="216" hidden="1">
      <c r="A216" s="32" t="s">
        <v>3869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34032</v>
      </c>
      <c r="D216" s="27">
        <f t="shared" si="8"/>
        <v>14824</v>
      </c>
      <c r="E216" s="42"/>
    </row>
    <row r="217" hidden="1">
      <c r="A217" s="32" t="s">
        <v>3870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78879</v>
      </c>
      <c r="D217" s="27">
        <f t="shared" si="8"/>
        <v>27230</v>
      </c>
      <c r="E217" s="42"/>
    </row>
    <row r="218" hidden="1">
      <c r="A218" s="32" t="s">
        <v>3871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55843</v>
      </c>
      <c r="D218" s="27">
        <f t="shared" si="8"/>
        <v>26892.4</v>
      </c>
      <c r="E218" s="42"/>
    </row>
    <row r="219" hidden="1">
      <c r="A219" s="32" t="s">
        <v>3873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1346</v>
      </c>
      <c r="D219" s="27">
        <f t="shared" si="8"/>
        <v>515</v>
      </c>
      <c r="E219" s="42"/>
    </row>
    <row r="220" hidden="1">
      <c r="A220" s="32" t="s">
        <v>3874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11319</v>
      </c>
      <c r="D220" s="27">
        <f t="shared" si="8"/>
        <v>-5209</v>
      </c>
      <c r="E220" s="42"/>
    </row>
    <row r="221" hidden="1">
      <c r="A221" s="35" t="s">
        <v>3875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318959.91</v>
      </c>
      <c r="D221" s="27">
        <f t="shared" si="8"/>
        <v>135589.91</v>
      </c>
      <c r="E221" s="42"/>
    </row>
    <row r="222" hidden="1">
      <c r="A222" s="36" t="s">
        <v>3876</v>
      </c>
      <c r="B222" s="43">
        <v>0.5999999999876309</v>
      </c>
      <c r="C222" s="44">
        <f>sum(C207:C219)-C221</f>
        <v>-15638.9</v>
      </c>
      <c r="D222" s="45">
        <f t="shared" si="8"/>
        <v>-15639.5</v>
      </c>
      <c r="E222" s="46"/>
    </row>
    <row r="223" hidden="1"/>
    <row r="224" hidden="1"/>
    <row r="225" hidden="1">
      <c r="A225" s="5" t="s">
        <v>5092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3850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3851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3852</v>
      </c>
      <c r="B233" s="6"/>
      <c r="C233" s="6"/>
      <c r="D233" s="6"/>
      <c r="E233" s="7"/>
    </row>
    <row r="234" hidden="1">
      <c r="A234" s="20" t="s">
        <v>3853</v>
      </c>
      <c r="B234" s="21" t="s">
        <v>3854</v>
      </c>
      <c r="C234" s="22" t="s">
        <v>3855</v>
      </c>
      <c r="D234" s="21" t="s">
        <v>3856</v>
      </c>
      <c r="E234" s="23" t="s">
        <v>13</v>
      </c>
    </row>
    <row r="235" hidden="1">
      <c r="A235" s="24" t="s">
        <v>3857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2"/>
    </row>
    <row r="236" hidden="1">
      <c r="A236" s="24" t="s">
        <v>3858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2"/>
    </row>
    <row r="237" hidden="1">
      <c r="A237" s="24" t="s">
        <v>3859</v>
      </c>
      <c r="B237" s="25">
        <v>0.0</v>
      </c>
      <c r="C237" s="26"/>
      <c r="D237" s="27">
        <f t="shared" si="9"/>
        <v>0</v>
      </c>
      <c r="E237" s="42"/>
    </row>
    <row r="238" hidden="1">
      <c r="A238" s="24" t="s">
        <v>3860</v>
      </c>
      <c r="B238" s="29">
        <v>801.0</v>
      </c>
      <c r="C238" s="26">
        <v>801.0</v>
      </c>
      <c r="D238" s="27">
        <f t="shared" si="9"/>
        <v>0</v>
      </c>
      <c r="E238" s="42"/>
    </row>
    <row r="239" hidden="1">
      <c r="A239" s="30" t="s">
        <v>3862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3863</v>
      </c>
      <c r="B240" s="29">
        <v>0.0</v>
      </c>
      <c r="C240" s="26"/>
      <c r="D240" s="27">
        <f t="shared" si="9"/>
        <v>0</v>
      </c>
      <c r="E240" s="42"/>
    </row>
    <row r="241" hidden="1">
      <c r="A241" s="30" t="s">
        <v>3865</v>
      </c>
      <c r="B241" s="29">
        <v>808.0</v>
      </c>
      <c r="C241" s="26">
        <v>808.0</v>
      </c>
      <c r="D241" s="27">
        <f t="shared" si="9"/>
        <v>0</v>
      </c>
      <c r="E241" s="41"/>
    </row>
    <row r="242" hidden="1">
      <c r="A242" s="31" t="s">
        <v>3867</v>
      </c>
      <c r="B242" s="29">
        <v>640.0</v>
      </c>
      <c r="C242" s="26">
        <f>240+120+280</f>
        <v>640</v>
      </c>
      <c r="D242" s="27">
        <f t="shared" si="9"/>
        <v>0</v>
      </c>
      <c r="E242" s="41"/>
    </row>
    <row r="243" hidden="1">
      <c r="A243" s="32" t="s">
        <v>3868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97164.01</v>
      </c>
      <c r="D243" s="27">
        <f t="shared" si="9"/>
        <v>51722.01</v>
      </c>
      <c r="E243" s="42"/>
    </row>
    <row r="244" hidden="1">
      <c r="A244" s="32" t="s">
        <v>3869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34032</v>
      </c>
      <c r="D244" s="27">
        <f t="shared" si="9"/>
        <v>13612</v>
      </c>
      <c r="E244" s="42"/>
    </row>
    <row r="245" hidden="1">
      <c r="A245" s="32" t="s">
        <v>3870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78879</v>
      </c>
      <c r="D245" s="27">
        <f t="shared" si="9"/>
        <v>22200</v>
      </c>
      <c r="E245" s="42"/>
    </row>
    <row r="246" hidden="1">
      <c r="A246" s="32" t="s">
        <v>3871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55843</v>
      </c>
      <c r="D246" s="27">
        <f t="shared" si="9"/>
        <v>24589.4</v>
      </c>
      <c r="E246" s="42"/>
    </row>
    <row r="247" hidden="1">
      <c r="A247" s="32" t="s">
        <v>3873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1346</v>
      </c>
      <c r="D247" s="27">
        <f t="shared" si="9"/>
        <v>-518</v>
      </c>
      <c r="E247" s="42"/>
    </row>
    <row r="248" hidden="1">
      <c r="A248" s="32" t="s">
        <v>3874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11319</v>
      </c>
      <c r="D248" s="27">
        <f t="shared" si="9"/>
        <v>-16</v>
      </c>
      <c r="E248" s="42"/>
    </row>
    <row r="249" hidden="1">
      <c r="A249" s="35" t="s">
        <v>3875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318959.91</v>
      </c>
      <c r="D249" s="27">
        <f t="shared" si="9"/>
        <v>131956.81</v>
      </c>
      <c r="E249" s="42"/>
    </row>
    <row r="250" hidden="1">
      <c r="A250" s="36" t="s">
        <v>3876</v>
      </c>
      <c r="B250" s="43">
        <v>3.5</v>
      </c>
      <c r="C250" s="44">
        <f>sum(C235:C247)-C249</f>
        <v>-20382.9</v>
      </c>
      <c r="D250" s="45">
        <f t="shared" si="9"/>
        <v>-20386.4</v>
      </c>
      <c r="E250" s="46"/>
    </row>
    <row r="251" hidden="1"/>
    <row r="252" hidden="1"/>
    <row r="253" hidden="1">
      <c r="A253" s="5" t="s">
        <v>5092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3850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3851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3852</v>
      </c>
      <c r="B261" s="6"/>
      <c r="C261" s="6"/>
      <c r="D261" s="6"/>
      <c r="E261" s="7"/>
    </row>
    <row r="262" hidden="1">
      <c r="A262" s="20" t="s">
        <v>3853</v>
      </c>
      <c r="B262" s="21" t="s">
        <v>3854</v>
      </c>
      <c r="C262" s="22" t="s">
        <v>3855</v>
      </c>
      <c r="D262" s="21" t="s">
        <v>3856</v>
      </c>
      <c r="E262" s="23" t="s">
        <v>13</v>
      </c>
    </row>
    <row r="263" hidden="1">
      <c r="A263" s="24" t="s">
        <v>3857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2"/>
    </row>
    <row r="264" hidden="1">
      <c r="A264" s="24" t="s">
        <v>3858</v>
      </c>
      <c r="B264" s="29">
        <v>5868.0</v>
      </c>
      <c r="C264" s="26">
        <v>5868.0</v>
      </c>
      <c r="D264" s="27">
        <f t="shared" si="10"/>
        <v>0</v>
      </c>
      <c r="E264" s="42"/>
    </row>
    <row r="265" hidden="1">
      <c r="A265" s="24" t="s">
        <v>3859</v>
      </c>
      <c r="B265" s="25">
        <v>0.0</v>
      </c>
      <c r="C265" s="26"/>
      <c r="D265" s="27">
        <f t="shared" si="10"/>
        <v>0</v>
      </c>
      <c r="E265" s="42"/>
    </row>
    <row r="266" hidden="1">
      <c r="A266" s="24" t="s">
        <v>3860</v>
      </c>
      <c r="B266" s="29">
        <v>500.0</v>
      </c>
      <c r="C266" s="26">
        <v>500.0</v>
      </c>
      <c r="D266" s="27">
        <f t="shared" si="10"/>
        <v>0</v>
      </c>
      <c r="E266" s="42"/>
    </row>
    <row r="267" hidden="1">
      <c r="A267" s="30" t="s">
        <v>3862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3863</v>
      </c>
      <c r="B268" s="29">
        <v>0.0</v>
      </c>
      <c r="C268" s="26"/>
      <c r="D268" s="27">
        <f t="shared" si="10"/>
        <v>0</v>
      </c>
      <c r="E268" s="42"/>
    </row>
    <row r="269" hidden="1">
      <c r="A269" s="30" t="s">
        <v>3865</v>
      </c>
      <c r="B269" s="29">
        <v>2100.0</v>
      </c>
      <c r="C269" s="26">
        <v>2100.0</v>
      </c>
      <c r="D269" s="27">
        <f t="shared" si="10"/>
        <v>0</v>
      </c>
      <c r="E269" s="41"/>
    </row>
    <row r="270" hidden="1">
      <c r="A270" s="31" t="s">
        <v>3867</v>
      </c>
      <c r="B270" s="29">
        <v>1040.0</v>
      </c>
      <c r="C270" s="26">
        <f>120+40+240+280+40+320</f>
        <v>1040</v>
      </c>
      <c r="D270" s="27">
        <f t="shared" si="10"/>
        <v>0</v>
      </c>
      <c r="E270" s="41"/>
    </row>
    <row r="271" hidden="1">
      <c r="A271" s="32" t="s">
        <v>3868</v>
      </c>
      <c r="B271" s="29">
        <v>42549.0</v>
      </c>
      <c r="C271" s="33">
        <v>25341.0</v>
      </c>
      <c r="D271" s="27">
        <f t="shared" si="10"/>
        <v>-17208</v>
      </c>
      <c r="E271" s="42"/>
    </row>
    <row r="272" hidden="1">
      <c r="A272" s="32" t="s">
        <v>3869</v>
      </c>
      <c r="B272" s="29">
        <v>22631.0</v>
      </c>
      <c r="C272" s="9">
        <v>10608.0</v>
      </c>
      <c r="D272" s="27">
        <f t="shared" si="10"/>
        <v>-12023</v>
      </c>
      <c r="E272" s="42"/>
    </row>
    <row r="273" hidden="1">
      <c r="A273" s="32" t="s">
        <v>3870</v>
      </c>
      <c r="B273" s="29">
        <v>50203.0</v>
      </c>
      <c r="C273" s="9">
        <v>23170.0</v>
      </c>
      <c r="D273" s="27">
        <f t="shared" si="10"/>
        <v>-27033</v>
      </c>
      <c r="E273" s="42"/>
    </row>
    <row r="274" hidden="1">
      <c r="A274" s="32" t="s">
        <v>3871</v>
      </c>
      <c r="B274" s="29">
        <v>20636.0</v>
      </c>
      <c r="C274" s="9">
        <v>14365.0</v>
      </c>
      <c r="D274" s="27">
        <f t="shared" si="10"/>
        <v>-6271</v>
      </c>
      <c r="E274" s="42"/>
    </row>
    <row r="275" hidden="1">
      <c r="A275" s="32" t="s">
        <v>3873</v>
      </c>
      <c r="B275" s="29">
        <v>1149.0</v>
      </c>
      <c r="C275" s="9">
        <v>1415.0</v>
      </c>
      <c r="D275" s="27">
        <f t="shared" si="10"/>
        <v>266</v>
      </c>
      <c r="E275" s="42"/>
    </row>
    <row r="276" hidden="1">
      <c r="A276" s="32" t="s">
        <v>3874</v>
      </c>
      <c r="B276" s="29">
        <v>11126.0</v>
      </c>
      <c r="C276" s="9">
        <v>6930.0</v>
      </c>
      <c r="D276" s="27">
        <f t="shared" si="10"/>
        <v>-4196</v>
      </c>
      <c r="E276" s="42"/>
    </row>
    <row r="277" hidden="1">
      <c r="A277" s="35" t="s">
        <v>3875</v>
      </c>
      <c r="B277" s="29">
        <v>161803.0</v>
      </c>
      <c r="C277" s="9">
        <v>91991.0</v>
      </c>
      <c r="D277" s="27">
        <f t="shared" si="10"/>
        <v>-69812</v>
      </c>
      <c r="E277" s="42"/>
    </row>
    <row r="278" hidden="1">
      <c r="A278" s="36" t="s">
        <v>3876</v>
      </c>
      <c r="B278" s="43">
        <v>62.0</v>
      </c>
      <c r="C278" s="44">
        <f>sum(C263:C275)-C277</f>
        <v>7605</v>
      </c>
      <c r="D278" s="45">
        <f t="shared" si="10"/>
        <v>7543</v>
      </c>
      <c r="E278" s="46"/>
    </row>
    <row r="279" hidden="1"/>
    <row r="280" hidden="1"/>
    <row r="281" hidden="1">
      <c r="A281" s="5" t="s">
        <v>5092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3850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3851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5098</v>
      </c>
      <c r="B287" s="7"/>
      <c r="C287" s="16"/>
      <c r="D287" s="56" t="s">
        <v>5113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3852</v>
      </c>
      <c r="B289" s="6"/>
      <c r="C289" s="6"/>
      <c r="D289" s="6"/>
      <c r="E289" s="7"/>
    </row>
    <row r="290" hidden="1">
      <c r="A290" s="20" t="s">
        <v>3853</v>
      </c>
      <c r="B290" s="21" t="s">
        <v>3854</v>
      </c>
      <c r="C290" s="22" t="s">
        <v>3855</v>
      </c>
      <c r="D290" s="21" t="s">
        <v>3856</v>
      </c>
      <c r="E290" s="23" t="s">
        <v>13</v>
      </c>
    </row>
    <row r="291" hidden="1">
      <c r="A291" s="57" t="s">
        <v>3857</v>
      </c>
      <c r="B291" s="25">
        <v>13921.0</v>
      </c>
      <c r="C291" s="26">
        <v>13921.0</v>
      </c>
      <c r="D291" s="27">
        <v>0.0</v>
      </c>
      <c r="E291" s="42"/>
    </row>
    <row r="292" hidden="1">
      <c r="A292" s="57" t="s">
        <v>3858</v>
      </c>
      <c r="B292" s="29">
        <v>2571.0</v>
      </c>
      <c r="C292" s="26">
        <v>2571.0</v>
      </c>
      <c r="D292" s="27">
        <v>0.0</v>
      </c>
      <c r="E292" s="42"/>
    </row>
    <row r="293" hidden="1">
      <c r="A293" s="57" t="s">
        <v>3859</v>
      </c>
      <c r="B293" s="25">
        <v>0.0</v>
      </c>
      <c r="C293" s="26"/>
      <c r="D293" s="27">
        <v>0.0</v>
      </c>
      <c r="E293" s="42"/>
    </row>
    <row r="294" hidden="1">
      <c r="A294" s="57" t="s">
        <v>3860</v>
      </c>
      <c r="B294" s="29">
        <v>0.0</v>
      </c>
      <c r="C294" s="26"/>
      <c r="D294" s="27">
        <v>0.0</v>
      </c>
      <c r="E294" s="42"/>
    </row>
    <row r="295" hidden="1">
      <c r="A295" s="31" t="s">
        <v>3862</v>
      </c>
      <c r="B295" s="29">
        <v>0.0</v>
      </c>
      <c r="C295" s="26"/>
      <c r="D295" s="27">
        <v>0.0</v>
      </c>
      <c r="E295" s="41"/>
    </row>
    <row r="296" hidden="1">
      <c r="A296" s="31" t="s">
        <v>3863</v>
      </c>
      <c r="B296" s="29">
        <v>0.0</v>
      </c>
      <c r="C296" s="26"/>
      <c r="D296" s="27">
        <v>0.0</v>
      </c>
      <c r="E296" s="42"/>
    </row>
    <row r="297" hidden="1">
      <c r="A297" s="31" t="s">
        <v>3865</v>
      </c>
      <c r="B297" s="29">
        <v>0.0</v>
      </c>
      <c r="C297" s="26"/>
      <c r="D297" s="27">
        <v>0.0</v>
      </c>
      <c r="E297" s="41"/>
    </row>
    <row r="298" hidden="1">
      <c r="A298" s="31" t="s">
        <v>3867</v>
      </c>
      <c r="B298" s="29">
        <v>600.0</v>
      </c>
      <c r="C298" s="26">
        <v>600.0</v>
      </c>
      <c r="D298" s="27">
        <v>0.0</v>
      </c>
      <c r="E298" s="41"/>
    </row>
    <row r="299" hidden="1">
      <c r="A299" s="58" t="s">
        <v>3868</v>
      </c>
      <c r="B299" s="29">
        <v>25341.0</v>
      </c>
      <c r="C299" s="29">
        <v>25341.0</v>
      </c>
      <c r="D299" s="27">
        <v>0.0</v>
      </c>
      <c r="E299" s="42"/>
    </row>
    <row r="300" hidden="1">
      <c r="A300" s="58" t="s">
        <v>3869</v>
      </c>
      <c r="B300" s="29">
        <v>10608.0</v>
      </c>
      <c r="C300" s="59">
        <v>10608.0</v>
      </c>
      <c r="D300" s="27">
        <v>0.0</v>
      </c>
      <c r="E300" s="42"/>
    </row>
    <row r="301" hidden="1">
      <c r="A301" s="58" t="s">
        <v>3870</v>
      </c>
      <c r="B301" s="29">
        <v>23170.0</v>
      </c>
      <c r="C301" s="59">
        <v>23170.0</v>
      </c>
      <c r="D301" s="27">
        <v>0.0</v>
      </c>
      <c r="E301" s="42"/>
    </row>
    <row r="302" hidden="1">
      <c r="A302" s="58" t="s">
        <v>3871</v>
      </c>
      <c r="B302" s="29">
        <v>14365.0</v>
      </c>
      <c r="C302" s="59">
        <v>14365.0</v>
      </c>
      <c r="D302" s="27">
        <v>0.0</v>
      </c>
      <c r="E302" s="42"/>
    </row>
    <row r="303" hidden="1">
      <c r="A303" s="58" t="s">
        <v>3873</v>
      </c>
      <c r="B303" s="29">
        <v>1415.0</v>
      </c>
      <c r="C303" s="59">
        <v>1415.0</v>
      </c>
      <c r="D303" s="27">
        <v>0.0</v>
      </c>
      <c r="E303" s="42"/>
    </row>
    <row r="304" hidden="1">
      <c r="A304" s="58" t="s">
        <v>3874</v>
      </c>
      <c r="B304" s="29">
        <v>6930.0</v>
      </c>
      <c r="C304" s="59">
        <v>6930.0</v>
      </c>
      <c r="D304" s="27">
        <v>0.0</v>
      </c>
      <c r="E304" s="42"/>
    </row>
    <row r="305" hidden="1">
      <c r="A305" s="35" t="s">
        <v>3875</v>
      </c>
      <c r="B305" s="29">
        <v>91991.0</v>
      </c>
      <c r="C305" s="59">
        <v>91991.0</v>
      </c>
      <c r="D305" s="27">
        <v>0.0</v>
      </c>
      <c r="E305" s="42"/>
    </row>
    <row r="306" hidden="1">
      <c r="A306" s="36" t="s">
        <v>3876</v>
      </c>
      <c r="B306" s="43">
        <v>0.0</v>
      </c>
      <c r="C306" s="65">
        <v>0.0</v>
      </c>
      <c r="D306" s="66">
        <v>0.0</v>
      </c>
      <c r="E306" s="46"/>
    </row>
    <row r="307" hidden="1"/>
    <row r="308" hidden="1"/>
    <row r="309" hidden="1">
      <c r="A309" s="5" t="s">
        <v>5092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3850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3851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5105</v>
      </c>
      <c r="B315" s="7"/>
      <c r="C315" s="16"/>
      <c r="D315" s="56" t="s">
        <v>5099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3852</v>
      </c>
      <c r="B317" s="6"/>
      <c r="C317" s="6"/>
      <c r="D317" s="6"/>
      <c r="E317" s="7"/>
    </row>
    <row r="318" hidden="1">
      <c r="A318" s="20" t="s">
        <v>3853</v>
      </c>
      <c r="B318" s="21" t="s">
        <v>3854</v>
      </c>
      <c r="C318" s="22" t="s">
        <v>3855</v>
      </c>
      <c r="D318" s="21" t="s">
        <v>3856</v>
      </c>
      <c r="E318" s="23" t="s">
        <v>13</v>
      </c>
    </row>
    <row r="319" hidden="1">
      <c r="A319" s="57" t="s">
        <v>3857</v>
      </c>
      <c r="B319" s="25">
        <v>11164.0</v>
      </c>
      <c r="C319" s="26">
        <v>11164.0</v>
      </c>
      <c r="D319" s="27">
        <v>0.0</v>
      </c>
      <c r="E319" s="42"/>
    </row>
    <row r="320" hidden="1">
      <c r="A320" s="57" t="s">
        <v>3858</v>
      </c>
      <c r="B320" s="29">
        <v>2690.0</v>
      </c>
      <c r="C320" s="26">
        <v>2690.0</v>
      </c>
      <c r="D320" s="27">
        <v>0.0</v>
      </c>
      <c r="E320" s="42"/>
    </row>
    <row r="321" hidden="1">
      <c r="A321" s="57" t="s">
        <v>3859</v>
      </c>
      <c r="B321" s="25">
        <v>420.0</v>
      </c>
      <c r="C321" s="26">
        <v>420.0</v>
      </c>
      <c r="D321" s="27">
        <v>0.0</v>
      </c>
      <c r="E321" s="42"/>
    </row>
    <row r="322" hidden="1">
      <c r="A322" s="57" t="s">
        <v>3860</v>
      </c>
      <c r="B322" s="29">
        <v>500.0</v>
      </c>
      <c r="C322" s="26">
        <v>500.0</v>
      </c>
      <c r="D322" s="27">
        <v>0.0</v>
      </c>
      <c r="E322" s="42"/>
    </row>
    <row r="323" hidden="1">
      <c r="A323" s="31" t="s">
        <v>3862</v>
      </c>
      <c r="B323" s="29">
        <v>0.0</v>
      </c>
      <c r="C323" s="26"/>
      <c r="D323" s="27">
        <v>0.0</v>
      </c>
      <c r="E323" s="41"/>
    </row>
    <row r="324" hidden="1">
      <c r="A324" s="31" t="s">
        <v>3863</v>
      </c>
      <c r="B324" s="29">
        <v>0.0</v>
      </c>
      <c r="C324" s="26"/>
      <c r="D324" s="27">
        <v>0.0</v>
      </c>
      <c r="E324" s="42"/>
    </row>
    <row r="325" hidden="1">
      <c r="A325" s="31" t="s">
        <v>3865</v>
      </c>
      <c r="B325" s="29">
        <v>0.0</v>
      </c>
      <c r="C325" s="26"/>
      <c r="D325" s="27">
        <v>0.0</v>
      </c>
      <c r="E325" s="41"/>
    </row>
    <row r="326" hidden="1">
      <c r="A326" s="31" t="s">
        <v>3867</v>
      </c>
      <c r="B326" s="29">
        <v>600.0</v>
      </c>
      <c r="C326" s="26">
        <v>600.0</v>
      </c>
      <c r="D326" s="27">
        <v>0.0</v>
      </c>
      <c r="E326" s="41"/>
    </row>
    <row r="327" hidden="1">
      <c r="A327" s="58" t="s">
        <v>3868</v>
      </c>
      <c r="B327" s="29">
        <v>17702.0</v>
      </c>
      <c r="C327" s="29">
        <v>17702.0</v>
      </c>
      <c r="D327" s="27">
        <v>0.0</v>
      </c>
      <c r="E327" s="42"/>
    </row>
    <row r="328" hidden="1">
      <c r="A328" s="58" t="s">
        <v>3869</v>
      </c>
      <c r="B328" s="29">
        <v>16386.0</v>
      </c>
      <c r="C328" s="59">
        <v>16386.0</v>
      </c>
      <c r="D328" s="27">
        <v>0.0</v>
      </c>
      <c r="E328" s="42"/>
    </row>
    <row r="329" hidden="1">
      <c r="A329" s="58" t="s">
        <v>3870</v>
      </c>
      <c r="B329" s="29">
        <v>25301.0</v>
      </c>
      <c r="C329" s="59">
        <v>24907.0</v>
      </c>
      <c r="D329" s="27">
        <v>-394.0</v>
      </c>
      <c r="E329" s="42"/>
    </row>
    <row r="330" hidden="1">
      <c r="A330" s="58" t="s">
        <v>3871</v>
      </c>
      <c r="B330" s="29">
        <v>13432.0</v>
      </c>
      <c r="C330" s="59">
        <v>13432.0</v>
      </c>
      <c r="D330" s="27">
        <v>0.0</v>
      </c>
      <c r="E330" s="42"/>
    </row>
    <row r="331" hidden="1">
      <c r="A331" s="58" t="s">
        <v>3873</v>
      </c>
      <c r="B331" s="29">
        <v>349.0</v>
      </c>
      <c r="C331" s="59">
        <v>349.0</v>
      </c>
      <c r="D331" s="27">
        <v>0.0</v>
      </c>
      <c r="E331" s="42"/>
    </row>
    <row r="332" hidden="1">
      <c r="A332" s="58" t="s">
        <v>3874</v>
      </c>
      <c r="B332" s="29">
        <v>3646.0</v>
      </c>
      <c r="C332" s="59">
        <v>3646.0</v>
      </c>
      <c r="D332" s="27">
        <v>0.0</v>
      </c>
      <c r="E332" s="42"/>
    </row>
    <row r="333" hidden="1">
      <c r="A333" s="35" t="s">
        <v>3875</v>
      </c>
      <c r="B333" s="29">
        <v>88542.0</v>
      </c>
      <c r="C333" s="59">
        <v>88148.0</v>
      </c>
      <c r="D333" s="27">
        <v>-394.0</v>
      </c>
      <c r="E333" s="42"/>
    </row>
    <row r="334" hidden="1">
      <c r="A334" s="36" t="s">
        <v>3876</v>
      </c>
      <c r="B334" s="43">
        <v>2.0</v>
      </c>
      <c r="C334" s="65">
        <v>2.0</v>
      </c>
      <c r="D334" s="66">
        <v>0.0</v>
      </c>
      <c r="E334" s="46"/>
    </row>
    <row r="335" hidden="1"/>
    <row r="336" hidden="1"/>
    <row r="337" hidden="1">
      <c r="A337" s="5" t="s">
        <v>5092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3850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3851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5098</v>
      </c>
      <c r="B343" s="7"/>
      <c r="C343" s="16"/>
      <c r="D343" s="56" t="s">
        <v>5099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3852</v>
      </c>
      <c r="B345" s="6"/>
      <c r="C345" s="6"/>
      <c r="D345" s="6"/>
      <c r="E345" s="7"/>
    </row>
    <row r="346" hidden="1">
      <c r="A346" s="20" t="s">
        <v>3853</v>
      </c>
      <c r="B346" s="21" t="s">
        <v>3854</v>
      </c>
      <c r="C346" s="22" t="s">
        <v>3855</v>
      </c>
      <c r="D346" s="21" t="s">
        <v>3856</v>
      </c>
      <c r="E346" s="23" t="s">
        <v>13</v>
      </c>
    </row>
    <row r="347" hidden="1">
      <c r="A347" s="57" t="s">
        <v>3857</v>
      </c>
      <c r="B347" s="25">
        <v>19535.0</v>
      </c>
      <c r="C347" s="26">
        <v>19695.0</v>
      </c>
      <c r="D347" s="27">
        <v>160.0</v>
      </c>
      <c r="E347" s="42"/>
    </row>
    <row r="348" hidden="1">
      <c r="A348" s="57" t="s">
        <v>3858</v>
      </c>
      <c r="B348" s="29">
        <v>5378.0</v>
      </c>
      <c r="C348" s="26">
        <v>5218.0</v>
      </c>
      <c r="D348" s="27">
        <v>-160.0</v>
      </c>
      <c r="E348" s="42"/>
    </row>
    <row r="349" hidden="1">
      <c r="A349" s="57" t="s">
        <v>3859</v>
      </c>
      <c r="B349" s="25">
        <v>0.0</v>
      </c>
      <c r="C349" s="26"/>
      <c r="D349" s="27">
        <v>0.0</v>
      </c>
      <c r="E349" s="42"/>
    </row>
    <row r="350" hidden="1">
      <c r="A350" s="57" t="s">
        <v>3860</v>
      </c>
      <c r="B350" s="29">
        <v>500.0</v>
      </c>
      <c r="C350" s="26">
        <v>500.0</v>
      </c>
      <c r="D350" s="27">
        <v>0.0</v>
      </c>
      <c r="E350" s="42"/>
    </row>
    <row r="351" hidden="1">
      <c r="A351" s="31" t="s">
        <v>3862</v>
      </c>
      <c r="B351" s="29">
        <v>0.0</v>
      </c>
      <c r="C351" s="26"/>
      <c r="D351" s="27">
        <v>0.0</v>
      </c>
      <c r="E351" s="41"/>
    </row>
    <row r="352" hidden="1">
      <c r="A352" s="31" t="s">
        <v>3863</v>
      </c>
      <c r="B352" s="29">
        <v>0.0</v>
      </c>
      <c r="C352" s="26"/>
      <c r="D352" s="27">
        <v>0.0</v>
      </c>
      <c r="E352" s="42"/>
    </row>
    <row r="353" hidden="1">
      <c r="A353" s="31" t="s">
        <v>3865</v>
      </c>
      <c r="B353" s="29">
        <v>6128.0</v>
      </c>
      <c r="C353" s="26">
        <v>6128.0</v>
      </c>
      <c r="D353" s="27">
        <v>0.0</v>
      </c>
      <c r="E353" s="41" t="s">
        <v>8927</v>
      </c>
    </row>
    <row r="354" hidden="1">
      <c r="A354" s="31" t="s">
        <v>3867</v>
      </c>
      <c r="B354" s="29">
        <v>1360.0</v>
      </c>
      <c r="C354" s="26">
        <v>1360.0</v>
      </c>
      <c r="D354" s="27">
        <v>0.0</v>
      </c>
      <c r="E354" s="41"/>
    </row>
    <row r="355" hidden="1">
      <c r="A355" s="58" t="s">
        <v>3868</v>
      </c>
      <c r="B355" s="29">
        <v>45500.0</v>
      </c>
      <c r="C355" s="29">
        <v>45500.0</v>
      </c>
      <c r="D355" s="27">
        <v>0.0</v>
      </c>
      <c r="E355" s="42"/>
    </row>
    <row r="356" hidden="1">
      <c r="A356" s="58" t="s">
        <v>3869</v>
      </c>
      <c r="B356" s="29">
        <v>30239.0</v>
      </c>
      <c r="C356" s="59">
        <v>30239.0</v>
      </c>
      <c r="D356" s="27">
        <v>0.0</v>
      </c>
      <c r="E356" s="42"/>
    </row>
    <row r="357" hidden="1">
      <c r="A357" s="58" t="s">
        <v>3870</v>
      </c>
      <c r="B357" s="29">
        <v>50611.0</v>
      </c>
      <c r="C357" s="59">
        <v>50611.0</v>
      </c>
      <c r="D357" s="27">
        <v>0.0</v>
      </c>
      <c r="E357" s="42"/>
    </row>
    <row r="358" hidden="1">
      <c r="A358" s="58" t="s">
        <v>3871</v>
      </c>
      <c r="B358" s="29">
        <v>26355.0</v>
      </c>
      <c r="C358" s="59">
        <v>26355.0</v>
      </c>
      <c r="D358" s="27">
        <v>0.0</v>
      </c>
      <c r="E358" s="42"/>
    </row>
    <row r="359" hidden="1">
      <c r="A359" s="58" t="s">
        <v>3873</v>
      </c>
      <c r="B359" s="29">
        <v>1312.0</v>
      </c>
      <c r="C359" s="59">
        <v>1312.0</v>
      </c>
      <c r="D359" s="27">
        <v>0.0</v>
      </c>
      <c r="E359" s="42"/>
    </row>
    <row r="360" hidden="1">
      <c r="A360" s="58" t="s">
        <v>3874</v>
      </c>
      <c r="B360" s="29">
        <v>14105.0</v>
      </c>
      <c r="C360" s="59">
        <v>14105.0</v>
      </c>
      <c r="D360" s="27">
        <v>0.0</v>
      </c>
      <c r="E360" s="42"/>
    </row>
    <row r="361" hidden="1">
      <c r="A361" s="35" t="s">
        <v>3875</v>
      </c>
      <c r="B361" s="29">
        <v>186918.2</v>
      </c>
      <c r="C361" s="59">
        <v>186918.2</v>
      </c>
      <c r="D361" s="27">
        <v>0.0</v>
      </c>
      <c r="E361" s="42"/>
    </row>
    <row r="362" hidden="1">
      <c r="A362" s="36" t="s">
        <v>3876</v>
      </c>
      <c r="B362" s="43">
        <v>-0.2000000000007276</v>
      </c>
      <c r="C362" s="65">
        <v>-0.20000000001164153</v>
      </c>
      <c r="D362" s="66">
        <v>-1.0913936421275139E-11</v>
      </c>
      <c r="E362" s="46"/>
    </row>
    <row r="363" hidden="1"/>
    <row r="364" hidden="1"/>
    <row r="365" hidden="1"/>
    <row r="366" hidden="1"/>
    <row r="367" hidden="1">
      <c r="A367" s="5" t="s">
        <v>5092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3850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4" t="s">
        <v>3851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5" t="s">
        <v>5098</v>
      </c>
      <c r="B373" s="7"/>
      <c r="C373" s="16"/>
      <c r="D373" s="56" t="s">
        <v>5099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3852</v>
      </c>
      <c r="B375" s="6"/>
      <c r="C375" s="6"/>
      <c r="D375" s="6"/>
      <c r="E375" s="7"/>
    </row>
    <row r="376" hidden="1">
      <c r="A376" s="20" t="s">
        <v>3853</v>
      </c>
      <c r="B376" s="21" t="s">
        <v>3854</v>
      </c>
      <c r="C376" s="22" t="s">
        <v>3855</v>
      </c>
      <c r="D376" s="21" t="s">
        <v>3856</v>
      </c>
      <c r="E376" s="23" t="s">
        <v>13</v>
      </c>
    </row>
    <row r="377" hidden="1">
      <c r="A377" s="57" t="s">
        <v>3857</v>
      </c>
      <c r="B377" s="25">
        <v>24339.0</v>
      </c>
      <c r="C377" s="26">
        <v>23440.0</v>
      </c>
      <c r="D377" s="27">
        <v>-899.0</v>
      </c>
      <c r="E377" s="42"/>
    </row>
    <row r="378" hidden="1">
      <c r="A378" s="57" t="s">
        <v>3858</v>
      </c>
      <c r="B378" s="29">
        <v>7561.0</v>
      </c>
      <c r="C378" s="26">
        <v>7561.0</v>
      </c>
      <c r="D378" s="27">
        <v>0.0</v>
      </c>
      <c r="E378" s="42"/>
    </row>
    <row r="379" hidden="1">
      <c r="A379" s="57" t="s">
        <v>3859</v>
      </c>
      <c r="B379" s="25">
        <v>180.0</v>
      </c>
      <c r="C379" s="26">
        <v>180.0</v>
      </c>
      <c r="D379" s="27">
        <v>0.0</v>
      </c>
      <c r="E379" s="42"/>
    </row>
    <row r="380" hidden="1">
      <c r="A380" s="57" t="s">
        <v>3860</v>
      </c>
      <c r="B380" s="29">
        <v>500.0</v>
      </c>
      <c r="C380" s="26">
        <v>500.0</v>
      </c>
      <c r="D380" s="27">
        <v>0.0</v>
      </c>
      <c r="E380" s="42"/>
    </row>
    <row r="381" hidden="1">
      <c r="A381" s="31" t="s">
        <v>3862</v>
      </c>
      <c r="B381" s="29">
        <v>0.0</v>
      </c>
      <c r="C381" s="26"/>
      <c r="D381" s="27">
        <v>0.0</v>
      </c>
      <c r="E381" s="41"/>
    </row>
    <row r="382" hidden="1">
      <c r="A382" s="31" t="s">
        <v>3863</v>
      </c>
      <c r="B382" s="29">
        <v>0.0</v>
      </c>
      <c r="C382" s="26"/>
      <c r="D382" s="27">
        <v>0.0</v>
      </c>
      <c r="E382" s="42"/>
    </row>
    <row r="383" hidden="1">
      <c r="A383" s="31" t="s">
        <v>3865</v>
      </c>
      <c r="B383" s="29">
        <v>231.0</v>
      </c>
      <c r="C383" s="26">
        <v>231.0</v>
      </c>
      <c r="D383" s="27">
        <v>0.0</v>
      </c>
      <c r="E383" s="41"/>
    </row>
    <row r="384" hidden="1">
      <c r="A384" s="31" t="s">
        <v>3867</v>
      </c>
      <c r="B384" s="29">
        <v>960.0</v>
      </c>
      <c r="C384" s="26">
        <v>960.0</v>
      </c>
      <c r="D384" s="27">
        <v>0.0</v>
      </c>
      <c r="E384" s="41"/>
    </row>
    <row r="385" hidden="1">
      <c r="A385" s="58" t="s">
        <v>3868</v>
      </c>
      <c r="B385" s="29">
        <v>50901.0</v>
      </c>
      <c r="C385" s="29">
        <v>50901.0</v>
      </c>
      <c r="D385" s="27">
        <v>0.0</v>
      </c>
      <c r="E385" s="42"/>
    </row>
    <row r="386" hidden="1">
      <c r="A386" s="58" t="s">
        <v>3869</v>
      </c>
      <c r="B386" s="29">
        <v>26012.0</v>
      </c>
      <c r="C386" s="59">
        <v>26012.0</v>
      </c>
      <c r="D386" s="27">
        <v>0.0</v>
      </c>
      <c r="E386" s="42"/>
    </row>
    <row r="387" hidden="1">
      <c r="A387" s="58" t="s">
        <v>3870</v>
      </c>
      <c r="B387" s="29">
        <v>62570.0</v>
      </c>
      <c r="C387" s="59">
        <v>61820.0</v>
      </c>
      <c r="D387" s="27">
        <v>-750.0</v>
      </c>
      <c r="E387" s="42"/>
    </row>
    <row r="388" hidden="1">
      <c r="A388" s="58" t="s">
        <v>3871</v>
      </c>
      <c r="B388" s="29">
        <v>20293.0</v>
      </c>
      <c r="C388" s="59">
        <v>20293.0</v>
      </c>
      <c r="D388" s="27">
        <v>0.0</v>
      </c>
      <c r="E388" s="42"/>
    </row>
    <row r="389" hidden="1">
      <c r="A389" s="58" t="s">
        <v>3873</v>
      </c>
      <c r="B389" s="29">
        <v>860.0</v>
      </c>
      <c r="C389" s="59">
        <v>860.0</v>
      </c>
      <c r="D389" s="27">
        <v>0.0</v>
      </c>
      <c r="E389" s="42"/>
    </row>
    <row r="390" hidden="1">
      <c r="A390" s="58" t="s">
        <v>3874</v>
      </c>
      <c r="B390" s="29">
        <v>10441.0</v>
      </c>
      <c r="C390" s="59">
        <v>10441.0</v>
      </c>
      <c r="D390" s="27">
        <v>0.0</v>
      </c>
      <c r="E390" s="42"/>
    </row>
    <row r="391" hidden="1">
      <c r="A391" s="35" t="s">
        <v>3875</v>
      </c>
      <c r="B391" s="29">
        <v>194407.2</v>
      </c>
      <c r="C391" s="59">
        <v>193657.2</v>
      </c>
      <c r="D391" s="27">
        <v>-750.0</v>
      </c>
      <c r="E391" s="42"/>
    </row>
    <row r="392" hidden="1">
      <c r="A392" s="36" t="s">
        <v>3876</v>
      </c>
      <c r="B392" s="43">
        <v>-0.2000000000007276</v>
      </c>
      <c r="C392" s="65">
        <v>-899.2000000000116</v>
      </c>
      <c r="D392" s="66">
        <v>-899.0000000000109</v>
      </c>
      <c r="E392" s="46"/>
    </row>
    <row r="393" hidden="1"/>
    <row r="394" hidden="1"/>
    <row r="395" hidden="1">
      <c r="A395" s="5" t="s">
        <v>5092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3850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4" t="s">
        <v>3851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5" t="s">
        <v>5098</v>
      </c>
      <c r="B401" s="7"/>
      <c r="C401" s="16"/>
      <c r="D401" s="56" t="s">
        <v>5099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3852</v>
      </c>
      <c r="B403" s="6"/>
      <c r="C403" s="6"/>
      <c r="D403" s="6"/>
      <c r="E403" s="7"/>
    </row>
    <row r="404" hidden="1">
      <c r="A404" s="20" t="s">
        <v>3853</v>
      </c>
      <c r="B404" s="21" t="s">
        <v>3854</v>
      </c>
      <c r="C404" s="22" t="s">
        <v>3855</v>
      </c>
      <c r="D404" s="21" t="s">
        <v>3856</v>
      </c>
      <c r="E404" s="23" t="s">
        <v>13</v>
      </c>
    </row>
    <row r="405" hidden="1">
      <c r="A405" s="57" t="s">
        <v>3857</v>
      </c>
      <c r="B405" s="25">
        <v>24339.0</v>
      </c>
      <c r="C405" s="26">
        <v>24340.0</v>
      </c>
      <c r="D405" s="27">
        <v>1.0</v>
      </c>
      <c r="E405" s="42"/>
    </row>
    <row r="406" hidden="1">
      <c r="A406" s="57" t="s">
        <v>3858</v>
      </c>
      <c r="B406" s="29">
        <v>7561.0</v>
      </c>
      <c r="C406" s="26">
        <v>7561.0</v>
      </c>
      <c r="D406" s="27">
        <v>0.0</v>
      </c>
      <c r="E406" s="42"/>
    </row>
    <row r="407" hidden="1">
      <c r="A407" s="57" t="s">
        <v>3859</v>
      </c>
      <c r="B407" s="25">
        <v>180.0</v>
      </c>
      <c r="C407" s="26">
        <v>180.0</v>
      </c>
      <c r="D407" s="27">
        <v>0.0</v>
      </c>
      <c r="E407" s="42"/>
    </row>
    <row r="408" hidden="1">
      <c r="A408" s="57" t="s">
        <v>3860</v>
      </c>
      <c r="B408" s="29">
        <v>500.0</v>
      </c>
      <c r="C408" s="26">
        <v>500.0</v>
      </c>
      <c r="D408" s="27">
        <v>0.0</v>
      </c>
      <c r="E408" s="42"/>
    </row>
    <row r="409" hidden="1">
      <c r="A409" s="31" t="s">
        <v>3862</v>
      </c>
      <c r="B409" s="29">
        <v>0.0</v>
      </c>
      <c r="C409" s="26"/>
      <c r="D409" s="27">
        <v>0.0</v>
      </c>
      <c r="E409" s="41"/>
    </row>
    <row r="410" hidden="1">
      <c r="A410" s="31" t="s">
        <v>3863</v>
      </c>
      <c r="B410" s="29">
        <v>0.0</v>
      </c>
      <c r="C410" s="26"/>
      <c r="D410" s="27">
        <v>0.0</v>
      </c>
      <c r="E410" s="42"/>
    </row>
    <row r="411" hidden="1">
      <c r="A411" s="31" t="s">
        <v>3865</v>
      </c>
      <c r="B411" s="29">
        <v>231.0</v>
      </c>
      <c r="C411" s="26">
        <v>231.0</v>
      </c>
      <c r="D411" s="27">
        <v>0.0</v>
      </c>
      <c r="E411" s="41"/>
    </row>
    <row r="412" hidden="1">
      <c r="A412" s="31" t="s">
        <v>3867</v>
      </c>
      <c r="B412" s="29">
        <v>960.0</v>
      </c>
      <c r="C412" s="26">
        <v>960.0</v>
      </c>
      <c r="D412" s="27">
        <v>0.0</v>
      </c>
      <c r="E412" s="41"/>
    </row>
    <row r="413" hidden="1">
      <c r="A413" s="58" t="s">
        <v>3868</v>
      </c>
      <c r="B413" s="29">
        <v>50901.0</v>
      </c>
      <c r="C413" s="29">
        <v>50901.0</v>
      </c>
      <c r="D413" s="27">
        <v>0.0</v>
      </c>
      <c r="E413" s="42"/>
    </row>
    <row r="414" hidden="1">
      <c r="A414" s="58" t="s">
        <v>3869</v>
      </c>
      <c r="B414" s="29">
        <v>26012.0</v>
      </c>
      <c r="C414" s="59">
        <v>26012.0</v>
      </c>
      <c r="D414" s="27">
        <v>0.0</v>
      </c>
      <c r="E414" s="42"/>
    </row>
    <row r="415" hidden="1">
      <c r="A415" s="58" t="s">
        <v>3870</v>
      </c>
      <c r="B415" s="29">
        <v>62570.0</v>
      </c>
      <c r="C415" s="59">
        <v>61820.0</v>
      </c>
      <c r="D415" s="27">
        <v>-750.0</v>
      </c>
      <c r="E415" s="42"/>
    </row>
    <row r="416" hidden="1">
      <c r="A416" s="58" t="s">
        <v>3871</v>
      </c>
      <c r="B416" s="29">
        <v>20293.0</v>
      </c>
      <c r="C416" s="59">
        <v>20293.0</v>
      </c>
      <c r="D416" s="27">
        <v>0.0</v>
      </c>
      <c r="E416" s="42"/>
    </row>
    <row r="417" hidden="1">
      <c r="A417" s="58" t="s">
        <v>3873</v>
      </c>
      <c r="B417" s="29">
        <v>860.0</v>
      </c>
      <c r="C417" s="59">
        <v>860.0</v>
      </c>
      <c r="D417" s="27">
        <v>0.0</v>
      </c>
      <c r="E417" s="42"/>
    </row>
    <row r="418" hidden="1">
      <c r="A418" s="58" t="s">
        <v>3874</v>
      </c>
      <c r="B418" s="29">
        <v>10441.0</v>
      </c>
      <c r="C418" s="59">
        <v>10441.0</v>
      </c>
      <c r="D418" s="27">
        <v>0.0</v>
      </c>
      <c r="E418" s="42"/>
    </row>
    <row r="419" hidden="1">
      <c r="A419" s="35" t="s">
        <v>3875</v>
      </c>
      <c r="B419" s="29">
        <v>194407.2</v>
      </c>
      <c r="C419" s="59">
        <v>193657.2</v>
      </c>
      <c r="D419" s="27">
        <v>-750.0</v>
      </c>
      <c r="E419" s="42"/>
    </row>
    <row r="420" hidden="1">
      <c r="A420" s="36" t="s">
        <v>3876</v>
      </c>
      <c r="B420" s="43">
        <v>-0.2000000000007276</v>
      </c>
      <c r="C420" s="65">
        <v>0.7999999999883585</v>
      </c>
      <c r="D420" s="66">
        <v>0.9999999999890861</v>
      </c>
      <c r="E420" s="46"/>
    </row>
    <row r="421" hidden="1"/>
    <row r="422" hidden="1"/>
    <row r="423" hidden="1">
      <c r="A423" s="5" t="s">
        <v>5092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3850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4" t="s">
        <v>3851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5" t="s">
        <v>5098</v>
      </c>
      <c r="B429" s="7"/>
      <c r="C429" s="16"/>
      <c r="D429" s="56" t="s">
        <v>5099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3852</v>
      </c>
      <c r="B431" s="6"/>
      <c r="C431" s="6"/>
      <c r="D431" s="6"/>
      <c r="E431" s="7"/>
    </row>
    <row r="432" hidden="1">
      <c r="A432" s="20" t="s">
        <v>3853</v>
      </c>
      <c r="B432" s="21" t="s">
        <v>3854</v>
      </c>
      <c r="C432" s="22" t="s">
        <v>3855</v>
      </c>
      <c r="D432" s="21" t="s">
        <v>3856</v>
      </c>
      <c r="E432" s="23" t="s">
        <v>13</v>
      </c>
    </row>
    <row r="433" hidden="1">
      <c r="A433" s="57" t="s">
        <v>3857</v>
      </c>
      <c r="B433" s="25">
        <v>23945.0</v>
      </c>
      <c r="C433" s="26">
        <v>23945.0</v>
      </c>
      <c r="D433" s="27">
        <v>0.0</v>
      </c>
      <c r="E433" s="42"/>
    </row>
    <row r="434" hidden="1">
      <c r="A434" s="57" t="s">
        <v>3858</v>
      </c>
      <c r="B434" s="29">
        <v>5772.0</v>
      </c>
      <c r="C434" s="26">
        <v>5772.0</v>
      </c>
      <c r="D434" s="27">
        <v>0.0</v>
      </c>
      <c r="E434" s="42"/>
    </row>
    <row r="435" hidden="1">
      <c r="A435" s="57" t="s">
        <v>3859</v>
      </c>
      <c r="B435" s="25">
        <v>630.0</v>
      </c>
      <c r="C435" s="26">
        <v>630.0</v>
      </c>
      <c r="D435" s="27">
        <v>0.0</v>
      </c>
      <c r="E435" s="42"/>
    </row>
    <row r="436" hidden="1">
      <c r="A436" s="57" t="s">
        <v>3860</v>
      </c>
      <c r="B436" s="29">
        <v>1000.0</v>
      </c>
      <c r="C436" s="26">
        <v>1002.0</v>
      </c>
      <c r="D436" s="27">
        <v>2.0</v>
      </c>
      <c r="E436" s="42"/>
    </row>
    <row r="437" hidden="1">
      <c r="A437" s="31" t="s">
        <v>3862</v>
      </c>
      <c r="B437" s="29">
        <v>0.0</v>
      </c>
      <c r="C437" s="26"/>
      <c r="D437" s="27">
        <v>0.0</v>
      </c>
      <c r="E437" s="41"/>
    </row>
    <row r="438" hidden="1">
      <c r="A438" s="31" t="s">
        <v>3863</v>
      </c>
      <c r="B438" s="29">
        <v>0.0</v>
      </c>
      <c r="C438" s="26"/>
      <c r="D438" s="27">
        <v>0.0</v>
      </c>
      <c r="E438" s="42"/>
    </row>
    <row r="439" hidden="1">
      <c r="A439" s="31" t="s">
        <v>3865</v>
      </c>
      <c r="B439" s="29">
        <v>4000.0</v>
      </c>
      <c r="C439" s="26">
        <v>4000.0</v>
      </c>
      <c r="D439" s="27">
        <v>0.0</v>
      </c>
      <c r="E439" s="28" t="s">
        <v>8928</v>
      </c>
    </row>
    <row r="440" hidden="1">
      <c r="A440" s="31" t="s">
        <v>3867</v>
      </c>
      <c r="B440" s="29">
        <v>1000.0</v>
      </c>
      <c r="C440" s="26">
        <v>1000.0</v>
      </c>
      <c r="D440" s="27">
        <v>0.0</v>
      </c>
      <c r="E440" s="41"/>
    </row>
    <row r="441" hidden="1">
      <c r="A441" s="58" t="s">
        <v>3868</v>
      </c>
      <c r="B441" s="29">
        <v>42062.0</v>
      </c>
      <c r="C441" s="29">
        <v>42062.0</v>
      </c>
      <c r="D441" s="27">
        <v>0.0</v>
      </c>
      <c r="E441" s="42"/>
    </row>
    <row r="442" hidden="1">
      <c r="A442" s="58" t="s">
        <v>3869</v>
      </c>
      <c r="B442" s="29">
        <v>29219.0</v>
      </c>
      <c r="C442" s="59">
        <v>29219.0</v>
      </c>
      <c r="D442" s="27">
        <v>0.0</v>
      </c>
      <c r="E442" s="42"/>
    </row>
    <row r="443" hidden="1">
      <c r="A443" s="58" t="s">
        <v>3870</v>
      </c>
      <c r="B443" s="29">
        <v>53377.0</v>
      </c>
      <c r="C443" s="59">
        <v>53377.0</v>
      </c>
      <c r="D443" s="27">
        <v>0.0</v>
      </c>
      <c r="E443" s="42"/>
    </row>
    <row r="444" hidden="1">
      <c r="A444" s="58" t="s">
        <v>3871</v>
      </c>
      <c r="B444" s="29">
        <v>30280.0</v>
      </c>
      <c r="C444" s="59">
        <v>30280.0</v>
      </c>
      <c r="D444" s="27">
        <v>0.0</v>
      </c>
      <c r="E444" s="42"/>
    </row>
    <row r="445" hidden="1">
      <c r="A445" s="58" t="s">
        <v>3873</v>
      </c>
      <c r="B445" s="29">
        <v>655.0</v>
      </c>
      <c r="C445" s="59">
        <v>655.0</v>
      </c>
      <c r="D445" s="27">
        <v>0.0</v>
      </c>
      <c r="E445" s="42"/>
    </row>
    <row r="446" hidden="1">
      <c r="A446" s="58" t="s">
        <v>3874</v>
      </c>
      <c r="B446" s="29">
        <v>15964.0</v>
      </c>
      <c r="C446" s="59">
        <v>15600.0</v>
      </c>
      <c r="D446" s="27">
        <v>-364.0</v>
      </c>
      <c r="E446" s="42"/>
    </row>
    <row r="447" hidden="1">
      <c r="A447" s="35" t="s">
        <v>3875</v>
      </c>
      <c r="B447" s="29">
        <v>192303.5</v>
      </c>
      <c r="C447" s="59">
        <v>191939.5</v>
      </c>
      <c r="D447" s="27">
        <v>-364.0</v>
      </c>
      <c r="E447" s="42"/>
    </row>
    <row r="448" hidden="1">
      <c r="A448" s="36" t="s">
        <v>3876</v>
      </c>
      <c r="B448" s="43">
        <v>-363.5</v>
      </c>
      <c r="C448" s="65">
        <v>2.5</v>
      </c>
      <c r="D448" s="66">
        <v>366.0</v>
      </c>
      <c r="E448" s="46"/>
    </row>
    <row r="449" hidden="1"/>
    <row r="450" hidden="1"/>
    <row r="451" hidden="1">
      <c r="A451" s="5" t="s">
        <v>5092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3850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4" t="s">
        <v>3851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5" t="s">
        <v>5098</v>
      </c>
      <c r="B457" s="7"/>
      <c r="C457" s="16"/>
      <c r="D457" s="56" t="s">
        <v>5107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3852</v>
      </c>
      <c r="B459" s="6"/>
      <c r="C459" s="6"/>
      <c r="D459" s="6"/>
      <c r="E459" s="7"/>
    </row>
    <row r="460" hidden="1">
      <c r="A460" s="20" t="s">
        <v>3853</v>
      </c>
      <c r="B460" s="21" t="s">
        <v>3854</v>
      </c>
      <c r="C460" s="22" t="s">
        <v>3855</v>
      </c>
      <c r="D460" s="21" t="s">
        <v>3856</v>
      </c>
      <c r="E460" s="23" t="s">
        <v>13</v>
      </c>
    </row>
    <row r="461" hidden="1">
      <c r="A461" s="57" t="s">
        <v>3857</v>
      </c>
      <c r="B461" s="25">
        <v>16672.0</v>
      </c>
      <c r="C461" s="26">
        <v>16672.0</v>
      </c>
      <c r="D461" s="27">
        <v>0.0</v>
      </c>
      <c r="E461" s="42"/>
    </row>
    <row r="462" hidden="1">
      <c r="A462" s="57" t="s">
        <v>3858</v>
      </c>
      <c r="B462" s="29">
        <v>7611.0</v>
      </c>
      <c r="C462" s="26">
        <v>7611.0</v>
      </c>
      <c r="D462" s="27">
        <v>0.0</v>
      </c>
      <c r="E462" s="42"/>
    </row>
    <row r="463" hidden="1">
      <c r="A463" s="57" t="s">
        <v>3859</v>
      </c>
      <c r="B463" s="25">
        <v>0.0</v>
      </c>
      <c r="C463" s="26"/>
      <c r="D463" s="27">
        <v>0.0</v>
      </c>
      <c r="E463" s="42"/>
    </row>
    <row r="464" hidden="1">
      <c r="A464" s="57" t="s">
        <v>3860</v>
      </c>
      <c r="B464" s="29">
        <v>500.0</v>
      </c>
      <c r="C464" s="26">
        <v>500.0</v>
      </c>
      <c r="D464" s="27">
        <v>0.0</v>
      </c>
      <c r="E464" s="42"/>
    </row>
    <row r="465" hidden="1">
      <c r="A465" s="31" t="s">
        <v>3862</v>
      </c>
      <c r="B465" s="29">
        <v>0.0</v>
      </c>
      <c r="C465" s="26"/>
      <c r="D465" s="27">
        <v>0.0</v>
      </c>
      <c r="E465" s="41"/>
    </row>
    <row r="466" hidden="1">
      <c r="A466" s="31" t="s">
        <v>3863</v>
      </c>
      <c r="B466" s="29">
        <v>0.0</v>
      </c>
      <c r="C466" s="26"/>
      <c r="D466" s="27">
        <v>0.0</v>
      </c>
      <c r="E466" s="42"/>
    </row>
    <row r="467" hidden="1">
      <c r="A467" s="31" t="s">
        <v>3865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3867</v>
      </c>
      <c r="B468" s="29">
        <v>600.0</v>
      </c>
      <c r="C468" s="26">
        <v>600.0</v>
      </c>
      <c r="D468" s="27">
        <v>0.0</v>
      </c>
      <c r="E468" s="41"/>
    </row>
    <row r="469" hidden="1">
      <c r="A469" s="58" t="s">
        <v>3868</v>
      </c>
      <c r="B469" s="29">
        <v>44590.0</v>
      </c>
      <c r="C469" s="29">
        <v>44590.0</v>
      </c>
      <c r="D469" s="27">
        <v>0.0</v>
      </c>
      <c r="E469" s="42"/>
    </row>
    <row r="470" hidden="1">
      <c r="A470" s="58" t="s">
        <v>3869</v>
      </c>
      <c r="B470" s="29">
        <v>22531.0</v>
      </c>
      <c r="C470" s="59">
        <v>22531.0</v>
      </c>
      <c r="D470" s="27">
        <v>0.0</v>
      </c>
      <c r="E470" s="42"/>
    </row>
    <row r="471" hidden="1">
      <c r="A471" s="58" t="s">
        <v>3870</v>
      </c>
      <c r="B471" s="29">
        <v>50701.0</v>
      </c>
      <c r="C471" s="59">
        <v>50108.0</v>
      </c>
      <c r="D471" s="27">
        <v>-593.0</v>
      </c>
      <c r="E471" s="42"/>
    </row>
    <row r="472" hidden="1">
      <c r="A472" s="58" t="s">
        <v>3871</v>
      </c>
      <c r="B472" s="29">
        <v>24756.0</v>
      </c>
      <c r="C472" s="59">
        <v>24756.0</v>
      </c>
      <c r="D472" s="27">
        <v>0.0</v>
      </c>
      <c r="E472" s="42"/>
    </row>
    <row r="473" hidden="1">
      <c r="A473" s="58" t="s">
        <v>3873</v>
      </c>
      <c r="B473" s="29">
        <v>1057.0</v>
      </c>
      <c r="C473" s="59">
        <v>1057.0</v>
      </c>
      <c r="D473" s="27">
        <v>0.0</v>
      </c>
      <c r="E473" s="42"/>
    </row>
    <row r="474" hidden="1">
      <c r="A474" s="58" t="s">
        <v>3874</v>
      </c>
      <c r="B474" s="29">
        <v>10327.0</v>
      </c>
      <c r="C474" s="59">
        <v>10327.0</v>
      </c>
      <c r="D474" s="27">
        <v>0.0</v>
      </c>
      <c r="E474" s="42"/>
    </row>
    <row r="475" hidden="1">
      <c r="A475" s="35" t="s">
        <v>3875</v>
      </c>
      <c r="B475" s="29">
        <v>171837.7</v>
      </c>
      <c r="C475" s="59">
        <v>171244.7</v>
      </c>
      <c r="D475" s="27">
        <v>-593.0</v>
      </c>
      <c r="E475" s="42"/>
    </row>
    <row r="476" hidden="1">
      <c r="A476" s="36" t="s">
        <v>3876</v>
      </c>
      <c r="B476" s="43">
        <v>0.2999999999992724</v>
      </c>
      <c r="C476" s="65">
        <v>0.29999999998835847</v>
      </c>
      <c r="D476" s="66">
        <v>-1.0913936421275139E-11</v>
      </c>
      <c r="E476" s="46"/>
    </row>
    <row r="477" hidden="1"/>
    <row r="478" hidden="1"/>
    <row r="479" hidden="1">
      <c r="A479" s="5" t="s">
        <v>5092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3850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4" t="s">
        <v>3851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5" t="s">
        <v>5099</v>
      </c>
      <c r="B485" s="7"/>
      <c r="C485" s="16"/>
      <c r="D485" s="56" t="s">
        <v>5099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3852</v>
      </c>
      <c r="B487" s="6"/>
      <c r="C487" s="6"/>
      <c r="D487" s="6"/>
      <c r="E487" s="7"/>
    </row>
    <row r="488" hidden="1">
      <c r="A488" s="20" t="s">
        <v>3853</v>
      </c>
      <c r="B488" s="21" t="s">
        <v>3854</v>
      </c>
      <c r="C488" s="22" t="s">
        <v>3855</v>
      </c>
      <c r="D488" s="21" t="s">
        <v>3856</v>
      </c>
      <c r="E488" s="23" t="s">
        <v>13</v>
      </c>
    </row>
    <row r="489" hidden="1">
      <c r="A489" s="57" t="s">
        <v>3857</v>
      </c>
      <c r="B489" s="25">
        <v>2691.0</v>
      </c>
      <c r="C489" s="26">
        <v>2691.0</v>
      </c>
      <c r="D489" s="27">
        <v>0.0</v>
      </c>
      <c r="E489" s="42"/>
    </row>
    <row r="490" hidden="1">
      <c r="A490" s="57" t="s">
        <v>3858</v>
      </c>
      <c r="B490" s="29">
        <v>1287.0</v>
      </c>
      <c r="C490" s="26">
        <v>1287.0</v>
      </c>
      <c r="D490" s="27">
        <v>0.0</v>
      </c>
      <c r="E490" s="42"/>
    </row>
    <row r="491" hidden="1">
      <c r="A491" s="57" t="s">
        <v>3859</v>
      </c>
      <c r="B491" s="25">
        <v>0.0</v>
      </c>
      <c r="C491" s="26"/>
      <c r="D491" s="27">
        <v>0.0</v>
      </c>
      <c r="E491" s="42"/>
    </row>
    <row r="492" hidden="1">
      <c r="A492" s="57" t="s">
        <v>3860</v>
      </c>
      <c r="B492" s="29">
        <v>0.0</v>
      </c>
      <c r="C492" s="26"/>
      <c r="D492" s="27">
        <v>0.0</v>
      </c>
      <c r="E492" s="42"/>
    </row>
    <row r="493" hidden="1">
      <c r="A493" s="31" t="s">
        <v>3862</v>
      </c>
      <c r="B493" s="29">
        <v>0.0</v>
      </c>
      <c r="C493" s="26"/>
      <c r="D493" s="27">
        <v>0.0</v>
      </c>
      <c r="E493" s="41"/>
    </row>
    <row r="494" hidden="1">
      <c r="A494" s="31" t="s">
        <v>3863</v>
      </c>
      <c r="B494" s="29">
        <v>0.0</v>
      </c>
      <c r="C494" s="26"/>
      <c r="D494" s="27">
        <v>0.0</v>
      </c>
      <c r="E494" s="42"/>
    </row>
    <row r="495" hidden="1">
      <c r="A495" s="31" t="s">
        <v>3865</v>
      </c>
      <c r="B495" s="29">
        <v>0.0</v>
      </c>
      <c r="C495" s="26"/>
      <c r="D495" s="27">
        <v>0.0</v>
      </c>
      <c r="E495" s="28"/>
    </row>
    <row r="496" hidden="1">
      <c r="A496" s="31" t="s">
        <v>3867</v>
      </c>
      <c r="B496" s="29">
        <v>0.0</v>
      </c>
      <c r="C496" s="26"/>
      <c r="D496" s="27">
        <v>0.0</v>
      </c>
      <c r="E496" s="41"/>
    </row>
    <row r="497" hidden="1">
      <c r="A497" s="58" t="s">
        <v>3868</v>
      </c>
      <c r="B497" s="29">
        <v>7909.0</v>
      </c>
      <c r="C497" s="29">
        <v>7909.0</v>
      </c>
      <c r="D497" s="27">
        <v>0.0</v>
      </c>
      <c r="E497" s="42"/>
    </row>
    <row r="498" hidden="1">
      <c r="A498" s="58" t="s">
        <v>3869</v>
      </c>
      <c r="B498" s="29">
        <v>5751.0</v>
      </c>
      <c r="C498" s="59">
        <v>5751.0</v>
      </c>
      <c r="D498" s="27">
        <v>0.0</v>
      </c>
      <c r="E498" s="42"/>
    </row>
    <row r="499" hidden="1">
      <c r="A499" s="58" t="s">
        <v>3870</v>
      </c>
      <c r="B499" s="29">
        <v>9290.0</v>
      </c>
      <c r="C499" s="59">
        <v>9290.0</v>
      </c>
      <c r="D499" s="27">
        <v>0.0</v>
      </c>
      <c r="E499" s="42"/>
    </row>
    <row r="500" hidden="1">
      <c r="A500" s="58" t="s">
        <v>3871</v>
      </c>
      <c r="B500" s="29">
        <v>4735.0</v>
      </c>
      <c r="C500" s="59">
        <v>4735.0</v>
      </c>
      <c r="D500" s="27">
        <v>0.0</v>
      </c>
      <c r="E500" s="42"/>
    </row>
    <row r="501" hidden="1">
      <c r="A501" s="58" t="s">
        <v>3873</v>
      </c>
      <c r="B501" s="29">
        <v>0.0</v>
      </c>
      <c r="C501" s="59">
        <v>0.0</v>
      </c>
      <c r="D501" s="27">
        <v>0.0</v>
      </c>
      <c r="E501" s="42"/>
    </row>
    <row r="502" hidden="1">
      <c r="A502" s="58" t="s">
        <v>3874</v>
      </c>
      <c r="B502" s="29">
        <v>378.0</v>
      </c>
      <c r="C502" s="59">
        <v>378.0</v>
      </c>
      <c r="D502" s="27">
        <v>0.0</v>
      </c>
      <c r="E502" s="42"/>
    </row>
    <row r="503" hidden="1">
      <c r="A503" s="35" t="s">
        <v>3875</v>
      </c>
      <c r="B503" s="29">
        <v>31663.0</v>
      </c>
      <c r="C503" s="59">
        <v>31663.0</v>
      </c>
      <c r="D503" s="27">
        <v>0.0</v>
      </c>
      <c r="E503" s="42"/>
    </row>
    <row r="504" hidden="1">
      <c r="A504" s="36" t="s">
        <v>3876</v>
      </c>
      <c r="B504" s="43">
        <v>0.0</v>
      </c>
      <c r="C504" s="65">
        <v>0.0</v>
      </c>
      <c r="D504" s="66">
        <v>0.0</v>
      </c>
      <c r="E504" s="46"/>
    </row>
    <row r="505" hidden="1"/>
    <row r="506" hidden="1"/>
    <row r="507" hidden="1">
      <c r="A507" s="5" t="s">
        <v>5092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3850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4" t="s">
        <v>3851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5" t="s">
        <v>5098</v>
      </c>
      <c r="B513" s="7"/>
      <c r="C513" s="16"/>
      <c r="D513" s="56" t="s">
        <v>5099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3852</v>
      </c>
      <c r="B515" s="6"/>
      <c r="C515" s="6"/>
      <c r="D515" s="6"/>
      <c r="E515" s="7"/>
    </row>
    <row r="516" hidden="1">
      <c r="A516" s="20" t="s">
        <v>3853</v>
      </c>
      <c r="B516" s="21" t="s">
        <v>3854</v>
      </c>
      <c r="C516" s="22" t="s">
        <v>3855</v>
      </c>
      <c r="D516" s="21" t="s">
        <v>3856</v>
      </c>
      <c r="E516" s="23" t="s">
        <v>13</v>
      </c>
    </row>
    <row r="517" hidden="1">
      <c r="A517" s="57" t="s">
        <v>3857</v>
      </c>
      <c r="B517" s="25">
        <v>20680.0</v>
      </c>
      <c r="C517" s="26">
        <v>20687.0</v>
      </c>
      <c r="D517" s="27">
        <v>7.0</v>
      </c>
      <c r="E517" s="42"/>
    </row>
    <row r="518" hidden="1">
      <c r="A518" s="57" t="s">
        <v>3858</v>
      </c>
      <c r="B518" s="29">
        <v>7461.0</v>
      </c>
      <c r="C518" s="26">
        <v>6848.0</v>
      </c>
      <c r="D518" s="27">
        <v>-613.0</v>
      </c>
      <c r="E518" s="41" t="s">
        <v>8929</v>
      </c>
    </row>
    <row r="519" hidden="1">
      <c r="A519" s="57" t="s">
        <v>3859</v>
      </c>
      <c r="B519" s="25">
        <v>280.0</v>
      </c>
      <c r="C519" s="26">
        <v>280.0</v>
      </c>
      <c r="D519" s="27">
        <v>0.0</v>
      </c>
      <c r="E519" s="42"/>
    </row>
    <row r="520" hidden="1">
      <c r="A520" s="57" t="s">
        <v>3860</v>
      </c>
      <c r="B520" s="29">
        <v>1000.0</v>
      </c>
      <c r="C520" s="26">
        <v>1000.0</v>
      </c>
      <c r="D520" s="27">
        <v>0.0</v>
      </c>
      <c r="E520" s="42"/>
    </row>
    <row r="521" hidden="1">
      <c r="A521" s="31" t="s">
        <v>3862</v>
      </c>
      <c r="B521" s="29">
        <v>0.0</v>
      </c>
      <c r="C521" s="26"/>
      <c r="D521" s="27">
        <v>0.0</v>
      </c>
      <c r="E521" s="41"/>
    </row>
    <row r="522" hidden="1">
      <c r="A522" s="31" t="s">
        <v>3863</v>
      </c>
      <c r="B522" s="29">
        <v>0.0</v>
      </c>
      <c r="C522" s="26"/>
      <c r="D522" s="27">
        <v>0.0</v>
      </c>
      <c r="E522" s="42"/>
    </row>
    <row r="523" hidden="1">
      <c r="A523" s="31" t="s">
        <v>3865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3867</v>
      </c>
      <c r="B524" s="29">
        <v>1040.0</v>
      </c>
      <c r="C524" s="26">
        <v>1040.0</v>
      </c>
      <c r="D524" s="27">
        <v>0.0</v>
      </c>
      <c r="E524" s="41"/>
    </row>
    <row r="525" hidden="1">
      <c r="A525" s="58" t="s">
        <v>3868</v>
      </c>
      <c r="B525" s="29">
        <v>60804.0</v>
      </c>
      <c r="C525" s="29">
        <v>60804.0</v>
      </c>
      <c r="D525" s="27">
        <v>0.0</v>
      </c>
      <c r="E525" s="42"/>
    </row>
    <row r="526" hidden="1">
      <c r="A526" s="58" t="s">
        <v>3869</v>
      </c>
      <c r="B526" s="29">
        <v>30883.0</v>
      </c>
      <c r="C526" s="59">
        <v>30519.0</v>
      </c>
      <c r="D526" s="27">
        <v>-364.0</v>
      </c>
      <c r="E526" s="42"/>
    </row>
    <row r="527" hidden="1">
      <c r="A527" s="58" t="s">
        <v>3870</v>
      </c>
      <c r="B527" s="29">
        <v>60086.0</v>
      </c>
      <c r="C527" s="59">
        <v>60086.0</v>
      </c>
      <c r="D527" s="27">
        <v>0.0</v>
      </c>
      <c r="E527" s="42"/>
    </row>
    <row r="528" hidden="1">
      <c r="A528" s="58" t="s">
        <v>3871</v>
      </c>
      <c r="B528" s="29">
        <v>34408.0</v>
      </c>
      <c r="C528" s="59">
        <v>34408.0</v>
      </c>
      <c r="D528" s="27">
        <v>0.0</v>
      </c>
      <c r="E528" s="42"/>
    </row>
    <row r="529" hidden="1">
      <c r="A529" s="58" t="s">
        <v>3873</v>
      </c>
      <c r="B529" s="29">
        <v>1979.0</v>
      </c>
      <c r="C529" s="59">
        <v>1979.0</v>
      </c>
      <c r="D529" s="27">
        <v>0.0</v>
      </c>
      <c r="E529" s="42"/>
    </row>
    <row r="530" hidden="1">
      <c r="A530" s="58" t="s">
        <v>3874</v>
      </c>
      <c r="B530" s="29">
        <v>11406.0</v>
      </c>
      <c r="C530" s="59">
        <v>11406.0</v>
      </c>
      <c r="D530" s="27">
        <v>0.0</v>
      </c>
      <c r="E530" s="42"/>
    </row>
    <row r="531" hidden="1">
      <c r="A531" s="35" t="s">
        <v>3875</v>
      </c>
      <c r="B531" s="29">
        <v>220699.0</v>
      </c>
      <c r="C531" s="59">
        <v>220335.0</v>
      </c>
      <c r="D531" s="27">
        <v>-364.0</v>
      </c>
      <c r="E531" s="42"/>
    </row>
    <row r="532" hidden="1">
      <c r="A532" s="36" t="s">
        <v>3876</v>
      </c>
      <c r="B532" s="43">
        <v>2.0</v>
      </c>
      <c r="C532" s="65">
        <v>-604.0</v>
      </c>
      <c r="D532" s="66">
        <v>-606.0</v>
      </c>
      <c r="E532" s="46"/>
    </row>
    <row r="533" hidden="1"/>
    <row r="534" hidden="1"/>
    <row r="535" hidden="1">
      <c r="A535" s="5" t="s">
        <v>5092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3850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4" t="s">
        <v>3851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5" t="s">
        <v>5098</v>
      </c>
      <c r="B541" s="7"/>
      <c r="C541" s="16"/>
      <c r="D541" s="56" t="s">
        <v>5099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3852</v>
      </c>
      <c r="B543" s="6"/>
      <c r="C543" s="6"/>
      <c r="D543" s="6"/>
      <c r="E543" s="7"/>
    </row>
    <row r="544" hidden="1">
      <c r="A544" s="20" t="s">
        <v>3853</v>
      </c>
      <c r="B544" s="21" t="s">
        <v>3854</v>
      </c>
      <c r="C544" s="22" t="s">
        <v>3855</v>
      </c>
      <c r="D544" s="21" t="s">
        <v>3856</v>
      </c>
      <c r="E544" s="23" t="s">
        <v>13</v>
      </c>
    </row>
    <row r="545" hidden="1">
      <c r="A545" s="57" t="s">
        <v>3857</v>
      </c>
      <c r="B545" s="25">
        <v>20680.0</v>
      </c>
      <c r="C545" s="26">
        <v>20687.0</v>
      </c>
      <c r="D545" s="27">
        <v>7.0</v>
      </c>
      <c r="E545" s="42"/>
    </row>
    <row r="546" hidden="1">
      <c r="A546" s="57" t="s">
        <v>3858</v>
      </c>
      <c r="B546" s="29">
        <v>7461.0</v>
      </c>
      <c r="C546" s="26">
        <v>6848.0</v>
      </c>
      <c r="D546" s="27">
        <v>-613.0</v>
      </c>
      <c r="E546" s="41" t="s">
        <v>8929</v>
      </c>
    </row>
    <row r="547" hidden="1">
      <c r="A547" s="57" t="s">
        <v>3859</v>
      </c>
      <c r="B547" s="25">
        <v>280.0</v>
      </c>
      <c r="C547" s="26">
        <v>280.0</v>
      </c>
      <c r="D547" s="27">
        <v>0.0</v>
      </c>
      <c r="E547" s="42"/>
    </row>
    <row r="548" hidden="1">
      <c r="A548" s="57" t="s">
        <v>3860</v>
      </c>
      <c r="B548" s="29">
        <v>1000.0</v>
      </c>
      <c r="C548" s="26">
        <v>1000.0</v>
      </c>
      <c r="D548" s="27">
        <v>0.0</v>
      </c>
      <c r="E548" s="42"/>
    </row>
    <row r="549" hidden="1">
      <c r="A549" s="31" t="s">
        <v>3862</v>
      </c>
      <c r="B549" s="29">
        <v>0.0</v>
      </c>
      <c r="C549" s="26"/>
      <c r="D549" s="27">
        <v>0.0</v>
      </c>
      <c r="E549" s="41"/>
    </row>
    <row r="550" hidden="1">
      <c r="A550" s="31" t="s">
        <v>3863</v>
      </c>
      <c r="B550" s="29">
        <v>0.0</v>
      </c>
      <c r="C550" s="26"/>
      <c r="D550" s="27">
        <v>0.0</v>
      </c>
      <c r="E550" s="42"/>
    </row>
    <row r="551" hidden="1">
      <c r="A551" s="31" t="s">
        <v>3865</v>
      </c>
      <c r="B551" s="29">
        <v>2080.0</v>
      </c>
      <c r="C551" s="26">
        <v>2080.0</v>
      </c>
      <c r="D551" s="27">
        <v>0.0</v>
      </c>
      <c r="E551" s="28" t="s">
        <v>8930</v>
      </c>
    </row>
    <row r="552" hidden="1">
      <c r="A552" s="31" t="s">
        <v>3867</v>
      </c>
      <c r="B552" s="29">
        <v>1040.0</v>
      </c>
      <c r="C552" s="26">
        <v>1040.0</v>
      </c>
      <c r="D552" s="27">
        <v>0.0</v>
      </c>
      <c r="E552" s="41"/>
    </row>
    <row r="553" hidden="1">
      <c r="A553" s="58" t="s">
        <v>3868</v>
      </c>
      <c r="B553" s="29">
        <v>60804.0</v>
      </c>
      <c r="C553" s="29">
        <v>60804.0</v>
      </c>
      <c r="D553" s="27">
        <v>0.0</v>
      </c>
      <c r="E553" s="42"/>
    </row>
    <row r="554" hidden="1">
      <c r="A554" s="58" t="s">
        <v>3869</v>
      </c>
      <c r="B554" s="29">
        <v>30883.0</v>
      </c>
      <c r="C554" s="59">
        <v>30519.0</v>
      </c>
      <c r="D554" s="27">
        <v>-364.0</v>
      </c>
      <c r="E554" s="42"/>
    </row>
    <row r="555" hidden="1">
      <c r="A555" s="58" t="s">
        <v>3870</v>
      </c>
      <c r="B555" s="29">
        <v>60086.0</v>
      </c>
      <c r="C555" s="59">
        <v>60086.0</v>
      </c>
      <c r="D555" s="27">
        <v>0.0</v>
      </c>
      <c r="E555" s="42"/>
    </row>
    <row r="556" hidden="1">
      <c r="A556" s="58" t="s">
        <v>3871</v>
      </c>
      <c r="B556" s="29">
        <v>34408.0</v>
      </c>
      <c r="C556" s="59">
        <v>34408.0</v>
      </c>
      <c r="D556" s="27">
        <v>0.0</v>
      </c>
      <c r="E556" s="42"/>
    </row>
    <row r="557" hidden="1">
      <c r="A557" s="58" t="s">
        <v>3873</v>
      </c>
      <c r="B557" s="29">
        <v>1979.0</v>
      </c>
      <c r="C557" s="59">
        <v>1979.0</v>
      </c>
      <c r="D557" s="27">
        <v>0.0</v>
      </c>
      <c r="E557" s="42"/>
    </row>
    <row r="558" hidden="1">
      <c r="A558" s="58" t="s">
        <v>3874</v>
      </c>
      <c r="B558" s="29">
        <v>11406.0</v>
      </c>
      <c r="C558" s="59">
        <v>11406.0</v>
      </c>
      <c r="D558" s="27">
        <v>0.0</v>
      </c>
      <c r="E558" s="42"/>
    </row>
    <row r="559" hidden="1">
      <c r="A559" s="35" t="s">
        <v>3875</v>
      </c>
      <c r="B559" s="29">
        <v>220699.0</v>
      </c>
      <c r="C559" s="59">
        <v>220335.0</v>
      </c>
      <c r="D559" s="27">
        <v>-364.0</v>
      </c>
      <c r="E559" s="42"/>
    </row>
    <row r="560" hidden="1">
      <c r="A560" s="36" t="s">
        <v>3876</v>
      </c>
      <c r="B560" s="43">
        <v>2.0</v>
      </c>
      <c r="C560" s="65">
        <v>-604.0</v>
      </c>
      <c r="D560" s="66">
        <v>-606.0</v>
      </c>
      <c r="E560" s="46"/>
    </row>
    <row r="561" hidden="1"/>
    <row r="562" hidden="1"/>
    <row r="563" hidden="1">
      <c r="A563" s="5" t="s">
        <v>5092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3850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4" t="s">
        <v>3851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5" t="s">
        <v>5098</v>
      </c>
      <c r="B569" s="7"/>
      <c r="C569" s="16"/>
      <c r="D569" s="56" t="s">
        <v>5099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3852</v>
      </c>
      <c r="B571" s="6"/>
      <c r="C571" s="6"/>
      <c r="D571" s="6"/>
      <c r="E571" s="7"/>
    </row>
    <row r="572" hidden="1">
      <c r="A572" s="20" t="s">
        <v>3853</v>
      </c>
      <c r="B572" s="21" t="s">
        <v>3854</v>
      </c>
      <c r="C572" s="22" t="s">
        <v>3855</v>
      </c>
      <c r="D572" s="21" t="s">
        <v>3856</v>
      </c>
      <c r="E572" s="23" t="s">
        <v>13</v>
      </c>
    </row>
    <row r="573" hidden="1">
      <c r="A573" s="57" t="s">
        <v>3857</v>
      </c>
      <c r="B573" s="25">
        <v>27540.0</v>
      </c>
      <c r="C573" s="26">
        <v>27540.0</v>
      </c>
      <c r="D573" s="27">
        <v>0.0</v>
      </c>
      <c r="E573" s="42"/>
    </row>
    <row r="574" hidden="1">
      <c r="A574" s="57" t="s">
        <v>3858</v>
      </c>
      <c r="B574" s="29">
        <v>10858.0</v>
      </c>
      <c r="C574" s="26">
        <v>10858.0</v>
      </c>
      <c r="D574" s="27">
        <v>0.0</v>
      </c>
      <c r="E574" s="41"/>
    </row>
    <row r="575" hidden="1">
      <c r="A575" s="57" t="s">
        <v>3859</v>
      </c>
      <c r="B575" s="25">
        <v>940.0</v>
      </c>
      <c r="C575" s="26">
        <v>940.0</v>
      </c>
      <c r="D575" s="27">
        <v>0.0</v>
      </c>
      <c r="E575" s="42"/>
    </row>
    <row r="576" hidden="1">
      <c r="A576" s="57" t="s">
        <v>3860</v>
      </c>
      <c r="B576" s="29">
        <v>1000.0</v>
      </c>
      <c r="C576" s="26">
        <v>1001.0</v>
      </c>
      <c r="D576" s="27">
        <v>1.0</v>
      </c>
      <c r="E576" s="42"/>
    </row>
    <row r="577" hidden="1">
      <c r="A577" s="31" t="s">
        <v>3862</v>
      </c>
      <c r="B577" s="29">
        <v>0.0</v>
      </c>
      <c r="C577" s="26"/>
      <c r="D577" s="27">
        <v>0.0</v>
      </c>
      <c r="E577" s="41"/>
    </row>
    <row r="578" hidden="1">
      <c r="A578" s="31" t="s">
        <v>3863</v>
      </c>
      <c r="B578" s="29">
        <v>0.0</v>
      </c>
      <c r="C578" s="26"/>
      <c r="D578" s="27">
        <v>0.0</v>
      </c>
      <c r="E578" s="42"/>
    </row>
    <row r="579" hidden="1">
      <c r="A579" s="31" t="s">
        <v>3865</v>
      </c>
      <c r="B579" s="29">
        <v>2822.0</v>
      </c>
      <c r="C579" s="26">
        <v>2822.0</v>
      </c>
      <c r="D579" s="27">
        <v>0.0</v>
      </c>
      <c r="E579" s="28" t="s">
        <v>8931</v>
      </c>
    </row>
    <row r="580" hidden="1">
      <c r="A580" s="31" t="s">
        <v>3867</v>
      </c>
      <c r="B580" s="29">
        <v>1800.0</v>
      </c>
      <c r="C580" s="26">
        <v>1800.0</v>
      </c>
      <c r="D580" s="27">
        <v>0.0</v>
      </c>
      <c r="E580" s="41"/>
    </row>
    <row r="581" hidden="1">
      <c r="A581" s="58" t="s">
        <v>3868</v>
      </c>
      <c r="B581" s="29">
        <v>56778.0</v>
      </c>
      <c r="C581" s="29">
        <v>56778.0</v>
      </c>
      <c r="D581" s="27">
        <v>0.0</v>
      </c>
      <c r="E581" s="42"/>
    </row>
    <row r="582" hidden="1">
      <c r="A582" s="58" t="s">
        <v>3869</v>
      </c>
      <c r="B582" s="29">
        <v>30906.0</v>
      </c>
      <c r="C582" s="59">
        <v>30906.0</v>
      </c>
      <c r="D582" s="27">
        <v>0.0</v>
      </c>
      <c r="E582" s="42"/>
    </row>
    <row r="583" hidden="1">
      <c r="A583" s="58" t="s">
        <v>3870</v>
      </c>
      <c r="B583" s="29">
        <v>72935.0</v>
      </c>
      <c r="C583" s="59">
        <v>72935.0</v>
      </c>
      <c r="D583" s="27">
        <v>0.0</v>
      </c>
      <c r="E583" s="42"/>
    </row>
    <row r="584" hidden="1">
      <c r="A584" s="58" t="s">
        <v>3871</v>
      </c>
      <c r="B584" s="29">
        <v>35054.0</v>
      </c>
      <c r="C584" s="59">
        <v>35054.0</v>
      </c>
      <c r="D584" s="27">
        <v>0.0</v>
      </c>
      <c r="E584" s="42"/>
    </row>
    <row r="585" hidden="1">
      <c r="A585" s="58" t="s">
        <v>3873</v>
      </c>
      <c r="B585" s="29">
        <v>0.0</v>
      </c>
      <c r="C585" s="59">
        <v>0.0</v>
      </c>
      <c r="D585" s="27">
        <v>0.0</v>
      </c>
      <c r="E585" s="42"/>
    </row>
    <row r="586" hidden="1">
      <c r="A586" s="58" t="s">
        <v>3874</v>
      </c>
      <c r="B586" s="29">
        <v>13888.0</v>
      </c>
      <c r="C586" s="59">
        <v>13888.0</v>
      </c>
      <c r="D586" s="27">
        <v>0.0</v>
      </c>
      <c r="E586" s="42"/>
    </row>
    <row r="587" hidden="1">
      <c r="A587" s="35" t="s">
        <v>3875</v>
      </c>
      <c r="B587" s="29">
        <v>240633.2</v>
      </c>
      <c r="C587" s="59">
        <v>240633.2</v>
      </c>
      <c r="D587" s="27">
        <v>0.0</v>
      </c>
      <c r="E587" s="42"/>
    </row>
    <row r="588" hidden="1">
      <c r="A588" s="36" t="s">
        <v>3876</v>
      </c>
      <c r="B588" s="43">
        <v>-0.2000000000007276</v>
      </c>
      <c r="C588" s="65">
        <v>0.7999999999883585</v>
      </c>
      <c r="D588" s="66">
        <v>0.9999999999890861</v>
      </c>
      <c r="E588" s="46"/>
    </row>
    <row r="589" hidden="1"/>
    <row r="590" hidden="1"/>
    <row r="591" hidden="1">
      <c r="A591" s="5" t="s">
        <v>5092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3850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4" t="s">
        <v>3851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5" t="s">
        <v>5098</v>
      </c>
      <c r="B597" s="7"/>
      <c r="C597" s="16"/>
      <c r="D597" s="56" t="s">
        <v>5099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3852</v>
      </c>
      <c r="B599" s="6"/>
      <c r="C599" s="6"/>
      <c r="D599" s="6"/>
      <c r="E599" s="7"/>
    </row>
    <row r="600" hidden="1">
      <c r="A600" s="20" t="s">
        <v>3853</v>
      </c>
      <c r="B600" s="21" t="s">
        <v>3854</v>
      </c>
      <c r="C600" s="22" t="s">
        <v>3855</v>
      </c>
      <c r="D600" s="21" t="s">
        <v>3856</v>
      </c>
      <c r="E600" s="23" t="s">
        <v>13</v>
      </c>
    </row>
    <row r="601" hidden="1">
      <c r="A601" s="57" t="s">
        <v>3857</v>
      </c>
      <c r="B601" s="25">
        <v>25601.0</v>
      </c>
      <c r="C601" s="26">
        <v>25601.0</v>
      </c>
      <c r="D601" s="27">
        <v>0.0</v>
      </c>
      <c r="E601" s="42"/>
    </row>
    <row r="602" hidden="1">
      <c r="A602" s="57" t="s">
        <v>3858</v>
      </c>
      <c r="B602" s="29">
        <v>5306.0</v>
      </c>
      <c r="C602" s="26">
        <v>5306.0</v>
      </c>
      <c r="D602" s="27">
        <v>0.0</v>
      </c>
      <c r="E602" s="41"/>
    </row>
    <row r="603" hidden="1">
      <c r="A603" s="57" t="s">
        <v>3859</v>
      </c>
      <c r="B603" s="25">
        <v>1110.0</v>
      </c>
      <c r="C603" s="26">
        <v>1110.0</v>
      </c>
      <c r="D603" s="27">
        <v>0.0</v>
      </c>
      <c r="E603" s="42"/>
    </row>
    <row r="604" hidden="1">
      <c r="A604" s="57" t="s">
        <v>3860</v>
      </c>
      <c r="B604" s="29">
        <v>1008.0</v>
      </c>
      <c r="C604" s="26">
        <v>1009.0</v>
      </c>
      <c r="D604" s="27">
        <v>1.0</v>
      </c>
      <c r="E604" s="42"/>
    </row>
    <row r="605" hidden="1">
      <c r="A605" s="31" t="s">
        <v>3862</v>
      </c>
      <c r="B605" s="29">
        <v>0.0</v>
      </c>
      <c r="C605" s="26"/>
      <c r="D605" s="27">
        <v>0.0</v>
      </c>
      <c r="E605" s="41"/>
    </row>
    <row r="606" hidden="1">
      <c r="A606" s="31" t="s">
        <v>3863</v>
      </c>
      <c r="B606" s="29">
        <v>0.0</v>
      </c>
      <c r="C606" s="26"/>
      <c r="D606" s="27">
        <v>0.0</v>
      </c>
      <c r="E606" s="42"/>
    </row>
    <row r="607" hidden="1">
      <c r="A607" s="31" t="s">
        <v>3865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3867</v>
      </c>
      <c r="B608" s="29">
        <v>1760.0</v>
      </c>
      <c r="C608" s="26">
        <v>1760.0</v>
      </c>
      <c r="D608" s="27">
        <v>0.0</v>
      </c>
      <c r="E608" s="41"/>
    </row>
    <row r="609" hidden="1">
      <c r="A609" s="58" t="s">
        <v>3868</v>
      </c>
      <c r="B609" s="29">
        <v>38147.0</v>
      </c>
      <c r="C609" s="29">
        <v>38147.0</v>
      </c>
      <c r="D609" s="27">
        <v>0.0</v>
      </c>
      <c r="E609" s="42"/>
    </row>
    <row r="610" hidden="1">
      <c r="A610" s="58" t="s">
        <v>3869</v>
      </c>
      <c r="B610" s="29">
        <v>28976.0</v>
      </c>
      <c r="C610" s="59">
        <v>28976.0</v>
      </c>
      <c r="D610" s="27">
        <v>0.0</v>
      </c>
      <c r="E610" s="42"/>
    </row>
    <row r="611" hidden="1">
      <c r="A611" s="58" t="s">
        <v>3870</v>
      </c>
      <c r="B611" s="29">
        <v>71146.0</v>
      </c>
      <c r="C611" s="59">
        <v>70205.0</v>
      </c>
      <c r="D611" s="27">
        <v>-941.0</v>
      </c>
      <c r="E611" s="42"/>
    </row>
    <row r="612" hidden="1">
      <c r="A612" s="58" t="s">
        <v>3871</v>
      </c>
      <c r="B612" s="29">
        <v>40355.0</v>
      </c>
      <c r="C612" s="59">
        <v>40355.0</v>
      </c>
      <c r="D612" s="27">
        <v>0.0</v>
      </c>
      <c r="E612" s="42"/>
    </row>
    <row r="613" hidden="1">
      <c r="A613" s="58" t="s">
        <v>3873</v>
      </c>
      <c r="B613" s="29">
        <v>1153.0</v>
      </c>
      <c r="C613" s="59">
        <v>1153.0</v>
      </c>
      <c r="D613" s="27">
        <v>0.0</v>
      </c>
      <c r="E613" s="42"/>
    </row>
    <row r="614" hidden="1">
      <c r="A614" s="58" t="s">
        <v>3874</v>
      </c>
      <c r="B614" s="29">
        <v>11584.0</v>
      </c>
      <c r="C614" s="59">
        <v>11584.0</v>
      </c>
      <c r="D614" s="27">
        <v>0.0</v>
      </c>
      <c r="E614" s="42"/>
    </row>
    <row r="615" hidden="1">
      <c r="A615" s="35" t="s">
        <v>3875</v>
      </c>
      <c r="B615" s="29">
        <v>214837.0</v>
      </c>
      <c r="C615" s="59">
        <v>213896.0</v>
      </c>
      <c r="D615" s="27">
        <v>-941.0</v>
      </c>
      <c r="E615" s="42"/>
    </row>
    <row r="616" hidden="1">
      <c r="A616" s="36" t="s">
        <v>3876</v>
      </c>
      <c r="B616" s="43">
        <v>0.0</v>
      </c>
      <c r="C616" s="65">
        <v>1.0</v>
      </c>
      <c r="D616" s="66">
        <v>1.0</v>
      </c>
      <c r="E616" s="46"/>
    </row>
    <row r="617" hidden="1"/>
    <row r="618" hidden="1"/>
    <row r="619" hidden="1">
      <c r="A619" s="5" t="s">
        <v>5092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3850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4" t="s">
        <v>3851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5" t="s">
        <v>5098</v>
      </c>
      <c r="B625" s="7"/>
      <c r="C625" s="16"/>
      <c r="D625" s="56" t="s">
        <v>5099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3852</v>
      </c>
      <c r="B627" s="6"/>
      <c r="C627" s="6"/>
      <c r="D627" s="6"/>
      <c r="E627" s="7"/>
    </row>
    <row r="628" hidden="1">
      <c r="A628" s="20" t="s">
        <v>3853</v>
      </c>
      <c r="B628" s="21" t="s">
        <v>3854</v>
      </c>
      <c r="C628" s="22" t="s">
        <v>3855</v>
      </c>
      <c r="D628" s="21" t="s">
        <v>3856</v>
      </c>
      <c r="E628" s="23" t="s">
        <v>13</v>
      </c>
    </row>
    <row r="629" hidden="1">
      <c r="A629" s="57" t="s">
        <v>3857</v>
      </c>
      <c r="B629" s="25">
        <v>18522.0</v>
      </c>
      <c r="C629" s="26">
        <v>18522.0</v>
      </c>
      <c r="D629" s="27">
        <v>0.0</v>
      </c>
      <c r="E629" s="42"/>
    </row>
    <row r="630" hidden="1">
      <c r="A630" s="57" t="s">
        <v>3858</v>
      </c>
      <c r="B630" s="29">
        <v>6870.0</v>
      </c>
      <c r="C630" s="26">
        <v>6870.0</v>
      </c>
      <c r="D630" s="27">
        <v>0.0</v>
      </c>
      <c r="E630" s="41"/>
    </row>
    <row r="631" hidden="1">
      <c r="A631" s="57" t="s">
        <v>3859</v>
      </c>
      <c r="B631" s="25">
        <v>450.0</v>
      </c>
      <c r="C631" s="26">
        <v>450.0</v>
      </c>
      <c r="D631" s="27">
        <v>0.0</v>
      </c>
      <c r="E631" s="42"/>
    </row>
    <row r="632" hidden="1">
      <c r="A632" s="57" t="s">
        <v>3860</v>
      </c>
      <c r="B632" s="29">
        <v>1000.0</v>
      </c>
      <c r="C632" s="26">
        <v>1000.0</v>
      </c>
      <c r="D632" s="27">
        <v>0.0</v>
      </c>
      <c r="E632" s="42"/>
    </row>
    <row r="633" hidden="1">
      <c r="A633" s="31" t="s">
        <v>3862</v>
      </c>
      <c r="B633" s="29">
        <v>0.0</v>
      </c>
      <c r="C633" s="26"/>
      <c r="D633" s="27">
        <v>0.0</v>
      </c>
      <c r="E633" s="41"/>
    </row>
    <row r="634" hidden="1">
      <c r="A634" s="31" t="s">
        <v>3863</v>
      </c>
      <c r="B634" s="29">
        <v>0.0</v>
      </c>
      <c r="C634" s="26"/>
      <c r="D634" s="27">
        <v>0.0</v>
      </c>
      <c r="E634" s="42"/>
    </row>
    <row r="635" hidden="1">
      <c r="A635" s="31" t="s">
        <v>3865</v>
      </c>
      <c r="B635" s="29">
        <v>0.0</v>
      </c>
      <c r="C635" s="26"/>
      <c r="D635" s="27">
        <v>0.0</v>
      </c>
      <c r="E635" s="28"/>
    </row>
    <row r="636" hidden="1">
      <c r="A636" s="31" t="s">
        <v>3867</v>
      </c>
      <c r="B636" s="29">
        <v>920.0</v>
      </c>
      <c r="C636" s="26">
        <v>920.0</v>
      </c>
      <c r="D636" s="27">
        <v>0.0</v>
      </c>
      <c r="E636" s="41"/>
    </row>
    <row r="637" hidden="1">
      <c r="A637" s="58" t="s">
        <v>3868</v>
      </c>
      <c r="B637" s="29">
        <v>39141.0</v>
      </c>
      <c r="C637" s="29">
        <v>39141.0</v>
      </c>
      <c r="D637" s="27">
        <v>0.0</v>
      </c>
      <c r="E637" s="42"/>
    </row>
    <row r="638" hidden="1">
      <c r="A638" s="58" t="s">
        <v>3869</v>
      </c>
      <c r="B638" s="29">
        <v>20350.0</v>
      </c>
      <c r="C638" s="59">
        <v>20350.0</v>
      </c>
      <c r="D638" s="27">
        <v>0.0</v>
      </c>
      <c r="E638" s="42"/>
    </row>
    <row r="639" hidden="1">
      <c r="A639" s="58" t="s">
        <v>3870</v>
      </c>
      <c r="B639" s="29">
        <v>53407.0</v>
      </c>
      <c r="C639" s="59">
        <v>53407.0</v>
      </c>
      <c r="D639" s="27">
        <v>0.0</v>
      </c>
      <c r="E639" s="42"/>
    </row>
    <row r="640" hidden="1">
      <c r="A640" s="58" t="s">
        <v>3871</v>
      </c>
      <c r="B640" s="29">
        <v>17666.0</v>
      </c>
      <c r="C640" s="59">
        <v>17666.0</v>
      </c>
      <c r="D640" s="27">
        <v>0.0</v>
      </c>
      <c r="E640" s="42"/>
    </row>
    <row r="641" hidden="1">
      <c r="A641" s="58" t="s">
        <v>3873</v>
      </c>
      <c r="B641" s="29">
        <v>0.0</v>
      </c>
      <c r="C641" s="59">
        <v>0.0</v>
      </c>
      <c r="D641" s="27">
        <v>0.0</v>
      </c>
      <c r="E641" s="42"/>
    </row>
    <row r="642" hidden="1">
      <c r="A642" s="58" t="s">
        <v>3874</v>
      </c>
      <c r="B642" s="29">
        <v>10737.0</v>
      </c>
      <c r="C642" s="59">
        <v>10737.0</v>
      </c>
      <c r="D642" s="27">
        <v>0.0</v>
      </c>
      <c r="E642" s="42"/>
    </row>
    <row r="643" hidden="1">
      <c r="A643" s="35" t="s">
        <v>3875</v>
      </c>
      <c r="B643" s="29">
        <v>158325.7</v>
      </c>
      <c r="C643" s="59">
        <v>158056.7</v>
      </c>
      <c r="D643" s="27">
        <v>-269.0</v>
      </c>
      <c r="E643" s="42"/>
    </row>
    <row r="644" hidden="1">
      <c r="A644" s="36" t="s">
        <v>3876</v>
      </c>
      <c r="B644" s="43">
        <v>0.3000000000029104</v>
      </c>
      <c r="C644" s="65">
        <v>269.29999999998836</v>
      </c>
      <c r="D644" s="66">
        <v>268.99999999998545</v>
      </c>
      <c r="E644" s="46"/>
    </row>
    <row r="645" hidden="1"/>
    <row r="646" hidden="1"/>
    <row r="647" hidden="1">
      <c r="A647" s="5" t="s">
        <v>5092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3850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4" t="s">
        <v>3851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5" t="s">
        <v>5098</v>
      </c>
      <c r="B653" s="7"/>
      <c r="C653" s="16"/>
      <c r="D653" s="56" t="s">
        <v>5100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3852</v>
      </c>
      <c r="B655" s="6"/>
      <c r="C655" s="6"/>
      <c r="D655" s="6"/>
      <c r="E655" s="7"/>
    </row>
    <row r="656" hidden="1">
      <c r="A656" s="20" t="s">
        <v>3853</v>
      </c>
      <c r="B656" s="21" t="s">
        <v>3854</v>
      </c>
      <c r="C656" s="22" t="s">
        <v>3855</v>
      </c>
      <c r="D656" s="21" t="s">
        <v>3856</v>
      </c>
      <c r="E656" s="23" t="s">
        <v>13</v>
      </c>
    </row>
    <row r="657" hidden="1">
      <c r="A657" s="57" t="s">
        <v>3857</v>
      </c>
      <c r="B657" s="25">
        <v>12047.0</v>
      </c>
      <c r="C657" s="26">
        <v>12047.0</v>
      </c>
      <c r="D657" s="27">
        <v>0.0</v>
      </c>
      <c r="E657" s="42"/>
    </row>
    <row r="658" hidden="1">
      <c r="A658" s="57" t="s">
        <v>3858</v>
      </c>
      <c r="B658" s="29">
        <v>3836.0</v>
      </c>
      <c r="C658" s="26">
        <v>3836.0</v>
      </c>
      <c r="D658" s="27">
        <v>0.0</v>
      </c>
      <c r="E658" s="41"/>
    </row>
    <row r="659" hidden="1">
      <c r="A659" s="57" t="s">
        <v>3859</v>
      </c>
      <c r="B659" s="25">
        <v>0.0</v>
      </c>
      <c r="C659" s="26"/>
      <c r="D659" s="27">
        <v>0.0</v>
      </c>
      <c r="E659" s="42"/>
    </row>
    <row r="660" hidden="1">
      <c r="A660" s="57" t="s">
        <v>3860</v>
      </c>
      <c r="B660" s="29">
        <v>0.0</v>
      </c>
      <c r="C660" s="26"/>
      <c r="D660" s="27">
        <v>0.0</v>
      </c>
      <c r="E660" s="42"/>
    </row>
    <row r="661" hidden="1">
      <c r="A661" s="31" t="s">
        <v>3862</v>
      </c>
      <c r="B661" s="29">
        <v>0.0</v>
      </c>
      <c r="C661" s="26"/>
      <c r="D661" s="27">
        <v>0.0</v>
      </c>
      <c r="E661" s="41"/>
    </row>
    <row r="662" hidden="1">
      <c r="A662" s="31" t="s">
        <v>3863</v>
      </c>
      <c r="B662" s="29">
        <v>0.0</v>
      </c>
      <c r="C662" s="26"/>
      <c r="D662" s="27">
        <v>0.0</v>
      </c>
      <c r="E662" s="42"/>
    </row>
    <row r="663" hidden="1">
      <c r="A663" s="31" t="s">
        <v>3865</v>
      </c>
      <c r="B663" s="29">
        <v>0.0</v>
      </c>
      <c r="C663" s="26"/>
      <c r="D663" s="27">
        <v>0.0</v>
      </c>
      <c r="E663" s="28"/>
    </row>
    <row r="664" hidden="1">
      <c r="A664" s="31" t="s">
        <v>3867</v>
      </c>
      <c r="B664" s="29">
        <v>440.0</v>
      </c>
      <c r="C664" s="26">
        <v>440.0</v>
      </c>
      <c r="D664" s="27">
        <v>0.0</v>
      </c>
      <c r="E664" s="41"/>
    </row>
    <row r="665" hidden="1">
      <c r="A665" s="58" t="s">
        <v>3868</v>
      </c>
      <c r="B665" s="29">
        <v>15929.0</v>
      </c>
      <c r="C665" s="29">
        <v>15929.0</v>
      </c>
      <c r="D665" s="27">
        <v>0.0</v>
      </c>
      <c r="E665" s="42"/>
    </row>
    <row r="666" hidden="1">
      <c r="A666" s="58" t="s">
        <v>3869</v>
      </c>
      <c r="B666" s="29">
        <v>4828.0</v>
      </c>
      <c r="C666" s="59">
        <v>4828.0</v>
      </c>
      <c r="D666" s="27">
        <v>0.0</v>
      </c>
      <c r="E666" s="42"/>
    </row>
    <row r="667" hidden="1">
      <c r="A667" s="58" t="s">
        <v>3870</v>
      </c>
      <c r="B667" s="29">
        <v>21148.0</v>
      </c>
      <c r="C667" s="59">
        <v>20246.0</v>
      </c>
      <c r="D667" s="27">
        <v>-902.0</v>
      </c>
      <c r="E667" s="42"/>
    </row>
    <row r="668" hidden="1">
      <c r="A668" s="58" t="s">
        <v>3871</v>
      </c>
      <c r="B668" s="29">
        <v>7360.0</v>
      </c>
      <c r="C668" s="59">
        <v>7360.0</v>
      </c>
      <c r="D668" s="27">
        <v>0.0</v>
      </c>
      <c r="E668" s="42"/>
    </row>
    <row r="669" hidden="1">
      <c r="A669" s="58" t="s">
        <v>3873</v>
      </c>
      <c r="B669" s="29">
        <v>329.0</v>
      </c>
      <c r="C669" s="59">
        <v>329.0</v>
      </c>
      <c r="D669" s="27">
        <v>0.0</v>
      </c>
      <c r="E669" s="42"/>
    </row>
    <row r="670" hidden="1">
      <c r="A670" s="58" t="s">
        <v>3874</v>
      </c>
      <c r="B670" s="29">
        <v>6343.0</v>
      </c>
      <c r="C670" s="59">
        <v>6343.0</v>
      </c>
      <c r="D670" s="27">
        <v>0.0</v>
      </c>
      <c r="E670" s="42"/>
    </row>
    <row r="671" hidden="1">
      <c r="A671" s="35" t="s">
        <v>3875</v>
      </c>
      <c r="B671" s="29">
        <v>65917.0</v>
      </c>
      <c r="C671" s="59">
        <v>65015.0</v>
      </c>
      <c r="D671" s="27">
        <v>-902.0</v>
      </c>
      <c r="E671" s="42"/>
    </row>
    <row r="672" hidden="1">
      <c r="A672" s="36" t="s">
        <v>3876</v>
      </c>
      <c r="B672" s="43">
        <v>0.0</v>
      </c>
      <c r="C672" s="65">
        <v>0.0</v>
      </c>
      <c r="D672" s="66">
        <v>0.0</v>
      </c>
      <c r="E672" s="46"/>
    </row>
    <row r="673" hidden="1"/>
    <row r="674" hidden="1"/>
    <row r="675" hidden="1">
      <c r="A675" s="5" t="s">
        <v>5092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3850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4" t="s">
        <v>3851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5" t="s">
        <v>5101</v>
      </c>
      <c r="B681" s="7"/>
      <c r="C681" s="16"/>
      <c r="D681" s="56" t="s">
        <v>5099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3852</v>
      </c>
      <c r="B683" s="6"/>
      <c r="C683" s="6"/>
      <c r="D683" s="6"/>
      <c r="E683" s="7"/>
    </row>
    <row r="684" hidden="1">
      <c r="A684" s="20" t="s">
        <v>3853</v>
      </c>
      <c r="B684" s="21" t="s">
        <v>3854</v>
      </c>
      <c r="C684" s="22" t="s">
        <v>3855</v>
      </c>
      <c r="D684" s="21" t="s">
        <v>3856</v>
      </c>
      <c r="E684" s="23" t="s">
        <v>13</v>
      </c>
    </row>
    <row r="685" hidden="1">
      <c r="A685" s="57" t="s">
        <v>3857</v>
      </c>
      <c r="B685" s="25">
        <v>24098.0</v>
      </c>
      <c r="C685" s="26">
        <v>24100.0</v>
      </c>
      <c r="D685" s="27">
        <v>2.0</v>
      </c>
      <c r="E685" s="42"/>
    </row>
    <row r="686" hidden="1">
      <c r="A686" s="57" t="s">
        <v>3858</v>
      </c>
      <c r="B686" s="29">
        <v>3199.0</v>
      </c>
      <c r="C686" s="26">
        <v>3199.0</v>
      </c>
      <c r="D686" s="27">
        <v>0.0</v>
      </c>
      <c r="E686" s="41"/>
    </row>
    <row r="687" hidden="1">
      <c r="A687" s="57" t="s">
        <v>3859</v>
      </c>
      <c r="B687" s="25">
        <v>870.0</v>
      </c>
      <c r="C687" s="26">
        <v>870.0</v>
      </c>
      <c r="D687" s="27">
        <v>0.0</v>
      </c>
      <c r="E687" s="42"/>
    </row>
    <row r="688" hidden="1">
      <c r="A688" s="57" t="s">
        <v>3860</v>
      </c>
      <c r="B688" s="29">
        <v>1000.0</v>
      </c>
      <c r="C688" s="26">
        <v>1005.0</v>
      </c>
      <c r="D688" s="27">
        <v>5.0</v>
      </c>
      <c r="E688" s="42"/>
    </row>
    <row r="689" hidden="1">
      <c r="A689" s="31" t="s">
        <v>3862</v>
      </c>
      <c r="B689" s="29">
        <v>0.0</v>
      </c>
      <c r="C689" s="26"/>
      <c r="D689" s="27">
        <v>0.0</v>
      </c>
      <c r="E689" s="41"/>
    </row>
    <row r="690" hidden="1">
      <c r="A690" s="31" t="s">
        <v>3863</v>
      </c>
      <c r="B690" s="29">
        <v>0.0</v>
      </c>
      <c r="C690" s="26"/>
      <c r="D690" s="27">
        <v>0.0</v>
      </c>
      <c r="E690" s="42"/>
    </row>
    <row r="691" hidden="1">
      <c r="A691" s="31" t="s">
        <v>3865</v>
      </c>
      <c r="B691" s="29">
        <v>0.0</v>
      </c>
      <c r="C691" s="26"/>
      <c r="D691" s="27">
        <v>0.0</v>
      </c>
      <c r="E691" s="28"/>
    </row>
    <row r="692" hidden="1">
      <c r="A692" s="31" t="s">
        <v>3867</v>
      </c>
      <c r="B692" s="29">
        <v>640.0</v>
      </c>
      <c r="C692" s="26">
        <v>640.0</v>
      </c>
      <c r="D692" s="27">
        <v>0.0</v>
      </c>
      <c r="E692" s="41"/>
    </row>
    <row r="693" hidden="1">
      <c r="A693" s="58" t="s">
        <v>3868</v>
      </c>
      <c r="B693" s="29">
        <v>53515.0</v>
      </c>
      <c r="C693" s="29">
        <v>53515.0</v>
      </c>
      <c r="D693" s="27">
        <v>0.0</v>
      </c>
      <c r="E693" s="42"/>
    </row>
    <row r="694" hidden="1">
      <c r="A694" s="58" t="s">
        <v>3869</v>
      </c>
      <c r="B694" s="29">
        <v>18568.0</v>
      </c>
      <c r="C694" s="59">
        <v>18568.0</v>
      </c>
      <c r="D694" s="27">
        <v>0.0</v>
      </c>
      <c r="E694" s="42"/>
    </row>
    <row r="695" hidden="1">
      <c r="A695" s="58" t="s">
        <v>3870</v>
      </c>
      <c r="B695" s="29">
        <v>45730.0</v>
      </c>
      <c r="C695" s="59">
        <v>45730.0</v>
      </c>
      <c r="D695" s="27">
        <v>0.0</v>
      </c>
      <c r="E695" s="42"/>
    </row>
    <row r="696" hidden="1">
      <c r="A696" s="58" t="s">
        <v>3871</v>
      </c>
      <c r="B696" s="29">
        <v>18461.0</v>
      </c>
      <c r="C696" s="59">
        <v>18461.0</v>
      </c>
      <c r="D696" s="27">
        <v>0.0</v>
      </c>
      <c r="E696" s="42"/>
    </row>
    <row r="697" hidden="1">
      <c r="A697" s="58" t="s">
        <v>3873</v>
      </c>
      <c r="B697" s="29">
        <v>1373.0</v>
      </c>
      <c r="C697" s="59">
        <v>1373.0</v>
      </c>
      <c r="D697" s="27">
        <v>0.0</v>
      </c>
      <c r="E697" s="42"/>
    </row>
    <row r="698" hidden="1">
      <c r="A698" s="58" t="s">
        <v>3874</v>
      </c>
      <c r="B698" s="29">
        <v>10510.0</v>
      </c>
      <c r="C698" s="59">
        <v>10510.0</v>
      </c>
      <c r="D698" s="27">
        <v>0.0</v>
      </c>
      <c r="E698" s="42"/>
    </row>
    <row r="699" hidden="1">
      <c r="A699" s="35" t="s">
        <v>3875</v>
      </c>
      <c r="B699" s="29">
        <v>167454.0</v>
      </c>
      <c r="C699" s="59">
        <v>167454.0</v>
      </c>
      <c r="D699" s="27">
        <v>0.0</v>
      </c>
      <c r="E699" s="42"/>
    </row>
    <row r="700" hidden="1">
      <c r="A700" s="36" t="s">
        <v>3876</v>
      </c>
      <c r="B700" s="43">
        <v>0.0</v>
      </c>
      <c r="C700" s="65">
        <v>7.0</v>
      </c>
      <c r="D700" s="66">
        <v>7.0</v>
      </c>
      <c r="E700" s="46"/>
    </row>
    <row r="701" hidden="1"/>
    <row r="702" hidden="1"/>
    <row r="703" hidden="1">
      <c r="A703" s="5" t="s">
        <v>5092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3850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4" t="s">
        <v>3851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5" t="s">
        <v>5098</v>
      </c>
      <c r="B709" s="7"/>
      <c r="C709" s="16"/>
      <c r="D709" s="56" t="s">
        <v>5099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3852</v>
      </c>
      <c r="B711" s="6"/>
      <c r="C711" s="6"/>
      <c r="D711" s="6"/>
      <c r="E711" s="7"/>
    </row>
    <row r="712" hidden="1">
      <c r="A712" s="20" t="s">
        <v>3853</v>
      </c>
      <c r="B712" s="21" t="s">
        <v>3854</v>
      </c>
      <c r="C712" s="22" t="s">
        <v>3855</v>
      </c>
      <c r="D712" s="21" t="s">
        <v>3856</v>
      </c>
      <c r="E712" s="23" t="s">
        <v>13</v>
      </c>
    </row>
    <row r="713" hidden="1">
      <c r="A713" s="57" t="s">
        <v>3857</v>
      </c>
      <c r="B713" s="25">
        <v>23861.0</v>
      </c>
      <c r="C713" s="26">
        <v>23861.0</v>
      </c>
      <c r="D713" s="27">
        <v>0.0</v>
      </c>
      <c r="E713" s="42"/>
    </row>
    <row r="714" hidden="1">
      <c r="A714" s="57" t="s">
        <v>3858</v>
      </c>
      <c r="B714" s="29">
        <v>6216.0</v>
      </c>
      <c r="C714" s="26">
        <v>6216.0</v>
      </c>
      <c r="D714" s="27">
        <v>0.0</v>
      </c>
      <c r="E714" s="41"/>
    </row>
    <row r="715" hidden="1">
      <c r="A715" s="57" t="s">
        <v>3859</v>
      </c>
      <c r="B715" s="25">
        <v>0.0</v>
      </c>
      <c r="C715" s="26"/>
      <c r="D715" s="27">
        <v>0.0</v>
      </c>
      <c r="E715" s="42"/>
    </row>
    <row r="716" hidden="1">
      <c r="A716" s="57" t="s">
        <v>3860</v>
      </c>
      <c r="B716" s="29">
        <v>998.0</v>
      </c>
      <c r="C716" s="26">
        <v>998.0</v>
      </c>
      <c r="D716" s="27">
        <v>0.0</v>
      </c>
      <c r="E716" s="42"/>
    </row>
    <row r="717" hidden="1">
      <c r="A717" s="31" t="s">
        <v>3862</v>
      </c>
      <c r="B717" s="29">
        <v>0.0</v>
      </c>
      <c r="C717" s="26"/>
      <c r="D717" s="27">
        <v>0.0</v>
      </c>
      <c r="E717" s="41"/>
    </row>
    <row r="718" hidden="1">
      <c r="A718" s="31" t="s">
        <v>3863</v>
      </c>
      <c r="B718" s="29">
        <v>0.0</v>
      </c>
      <c r="C718" s="26"/>
      <c r="D718" s="27">
        <v>0.0</v>
      </c>
      <c r="E718" s="42"/>
    </row>
    <row r="719" hidden="1">
      <c r="A719" s="31" t="s">
        <v>3865</v>
      </c>
      <c r="B719" s="29">
        <v>2464.0</v>
      </c>
      <c r="C719" s="26">
        <v>2464.0</v>
      </c>
      <c r="D719" s="27">
        <v>0.0</v>
      </c>
      <c r="E719" s="28" t="s">
        <v>8932</v>
      </c>
    </row>
    <row r="720" hidden="1">
      <c r="A720" s="31" t="s">
        <v>3867</v>
      </c>
      <c r="B720" s="29">
        <v>640.0</v>
      </c>
      <c r="C720" s="26">
        <v>640.0</v>
      </c>
      <c r="D720" s="27">
        <v>0.0</v>
      </c>
      <c r="E720" s="41"/>
    </row>
    <row r="721" hidden="1">
      <c r="A721" s="58" t="s">
        <v>3868</v>
      </c>
      <c r="B721" s="29">
        <v>55122.0</v>
      </c>
      <c r="C721" s="29">
        <v>55122.0</v>
      </c>
      <c r="D721" s="27">
        <v>0.0</v>
      </c>
      <c r="E721" s="42"/>
    </row>
    <row r="722" hidden="1">
      <c r="A722" s="58" t="s">
        <v>3869</v>
      </c>
      <c r="B722" s="29">
        <v>25429.0</v>
      </c>
      <c r="C722" s="59">
        <v>25429.0</v>
      </c>
      <c r="D722" s="27">
        <v>0.0</v>
      </c>
      <c r="E722" s="42"/>
    </row>
    <row r="723" hidden="1">
      <c r="A723" s="58" t="s">
        <v>3870</v>
      </c>
      <c r="B723" s="29">
        <v>56969.0</v>
      </c>
      <c r="C723" s="59">
        <v>56705.0</v>
      </c>
      <c r="D723" s="27">
        <v>-264.0</v>
      </c>
      <c r="E723" s="42"/>
    </row>
    <row r="724" hidden="1">
      <c r="A724" s="58" t="s">
        <v>3871</v>
      </c>
      <c r="B724" s="29">
        <v>32968.0</v>
      </c>
      <c r="C724" s="59">
        <v>32968.0</v>
      </c>
      <c r="D724" s="27">
        <v>0.0</v>
      </c>
      <c r="E724" s="42"/>
    </row>
    <row r="725" hidden="1">
      <c r="A725" s="58" t="s">
        <v>3873</v>
      </c>
      <c r="B725" s="29">
        <v>0.0</v>
      </c>
      <c r="C725" s="59">
        <v>0.0</v>
      </c>
      <c r="D725" s="27">
        <v>0.0</v>
      </c>
      <c r="E725" s="42"/>
    </row>
    <row r="726" hidden="1">
      <c r="A726" s="58" t="s">
        <v>3874</v>
      </c>
      <c r="B726" s="29">
        <v>10754.0</v>
      </c>
      <c r="C726" s="59">
        <v>10993.0</v>
      </c>
      <c r="D726" s="27">
        <v>239.0</v>
      </c>
      <c r="E726" s="42"/>
    </row>
    <row r="727" hidden="1">
      <c r="A727" s="35" t="s">
        <v>3875</v>
      </c>
      <c r="B727" s="29">
        <v>204667.4</v>
      </c>
      <c r="C727" s="59">
        <v>204642.4</v>
      </c>
      <c r="D727" s="27">
        <v>-25.0</v>
      </c>
      <c r="E727" s="42"/>
    </row>
    <row r="728" hidden="1">
      <c r="A728" s="36" t="s">
        <v>3876</v>
      </c>
      <c r="B728" s="43">
        <v>-0.4000000000014552</v>
      </c>
      <c r="C728" s="65">
        <v>-239.39999999999418</v>
      </c>
      <c r="D728" s="66">
        <v>-238.99999999999272</v>
      </c>
      <c r="E728" s="46"/>
    </row>
    <row r="729" hidden="1"/>
    <row r="730" hidden="1"/>
    <row r="731" hidden="1">
      <c r="A731" s="5" t="s">
        <v>5092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3850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4" t="s">
        <v>3851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5" t="s">
        <v>5098</v>
      </c>
      <c r="B737" s="7"/>
      <c r="C737" s="16"/>
      <c r="D737" s="56" t="s">
        <v>5099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3852</v>
      </c>
      <c r="B739" s="6"/>
      <c r="C739" s="6"/>
      <c r="D739" s="6"/>
      <c r="E739" s="7"/>
    </row>
    <row r="740" hidden="1">
      <c r="A740" s="20" t="s">
        <v>3853</v>
      </c>
      <c r="B740" s="21" t="s">
        <v>3854</v>
      </c>
      <c r="C740" s="22" t="s">
        <v>3855</v>
      </c>
      <c r="D740" s="21" t="s">
        <v>3856</v>
      </c>
      <c r="E740" s="23" t="s">
        <v>13</v>
      </c>
    </row>
    <row r="741" hidden="1">
      <c r="A741" s="57" t="s">
        <v>3857</v>
      </c>
      <c r="B741" s="25">
        <v>28920.0</v>
      </c>
      <c r="C741" s="26">
        <v>28920.0</v>
      </c>
      <c r="D741" s="27">
        <v>0.0</v>
      </c>
      <c r="E741" s="42"/>
    </row>
    <row r="742" hidden="1">
      <c r="A742" s="57" t="s">
        <v>3858</v>
      </c>
      <c r="B742" s="29">
        <v>5391.0</v>
      </c>
      <c r="C742" s="26">
        <v>5391.0</v>
      </c>
      <c r="D742" s="27">
        <v>0.0</v>
      </c>
      <c r="E742" s="41"/>
    </row>
    <row r="743" hidden="1">
      <c r="A743" s="57" t="s">
        <v>3859</v>
      </c>
      <c r="B743" s="25">
        <v>1350.0</v>
      </c>
      <c r="C743" s="26">
        <v>1350.0</v>
      </c>
      <c r="D743" s="27">
        <v>0.0</v>
      </c>
      <c r="E743" s="42"/>
    </row>
    <row r="744" hidden="1">
      <c r="A744" s="57" t="s">
        <v>3860</v>
      </c>
      <c r="B744" s="29">
        <v>1500.0</v>
      </c>
      <c r="C744" s="26">
        <v>1501.0</v>
      </c>
      <c r="D744" s="27">
        <v>1.0</v>
      </c>
      <c r="E744" s="42"/>
    </row>
    <row r="745" hidden="1">
      <c r="A745" s="31" t="s">
        <v>3862</v>
      </c>
      <c r="B745" s="29">
        <v>0.0</v>
      </c>
      <c r="C745" s="26"/>
      <c r="D745" s="27">
        <v>0.0</v>
      </c>
      <c r="E745" s="41"/>
    </row>
    <row r="746" hidden="1">
      <c r="A746" s="31" t="s">
        <v>3863</v>
      </c>
      <c r="B746" s="29">
        <v>0.0</v>
      </c>
      <c r="C746" s="26"/>
      <c r="D746" s="27">
        <v>0.0</v>
      </c>
      <c r="E746" s="42"/>
    </row>
    <row r="747" hidden="1">
      <c r="A747" s="31" t="s">
        <v>3865</v>
      </c>
      <c r="B747" s="29">
        <v>0.0</v>
      </c>
      <c r="C747" s="26"/>
      <c r="D747" s="27">
        <v>0.0</v>
      </c>
      <c r="E747" s="28"/>
    </row>
    <row r="748" hidden="1">
      <c r="A748" s="31" t="s">
        <v>3867</v>
      </c>
      <c r="B748" s="29">
        <v>1400.0</v>
      </c>
      <c r="C748" s="26">
        <v>1400.0</v>
      </c>
      <c r="D748" s="27">
        <v>0.0</v>
      </c>
      <c r="E748" s="41"/>
    </row>
    <row r="749" hidden="1">
      <c r="A749" s="58" t="s">
        <v>3868</v>
      </c>
      <c r="B749" s="29">
        <v>44061.0</v>
      </c>
      <c r="C749" s="29">
        <v>44061.0</v>
      </c>
      <c r="D749" s="27">
        <v>0.0</v>
      </c>
      <c r="E749" s="42"/>
    </row>
    <row r="750" hidden="1">
      <c r="A750" s="58" t="s">
        <v>3869</v>
      </c>
      <c r="B750" s="29">
        <v>20345.0</v>
      </c>
      <c r="C750" s="59">
        <v>20345.0</v>
      </c>
      <c r="D750" s="27">
        <v>0.0</v>
      </c>
      <c r="E750" s="42"/>
    </row>
    <row r="751" hidden="1">
      <c r="A751" s="58" t="s">
        <v>3870</v>
      </c>
      <c r="B751" s="29">
        <v>65657.0</v>
      </c>
      <c r="C751" s="59">
        <v>65657.0</v>
      </c>
      <c r="D751" s="27">
        <v>0.0</v>
      </c>
      <c r="E751" s="42"/>
    </row>
    <row r="752" hidden="1">
      <c r="A752" s="58" t="s">
        <v>3871</v>
      </c>
      <c r="B752" s="29">
        <v>39917.0</v>
      </c>
      <c r="C752" s="59">
        <v>39917.0</v>
      </c>
      <c r="D752" s="27">
        <v>0.0</v>
      </c>
      <c r="E752" s="42"/>
    </row>
    <row r="753" hidden="1">
      <c r="A753" s="58" t="s">
        <v>3873</v>
      </c>
      <c r="B753" s="29">
        <v>349.0</v>
      </c>
      <c r="C753" s="59">
        <v>349.0</v>
      </c>
      <c r="D753" s="27">
        <v>0.0</v>
      </c>
      <c r="E753" s="42"/>
    </row>
    <row r="754" hidden="1">
      <c r="A754" s="58" t="s">
        <v>3874</v>
      </c>
      <c r="B754" s="29">
        <v>13998.0</v>
      </c>
      <c r="C754" s="59">
        <v>13998.0</v>
      </c>
      <c r="D754" s="27">
        <v>0.0</v>
      </c>
      <c r="E754" s="42"/>
    </row>
    <row r="755" hidden="1">
      <c r="A755" s="35" t="s">
        <v>3875</v>
      </c>
      <c r="B755" s="29">
        <v>208889.5</v>
      </c>
      <c r="C755" s="59">
        <v>208889.5</v>
      </c>
      <c r="D755" s="27">
        <v>0.0</v>
      </c>
      <c r="E755" s="42"/>
    </row>
    <row r="756" hidden="1">
      <c r="A756" s="36" t="s">
        <v>3876</v>
      </c>
      <c r="B756" s="43">
        <v>0.5</v>
      </c>
      <c r="C756" s="65">
        <v>1.5</v>
      </c>
      <c r="D756" s="66">
        <v>1.0</v>
      </c>
      <c r="E756" s="46"/>
    </row>
    <row r="757" hidden="1"/>
    <row r="758" hidden="1"/>
    <row r="759" hidden="1">
      <c r="A759" s="5" t="s">
        <v>5092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3850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4" t="s">
        <v>3851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5" t="s">
        <v>5098</v>
      </c>
      <c r="B765" s="7"/>
      <c r="C765" s="16"/>
      <c r="D765" s="56" t="s">
        <v>5099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3852</v>
      </c>
      <c r="B767" s="6"/>
      <c r="C767" s="6"/>
      <c r="D767" s="6"/>
      <c r="E767" s="7"/>
    </row>
    <row r="768" hidden="1">
      <c r="A768" s="20" t="s">
        <v>3853</v>
      </c>
      <c r="B768" s="21" t="s">
        <v>3854</v>
      </c>
      <c r="C768" s="22" t="s">
        <v>3855</v>
      </c>
      <c r="D768" s="21" t="s">
        <v>3856</v>
      </c>
      <c r="E768" s="23" t="s">
        <v>13</v>
      </c>
    </row>
    <row r="769" hidden="1">
      <c r="A769" s="57" t="s">
        <v>3857</v>
      </c>
      <c r="B769" s="25">
        <v>18915.0</v>
      </c>
      <c r="C769" s="26">
        <v>18915.0</v>
      </c>
      <c r="D769" s="27">
        <v>0.0</v>
      </c>
      <c r="E769" s="42"/>
    </row>
    <row r="770" hidden="1">
      <c r="A770" s="57" t="s">
        <v>3858</v>
      </c>
      <c r="B770" s="29">
        <v>5660.0</v>
      </c>
      <c r="C770" s="26">
        <v>5660.0</v>
      </c>
      <c r="D770" s="27">
        <v>0.0</v>
      </c>
      <c r="E770" s="41"/>
    </row>
    <row r="771" hidden="1">
      <c r="A771" s="57" t="s">
        <v>3859</v>
      </c>
      <c r="B771" s="25">
        <v>360.0</v>
      </c>
      <c r="C771" s="26">
        <v>360.0</v>
      </c>
      <c r="D771" s="27">
        <v>0.0</v>
      </c>
      <c r="E771" s="42"/>
    </row>
    <row r="772" hidden="1">
      <c r="A772" s="57" t="s">
        <v>3860</v>
      </c>
      <c r="B772" s="29">
        <v>1500.0</v>
      </c>
      <c r="C772" s="26">
        <v>1501.0</v>
      </c>
      <c r="D772" s="27">
        <v>1.0</v>
      </c>
      <c r="E772" s="42"/>
    </row>
    <row r="773" hidden="1">
      <c r="A773" s="31" t="s">
        <v>3862</v>
      </c>
      <c r="B773" s="29">
        <v>0.0</v>
      </c>
      <c r="C773" s="26"/>
      <c r="D773" s="27">
        <v>0.0</v>
      </c>
      <c r="E773" s="41"/>
    </row>
    <row r="774" hidden="1">
      <c r="A774" s="31" t="s">
        <v>3863</v>
      </c>
      <c r="B774" s="29">
        <v>0.0</v>
      </c>
      <c r="C774" s="26"/>
      <c r="D774" s="27">
        <v>0.0</v>
      </c>
      <c r="E774" s="42"/>
    </row>
    <row r="775" hidden="1">
      <c r="A775" s="31" t="s">
        <v>3865</v>
      </c>
      <c r="B775" s="29">
        <v>6200.0</v>
      </c>
      <c r="C775" s="26">
        <v>6200.0</v>
      </c>
      <c r="D775" s="27">
        <v>0.0</v>
      </c>
      <c r="E775" s="28" t="s">
        <v>8933</v>
      </c>
    </row>
    <row r="776" hidden="1">
      <c r="A776" s="31" t="s">
        <v>3867</v>
      </c>
      <c r="B776" s="29">
        <v>1560.0</v>
      </c>
      <c r="C776" s="26">
        <v>1560.0</v>
      </c>
      <c r="D776" s="27">
        <v>0.0</v>
      </c>
      <c r="E776" s="41"/>
    </row>
    <row r="777" hidden="1">
      <c r="A777" s="58" t="s">
        <v>3868</v>
      </c>
      <c r="B777" s="29">
        <v>42013.0</v>
      </c>
      <c r="C777" s="29">
        <v>42013.0</v>
      </c>
      <c r="D777" s="27">
        <v>0.0</v>
      </c>
      <c r="E777" s="42"/>
    </row>
    <row r="778" hidden="1">
      <c r="A778" s="58" t="s">
        <v>3869</v>
      </c>
      <c r="B778" s="29">
        <v>21276.0</v>
      </c>
      <c r="C778" s="59">
        <v>21276.0</v>
      </c>
      <c r="D778" s="27">
        <v>0.0</v>
      </c>
      <c r="E778" s="42"/>
    </row>
    <row r="779" hidden="1">
      <c r="A779" s="58" t="s">
        <v>3870</v>
      </c>
      <c r="B779" s="29">
        <v>48240.0</v>
      </c>
      <c r="C779" s="59">
        <v>47388.0</v>
      </c>
      <c r="D779" s="27">
        <v>-852.0</v>
      </c>
      <c r="E779" s="42"/>
    </row>
    <row r="780" hidden="1">
      <c r="A780" s="58" t="s">
        <v>3871</v>
      </c>
      <c r="B780" s="29">
        <v>30779.0</v>
      </c>
      <c r="C780" s="59">
        <v>30779.0</v>
      </c>
      <c r="D780" s="27">
        <v>0.0</v>
      </c>
      <c r="E780" s="42"/>
    </row>
    <row r="781" hidden="1">
      <c r="A781" s="58" t="s">
        <v>3873</v>
      </c>
      <c r="B781" s="29">
        <v>417.0</v>
      </c>
      <c r="C781" s="59">
        <v>417.0</v>
      </c>
      <c r="D781" s="27">
        <v>0.0</v>
      </c>
      <c r="E781" s="42"/>
    </row>
    <row r="782" hidden="1">
      <c r="A782" s="58" t="s">
        <v>3874</v>
      </c>
      <c r="B782" s="29">
        <v>13806.0</v>
      </c>
      <c r="C782" s="59">
        <v>13806.0</v>
      </c>
      <c r="D782" s="27">
        <v>0.0</v>
      </c>
      <c r="E782" s="42"/>
    </row>
    <row r="783" hidden="1">
      <c r="A783" s="35" t="s">
        <v>3875</v>
      </c>
      <c r="B783" s="29">
        <v>176920.0</v>
      </c>
      <c r="C783" s="59">
        <v>176068.0</v>
      </c>
      <c r="D783" s="27">
        <v>-852.0</v>
      </c>
      <c r="E783" s="42"/>
    </row>
    <row r="784" hidden="1">
      <c r="A784" s="36" t="s">
        <v>3876</v>
      </c>
      <c r="B784" s="43">
        <v>0.0</v>
      </c>
      <c r="C784" s="65">
        <v>1.0</v>
      </c>
      <c r="D784" s="66">
        <v>1.0</v>
      </c>
      <c r="E784" s="46"/>
    </row>
    <row r="785" hidden="1"/>
    <row r="786" hidden="1"/>
    <row r="787" hidden="1">
      <c r="A787" s="5" t="s">
        <v>5092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3850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4" t="s">
        <v>3851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5" t="s">
        <v>5098</v>
      </c>
      <c r="B793" s="7"/>
      <c r="C793" s="16"/>
      <c r="D793" s="56" t="s">
        <v>5105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3852</v>
      </c>
      <c r="B795" s="6"/>
      <c r="C795" s="6"/>
      <c r="D795" s="6"/>
      <c r="E795" s="7"/>
    </row>
    <row r="796" hidden="1">
      <c r="A796" s="20" t="s">
        <v>3853</v>
      </c>
      <c r="B796" s="21" t="s">
        <v>3854</v>
      </c>
      <c r="C796" s="22" t="s">
        <v>3855</v>
      </c>
      <c r="D796" s="21" t="s">
        <v>3856</v>
      </c>
      <c r="E796" s="23" t="s">
        <v>13</v>
      </c>
    </row>
    <row r="797" hidden="1">
      <c r="A797" s="57" t="s">
        <v>3857</v>
      </c>
      <c r="B797" s="25">
        <v>17169.0</v>
      </c>
      <c r="C797" s="26">
        <v>17170.0</v>
      </c>
      <c r="D797" s="27">
        <v>1.0</v>
      </c>
      <c r="E797" s="42"/>
    </row>
    <row r="798" hidden="1">
      <c r="A798" s="57" t="s">
        <v>3858</v>
      </c>
      <c r="B798" s="29">
        <v>2955.0</v>
      </c>
      <c r="C798" s="26">
        <v>2955.0</v>
      </c>
      <c r="D798" s="27">
        <v>0.0</v>
      </c>
      <c r="E798" s="41"/>
    </row>
    <row r="799" hidden="1">
      <c r="A799" s="57" t="s">
        <v>3859</v>
      </c>
      <c r="B799" s="25">
        <v>360.0</v>
      </c>
      <c r="C799" s="26">
        <v>360.0</v>
      </c>
      <c r="D799" s="27">
        <v>0.0</v>
      </c>
      <c r="E799" s="42"/>
    </row>
    <row r="800" hidden="1">
      <c r="A800" s="57" t="s">
        <v>3860</v>
      </c>
      <c r="B800" s="29">
        <v>1000.0</v>
      </c>
      <c r="C800" s="26">
        <v>1008.0</v>
      </c>
      <c r="D800" s="27">
        <v>8.0</v>
      </c>
      <c r="E800" s="42"/>
    </row>
    <row r="801" hidden="1">
      <c r="A801" s="31" t="s">
        <v>3862</v>
      </c>
      <c r="B801" s="29">
        <v>0.0</v>
      </c>
      <c r="C801" s="26"/>
      <c r="D801" s="27">
        <v>0.0</v>
      </c>
      <c r="E801" s="41"/>
    </row>
    <row r="802" hidden="1">
      <c r="A802" s="31" t="s">
        <v>3863</v>
      </c>
      <c r="B802" s="29">
        <v>0.0</v>
      </c>
      <c r="C802" s="26"/>
      <c r="D802" s="27">
        <v>0.0</v>
      </c>
      <c r="E802" s="42"/>
    </row>
    <row r="803" hidden="1">
      <c r="A803" s="31" t="s">
        <v>3865</v>
      </c>
      <c r="B803" s="29">
        <v>1000.0</v>
      </c>
      <c r="C803" s="26">
        <v>1000.0</v>
      </c>
      <c r="D803" s="27">
        <v>0.0</v>
      </c>
      <c r="E803" s="28" t="s">
        <v>8934</v>
      </c>
    </row>
    <row r="804" hidden="1">
      <c r="A804" s="31" t="s">
        <v>3867</v>
      </c>
      <c r="B804" s="29">
        <v>1040.0</v>
      </c>
      <c r="C804" s="26">
        <v>1040.0</v>
      </c>
      <c r="D804" s="27">
        <v>0.0</v>
      </c>
      <c r="E804" s="41"/>
    </row>
    <row r="805" hidden="1">
      <c r="A805" s="58" t="s">
        <v>3868</v>
      </c>
      <c r="B805" s="29">
        <v>37796.0</v>
      </c>
      <c r="C805" s="29">
        <v>37796.0</v>
      </c>
      <c r="D805" s="27">
        <v>0.0</v>
      </c>
      <c r="E805" s="42"/>
    </row>
    <row r="806" hidden="1">
      <c r="A806" s="58" t="s">
        <v>3869</v>
      </c>
      <c r="B806" s="29">
        <v>17875.0</v>
      </c>
      <c r="C806" s="59">
        <v>17875.0</v>
      </c>
      <c r="D806" s="27">
        <v>0.0</v>
      </c>
      <c r="E806" s="42"/>
    </row>
    <row r="807" hidden="1">
      <c r="A807" s="58" t="s">
        <v>3870</v>
      </c>
      <c r="B807" s="29">
        <v>38513.0</v>
      </c>
      <c r="C807" s="59">
        <v>38513.0</v>
      </c>
      <c r="D807" s="27">
        <v>0.0</v>
      </c>
      <c r="E807" s="42"/>
    </row>
    <row r="808" hidden="1">
      <c r="A808" s="58" t="s">
        <v>3871</v>
      </c>
      <c r="B808" s="29">
        <v>22619.0</v>
      </c>
      <c r="C808" s="59">
        <v>22619.0</v>
      </c>
      <c r="D808" s="27">
        <v>0.0</v>
      </c>
      <c r="E808" s="42"/>
    </row>
    <row r="809" hidden="1">
      <c r="A809" s="58" t="s">
        <v>3873</v>
      </c>
      <c r="B809" s="29">
        <v>200.0</v>
      </c>
      <c r="C809" s="59">
        <v>200.0</v>
      </c>
      <c r="D809" s="27">
        <v>0.0</v>
      </c>
      <c r="E809" s="42"/>
    </row>
    <row r="810" hidden="1">
      <c r="A810" s="58" t="s">
        <v>3874</v>
      </c>
      <c r="B810" s="29">
        <v>5843.0</v>
      </c>
      <c r="C810" s="59">
        <v>5843.0</v>
      </c>
      <c r="D810" s="27">
        <v>0.0</v>
      </c>
      <c r="E810" s="42"/>
    </row>
    <row r="811" hidden="1">
      <c r="A811" s="35" t="s">
        <v>3875</v>
      </c>
      <c r="B811" s="29">
        <v>140527.0</v>
      </c>
      <c r="C811" s="59">
        <v>140527.0</v>
      </c>
      <c r="D811" s="27">
        <v>0.0</v>
      </c>
      <c r="E811" s="42"/>
    </row>
    <row r="812" hidden="1">
      <c r="A812" s="36" t="s">
        <v>3876</v>
      </c>
      <c r="B812" s="43">
        <v>0.0</v>
      </c>
      <c r="C812" s="65">
        <v>9.0</v>
      </c>
      <c r="D812" s="66">
        <v>9.0</v>
      </c>
      <c r="E812" s="46"/>
    </row>
    <row r="813" hidden="1"/>
    <row r="814" hidden="1"/>
    <row r="815" hidden="1">
      <c r="A815" s="5" t="s">
        <v>5092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3850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4" t="s">
        <v>3851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5" t="s">
        <v>5107</v>
      </c>
      <c r="B821" s="7"/>
      <c r="C821" s="16"/>
      <c r="D821" s="56" t="s">
        <v>5099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3852</v>
      </c>
      <c r="B823" s="6"/>
      <c r="C823" s="6"/>
      <c r="D823" s="6"/>
      <c r="E823" s="7"/>
    </row>
    <row r="824" hidden="1">
      <c r="A824" s="20" t="s">
        <v>3853</v>
      </c>
      <c r="B824" s="21" t="s">
        <v>3854</v>
      </c>
      <c r="C824" s="22" t="s">
        <v>3855</v>
      </c>
      <c r="D824" s="21" t="s">
        <v>3856</v>
      </c>
      <c r="E824" s="23" t="s">
        <v>13</v>
      </c>
    </row>
    <row r="825" hidden="1">
      <c r="A825" s="57" t="s">
        <v>3857</v>
      </c>
      <c r="B825" s="25">
        <v>10228.0</v>
      </c>
      <c r="C825" s="26">
        <v>10230.0</v>
      </c>
      <c r="D825" s="27">
        <v>2.0</v>
      </c>
      <c r="E825" s="42"/>
    </row>
    <row r="826" hidden="1">
      <c r="A826" s="57" t="s">
        <v>3858</v>
      </c>
      <c r="B826" s="29">
        <v>4161.0</v>
      </c>
      <c r="C826" s="26">
        <v>4161.0</v>
      </c>
      <c r="D826" s="27">
        <v>0.0</v>
      </c>
      <c r="E826" s="41"/>
    </row>
    <row r="827" hidden="1">
      <c r="A827" s="57" t="s">
        <v>3859</v>
      </c>
      <c r="B827" s="25">
        <v>0.0</v>
      </c>
      <c r="C827" s="26"/>
      <c r="D827" s="27">
        <v>0.0</v>
      </c>
      <c r="E827" s="42"/>
    </row>
    <row r="828" hidden="1">
      <c r="A828" s="57" t="s">
        <v>3860</v>
      </c>
      <c r="B828" s="29">
        <v>500.0</v>
      </c>
      <c r="C828" s="26">
        <v>500.0</v>
      </c>
      <c r="D828" s="27">
        <v>0.0</v>
      </c>
      <c r="E828" s="42"/>
    </row>
    <row r="829" hidden="1">
      <c r="A829" s="31" t="s">
        <v>3862</v>
      </c>
      <c r="B829" s="29">
        <v>0.0</v>
      </c>
      <c r="C829" s="26"/>
      <c r="D829" s="27">
        <v>0.0</v>
      </c>
      <c r="E829" s="41"/>
    </row>
    <row r="830" hidden="1">
      <c r="A830" s="31" t="s">
        <v>3863</v>
      </c>
      <c r="B830" s="29">
        <v>0.0</v>
      </c>
      <c r="C830" s="26"/>
      <c r="D830" s="27">
        <v>0.0</v>
      </c>
      <c r="E830" s="42"/>
    </row>
    <row r="831" hidden="1">
      <c r="A831" s="31" t="s">
        <v>3865</v>
      </c>
      <c r="B831" s="29">
        <v>0.0</v>
      </c>
      <c r="C831" s="26"/>
      <c r="D831" s="27">
        <v>0.0</v>
      </c>
      <c r="E831" s="28"/>
    </row>
    <row r="832" hidden="1">
      <c r="A832" s="31" t="s">
        <v>3867</v>
      </c>
      <c r="B832" s="29">
        <v>0.0</v>
      </c>
      <c r="C832" s="26"/>
      <c r="D832" s="27">
        <v>0.0</v>
      </c>
      <c r="E832" s="41"/>
    </row>
    <row r="833" hidden="1">
      <c r="A833" s="58" t="s">
        <v>3868</v>
      </c>
      <c r="B833" s="29">
        <v>16587.0</v>
      </c>
      <c r="C833" s="29">
        <v>16587.0</v>
      </c>
      <c r="D833" s="27">
        <v>0.0</v>
      </c>
      <c r="E833" s="42"/>
    </row>
    <row r="834" hidden="1">
      <c r="A834" s="58" t="s">
        <v>3869</v>
      </c>
      <c r="B834" s="29">
        <v>7689.0</v>
      </c>
      <c r="C834" s="59">
        <v>7689.0</v>
      </c>
      <c r="D834" s="27">
        <v>0.0</v>
      </c>
      <c r="E834" s="42"/>
    </row>
    <row r="835" hidden="1">
      <c r="A835" s="58" t="s">
        <v>3870</v>
      </c>
      <c r="B835" s="29">
        <v>16381.0</v>
      </c>
      <c r="C835" s="59">
        <v>15714.0</v>
      </c>
      <c r="D835" s="27">
        <v>-667.0</v>
      </c>
      <c r="E835" s="42"/>
    </row>
    <row r="836" hidden="1">
      <c r="A836" s="58" t="s">
        <v>3871</v>
      </c>
      <c r="B836" s="29">
        <v>15089.0</v>
      </c>
      <c r="C836" s="59">
        <v>15089.0</v>
      </c>
      <c r="D836" s="27">
        <v>0.0</v>
      </c>
      <c r="E836" s="42"/>
    </row>
    <row r="837" hidden="1">
      <c r="A837" s="58" t="s">
        <v>3873</v>
      </c>
      <c r="B837" s="29">
        <v>0.0</v>
      </c>
      <c r="C837" s="59">
        <v>0.0</v>
      </c>
      <c r="D837" s="27">
        <v>0.0</v>
      </c>
      <c r="E837" s="42"/>
    </row>
    <row r="838" hidden="1">
      <c r="A838" s="58" t="s">
        <v>3874</v>
      </c>
      <c r="B838" s="29">
        <v>5420.0</v>
      </c>
      <c r="C838" s="59">
        <v>5420.0</v>
      </c>
      <c r="D838" s="27">
        <v>0.0</v>
      </c>
      <c r="E838" s="42"/>
    </row>
    <row r="839" hidden="1">
      <c r="A839" s="35" t="s">
        <v>3875</v>
      </c>
      <c r="B839" s="29">
        <v>70634.5</v>
      </c>
      <c r="C839" s="59">
        <v>69967.5</v>
      </c>
      <c r="D839" s="27">
        <v>-667.0</v>
      </c>
      <c r="E839" s="42"/>
    </row>
    <row r="840" hidden="1">
      <c r="A840" s="36" t="s">
        <v>3876</v>
      </c>
      <c r="B840" s="43">
        <v>0.5</v>
      </c>
      <c r="C840" s="65">
        <v>2.5</v>
      </c>
      <c r="D840" s="66">
        <v>2.0</v>
      </c>
      <c r="E840" s="46"/>
    </row>
    <row r="841" hidden="1"/>
    <row r="842" hidden="1"/>
    <row r="843" hidden="1">
      <c r="A843" s="5" t="s">
        <v>5092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3850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4" t="s">
        <v>3851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5" t="s">
        <v>5098</v>
      </c>
      <c r="B849" s="7"/>
      <c r="C849" s="16"/>
      <c r="D849" s="56" t="s">
        <v>5099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3852</v>
      </c>
      <c r="B851" s="6"/>
      <c r="C851" s="6"/>
      <c r="D851" s="6"/>
      <c r="E851" s="7"/>
    </row>
    <row r="852" hidden="1">
      <c r="A852" s="20" t="s">
        <v>3853</v>
      </c>
      <c r="B852" s="21" t="s">
        <v>3854</v>
      </c>
      <c r="C852" s="22" t="s">
        <v>3855</v>
      </c>
      <c r="D852" s="21" t="s">
        <v>3856</v>
      </c>
      <c r="E852" s="23" t="s">
        <v>13</v>
      </c>
    </row>
    <row r="853" hidden="1">
      <c r="A853" s="57" t="s">
        <v>3857</v>
      </c>
      <c r="B853" s="25">
        <v>28044.0</v>
      </c>
      <c r="C853" s="26">
        <v>28045.0</v>
      </c>
      <c r="D853" s="27">
        <v>1.0</v>
      </c>
      <c r="E853" s="42"/>
    </row>
    <row r="854" hidden="1">
      <c r="A854" s="57" t="s">
        <v>3858</v>
      </c>
      <c r="B854" s="29">
        <v>8000.0</v>
      </c>
      <c r="C854" s="26">
        <v>8000.0</v>
      </c>
      <c r="D854" s="27">
        <v>0.0</v>
      </c>
      <c r="E854" s="41"/>
    </row>
    <row r="855" hidden="1">
      <c r="A855" s="57" t="s">
        <v>3859</v>
      </c>
      <c r="B855" s="25">
        <v>360.0</v>
      </c>
      <c r="C855" s="26">
        <v>360.0</v>
      </c>
      <c r="D855" s="27">
        <v>0.0</v>
      </c>
      <c r="E855" s="42"/>
    </row>
    <row r="856" hidden="1">
      <c r="A856" s="57" t="s">
        <v>3860</v>
      </c>
      <c r="B856" s="29">
        <v>1000.0</v>
      </c>
      <c r="C856" s="26">
        <v>1000.0</v>
      </c>
      <c r="D856" s="27">
        <v>0.0</v>
      </c>
      <c r="E856" s="42"/>
    </row>
    <row r="857" hidden="1">
      <c r="A857" s="31" t="s">
        <v>3862</v>
      </c>
      <c r="B857" s="29">
        <v>120.0</v>
      </c>
      <c r="C857" s="26">
        <v>120.0</v>
      </c>
      <c r="D857" s="27">
        <v>0.0</v>
      </c>
      <c r="E857" s="41"/>
    </row>
    <row r="858" hidden="1">
      <c r="A858" s="31" t="s">
        <v>3863</v>
      </c>
      <c r="B858" s="29">
        <v>0.0</v>
      </c>
      <c r="C858" s="26"/>
      <c r="D858" s="27">
        <v>0.0</v>
      </c>
      <c r="E858" s="42"/>
    </row>
    <row r="859" hidden="1">
      <c r="A859" s="31" t="s">
        <v>3865</v>
      </c>
      <c r="B859" s="29">
        <v>2000.0</v>
      </c>
      <c r="C859" s="26">
        <v>2000.0</v>
      </c>
      <c r="D859" s="27">
        <v>0.0</v>
      </c>
      <c r="E859" s="28" t="s">
        <v>8935</v>
      </c>
    </row>
    <row r="860" hidden="1">
      <c r="A860" s="31" t="s">
        <v>3867</v>
      </c>
      <c r="B860" s="29">
        <v>720.0</v>
      </c>
      <c r="C860" s="26">
        <v>720.0</v>
      </c>
      <c r="D860" s="27">
        <v>0.0</v>
      </c>
      <c r="E860" s="41"/>
    </row>
    <row r="861" hidden="1">
      <c r="A861" s="58" t="s">
        <v>3868</v>
      </c>
      <c r="B861" s="29">
        <v>54800.0</v>
      </c>
      <c r="C861" s="29">
        <v>54800.0</v>
      </c>
      <c r="D861" s="27">
        <v>0.0</v>
      </c>
      <c r="E861" s="42"/>
    </row>
    <row r="862" hidden="1">
      <c r="A862" s="58" t="s">
        <v>3869</v>
      </c>
      <c r="B862" s="29">
        <v>64253.249999999985</v>
      </c>
      <c r="C862" s="59">
        <v>64253.2500000001</v>
      </c>
      <c r="D862" s="27">
        <v>1.1641532182693481E-10</v>
      </c>
      <c r="E862" s="42"/>
    </row>
    <row r="863" hidden="1">
      <c r="A863" s="58" t="s">
        <v>3870</v>
      </c>
      <c r="B863" s="29">
        <v>51658.0</v>
      </c>
      <c r="C863" s="59">
        <v>51347.0</v>
      </c>
      <c r="D863" s="27">
        <v>-311.0</v>
      </c>
      <c r="E863" s="42"/>
    </row>
    <row r="864" hidden="1">
      <c r="A864" s="58" t="s">
        <v>3871</v>
      </c>
      <c r="B864" s="29">
        <v>25162.0</v>
      </c>
      <c r="C864" s="59">
        <v>25162.0</v>
      </c>
      <c r="D864" s="27">
        <v>0.0</v>
      </c>
      <c r="E864" s="42"/>
    </row>
    <row r="865" hidden="1">
      <c r="A865" s="58" t="s">
        <v>3873</v>
      </c>
      <c r="B865" s="29">
        <v>0.0</v>
      </c>
      <c r="C865" s="59">
        <v>0.0</v>
      </c>
      <c r="D865" s="27">
        <v>0.0</v>
      </c>
      <c r="E865" s="42"/>
    </row>
    <row r="866" hidden="1">
      <c r="A866" s="58" t="s">
        <v>3874</v>
      </c>
      <c r="B866" s="29">
        <v>13346.0</v>
      </c>
      <c r="C866" s="59">
        <v>13346.0</v>
      </c>
      <c r="D866" s="27">
        <v>0.0</v>
      </c>
      <c r="E866" s="42"/>
    </row>
    <row r="867" hidden="1">
      <c r="A867" s="35" t="s">
        <v>3875</v>
      </c>
      <c r="B867" s="29">
        <v>236117.25000000006</v>
      </c>
      <c r="C867" s="59">
        <v>235806.24999999962</v>
      </c>
      <c r="D867" s="27">
        <v>-311.00000000043656</v>
      </c>
      <c r="E867" s="42"/>
    </row>
    <row r="868" hidden="1">
      <c r="A868" s="36" t="s">
        <v>3876</v>
      </c>
      <c r="B868" s="43">
        <v>-6.184563972055912E-11</v>
      </c>
      <c r="C868" s="65">
        <v>1.0000000004947651</v>
      </c>
      <c r="D868" s="66">
        <v>1.0000000005566108</v>
      </c>
      <c r="E868" s="46"/>
    </row>
    <row r="869" hidden="1"/>
    <row r="870" hidden="1"/>
    <row r="871" hidden="1">
      <c r="A871" s="5" t="s">
        <v>5092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3850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4" t="s">
        <v>3851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5" t="s">
        <v>5098</v>
      </c>
      <c r="B877" s="7"/>
      <c r="C877" s="16"/>
      <c r="D877" s="56" t="s">
        <v>5099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3852</v>
      </c>
      <c r="B879" s="6"/>
      <c r="C879" s="6"/>
      <c r="D879" s="6"/>
      <c r="E879" s="7"/>
    </row>
    <row r="880" hidden="1">
      <c r="A880" s="20" t="s">
        <v>3853</v>
      </c>
      <c r="B880" s="21" t="s">
        <v>3854</v>
      </c>
      <c r="C880" s="22" t="s">
        <v>3855</v>
      </c>
      <c r="D880" s="21" t="s">
        <v>3856</v>
      </c>
      <c r="E880" s="23" t="s">
        <v>13</v>
      </c>
    </row>
    <row r="881" hidden="1">
      <c r="A881" s="57" t="s">
        <v>3857</v>
      </c>
      <c r="B881" s="25">
        <v>26890.0</v>
      </c>
      <c r="C881" s="26">
        <v>26890.0</v>
      </c>
      <c r="D881" s="27">
        <v>0.0</v>
      </c>
      <c r="E881" s="42"/>
    </row>
    <row r="882" hidden="1">
      <c r="A882" s="57" t="s">
        <v>3858</v>
      </c>
      <c r="B882" s="29">
        <v>4430.0</v>
      </c>
      <c r="C882" s="26">
        <v>4430.0</v>
      </c>
      <c r="D882" s="27">
        <v>0.0</v>
      </c>
      <c r="E882" s="41"/>
    </row>
    <row r="883" hidden="1">
      <c r="A883" s="57" t="s">
        <v>3859</v>
      </c>
      <c r="B883" s="25">
        <v>280.0</v>
      </c>
      <c r="C883" s="26">
        <v>280.0</v>
      </c>
      <c r="D883" s="27">
        <v>0.0</v>
      </c>
      <c r="E883" s="42"/>
    </row>
    <row r="884" hidden="1">
      <c r="A884" s="57" t="s">
        <v>3860</v>
      </c>
      <c r="B884" s="29">
        <v>500.0</v>
      </c>
      <c r="C884" s="26">
        <v>500.0</v>
      </c>
      <c r="D884" s="27">
        <v>0.0</v>
      </c>
      <c r="E884" s="42"/>
    </row>
    <row r="885" hidden="1">
      <c r="A885" s="31" t="s">
        <v>3862</v>
      </c>
      <c r="B885" s="29">
        <v>160.0</v>
      </c>
      <c r="C885" s="26"/>
      <c r="D885" s="27">
        <v>-160.0</v>
      </c>
      <c r="E885" s="41"/>
    </row>
    <row r="886" hidden="1">
      <c r="A886" s="31" t="s">
        <v>3863</v>
      </c>
      <c r="B886" s="29">
        <v>0.0</v>
      </c>
      <c r="C886" s="26"/>
      <c r="D886" s="27">
        <v>0.0</v>
      </c>
      <c r="E886" s="42"/>
    </row>
    <row r="887" hidden="1">
      <c r="A887" s="31" t="s">
        <v>3865</v>
      </c>
      <c r="B887" s="29">
        <v>2000.0</v>
      </c>
      <c r="C887" s="26">
        <v>2000.0</v>
      </c>
      <c r="D887" s="27">
        <v>0.0</v>
      </c>
      <c r="E887" s="28" t="s">
        <v>8936</v>
      </c>
    </row>
    <row r="888" hidden="1">
      <c r="A888" s="31" t="s">
        <v>3867</v>
      </c>
      <c r="B888" s="29">
        <v>1160.0</v>
      </c>
      <c r="C888" s="26">
        <v>1320.0</v>
      </c>
      <c r="D888" s="27">
        <v>160.0</v>
      </c>
      <c r="E888" s="41"/>
    </row>
    <row r="889" hidden="1">
      <c r="A889" s="58" t="s">
        <v>3868</v>
      </c>
      <c r="B889" s="29">
        <v>60131.0</v>
      </c>
      <c r="C889" s="29">
        <v>60131.0</v>
      </c>
      <c r="D889" s="27">
        <v>0.0</v>
      </c>
      <c r="E889" s="42"/>
    </row>
    <row r="890" hidden="1">
      <c r="A890" s="58" t="s">
        <v>3869</v>
      </c>
      <c r="B890" s="29">
        <v>34176.0</v>
      </c>
      <c r="C890" s="59">
        <v>34176.0</v>
      </c>
      <c r="D890" s="27">
        <v>0.0</v>
      </c>
      <c r="E890" s="42"/>
    </row>
    <row r="891" hidden="1">
      <c r="A891" s="58" t="s">
        <v>3870</v>
      </c>
      <c r="B891" s="29">
        <v>52023.0</v>
      </c>
      <c r="C891" s="59">
        <v>51694.0</v>
      </c>
      <c r="D891" s="27">
        <v>-329.0</v>
      </c>
      <c r="E891" s="42"/>
    </row>
    <row r="892" hidden="1">
      <c r="A892" s="58" t="s">
        <v>3871</v>
      </c>
      <c r="B892" s="29">
        <v>31023.0</v>
      </c>
      <c r="C892" s="59">
        <v>31023.0</v>
      </c>
      <c r="D892" s="27">
        <v>0.0</v>
      </c>
      <c r="E892" s="42"/>
    </row>
    <row r="893" hidden="1">
      <c r="A893" s="58" t="s">
        <v>3873</v>
      </c>
      <c r="B893" s="29">
        <v>249.0</v>
      </c>
      <c r="C893" s="59">
        <v>249.0</v>
      </c>
      <c r="D893" s="27">
        <v>0.0</v>
      </c>
      <c r="E893" s="42"/>
    </row>
    <row r="894" hidden="1">
      <c r="A894" s="58" t="s">
        <v>3874</v>
      </c>
      <c r="B894" s="29">
        <v>12059.0</v>
      </c>
      <c r="C894" s="59">
        <v>12059.0</v>
      </c>
      <c r="D894" s="27">
        <v>0.0</v>
      </c>
      <c r="E894" s="42"/>
    </row>
    <row r="895" hidden="1">
      <c r="A895" s="35" t="s">
        <v>3875</v>
      </c>
      <c r="B895" s="29">
        <v>213022.0</v>
      </c>
      <c r="C895" s="59">
        <v>212693.0</v>
      </c>
      <c r="D895" s="27">
        <v>-329.0</v>
      </c>
      <c r="E895" s="42"/>
    </row>
    <row r="896" hidden="1">
      <c r="A896" s="36" t="s">
        <v>3876</v>
      </c>
      <c r="B896" s="43">
        <v>0.0</v>
      </c>
      <c r="C896" s="65">
        <v>0.0</v>
      </c>
      <c r="D896" s="66">
        <v>0.0</v>
      </c>
      <c r="E896" s="46"/>
    </row>
    <row r="897" hidden="1"/>
    <row r="898" hidden="1"/>
    <row r="899" hidden="1">
      <c r="A899" s="5" t="s">
        <v>5092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3850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4" t="s">
        <v>3851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5" t="s">
        <v>5098</v>
      </c>
      <c r="B905" s="7"/>
      <c r="C905" s="16"/>
      <c r="D905" s="56" t="s">
        <v>5099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3852</v>
      </c>
      <c r="B907" s="6"/>
      <c r="C907" s="6"/>
      <c r="D907" s="6"/>
      <c r="E907" s="7"/>
    </row>
    <row r="908" hidden="1">
      <c r="A908" s="20" t="s">
        <v>3853</v>
      </c>
      <c r="B908" s="21" t="s">
        <v>3854</v>
      </c>
      <c r="C908" s="22" t="s">
        <v>3855</v>
      </c>
      <c r="D908" s="21" t="s">
        <v>3856</v>
      </c>
      <c r="E908" s="23" t="s">
        <v>13</v>
      </c>
    </row>
    <row r="909" hidden="1">
      <c r="A909" s="57" t="s">
        <v>3857</v>
      </c>
      <c r="B909" s="25">
        <v>20262.0</v>
      </c>
      <c r="C909" s="26">
        <v>20562.0</v>
      </c>
      <c r="D909" s="27">
        <v>300.0</v>
      </c>
      <c r="E909" s="28" t="s">
        <v>8937</v>
      </c>
    </row>
    <row r="910" hidden="1">
      <c r="A910" s="57" t="s">
        <v>3858</v>
      </c>
      <c r="B910" s="29">
        <v>5805.0</v>
      </c>
      <c r="C910" s="26">
        <v>5805.0</v>
      </c>
      <c r="D910" s="27">
        <v>0.0</v>
      </c>
      <c r="E910" s="41"/>
    </row>
    <row r="911" hidden="1">
      <c r="A911" s="57" t="s">
        <v>3859</v>
      </c>
      <c r="B911" s="25">
        <v>660.0</v>
      </c>
      <c r="C911" s="26">
        <v>660.0</v>
      </c>
      <c r="D911" s="27">
        <v>0.0</v>
      </c>
      <c r="E911" s="42"/>
    </row>
    <row r="912" hidden="1">
      <c r="A912" s="57" t="s">
        <v>3860</v>
      </c>
      <c r="B912" s="29">
        <v>500.0</v>
      </c>
      <c r="C912" s="26">
        <v>506.0</v>
      </c>
      <c r="D912" s="27">
        <v>6.0</v>
      </c>
      <c r="E912" s="42"/>
    </row>
    <row r="913" hidden="1">
      <c r="A913" s="31" t="s">
        <v>3862</v>
      </c>
      <c r="B913" s="29">
        <v>0.0</v>
      </c>
      <c r="C913" s="26"/>
      <c r="D913" s="27">
        <v>0.0</v>
      </c>
      <c r="E913" s="41"/>
    </row>
    <row r="914" hidden="1">
      <c r="A914" s="31" t="s">
        <v>3863</v>
      </c>
      <c r="B914" s="29">
        <v>0.0</v>
      </c>
      <c r="C914" s="26"/>
      <c r="D914" s="27">
        <v>0.0</v>
      </c>
      <c r="E914" s="42"/>
    </row>
    <row r="915" hidden="1">
      <c r="A915" s="31" t="s">
        <v>3865</v>
      </c>
      <c r="B915" s="29">
        <v>4310.0</v>
      </c>
      <c r="C915" s="26">
        <v>4310.0</v>
      </c>
      <c r="D915" s="27">
        <v>0.0</v>
      </c>
      <c r="E915" s="28" t="s">
        <v>8938</v>
      </c>
    </row>
    <row r="916" hidden="1">
      <c r="A916" s="31" t="s">
        <v>3867</v>
      </c>
      <c r="B916" s="29">
        <v>1560.0</v>
      </c>
      <c r="C916" s="26">
        <v>1560.0</v>
      </c>
      <c r="D916" s="27">
        <v>0.0</v>
      </c>
      <c r="E916" s="41"/>
    </row>
    <row r="917" hidden="1">
      <c r="A917" s="58" t="s">
        <v>3868</v>
      </c>
      <c r="B917" s="29">
        <v>46736.0</v>
      </c>
      <c r="C917" s="29">
        <v>46736.0</v>
      </c>
      <c r="D917" s="27">
        <v>0.0</v>
      </c>
      <c r="E917" s="42"/>
    </row>
    <row r="918" hidden="1">
      <c r="A918" s="58" t="s">
        <v>3869</v>
      </c>
      <c r="B918" s="29">
        <v>38080.0</v>
      </c>
      <c r="C918" s="59">
        <v>38080.0</v>
      </c>
      <c r="D918" s="27">
        <v>0.0</v>
      </c>
      <c r="E918" s="42"/>
    </row>
    <row r="919" hidden="1">
      <c r="A919" s="58" t="s">
        <v>3870</v>
      </c>
      <c r="B919" s="29">
        <v>42223.0</v>
      </c>
      <c r="C919" s="59">
        <v>42223.0</v>
      </c>
      <c r="D919" s="27">
        <v>0.0</v>
      </c>
      <c r="E919" s="42"/>
    </row>
    <row r="920" hidden="1">
      <c r="A920" s="58" t="s">
        <v>3871</v>
      </c>
      <c r="B920" s="29">
        <v>29913.0</v>
      </c>
      <c r="C920" s="59">
        <v>29913.0</v>
      </c>
      <c r="D920" s="27">
        <v>0.0</v>
      </c>
      <c r="E920" s="42"/>
    </row>
    <row r="921" hidden="1">
      <c r="A921" s="58" t="s">
        <v>3873</v>
      </c>
      <c r="B921" s="29">
        <v>509.0</v>
      </c>
      <c r="C921" s="59">
        <v>509.0</v>
      </c>
      <c r="D921" s="27">
        <v>0.0</v>
      </c>
      <c r="E921" s="42"/>
    </row>
    <row r="922" hidden="1">
      <c r="A922" s="58" t="s">
        <v>3874</v>
      </c>
      <c r="B922" s="29">
        <v>8893.0</v>
      </c>
      <c r="C922" s="59">
        <v>8893.0</v>
      </c>
      <c r="D922" s="27">
        <v>0.0</v>
      </c>
      <c r="E922" s="42"/>
    </row>
    <row r="923" hidden="1">
      <c r="A923" s="35" t="s">
        <v>3875</v>
      </c>
      <c r="B923" s="29">
        <v>190557.9</v>
      </c>
      <c r="C923" s="59">
        <v>190557.9</v>
      </c>
      <c r="D923" s="27">
        <v>0.0</v>
      </c>
      <c r="E923" s="42"/>
    </row>
    <row r="924" hidden="1">
      <c r="A924" s="36" t="s">
        <v>3876</v>
      </c>
      <c r="B924" s="43">
        <v>0.09999999999854481</v>
      </c>
      <c r="C924" s="65">
        <v>306.1000000000058</v>
      </c>
      <c r="D924" s="66">
        <v>306.0000000000073</v>
      </c>
      <c r="E924" s="46"/>
    </row>
    <row r="925" hidden="1"/>
    <row r="926" hidden="1"/>
    <row r="927" hidden="1">
      <c r="A927" s="5" t="s">
        <v>5092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3850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4" t="s">
        <v>3851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5" t="s">
        <v>5098</v>
      </c>
      <c r="B933" s="7"/>
      <c r="C933" s="16"/>
      <c r="D933" s="56" t="s">
        <v>5105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3852</v>
      </c>
      <c r="B935" s="6"/>
      <c r="C935" s="6"/>
      <c r="D935" s="6"/>
      <c r="E935" s="7"/>
    </row>
    <row r="936" hidden="1">
      <c r="A936" s="20" t="s">
        <v>3853</v>
      </c>
      <c r="B936" s="21" t="s">
        <v>3854</v>
      </c>
      <c r="C936" s="22" t="s">
        <v>3855</v>
      </c>
      <c r="D936" s="21" t="s">
        <v>3856</v>
      </c>
      <c r="E936" s="23" t="s">
        <v>13</v>
      </c>
    </row>
    <row r="937" hidden="1">
      <c r="A937" s="57" t="s">
        <v>3857</v>
      </c>
      <c r="B937" s="25">
        <v>5197.0</v>
      </c>
      <c r="C937" s="26">
        <v>5200.0</v>
      </c>
      <c r="D937" s="27">
        <v>3.0</v>
      </c>
      <c r="E937" s="28"/>
    </row>
    <row r="938" hidden="1">
      <c r="A938" s="57" t="s">
        <v>3858</v>
      </c>
      <c r="B938" s="29">
        <v>4908.0</v>
      </c>
      <c r="C938" s="26">
        <v>4908.0</v>
      </c>
      <c r="D938" s="27">
        <v>0.0</v>
      </c>
      <c r="E938" s="41"/>
    </row>
    <row r="939" hidden="1">
      <c r="A939" s="57" t="s">
        <v>3859</v>
      </c>
      <c r="B939" s="25">
        <v>360.0</v>
      </c>
      <c r="C939" s="26">
        <v>360.0</v>
      </c>
      <c r="D939" s="27">
        <v>0.0</v>
      </c>
      <c r="E939" s="42"/>
    </row>
    <row r="940" hidden="1">
      <c r="A940" s="57" t="s">
        <v>3860</v>
      </c>
      <c r="B940" s="29">
        <v>0.0</v>
      </c>
      <c r="C940" s="26"/>
      <c r="D940" s="27">
        <v>0.0</v>
      </c>
      <c r="E940" s="42"/>
    </row>
    <row r="941" hidden="1">
      <c r="A941" s="31" t="s">
        <v>3862</v>
      </c>
      <c r="B941" s="29">
        <v>0.0</v>
      </c>
      <c r="C941" s="26"/>
      <c r="D941" s="27">
        <v>0.0</v>
      </c>
      <c r="E941" s="41"/>
    </row>
    <row r="942" hidden="1">
      <c r="A942" s="31" t="s">
        <v>3863</v>
      </c>
      <c r="B942" s="29">
        <v>0.0</v>
      </c>
      <c r="C942" s="26"/>
      <c r="D942" s="27">
        <v>0.0</v>
      </c>
      <c r="E942" s="42"/>
    </row>
    <row r="943" hidden="1">
      <c r="A943" s="31" t="s">
        <v>3865</v>
      </c>
      <c r="B943" s="29">
        <v>6695.0</v>
      </c>
      <c r="C943" s="26">
        <v>6695.0</v>
      </c>
      <c r="D943" s="27">
        <v>0.0</v>
      </c>
      <c r="E943" s="28" t="s">
        <v>8939</v>
      </c>
    </row>
    <row r="944" hidden="1">
      <c r="A944" s="31" t="s">
        <v>3867</v>
      </c>
      <c r="B944" s="29">
        <v>1840.0</v>
      </c>
      <c r="C944" s="26">
        <v>1840.0</v>
      </c>
      <c r="D944" s="27">
        <v>0.0</v>
      </c>
      <c r="E944" s="41"/>
    </row>
    <row r="945" hidden="1">
      <c r="A945" s="58" t="s">
        <v>3868</v>
      </c>
      <c r="B945" s="29">
        <v>32757.0</v>
      </c>
      <c r="C945" s="29">
        <v>32757.0</v>
      </c>
      <c r="D945" s="27">
        <v>0.0</v>
      </c>
      <c r="E945" s="42"/>
    </row>
    <row r="946" hidden="1">
      <c r="A946" s="58" t="s">
        <v>3869</v>
      </c>
      <c r="B946" s="29">
        <v>17564.0</v>
      </c>
      <c r="C946" s="59">
        <v>17564.0</v>
      </c>
      <c r="D946" s="27">
        <v>0.0</v>
      </c>
      <c r="E946" s="42"/>
    </row>
    <row r="947" hidden="1">
      <c r="A947" s="58" t="s">
        <v>3870</v>
      </c>
      <c r="B947" s="29">
        <v>33033.0</v>
      </c>
      <c r="C947" s="59">
        <v>32669.0</v>
      </c>
      <c r="D947" s="27">
        <v>-364.0</v>
      </c>
      <c r="E947" s="42"/>
    </row>
    <row r="948" hidden="1">
      <c r="A948" s="58" t="s">
        <v>3871</v>
      </c>
      <c r="B948" s="29">
        <v>29705.2</v>
      </c>
      <c r="C948" s="59">
        <v>29705.2</v>
      </c>
      <c r="D948" s="27">
        <v>0.0</v>
      </c>
      <c r="E948" s="42"/>
    </row>
    <row r="949" hidden="1">
      <c r="A949" s="58" t="s">
        <v>3873</v>
      </c>
      <c r="B949" s="29">
        <v>2951.8</v>
      </c>
      <c r="C949" s="59">
        <v>2951.8</v>
      </c>
      <c r="D949" s="27">
        <v>0.0</v>
      </c>
      <c r="E949" s="42"/>
    </row>
    <row r="950" hidden="1">
      <c r="A950" s="58" t="s">
        <v>3874</v>
      </c>
      <c r="B950" s="29">
        <v>4608.0</v>
      </c>
      <c r="C950" s="59">
        <v>4608.0</v>
      </c>
      <c r="D950" s="27">
        <v>0.0</v>
      </c>
      <c r="E950" s="42"/>
    </row>
    <row r="951" hidden="1">
      <c r="A951" s="35" t="s">
        <v>3875</v>
      </c>
      <c r="B951" s="29">
        <v>135011.4</v>
      </c>
      <c r="C951" s="59">
        <v>134647.39999999997</v>
      </c>
      <c r="D951" s="27">
        <v>-364.0000000000291</v>
      </c>
      <c r="E951" s="42"/>
    </row>
    <row r="952" hidden="1">
      <c r="A952" s="36" t="s">
        <v>3876</v>
      </c>
      <c r="B952" s="43">
        <v>-0.3999999999869033</v>
      </c>
      <c r="C952" s="65">
        <v>2.6000000000349246</v>
      </c>
      <c r="D952" s="66">
        <v>3.000000000021828</v>
      </c>
      <c r="E952" s="46"/>
    </row>
    <row r="953" hidden="1"/>
    <row r="954" hidden="1"/>
    <row r="955" hidden="1">
      <c r="A955" s="5" t="s">
        <v>5092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3850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4" t="s">
        <v>3851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5" t="s">
        <v>5107</v>
      </c>
      <c r="B961" s="7"/>
      <c r="C961" s="16"/>
      <c r="D961" s="56" t="s">
        <v>5099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3852</v>
      </c>
      <c r="B963" s="6"/>
      <c r="C963" s="6"/>
      <c r="D963" s="6"/>
      <c r="E963" s="7"/>
    </row>
    <row r="964" hidden="1">
      <c r="A964" s="20" t="s">
        <v>3853</v>
      </c>
      <c r="B964" s="21" t="s">
        <v>3854</v>
      </c>
      <c r="C964" s="22" t="s">
        <v>3855</v>
      </c>
      <c r="D964" s="21" t="s">
        <v>3856</v>
      </c>
      <c r="E964" s="23" t="s">
        <v>13</v>
      </c>
    </row>
    <row r="965" hidden="1">
      <c r="A965" s="57" t="s">
        <v>3857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7" t="s">
        <v>3858</v>
      </c>
      <c r="B966" s="29">
        <v>2677.0</v>
      </c>
      <c r="C966" s="26">
        <v>2677.0</v>
      </c>
      <c r="D966" s="27">
        <v>0.0</v>
      </c>
      <c r="E966" s="41"/>
    </row>
    <row r="967" hidden="1">
      <c r="A967" s="57" t="s">
        <v>3859</v>
      </c>
      <c r="B967" s="25">
        <v>360.0</v>
      </c>
      <c r="C967" s="26">
        <v>360.0</v>
      </c>
      <c r="D967" s="27">
        <v>0.0</v>
      </c>
      <c r="E967" s="42"/>
    </row>
    <row r="968" hidden="1">
      <c r="A968" s="57" t="s">
        <v>3860</v>
      </c>
      <c r="B968" s="29">
        <v>500.0</v>
      </c>
      <c r="C968" s="26">
        <v>500.0</v>
      </c>
      <c r="D968" s="27">
        <v>0.0</v>
      </c>
      <c r="E968" s="42"/>
    </row>
    <row r="969" hidden="1">
      <c r="A969" s="31" t="s">
        <v>3862</v>
      </c>
      <c r="B969" s="29">
        <v>100.0</v>
      </c>
      <c r="C969" s="26">
        <v>99.0</v>
      </c>
      <c r="D969" s="27">
        <v>-1.0</v>
      </c>
      <c r="E969" s="41"/>
    </row>
    <row r="970" hidden="1">
      <c r="A970" s="31" t="s">
        <v>3863</v>
      </c>
      <c r="B970" s="29">
        <v>0.0</v>
      </c>
      <c r="C970" s="26"/>
      <c r="D970" s="27">
        <v>0.0</v>
      </c>
      <c r="E970" s="42"/>
    </row>
    <row r="971" hidden="1">
      <c r="A971" s="31" t="s">
        <v>3865</v>
      </c>
      <c r="B971" s="29">
        <v>0.0</v>
      </c>
      <c r="C971" s="26"/>
      <c r="D971" s="27">
        <v>0.0</v>
      </c>
      <c r="E971" s="28"/>
    </row>
    <row r="972" hidden="1">
      <c r="A972" s="31" t="s">
        <v>3867</v>
      </c>
      <c r="B972" s="29">
        <v>880.0</v>
      </c>
      <c r="C972" s="26">
        <v>880.0</v>
      </c>
      <c r="D972" s="27">
        <v>0.0</v>
      </c>
      <c r="E972" s="41"/>
    </row>
    <row r="973" hidden="1">
      <c r="A973" s="58" t="s">
        <v>3868</v>
      </c>
      <c r="B973" s="29">
        <v>14914.0</v>
      </c>
      <c r="C973" s="29">
        <v>14914.0</v>
      </c>
      <c r="D973" s="27">
        <v>0.0</v>
      </c>
      <c r="E973" s="42"/>
    </row>
    <row r="974" hidden="1">
      <c r="A974" s="58" t="s">
        <v>3869</v>
      </c>
      <c r="B974" s="29">
        <v>8318.0</v>
      </c>
      <c r="C974" s="59">
        <v>8647.0</v>
      </c>
      <c r="D974" s="27">
        <v>329.0</v>
      </c>
      <c r="E974" s="42"/>
    </row>
    <row r="975" hidden="1">
      <c r="A975" s="58" t="s">
        <v>3870</v>
      </c>
      <c r="B975" s="29">
        <v>16011.0</v>
      </c>
      <c r="C975" s="59">
        <v>16011.0</v>
      </c>
      <c r="D975" s="27">
        <v>0.0</v>
      </c>
      <c r="E975" s="42"/>
    </row>
    <row r="976" hidden="1">
      <c r="A976" s="58" t="s">
        <v>3871</v>
      </c>
      <c r="B976" s="29">
        <v>15758.6</v>
      </c>
      <c r="C976" s="59">
        <v>15758.599999999999</v>
      </c>
      <c r="D976" s="27">
        <v>-1.8189894035458565E-12</v>
      </c>
      <c r="E976" s="42"/>
    </row>
    <row r="977" hidden="1">
      <c r="A977" s="58" t="s">
        <v>3873</v>
      </c>
      <c r="B977" s="29">
        <v>1426.0</v>
      </c>
      <c r="C977" s="59">
        <v>1426.0</v>
      </c>
      <c r="D977" s="27">
        <v>0.0</v>
      </c>
      <c r="E977" s="42"/>
    </row>
    <row r="978" hidden="1">
      <c r="A978" s="58" t="s">
        <v>3874</v>
      </c>
      <c r="B978" s="29">
        <v>7848.0</v>
      </c>
      <c r="C978" s="59">
        <v>7848.0</v>
      </c>
      <c r="D978" s="27">
        <v>0.0</v>
      </c>
      <c r="E978" s="42"/>
    </row>
    <row r="979" hidden="1">
      <c r="A979" s="35" t="s">
        <v>3875</v>
      </c>
      <c r="B979" s="29">
        <v>72717.1</v>
      </c>
      <c r="C979" s="59">
        <v>73046.09999999999</v>
      </c>
      <c r="D979" s="27">
        <v>328.99999999998545</v>
      </c>
      <c r="E979" s="42"/>
    </row>
    <row r="980" hidden="1">
      <c r="A980" s="36" t="s">
        <v>3876</v>
      </c>
      <c r="B980" s="43">
        <v>0.500000000003638</v>
      </c>
      <c r="C980" s="65">
        <v>-0.4999999999854481</v>
      </c>
      <c r="D980" s="66">
        <v>-0.9999999999890861</v>
      </c>
      <c r="E980" s="46"/>
    </row>
    <row r="981" hidden="1"/>
    <row r="982" hidden="1"/>
    <row r="983" hidden="1">
      <c r="A983" s="5" t="s">
        <v>5092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3850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4" t="s">
        <v>3851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5" t="s">
        <v>5098</v>
      </c>
      <c r="B989" s="7"/>
      <c r="C989" s="16"/>
      <c r="D989" s="56" t="s">
        <v>5099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3852</v>
      </c>
      <c r="B991" s="6"/>
      <c r="C991" s="6"/>
      <c r="D991" s="6"/>
      <c r="E991" s="7"/>
    </row>
    <row r="992" hidden="1">
      <c r="A992" s="20" t="s">
        <v>3853</v>
      </c>
      <c r="B992" s="21" t="s">
        <v>3854</v>
      </c>
      <c r="C992" s="22" t="s">
        <v>3855</v>
      </c>
      <c r="D992" s="21" t="s">
        <v>3856</v>
      </c>
      <c r="E992" s="23" t="s">
        <v>13</v>
      </c>
    </row>
    <row r="993" hidden="1">
      <c r="A993" s="57" t="s">
        <v>3857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7" t="s">
        <v>3858</v>
      </c>
      <c r="B994" s="29">
        <v>4936.0</v>
      </c>
      <c r="C994" s="26">
        <v>4936.0</v>
      </c>
      <c r="D994" s="27">
        <v>0.0</v>
      </c>
      <c r="E994" s="41"/>
    </row>
    <row r="995" hidden="1">
      <c r="A995" s="57" t="s">
        <v>3859</v>
      </c>
      <c r="B995" s="25">
        <v>360.0</v>
      </c>
      <c r="C995" s="26">
        <v>360.0</v>
      </c>
      <c r="D995" s="27">
        <v>0.0</v>
      </c>
      <c r="E995" s="42"/>
    </row>
    <row r="996" hidden="1">
      <c r="A996" s="57" t="s">
        <v>3860</v>
      </c>
      <c r="B996" s="29">
        <v>1000.0</v>
      </c>
      <c r="C996" s="26">
        <v>1001.0</v>
      </c>
      <c r="D996" s="27">
        <v>1.0</v>
      </c>
      <c r="E996" s="42"/>
    </row>
    <row r="997" hidden="1">
      <c r="A997" s="31" t="s">
        <v>3862</v>
      </c>
      <c r="B997" s="29">
        <v>0.0</v>
      </c>
      <c r="C997" s="26"/>
      <c r="D997" s="27">
        <v>0.0</v>
      </c>
      <c r="E997" s="41"/>
    </row>
    <row r="998" hidden="1">
      <c r="A998" s="31" t="s">
        <v>3863</v>
      </c>
      <c r="B998" s="29">
        <v>0.0</v>
      </c>
      <c r="C998" s="26"/>
      <c r="D998" s="27">
        <v>0.0</v>
      </c>
      <c r="E998" s="42"/>
    </row>
    <row r="999" hidden="1">
      <c r="A999" s="31" t="s">
        <v>3865</v>
      </c>
      <c r="B999" s="29">
        <v>1000.0</v>
      </c>
      <c r="C999" s="26">
        <v>1000.0</v>
      </c>
      <c r="D999" s="27">
        <v>0.0</v>
      </c>
      <c r="E999" s="28" t="s">
        <v>8940</v>
      </c>
    </row>
    <row r="1000" hidden="1">
      <c r="A1000" s="31" t="s">
        <v>3867</v>
      </c>
      <c r="B1000" s="29">
        <v>1080.0</v>
      </c>
      <c r="C1000" s="26">
        <v>1080.0</v>
      </c>
      <c r="D1000" s="27">
        <v>0.0</v>
      </c>
      <c r="E1000" s="41"/>
    </row>
    <row r="1001" hidden="1">
      <c r="A1001" s="58" t="s">
        <v>3868</v>
      </c>
      <c r="B1001" s="29">
        <v>41089.0</v>
      </c>
      <c r="C1001" s="29">
        <v>41089.0</v>
      </c>
      <c r="D1001" s="27">
        <v>0.0</v>
      </c>
      <c r="E1001" s="42"/>
    </row>
    <row r="1002" hidden="1">
      <c r="A1002" s="58" t="s">
        <v>3869</v>
      </c>
      <c r="B1002" s="29">
        <v>27025.0</v>
      </c>
      <c r="C1002" s="59">
        <v>27025.0</v>
      </c>
      <c r="D1002" s="27">
        <v>0.0</v>
      </c>
      <c r="E1002" s="42"/>
    </row>
    <row r="1003" hidden="1">
      <c r="A1003" s="58" t="s">
        <v>3870</v>
      </c>
      <c r="B1003" s="29">
        <v>42818.0</v>
      </c>
      <c r="C1003" s="59">
        <v>42818.0</v>
      </c>
      <c r="D1003" s="27">
        <v>0.0</v>
      </c>
      <c r="E1003" s="42"/>
    </row>
    <row r="1004" hidden="1">
      <c r="A1004" s="58" t="s">
        <v>3871</v>
      </c>
      <c r="B1004" s="29">
        <v>31455.100000000002</v>
      </c>
      <c r="C1004" s="59">
        <v>31901.5</v>
      </c>
      <c r="D1004" s="27">
        <v>446.3999999999978</v>
      </c>
      <c r="E1004" s="42"/>
    </row>
    <row r="1005" hidden="1">
      <c r="A1005" s="58" t="s">
        <v>3873</v>
      </c>
      <c r="B1005" s="29">
        <v>952.0</v>
      </c>
      <c r="C1005" s="59">
        <v>952.0</v>
      </c>
      <c r="D1005" s="27">
        <v>0.0</v>
      </c>
      <c r="E1005" s="42"/>
    </row>
    <row r="1006" hidden="1">
      <c r="A1006" s="58" t="s">
        <v>3874</v>
      </c>
      <c r="B1006" s="29">
        <v>6964.0</v>
      </c>
      <c r="C1006" s="59">
        <v>6964.0</v>
      </c>
      <c r="D1006" s="27">
        <v>0.0</v>
      </c>
      <c r="E1006" s="42"/>
    </row>
    <row r="1007" hidden="1">
      <c r="A1007" s="35" t="s">
        <v>3875</v>
      </c>
      <c r="B1007" s="29">
        <v>177099.69999999998</v>
      </c>
      <c r="C1007" s="59">
        <v>177546.09999999998</v>
      </c>
      <c r="D1007" s="27">
        <v>446.3999999999942</v>
      </c>
      <c r="E1007" s="42"/>
    </row>
    <row r="1008" hidden="1">
      <c r="A1008" s="36" t="s">
        <v>3876</v>
      </c>
      <c r="B1008" s="43">
        <v>1.3999999999905413</v>
      </c>
      <c r="C1008" s="65">
        <v>2.400000000023283</v>
      </c>
      <c r="D1008" s="66">
        <v>1.0000000000327418</v>
      </c>
      <c r="E1008" s="46"/>
    </row>
    <row r="1009" hidden="1"/>
    <row r="1010" hidden="1"/>
    <row r="1011" hidden="1">
      <c r="A1011" s="5" t="s">
        <v>5092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3850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4" t="s">
        <v>3851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5" t="s">
        <v>5098</v>
      </c>
      <c r="B1017" s="7"/>
      <c r="C1017" s="16"/>
      <c r="D1017" s="56" t="s">
        <v>5099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3852</v>
      </c>
      <c r="B1019" s="6"/>
      <c r="C1019" s="6"/>
      <c r="D1019" s="6"/>
      <c r="E1019" s="7"/>
    </row>
    <row r="1020" hidden="1">
      <c r="A1020" s="20" t="s">
        <v>3853</v>
      </c>
      <c r="B1020" s="21" t="s">
        <v>3854</v>
      </c>
      <c r="C1020" s="22" t="s">
        <v>3855</v>
      </c>
      <c r="D1020" s="21" t="s">
        <v>3856</v>
      </c>
      <c r="E1020" s="23" t="s">
        <v>13</v>
      </c>
    </row>
    <row r="1021" hidden="1">
      <c r="A1021" s="57" t="s">
        <v>3857</v>
      </c>
      <c r="B1021" s="25">
        <v>29461.0</v>
      </c>
      <c r="C1021" s="26">
        <v>29541.0</v>
      </c>
      <c r="D1021" s="27">
        <v>80.0</v>
      </c>
      <c r="E1021" s="28" t="s">
        <v>8941</v>
      </c>
    </row>
    <row r="1022" hidden="1">
      <c r="A1022" s="57" t="s">
        <v>3858</v>
      </c>
      <c r="B1022" s="29">
        <v>6863.0</v>
      </c>
      <c r="C1022" s="26">
        <v>6863.0</v>
      </c>
      <c r="D1022" s="27">
        <v>0.0</v>
      </c>
      <c r="E1022" s="41"/>
    </row>
    <row r="1023" hidden="1">
      <c r="A1023" s="57" t="s">
        <v>3859</v>
      </c>
      <c r="B1023" s="25">
        <v>660.0</v>
      </c>
      <c r="C1023" s="26">
        <v>660.0</v>
      </c>
      <c r="D1023" s="27">
        <v>0.0</v>
      </c>
      <c r="E1023" s="42"/>
    </row>
    <row r="1024" hidden="1">
      <c r="A1024" s="57" t="s">
        <v>3860</v>
      </c>
      <c r="B1024" s="29">
        <v>500.0</v>
      </c>
      <c r="C1024" s="26">
        <v>500.0</v>
      </c>
      <c r="D1024" s="27">
        <v>0.0</v>
      </c>
      <c r="E1024" s="42"/>
    </row>
    <row r="1025" hidden="1">
      <c r="A1025" s="31" t="s">
        <v>3862</v>
      </c>
      <c r="B1025" s="29">
        <v>0.0</v>
      </c>
      <c r="C1025" s="26"/>
      <c r="D1025" s="27">
        <v>0.0</v>
      </c>
      <c r="E1025" s="41"/>
    </row>
    <row r="1026" hidden="1">
      <c r="A1026" s="31" t="s">
        <v>3863</v>
      </c>
      <c r="B1026" s="29">
        <v>0.0</v>
      </c>
      <c r="C1026" s="26"/>
      <c r="D1026" s="27">
        <v>0.0</v>
      </c>
      <c r="E1026" s="42"/>
    </row>
    <row r="1027" hidden="1">
      <c r="A1027" s="31" t="s">
        <v>3865</v>
      </c>
      <c r="B1027" s="29">
        <v>0.0</v>
      </c>
      <c r="C1027" s="26"/>
      <c r="D1027" s="27">
        <v>0.0</v>
      </c>
      <c r="E1027" s="28"/>
    </row>
    <row r="1028" hidden="1">
      <c r="A1028" s="31" t="s">
        <v>3867</v>
      </c>
      <c r="B1028" s="29">
        <v>3480.0</v>
      </c>
      <c r="C1028" s="26">
        <v>3400.0</v>
      </c>
      <c r="D1028" s="27">
        <v>-80.0</v>
      </c>
      <c r="E1028" s="41"/>
    </row>
    <row r="1029" hidden="1">
      <c r="A1029" s="58" t="s">
        <v>3868</v>
      </c>
      <c r="B1029" s="29">
        <v>54207.0</v>
      </c>
      <c r="C1029" s="29">
        <v>54207.0</v>
      </c>
      <c r="D1029" s="27">
        <v>0.0</v>
      </c>
      <c r="E1029" s="42"/>
    </row>
    <row r="1030" hidden="1">
      <c r="A1030" s="58" t="s">
        <v>3869</v>
      </c>
      <c r="B1030" s="29">
        <v>37628.0</v>
      </c>
      <c r="C1030" s="59">
        <v>37628.0</v>
      </c>
      <c r="D1030" s="27">
        <v>0.0</v>
      </c>
      <c r="E1030" s="42"/>
    </row>
    <row r="1031" hidden="1">
      <c r="A1031" s="58" t="s">
        <v>3870</v>
      </c>
      <c r="B1031" s="29">
        <v>39596.0</v>
      </c>
      <c r="C1031" s="59">
        <v>39596.0</v>
      </c>
      <c r="D1031" s="27">
        <v>0.0</v>
      </c>
      <c r="E1031" s="42"/>
    </row>
    <row r="1032" hidden="1">
      <c r="A1032" s="58" t="s">
        <v>3871</v>
      </c>
      <c r="B1032" s="29">
        <v>43538.0</v>
      </c>
      <c r="C1032" s="59">
        <v>43538.0</v>
      </c>
      <c r="D1032" s="27">
        <v>0.0</v>
      </c>
      <c r="E1032" s="42"/>
    </row>
    <row r="1033" hidden="1">
      <c r="A1033" s="58" t="s">
        <v>3873</v>
      </c>
      <c r="B1033" s="29">
        <v>485.0</v>
      </c>
      <c r="C1033" s="59">
        <v>485.0</v>
      </c>
      <c r="D1033" s="27">
        <v>0.0</v>
      </c>
      <c r="E1033" s="42"/>
    </row>
    <row r="1034" hidden="1">
      <c r="A1034" s="58" t="s">
        <v>3874</v>
      </c>
      <c r="B1034" s="29">
        <v>12787.0</v>
      </c>
      <c r="C1034" s="59">
        <v>12787.0</v>
      </c>
      <c r="D1034" s="27">
        <v>0.0</v>
      </c>
      <c r="E1034" s="42"/>
    </row>
    <row r="1035" hidden="1">
      <c r="A1035" s="35" t="s">
        <v>3875</v>
      </c>
      <c r="B1035" s="29">
        <v>216417.8</v>
      </c>
      <c r="C1035" s="59">
        <v>216417.8</v>
      </c>
      <c r="D1035" s="27">
        <v>0.0</v>
      </c>
      <c r="E1035" s="42"/>
    </row>
    <row r="1036" hidden="1">
      <c r="A1036" s="36" t="s">
        <v>3876</v>
      </c>
      <c r="B1036" s="43">
        <v>0.2000000000007276</v>
      </c>
      <c r="C1036" s="65">
        <v>0.20000000001164153</v>
      </c>
      <c r="D1036" s="66">
        <v>1.0913936421275139E-11</v>
      </c>
      <c r="E1036" s="46"/>
    </row>
    <row r="1037" hidden="1"/>
    <row r="1038" hidden="1"/>
    <row r="1039" hidden="1">
      <c r="A1039" s="5" t="s">
        <v>5092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3850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4" t="s">
        <v>3851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5" t="s">
        <v>5098</v>
      </c>
      <c r="B1045" s="7"/>
      <c r="C1045" s="16"/>
      <c r="D1045" s="56" t="s">
        <v>5099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3852</v>
      </c>
      <c r="B1047" s="6"/>
      <c r="C1047" s="6"/>
      <c r="D1047" s="6"/>
      <c r="E1047" s="7"/>
    </row>
    <row r="1048" hidden="1">
      <c r="A1048" s="20" t="s">
        <v>3853</v>
      </c>
      <c r="B1048" s="21" t="s">
        <v>3854</v>
      </c>
      <c r="C1048" s="22" t="s">
        <v>3855</v>
      </c>
      <c r="D1048" s="21" t="s">
        <v>3856</v>
      </c>
      <c r="E1048" s="23" t="s">
        <v>13</v>
      </c>
    </row>
    <row r="1049" hidden="1">
      <c r="A1049" s="57" t="s">
        <v>3857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7" t="s">
        <v>3858</v>
      </c>
      <c r="B1050" s="29">
        <v>8311.0</v>
      </c>
      <c r="C1050" s="26">
        <v>8311.0</v>
      </c>
      <c r="D1050" s="27">
        <v>0.0</v>
      </c>
      <c r="E1050" s="41"/>
    </row>
    <row r="1051" hidden="1">
      <c r="A1051" s="57" t="s">
        <v>3859</v>
      </c>
      <c r="B1051" s="25">
        <v>0.0</v>
      </c>
      <c r="C1051" s="26"/>
      <c r="D1051" s="27">
        <v>0.0</v>
      </c>
      <c r="E1051" s="42"/>
    </row>
    <row r="1052" hidden="1">
      <c r="A1052" s="57" t="s">
        <v>3860</v>
      </c>
      <c r="B1052" s="29">
        <v>500.0</v>
      </c>
      <c r="C1052" s="26">
        <v>500.0</v>
      </c>
      <c r="D1052" s="27">
        <v>0.0</v>
      </c>
      <c r="E1052" s="42"/>
    </row>
    <row r="1053" hidden="1">
      <c r="A1053" s="31" t="s">
        <v>3862</v>
      </c>
      <c r="B1053" s="29">
        <v>40.0</v>
      </c>
      <c r="C1053" s="26"/>
      <c r="D1053" s="27">
        <v>-40.0</v>
      </c>
      <c r="E1053" s="41"/>
    </row>
    <row r="1054" hidden="1">
      <c r="A1054" s="31" t="s">
        <v>3863</v>
      </c>
      <c r="B1054" s="29">
        <v>0.0</v>
      </c>
      <c r="C1054" s="26"/>
      <c r="D1054" s="27">
        <v>0.0</v>
      </c>
      <c r="E1054" s="42"/>
    </row>
    <row r="1055" hidden="1">
      <c r="A1055" s="31" t="s">
        <v>3865</v>
      </c>
      <c r="B1055" s="29">
        <v>0.0</v>
      </c>
      <c r="C1055" s="26"/>
      <c r="D1055" s="27">
        <v>0.0</v>
      </c>
      <c r="E1055" s="28"/>
    </row>
    <row r="1056" hidden="1">
      <c r="A1056" s="31" t="s">
        <v>3867</v>
      </c>
      <c r="B1056" s="29">
        <v>2400.0</v>
      </c>
      <c r="C1056" s="26">
        <v>2440.0</v>
      </c>
      <c r="D1056" s="27">
        <v>40.0</v>
      </c>
      <c r="E1056" s="41"/>
    </row>
    <row r="1057" hidden="1">
      <c r="A1057" s="58" t="s">
        <v>3868</v>
      </c>
      <c r="B1057" s="29">
        <v>57670.0</v>
      </c>
      <c r="C1057" s="29">
        <v>57670.0</v>
      </c>
      <c r="D1057" s="27">
        <v>0.0</v>
      </c>
      <c r="E1057" s="42"/>
    </row>
    <row r="1058" hidden="1">
      <c r="A1058" s="58" t="s">
        <v>3869</v>
      </c>
      <c r="B1058" s="29">
        <v>36530.0</v>
      </c>
      <c r="C1058" s="59">
        <v>36530.0</v>
      </c>
      <c r="D1058" s="27">
        <v>0.0</v>
      </c>
      <c r="E1058" s="42"/>
    </row>
    <row r="1059" hidden="1">
      <c r="A1059" s="58" t="s">
        <v>3870</v>
      </c>
      <c r="B1059" s="29">
        <v>45912.0</v>
      </c>
      <c r="C1059" s="59">
        <v>45912.0</v>
      </c>
      <c r="D1059" s="27">
        <v>0.0</v>
      </c>
      <c r="E1059" s="42"/>
    </row>
    <row r="1060" hidden="1">
      <c r="A1060" s="58" t="s">
        <v>3871</v>
      </c>
      <c r="B1060" s="29">
        <v>36493.9</v>
      </c>
      <c r="C1060" s="59">
        <v>36493.899999999994</v>
      </c>
      <c r="D1060" s="27">
        <v>-7.275957614183426E-12</v>
      </c>
      <c r="E1060" s="42"/>
    </row>
    <row r="1061" hidden="1">
      <c r="A1061" s="58" t="s">
        <v>3873</v>
      </c>
      <c r="B1061" s="29">
        <v>0.0</v>
      </c>
      <c r="C1061" s="59">
        <v>0.0</v>
      </c>
      <c r="D1061" s="27">
        <v>0.0</v>
      </c>
      <c r="E1061" s="42"/>
    </row>
    <row r="1062" hidden="1">
      <c r="A1062" s="58" t="s">
        <v>3874</v>
      </c>
      <c r="B1062" s="29">
        <v>11264.0</v>
      </c>
      <c r="C1062" s="59">
        <v>11264.0</v>
      </c>
      <c r="D1062" s="27">
        <v>0.0</v>
      </c>
      <c r="E1062" s="42"/>
    </row>
    <row r="1063" hidden="1">
      <c r="A1063" s="35" t="s">
        <v>3875</v>
      </c>
      <c r="B1063" s="29">
        <v>215661.75</v>
      </c>
      <c r="C1063" s="59">
        <v>215661.75</v>
      </c>
      <c r="D1063" s="27">
        <v>0.0</v>
      </c>
      <c r="E1063" s="42"/>
    </row>
    <row r="1064" hidden="1">
      <c r="A1064" s="36" t="s">
        <v>3876</v>
      </c>
      <c r="B1064" s="43">
        <v>0.1499999999978172</v>
      </c>
      <c r="C1064" s="65">
        <v>0.14999999999417923</v>
      </c>
      <c r="D1064" s="66">
        <v>-3.637978807091713E-12</v>
      </c>
      <c r="E1064" s="46"/>
    </row>
    <row r="1065" hidden="1"/>
    <row r="1066" hidden="1"/>
    <row r="1067" hidden="1">
      <c r="A1067" s="5" t="s">
        <v>5092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3850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4" t="s">
        <v>3851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5" t="s">
        <v>5098</v>
      </c>
      <c r="B1073" s="7"/>
      <c r="C1073" s="16"/>
      <c r="D1073" s="56" t="s">
        <v>5099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3852</v>
      </c>
      <c r="B1075" s="6"/>
      <c r="C1075" s="6"/>
      <c r="D1075" s="6"/>
      <c r="E1075" s="7"/>
    </row>
    <row r="1076" hidden="1">
      <c r="A1076" s="20" t="s">
        <v>3853</v>
      </c>
      <c r="B1076" s="21" t="s">
        <v>3854</v>
      </c>
      <c r="C1076" s="22" t="s">
        <v>3855</v>
      </c>
      <c r="D1076" s="21" t="s">
        <v>3856</v>
      </c>
      <c r="E1076" s="23" t="s">
        <v>13</v>
      </c>
    </row>
    <row r="1077" hidden="1">
      <c r="A1077" s="57" t="s">
        <v>3857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7" t="s">
        <v>3858</v>
      </c>
      <c r="B1078" s="29">
        <v>6491.0</v>
      </c>
      <c r="C1078" s="26">
        <v>6491.0</v>
      </c>
      <c r="D1078" s="27">
        <v>0.0</v>
      </c>
      <c r="E1078" s="41"/>
    </row>
    <row r="1079" hidden="1">
      <c r="A1079" s="57" t="s">
        <v>3859</v>
      </c>
      <c r="B1079" s="25">
        <v>400.0</v>
      </c>
      <c r="C1079" s="26">
        <v>400.0</v>
      </c>
      <c r="D1079" s="27">
        <v>0.0</v>
      </c>
      <c r="E1079" s="42"/>
    </row>
    <row r="1080" hidden="1">
      <c r="A1080" s="57" t="s">
        <v>3860</v>
      </c>
      <c r="B1080" s="29">
        <v>500.0</v>
      </c>
      <c r="C1080" s="26">
        <v>500.0</v>
      </c>
      <c r="D1080" s="27">
        <v>0.0</v>
      </c>
      <c r="E1080" s="42"/>
    </row>
    <row r="1081" hidden="1">
      <c r="A1081" s="31" t="s">
        <v>3862</v>
      </c>
      <c r="B1081" s="29">
        <v>0.0</v>
      </c>
      <c r="C1081" s="26"/>
      <c r="D1081" s="27">
        <v>0.0</v>
      </c>
      <c r="E1081" s="41"/>
    </row>
    <row r="1082" hidden="1">
      <c r="A1082" s="31" t="s">
        <v>3863</v>
      </c>
      <c r="B1082" s="29">
        <v>0.0</v>
      </c>
      <c r="C1082" s="26"/>
      <c r="D1082" s="27">
        <v>0.0</v>
      </c>
      <c r="E1082" s="42"/>
    </row>
    <row r="1083" hidden="1">
      <c r="A1083" s="31" t="s">
        <v>3865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3867</v>
      </c>
      <c r="B1084" s="29">
        <v>2800.0</v>
      </c>
      <c r="C1084" s="26">
        <v>2800.0</v>
      </c>
      <c r="D1084" s="27">
        <v>0.0</v>
      </c>
      <c r="E1084" s="41"/>
    </row>
    <row r="1085" hidden="1">
      <c r="A1085" s="58" t="s">
        <v>3868</v>
      </c>
      <c r="B1085" s="29">
        <v>55691.39000000001</v>
      </c>
      <c r="C1085" s="29">
        <v>55691.38999999999</v>
      </c>
      <c r="D1085" s="27">
        <v>-1.4551915228366852E-11</v>
      </c>
      <c r="E1085" s="42"/>
    </row>
    <row r="1086" hidden="1">
      <c r="A1086" s="58" t="s">
        <v>3869</v>
      </c>
      <c r="B1086" s="29">
        <v>29908.0</v>
      </c>
      <c r="C1086" s="59">
        <v>29908.0</v>
      </c>
      <c r="D1086" s="27">
        <v>0.0</v>
      </c>
      <c r="E1086" s="42"/>
    </row>
    <row r="1087" hidden="1">
      <c r="A1087" s="58" t="s">
        <v>3870</v>
      </c>
      <c r="B1087" s="29">
        <v>45243.0</v>
      </c>
      <c r="C1087" s="59">
        <v>44650.0</v>
      </c>
      <c r="D1087" s="27">
        <v>-593.0</v>
      </c>
      <c r="E1087" s="42"/>
    </row>
    <row r="1088" hidden="1">
      <c r="A1088" s="58" t="s">
        <v>3871</v>
      </c>
      <c r="B1088" s="29">
        <v>32300.25</v>
      </c>
      <c r="C1088" s="59">
        <v>32300.25</v>
      </c>
      <c r="D1088" s="27">
        <v>0.0</v>
      </c>
      <c r="E1088" s="42"/>
    </row>
    <row r="1089" hidden="1">
      <c r="A1089" s="58" t="s">
        <v>3873</v>
      </c>
      <c r="B1089" s="29">
        <v>588.0</v>
      </c>
      <c r="C1089" s="59">
        <v>588.0</v>
      </c>
      <c r="D1089" s="27">
        <v>0.0</v>
      </c>
      <c r="E1089" s="42"/>
    </row>
    <row r="1090" hidden="1">
      <c r="A1090" s="58" t="s">
        <v>3874</v>
      </c>
      <c r="B1090" s="29">
        <v>9557.0</v>
      </c>
      <c r="C1090" s="59">
        <v>9557.0</v>
      </c>
      <c r="D1090" s="27">
        <v>0.0</v>
      </c>
      <c r="E1090" s="42"/>
    </row>
    <row r="1091" hidden="1">
      <c r="A1091" s="35" t="s">
        <v>3875</v>
      </c>
      <c r="B1091" s="29">
        <v>198251.14</v>
      </c>
      <c r="C1091" s="59">
        <v>197658.13999999998</v>
      </c>
      <c r="D1091" s="27">
        <v>-593.0000000000291</v>
      </c>
      <c r="E1091" s="42"/>
    </row>
    <row r="1092" hidden="1">
      <c r="A1092" s="36" t="s">
        <v>3876</v>
      </c>
      <c r="B1092" s="43">
        <v>-0.500000000007276</v>
      </c>
      <c r="C1092" s="65">
        <v>-1.5</v>
      </c>
      <c r="D1092" s="66">
        <v>-0.999999999992724</v>
      </c>
      <c r="E1092" s="46"/>
    </row>
    <row r="1093" hidden="1"/>
    <row r="1094" hidden="1"/>
    <row r="1095" hidden="1">
      <c r="A1095" s="5" t="s">
        <v>5092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3850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4" t="s">
        <v>3851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5" t="s">
        <v>5098</v>
      </c>
      <c r="B1101" s="7"/>
      <c r="C1101" s="16"/>
      <c r="D1101" s="56" t="s">
        <v>5098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3852</v>
      </c>
      <c r="B1103" s="6"/>
      <c r="C1103" s="6"/>
      <c r="D1103" s="6"/>
      <c r="E1103" s="7"/>
    </row>
    <row r="1104" hidden="1">
      <c r="A1104" s="20" t="s">
        <v>3853</v>
      </c>
      <c r="B1104" s="21" t="s">
        <v>3854</v>
      </c>
      <c r="C1104" s="22" t="s">
        <v>3855</v>
      </c>
      <c r="D1104" s="21" t="s">
        <v>3856</v>
      </c>
      <c r="E1104" s="23" t="s">
        <v>13</v>
      </c>
    </row>
    <row r="1105" hidden="1">
      <c r="A1105" s="57" t="s">
        <v>3857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7" t="s">
        <v>3858</v>
      </c>
      <c r="B1106" s="29">
        <v>45.0</v>
      </c>
      <c r="C1106" s="26">
        <v>45.0</v>
      </c>
      <c r="D1106" s="27">
        <v>0.0</v>
      </c>
      <c r="E1106" s="41"/>
    </row>
    <row r="1107" hidden="1">
      <c r="A1107" s="57" t="s">
        <v>3859</v>
      </c>
      <c r="B1107" s="25">
        <v>0.0</v>
      </c>
      <c r="C1107" s="26"/>
      <c r="D1107" s="27">
        <v>0.0</v>
      </c>
      <c r="E1107" s="42"/>
    </row>
    <row r="1108" hidden="1">
      <c r="A1108" s="57" t="s">
        <v>3860</v>
      </c>
      <c r="B1108" s="29">
        <v>0.0</v>
      </c>
      <c r="C1108" s="26"/>
      <c r="D1108" s="27">
        <v>0.0</v>
      </c>
      <c r="E1108" s="42"/>
    </row>
    <row r="1109" hidden="1">
      <c r="A1109" s="31" t="s">
        <v>3862</v>
      </c>
      <c r="B1109" s="29">
        <v>0.0</v>
      </c>
      <c r="C1109" s="26"/>
      <c r="D1109" s="27">
        <v>0.0</v>
      </c>
      <c r="E1109" s="41"/>
    </row>
    <row r="1110" hidden="1">
      <c r="A1110" s="31" t="s">
        <v>3863</v>
      </c>
      <c r="B1110" s="29">
        <v>0.0</v>
      </c>
      <c r="C1110" s="26"/>
      <c r="D1110" s="27">
        <v>0.0</v>
      </c>
      <c r="E1110" s="42"/>
    </row>
    <row r="1111" hidden="1">
      <c r="A1111" s="31" t="s">
        <v>3865</v>
      </c>
      <c r="B1111" s="29">
        <v>1000.0</v>
      </c>
      <c r="C1111" s="26">
        <v>1000.0</v>
      </c>
      <c r="D1111" s="27">
        <v>0.0</v>
      </c>
      <c r="E1111" s="28" t="s">
        <v>8942</v>
      </c>
    </row>
    <row r="1112" hidden="1">
      <c r="A1112" s="31" t="s">
        <v>3867</v>
      </c>
      <c r="B1112" s="29">
        <v>200.0</v>
      </c>
      <c r="C1112" s="26">
        <v>200.0</v>
      </c>
      <c r="D1112" s="27">
        <v>0.0</v>
      </c>
      <c r="E1112" s="41"/>
    </row>
    <row r="1113" hidden="1">
      <c r="A1113" s="58" t="s">
        <v>3868</v>
      </c>
      <c r="B1113" s="29">
        <v>7168.0</v>
      </c>
      <c r="C1113" s="29">
        <v>7168.0</v>
      </c>
      <c r="D1113" s="27">
        <v>0.0</v>
      </c>
      <c r="E1113" s="42"/>
    </row>
    <row r="1114" hidden="1">
      <c r="A1114" s="58" t="s">
        <v>3869</v>
      </c>
      <c r="B1114" s="29">
        <v>5651.0</v>
      </c>
      <c r="C1114" s="59">
        <v>5651.0</v>
      </c>
      <c r="D1114" s="27">
        <v>0.0</v>
      </c>
      <c r="E1114" s="42"/>
    </row>
    <row r="1115" hidden="1">
      <c r="A1115" s="58" t="s">
        <v>3870</v>
      </c>
      <c r="B1115" s="29">
        <v>6111.0</v>
      </c>
      <c r="C1115" s="59">
        <v>6111.0</v>
      </c>
      <c r="D1115" s="27">
        <v>0.0</v>
      </c>
      <c r="E1115" s="42"/>
    </row>
    <row r="1116" hidden="1">
      <c r="A1116" s="58" t="s">
        <v>3871</v>
      </c>
      <c r="B1116" s="29">
        <v>4635.0</v>
      </c>
      <c r="C1116" s="59">
        <v>4635.0</v>
      </c>
      <c r="D1116" s="27">
        <v>0.0</v>
      </c>
      <c r="E1116" s="42"/>
    </row>
    <row r="1117" hidden="1">
      <c r="A1117" s="58" t="s">
        <v>3873</v>
      </c>
      <c r="B1117" s="29">
        <v>0.0</v>
      </c>
      <c r="C1117" s="59">
        <v>0.0</v>
      </c>
      <c r="D1117" s="27">
        <v>0.0</v>
      </c>
      <c r="E1117" s="42"/>
    </row>
    <row r="1118" hidden="1">
      <c r="A1118" s="58" t="s">
        <v>3874</v>
      </c>
      <c r="B1118" s="29">
        <v>1396.0</v>
      </c>
      <c r="C1118" s="59">
        <v>1396.0</v>
      </c>
      <c r="D1118" s="27">
        <v>0.0</v>
      </c>
      <c r="E1118" s="42"/>
    </row>
    <row r="1119" hidden="1">
      <c r="A1119" s="35" t="s">
        <v>3875</v>
      </c>
      <c r="B1119" s="29">
        <v>25445.0</v>
      </c>
      <c r="C1119" s="59">
        <v>25445.0</v>
      </c>
      <c r="D1119" s="27">
        <v>0.0</v>
      </c>
      <c r="E1119" s="42"/>
    </row>
    <row r="1120" hidden="1">
      <c r="A1120" s="36" t="s">
        <v>3876</v>
      </c>
      <c r="B1120" s="43">
        <v>0.0</v>
      </c>
      <c r="C1120" s="65">
        <v>0.0</v>
      </c>
      <c r="D1120" s="66">
        <v>0.0</v>
      </c>
      <c r="E1120" s="46"/>
    </row>
    <row r="1121" hidden="1"/>
    <row r="1122" hidden="1"/>
    <row r="1123" hidden="1">
      <c r="A1123" s="5" t="s">
        <v>5092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3850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4" t="s">
        <v>3851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5" t="s">
        <v>5100</v>
      </c>
      <c r="B1129" s="7"/>
      <c r="C1129" s="16"/>
      <c r="D1129" s="56" t="s">
        <v>5099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3852</v>
      </c>
      <c r="B1131" s="6"/>
      <c r="C1131" s="6"/>
      <c r="D1131" s="6"/>
      <c r="E1131" s="7"/>
    </row>
    <row r="1132" hidden="1">
      <c r="A1132" s="20" t="s">
        <v>3853</v>
      </c>
      <c r="B1132" s="21" t="s">
        <v>3854</v>
      </c>
      <c r="C1132" s="22" t="s">
        <v>3855</v>
      </c>
      <c r="D1132" s="21" t="s">
        <v>3856</v>
      </c>
      <c r="E1132" s="23" t="s">
        <v>13</v>
      </c>
    </row>
    <row r="1133" hidden="1">
      <c r="A1133" s="57" t="s">
        <v>3857</v>
      </c>
      <c r="B1133" s="25">
        <v>21306.0</v>
      </c>
      <c r="C1133" s="26">
        <v>20840.0</v>
      </c>
      <c r="D1133" s="27">
        <v>-466.0</v>
      </c>
      <c r="E1133" s="28" t="s">
        <v>8943</v>
      </c>
    </row>
    <row r="1134" hidden="1">
      <c r="A1134" s="57" t="s">
        <v>3858</v>
      </c>
      <c r="B1134" s="29">
        <v>10317.0</v>
      </c>
      <c r="C1134" s="26">
        <v>10317.0</v>
      </c>
      <c r="D1134" s="27">
        <v>0.0</v>
      </c>
      <c r="E1134" s="41"/>
    </row>
    <row r="1135" hidden="1">
      <c r="A1135" s="57" t="s">
        <v>3859</v>
      </c>
      <c r="B1135" s="25">
        <v>0.0</v>
      </c>
      <c r="C1135" s="26"/>
      <c r="D1135" s="27">
        <v>0.0</v>
      </c>
      <c r="E1135" s="42"/>
    </row>
    <row r="1136" hidden="1">
      <c r="A1136" s="57" t="s">
        <v>3860</v>
      </c>
      <c r="B1136" s="29">
        <v>501.0</v>
      </c>
      <c r="C1136" s="26">
        <v>501.0</v>
      </c>
      <c r="D1136" s="27">
        <v>0.0</v>
      </c>
      <c r="E1136" s="42"/>
    </row>
    <row r="1137" hidden="1">
      <c r="A1137" s="31" t="s">
        <v>3862</v>
      </c>
      <c r="B1137" s="29">
        <v>160.0</v>
      </c>
      <c r="C1137" s="26"/>
      <c r="D1137" s="27">
        <v>-160.0</v>
      </c>
      <c r="E1137" s="41"/>
    </row>
    <row r="1138" hidden="1">
      <c r="A1138" s="31" t="s">
        <v>3863</v>
      </c>
      <c r="B1138" s="29">
        <v>0.0</v>
      </c>
      <c r="C1138" s="26"/>
      <c r="D1138" s="27">
        <v>0.0</v>
      </c>
      <c r="E1138" s="42"/>
    </row>
    <row r="1139" hidden="1">
      <c r="A1139" s="31" t="s">
        <v>3865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3867</v>
      </c>
      <c r="B1140" s="29">
        <v>2160.0</v>
      </c>
      <c r="C1140" s="26">
        <v>2320.0</v>
      </c>
      <c r="D1140" s="27">
        <v>160.0</v>
      </c>
      <c r="E1140" s="41"/>
    </row>
    <row r="1141" hidden="1">
      <c r="A1141" s="58" t="s">
        <v>3868</v>
      </c>
      <c r="B1141" s="29">
        <v>36481.0</v>
      </c>
      <c r="C1141" s="29">
        <v>36257.0</v>
      </c>
      <c r="D1141" s="27">
        <v>-224.0</v>
      </c>
      <c r="E1141" s="42"/>
    </row>
    <row r="1142" hidden="1">
      <c r="A1142" s="58" t="s">
        <v>3869</v>
      </c>
      <c r="B1142" s="29">
        <v>32342.0</v>
      </c>
      <c r="C1142" s="59">
        <v>32342.0</v>
      </c>
      <c r="D1142" s="27">
        <v>0.0</v>
      </c>
      <c r="E1142" s="42"/>
    </row>
    <row r="1143" hidden="1">
      <c r="A1143" s="58" t="s">
        <v>3870</v>
      </c>
      <c r="B1143" s="29">
        <v>40260.0</v>
      </c>
      <c r="C1143" s="59">
        <v>39808.0</v>
      </c>
      <c r="D1143" s="27">
        <v>-452.0</v>
      </c>
      <c r="E1143" s="42"/>
    </row>
    <row r="1144" hidden="1">
      <c r="A1144" s="58" t="s">
        <v>3871</v>
      </c>
      <c r="B1144" s="29">
        <v>34131.0</v>
      </c>
      <c r="C1144" s="59">
        <v>34131.0</v>
      </c>
      <c r="D1144" s="27">
        <v>0.0</v>
      </c>
      <c r="E1144" s="42"/>
    </row>
    <row r="1145" hidden="1">
      <c r="A1145" s="58" t="s">
        <v>3873</v>
      </c>
      <c r="B1145" s="29">
        <v>0.0</v>
      </c>
      <c r="C1145" s="59">
        <v>0.0</v>
      </c>
      <c r="D1145" s="27">
        <v>0.0</v>
      </c>
      <c r="E1145" s="42"/>
    </row>
    <row r="1146" hidden="1">
      <c r="A1146" s="58" t="s">
        <v>3874</v>
      </c>
      <c r="B1146" s="29">
        <v>9922.0</v>
      </c>
      <c r="C1146" s="59">
        <v>9922.0</v>
      </c>
      <c r="D1146" s="27">
        <v>0.0</v>
      </c>
      <c r="E1146" s="42"/>
    </row>
    <row r="1147" hidden="1">
      <c r="A1147" s="35" t="s">
        <v>3875</v>
      </c>
      <c r="B1147" s="29">
        <v>178591.0</v>
      </c>
      <c r="C1147" s="59">
        <v>177441.0</v>
      </c>
      <c r="D1147" s="27">
        <v>-1150.0</v>
      </c>
      <c r="E1147" s="42"/>
    </row>
    <row r="1148" hidden="1">
      <c r="A1148" s="36" t="s">
        <v>3876</v>
      </c>
      <c r="B1148" s="43">
        <v>0.0</v>
      </c>
      <c r="C1148" s="65">
        <v>8.0</v>
      </c>
      <c r="D1148" s="66">
        <v>8.0</v>
      </c>
      <c r="E1148" s="46"/>
    </row>
    <row r="1149" hidden="1"/>
    <row r="1150" hidden="1"/>
    <row r="1151" hidden="1">
      <c r="A1151" s="5" t="s">
        <v>5092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3850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4" t="s">
        <v>3851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5" t="s">
        <v>5098</v>
      </c>
      <c r="B1157" s="7"/>
      <c r="C1157" s="16"/>
      <c r="D1157" s="56" t="s">
        <v>5099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3852</v>
      </c>
      <c r="B1159" s="6"/>
      <c r="C1159" s="6"/>
      <c r="D1159" s="6"/>
      <c r="E1159" s="7"/>
    </row>
    <row r="1160" hidden="1">
      <c r="A1160" s="20" t="s">
        <v>3853</v>
      </c>
      <c r="B1160" s="21" t="s">
        <v>3854</v>
      </c>
      <c r="C1160" s="22" t="s">
        <v>3855</v>
      </c>
      <c r="D1160" s="21" t="s">
        <v>3856</v>
      </c>
      <c r="E1160" s="23" t="s">
        <v>13</v>
      </c>
    </row>
    <row r="1161" hidden="1">
      <c r="A1161" s="57" t="s">
        <v>3857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7" t="s">
        <v>3858</v>
      </c>
      <c r="B1162" s="29">
        <v>12328.0</v>
      </c>
      <c r="C1162" s="26">
        <v>12328.0</v>
      </c>
      <c r="D1162" s="27">
        <v>0.0</v>
      </c>
      <c r="E1162" s="41"/>
    </row>
    <row r="1163" hidden="1">
      <c r="A1163" s="57" t="s">
        <v>3859</v>
      </c>
      <c r="B1163" s="25">
        <v>720.0</v>
      </c>
      <c r="C1163" s="26">
        <v>720.0</v>
      </c>
      <c r="D1163" s="27">
        <v>0.0</v>
      </c>
      <c r="E1163" s="42"/>
    </row>
    <row r="1164" hidden="1">
      <c r="A1164" s="57" t="s">
        <v>3860</v>
      </c>
      <c r="B1164" s="29">
        <v>500.0</v>
      </c>
      <c r="C1164" s="26">
        <v>501.0</v>
      </c>
      <c r="D1164" s="27">
        <v>1.0</v>
      </c>
      <c r="E1164" s="42"/>
    </row>
    <row r="1165" hidden="1">
      <c r="A1165" s="31" t="s">
        <v>3862</v>
      </c>
      <c r="B1165" s="29">
        <v>0.0</v>
      </c>
      <c r="C1165" s="26"/>
      <c r="D1165" s="27">
        <v>0.0</v>
      </c>
      <c r="E1165" s="41"/>
    </row>
    <row r="1166" hidden="1">
      <c r="A1166" s="31" t="s">
        <v>3863</v>
      </c>
      <c r="B1166" s="29">
        <v>0.0</v>
      </c>
      <c r="C1166" s="26"/>
      <c r="D1166" s="27">
        <v>0.0</v>
      </c>
      <c r="E1166" s="42"/>
    </row>
    <row r="1167" hidden="1">
      <c r="A1167" s="31" t="s">
        <v>3865</v>
      </c>
      <c r="B1167" s="29">
        <v>1000.0</v>
      </c>
      <c r="C1167" s="26">
        <v>1000.0</v>
      </c>
      <c r="D1167" s="27">
        <v>0.0</v>
      </c>
      <c r="E1167" s="28" t="s">
        <v>8944</v>
      </c>
    </row>
    <row r="1168" hidden="1">
      <c r="A1168" s="31" t="s">
        <v>3867</v>
      </c>
      <c r="B1168" s="29">
        <v>2800.0</v>
      </c>
      <c r="C1168" s="26">
        <v>2800.0</v>
      </c>
      <c r="D1168" s="27">
        <v>0.0</v>
      </c>
      <c r="E1168" s="41"/>
    </row>
    <row r="1169" hidden="1">
      <c r="A1169" s="58" t="s">
        <v>3868</v>
      </c>
      <c r="B1169" s="29">
        <v>46321.0</v>
      </c>
      <c r="C1169" s="29">
        <v>46321.0</v>
      </c>
      <c r="D1169" s="27">
        <v>0.0</v>
      </c>
      <c r="E1169" s="42"/>
    </row>
    <row r="1170" hidden="1">
      <c r="A1170" s="58" t="s">
        <v>3869</v>
      </c>
      <c r="B1170" s="29">
        <v>31142.0</v>
      </c>
      <c r="C1170" s="59">
        <v>31142.0</v>
      </c>
      <c r="D1170" s="27">
        <v>0.0</v>
      </c>
      <c r="E1170" s="42"/>
    </row>
    <row r="1171" hidden="1">
      <c r="A1171" s="58" t="s">
        <v>3870</v>
      </c>
      <c r="B1171" s="29">
        <v>51905.0</v>
      </c>
      <c r="C1171" s="59">
        <v>51641.0</v>
      </c>
      <c r="D1171" s="27">
        <v>-264.0</v>
      </c>
      <c r="E1171" s="42"/>
    </row>
    <row r="1172" hidden="1">
      <c r="A1172" s="58" t="s">
        <v>3871</v>
      </c>
      <c r="B1172" s="29">
        <v>32084.0</v>
      </c>
      <c r="C1172" s="59">
        <v>32084.0</v>
      </c>
      <c r="D1172" s="27">
        <v>0.0</v>
      </c>
      <c r="E1172" s="42"/>
    </row>
    <row r="1173" hidden="1">
      <c r="A1173" s="58" t="s">
        <v>3873</v>
      </c>
      <c r="B1173" s="29">
        <v>374.0</v>
      </c>
      <c r="C1173" s="59">
        <v>374.0</v>
      </c>
      <c r="D1173" s="27">
        <v>0.0</v>
      </c>
      <c r="E1173" s="42"/>
    </row>
    <row r="1174" hidden="1">
      <c r="A1174" s="58" t="s">
        <v>3874</v>
      </c>
      <c r="B1174" s="29">
        <v>5562.0</v>
      </c>
      <c r="C1174" s="59">
        <v>5562.0</v>
      </c>
      <c r="D1174" s="27">
        <v>0.0</v>
      </c>
      <c r="E1174" s="42"/>
    </row>
    <row r="1175" hidden="1">
      <c r="A1175" s="35" t="s">
        <v>3875</v>
      </c>
      <c r="B1175" s="29">
        <v>200647.2</v>
      </c>
      <c r="C1175" s="59">
        <v>200383.2</v>
      </c>
      <c r="D1175" s="27">
        <v>-264.0</v>
      </c>
      <c r="E1175" s="42"/>
    </row>
    <row r="1176" hidden="1">
      <c r="A1176" s="36" t="s">
        <v>3876</v>
      </c>
      <c r="B1176" s="43">
        <v>0.7999999999992724</v>
      </c>
      <c r="C1176" s="65">
        <v>2.7999999999883585</v>
      </c>
      <c r="D1176" s="66">
        <v>1.999999999989086</v>
      </c>
      <c r="E1176" s="46"/>
    </row>
    <row r="1177" hidden="1"/>
    <row r="1178" hidden="1"/>
    <row r="1179" hidden="1">
      <c r="A1179" s="5" t="s">
        <v>5092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3850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4" t="s">
        <v>3851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5" t="s">
        <v>5098</v>
      </c>
      <c r="B1185" s="7"/>
      <c r="C1185" s="16"/>
      <c r="D1185" s="56" t="s">
        <v>5099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3852</v>
      </c>
      <c r="B1187" s="6"/>
      <c r="C1187" s="6"/>
      <c r="D1187" s="6"/>
      <c r="E1187" s="7"/>
    </row>
    <row r="1188" hidden="1">
      <c r="A1188" s="20" t="s">
        <v>3853</v>
      </c>
      <c r="B1188" s="21" t="s">
        <v>3854</v>
      </c>
      <c r="C1188" s="22" t="s">
        <v>3855</v>
      </c>
      <c r="D1188" s="21" t="s">
        <v>3856</v>
      </c>
      <c r="E1188" s="23" t="s">
        <v>13</v>
      </c>
    </row>
    <row r="1189" hidden="1">
      <c r="A1189" s="57" t="s">
        <v>3857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7" t="s">
        <v>3858</v>
      </c>
      <c r="B1190" s="29">
        <v>7719.0</v>
      </c>
      <c r="C1190" s="26">
        <v>7719.0</v>
      </c>
      <c r="D1190" s="27">
        <v>0.0</v>
      </c>
      <c r="E1190" s="41"/>
    </row>
    <row r="1191" hidden="1">
      <c r="A1191" s="57" t="s">
        <v>3859</v>
      </c>
      <c r="B1191" s="25">
        <v>360.0</v>
      </c>
      <c r="C1191" s="26">
        <v>360.0</v>
      </c>
      <c r="D1191" s="27">
        <v>0.0</v>
      </c>
      <c r="E1191" s="42"/>
    </row>
    <row r="1192" hidden="1">
      <c r="A1192" s="57" t="s">
        <v>3860</v>
      </c>
      <c r="B1192" s="29">
        <v>0.0</v>
      </c>
      <c r="C1192" s="26"/>
      <c r="D1192" s="27">
        <v>0.0</v>
      </c>
      <c r="E1192" s="42"/>
    </row>
    <row r="1193" hidden="1">
      <c r="A1193" s="31" t="s">
        <v>3862</v>
      </c>
      <c r="B1193" s="29">
        <v>0.0</v>
      </c>
      <c r="C1193" s="26"/>
      <c r="D1193" s="27">
        <v>0.0</v>
      </c>
      <c r="E1193" s="41"/>
    </row>
    <row r="1194" hidden="1">
      <c r="A1194" s="31" t="s">
        <v>3863</v>
      </c>
      <c r="B1194" s="29">
        <v>0.0</v>
      </c>
      <c r="C1194" s="26"/>
      <c r="D1194" s="27">
        <v>0.0</v>
      </c>
      <c r="E1194" s="42"/>
    </row>
    <row r="1195" hidden="1">
      <c r="A1195" s="31" t="s">
        <v>3865</v>
      </c>
      <c r="B1195" s="29">
        <v>2790.0</v>
      </c>
      <c r="C1195" s="26">
        <v>2790.0</v>
      </c>
      <c r="D1195" s="27">
        <v>0.0</v>
      </c>
      <c r="E1195" s="28" t="s">
        <v>8945</v>
      </c>
    </row>
    <row r="1196" hidden="1">
      <c r="A1196" s="31" t="s">
        <v>3867</v>
      </c>
      <c r="B1196" s="29">
        <v>1640.0</v>
      </c>
      <c r="C1196" s="26">
        <v>1640.0</v>
      </c>
      <c r="D1196" s="27">
        <v>0.0</v>
      </c>
      <c r="E1196" s="41"/>
    </row>
    <row r="1197" hidden="1">
      <c r="A1197" s="58" t="s">
        <v>3868</v>
      </c>
      <c r="B1197" s="29">
        <v>44716.0</v>
      </c>
      <c r="C1197" s="29">
        <v>44716.0</v>
      </c>
      <c r="D1197" s="27">
        <v>0.0</v>
      </c>
      <c r="E1197" s="42"/>
    </row>
    <row r="1198" hidden="1">
      <c r="A1198" s="58" t="s">
        <v>3869</v>
      </c>
      <c r="B1198" s="29">
        <v>32846.0</v>
      </c>
      <c r="C1198" s="59">
        <v>32846.0</v>
      </c>
      <c r="D1198" s="27">
        <v>0.0</v>
      </c>
      <c r="E1198" s="42"/>
    </row>
    <row r="1199" hidden="1">
      <c r="A1199" s="58" t="s">
        <v>3870</v>
      </c>
      <c r="B1199" s="29">
        <v>40051.0</v>
      </c>
      <c r="C1199" s="59">
        <v>38930.0</v>
      </c>
      <c r="D1199" s="27">
        <v>-1121.0</v>
      </c>
      <c r="E1199" s="42"/>
    </row>
    <row r="1200" hidden="1">
      <c r="A1200" s="58" t="s">
        <v>3871</v>
      </c>
      <c r="B1200" s="29">
        <v>28364.0</v>
      </c>
      <c r="C1200" s="59">
        <v>28731.0</v>
      </c>
      <c r="D1200" s="27">
        <v>367.0</v>
      </c>
      <c r="E1200" s="42"/>
    </row>
    <row r="1201" hidden="1">
      <c r="A1201" s="58" t="s">
        <v>3873</v>
      </c>
      <c r="B1201" s="29">
        <v>987.0</v>
      </c>
      <c r="C1201" s="59">
        <v>987.0</v>
      </c>
      <c r="D1201" s="27">
        <v>0.0</v>
      </c>
      <c r="E1201" s="42"/>
    </row>
    <row r="1202" hidden="1">
      <c r="A1202" s="58" t="s">
        <v>3874</v>
      </c>
      <c r="B1202" s="29">
        <v>11279.0</v>
      </c>
      <c r="C1202" s="59">
        <v>11279.0</v>
      </c>
      <c r="D1202" s="27">
        <v>0.0</v>
      </c>
      <c r="E1202" s="42"/>
    </row>
    <row r="1203" hidden="1">
      <c r="A1203" s="35" t="s">
        <v>3875</v>
      </c>
      <c r="B1203" s="29">
        <v>180653.0</v>
      </c>
      <c r="C1203" s="59">
        <v>179899.0</v>
      </c>
      <c r="D1203" s="27">
        <v>-754.0</v>
      </c>
      <c r="E1203" s="42"/>
    </row>
    <row r="1204" hidden="1">
      <c r="A1204" s="36" t="s">
        <v>3876</v>
      </c>
      <c r="B1204" s="43">
        <v>1.0</v>
      </c>
      <c r="C1204" s="65">
        <v>1.0</v>
      </c>
      <c r="D1204" s="66">
        <v>0.0</v>
      </c>
      <c r="E1204" s="46"/>
    </row>
    <row r="1205" hidden="1"/>
    <row r="1206" hidden="1"/>
    <row r="1207" hidden="1">
      <c r="A1207" s="5" t="s">
        <v>5092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3850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4" t="s">
        <v>3851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5" t="s">
        <v>5098</v>
      </c>
      <c r="B1213" s="7"/>
      <c r="C1213" s="16"/>
      <c r="D1213" s="56" t="s">
        <v>5099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3852</v>
      </c>
      <c r="B1215" s="6"/>
      <c r="C1215" s="6"/>
      <c r="D1215" s="6"/>
      <c r="E1215" s="7"/>
    </row>
    <row r="1216" hidden="1">
      <c r="A1216" s="20" t="s">
        <v>3853</v>
      </c>
      <c r="B1216" s="21" t="s">
        <v>3854</v>
      </c>
      <c r="C1216" s="22" t="s">
        <v>3855</v>
      </c>
      <c r="D1216" s="21" t="s">
        <v>3856</v>
      </c>
      <c r="E1216" s="23" t="s">
        <v>13</v>
      </c>
    </row>
    <row r="1217" hidden="1">
      <c r="A1217" s="57" t="s">
        <v>3857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7" t="s">
        <v>3858</v>
      </c>
      <c r="B1218" s="29">
        <v>9208.0</v>
      </c>
      <c r="C1218" s="26">
        <v>9208.0</v>
      </c>
      <c r="D1218" s="27">
        <v>0.0</v>
      </c>
      <c r="E1218" s="41"/>
    </row>
    <row r="1219" hidden="1">
      <c r="A1219" s="57" t="s">
        <v>3859</v>
      </c>
      <c r="B1219" s="25">
        <v>0.0</v>
      </c>
      <c r="C1219" s="26"/>
      <c r="D1219" s="27">
        <v>0.0</v>
      </c>
      <c r="E1219" s="42"/>
    </row>
    <row r="1220" hidden="1">
      <c r="A1220" s="57" t="s">
        <v>3860</v>
      </c>
      <c r="B1220" s="29">
        <v>501.0</v>
      </c>
      <c r="C1220" s="26">
        <v>501.0</v>
      </c>
      <c r="D1220" s="27">
        <v>0.0</v>
      </c>
      <c r="E1220" s="42"/>
    </row>
    <row r="1221" hidden="1">
      <c r="A1221" s="31" t="s">
        <v>3862</v>
      </c>
      <c r="B1221" s="29">
        <v>0.0</v>
      </c>
      <c r="C1221" s="26"/>
      <c r="D1221" s="27">
        <v>0.0</v>
      </c>
      <c r="E1221" s="41"/>
    </row>
    <row r="1222" hidden="1">
      <c r="A1222" s="31" t="s">
        <v>3863</v>
      </c>
      <c r="B1222" s="29">
        <v>0.0</v>
      </c>
      <c r="C1222" s="26"/>
      <c r="D1222" s="27">
        <v>0.0</v>
      </c>
      <c r="E1222" s="42"/>
    </row>
    <row r="1223" hidden="1">
      <c r="A1223" s="31" t="s">
        <v>3865</v>
      </c>
      <c r="B1223" s="29">
        <v>4050.0</v>
      </c>
      <c r="C1223" s="26">
        <v>4050.0</v>
      </c>
      <c r="D1223" s="27">
        <v>0.0</v>
      </c>
      <c r="E1223" s="28" t="s">
        <v>8946</v>
      </c>
    </row>
    <row r="1224" hidden="1">
      <c r="A1224" s="31" t="s">
        <v>3867</v>
      </c>
      <c r="B1224" s="29">
        <v>3040.0</v>
      </c>
      <c r="C1224" s="26">
        <v>3040.0</v>
      </c>
      <c r="D1224" s="27">
        <v>0.0</v>
      </c>
      <c r="E1224" s="41"/>
    </row>
    <row r="1225" hidden="1">
      <c r="A1225" s="58" t="s">
        <v>3868</v>
      </c>
      <c r="B1225" s="29">
        <v>49686.25</v>
      </c>
      <c r="C1225" s="29">
        <v>49686.25000000003</v>
      </c>
      <c r="D1225" s="27">
        <v>2.9103830456733704E-11</v>
      </c>
      <c r="E1225" s="42"/>
    </row>
    <row r="1226" hidden="1">
      <c r="A1226" s="58" t="s">
        <v>3869</v>
      </c>
      <c r="B1226" s="29">
        <v>28903.0</v>
      </c>
      <c r="C1226" s="59">
        <v>28903.0</v>
      </c>
      <c r="D1226" s="27">
        <v>0.0</v>
      </c>
      <c r="E1226" s="42"/>
    </row>
    <row r="1227" hidden="1">
      <c r="A1227" s="58" t="s">
        <v>3870</v>
      </c>
      <c r="B1227" s="29">
        <v>52338.0</v>
      </c>
      <c r="C1227" s="59">
        <v>52338.0</v>
      </c>
      <c r="D1227" s="27">
        <v>0.0</v>
      </c>
      <c r="E1227" s="42"/>
    </row>
    <row r="1228" hidden="1">
      <c r="A1228" s="58" t="s">
        <v>3871</v>
      </c>
      <c r="B1228" s="29">
        <v>45543.0</v>
      </c>
      <c r="C1228" s="59">
        <v>45543.0</v>
      </c>
      <c r="D1228" s="27">
        <v>0.0</v>
      </c>
      <c r="E1228" s="42"/>
    </row>
    <row r="1229" hidden="1">
      <c r="A1229" s="58" t="s">
        <v>3873</v>
      </c>
      <c r="B1229" s="29">
        <v>751.0</v>
      </c>
      <c r="C1229" s="59">
        <v>751.0</v>
      </c>
      <c r="D1229" s="27">
        <v>0.0</v>
      </c>
      <c r="E1229" s="42"/>
    </row>
    <row r="1230" hidden="1">
      <c r="A1230" s="58" t="s">
        <v>3874</v>
      </c>
      <c r="B1230" s="29">
        <v>11224.0</v>
      </c>
      <c r="C1230" s="59">
        <v>11224.0</v>
      </c>
      <c r="D1230" s="27">
        <v>0.0</v>
      </c>
      <c r="E1230" s="42"/>
    </row>
    <row r="1231" hidden="1">
      <c r="A1231" s="35" t="s">
        <v>3875</v>
      </c>
      <c r="B1231" s="29">
        <v>219888.25</v>
      </c>
      <c r="C1231" s="59">
        <v>219888.2499999999</v>
      </c>
      <c r="D1231" s="27">
        <v>-8.731149137020111E-11</v>
      </c>
      <c r="E1231" s="42"/>
    </row>
    <row r="1232" hidden="1">
      <c r="A1232" s="36" t="s">
        <v>3876</v>
      </c>
      <c r="B1232" s="43">
        <v>-2.9103830456733704E-11</v>
      </c>
      <c r="C1232" s="65">
        <v>2.0000000001164153</v>
      </c>
      <c r="D1232" s="66">
        <v>2.000000000145519</v>
      </c>
      <c r="E1232" s="46"/>
    </row>
    <row r="1233" hidden="1"/>
    <row r="1234" hidden="1"/>
    <row r="1235" hidden="1">
      <c r="A1235" s="5" t="s">
        <v>5092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3850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4" t="s">
        <v>3851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5" t="s">
        <v>5098</v>
      </c>
      <c r="B1241" s="7"/>
      <c r="C1241" s="16"/>
      <c r="D1241" s="56" t="s">
        <v>5101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3852</v>
      </c>
      <c r="B1243" s="6"/>
      <c r="C1243" s="6"/>
      <c r="D1243" s="6"/>
      <c r="E1243" s="7"/>
    </row>
    <row r="1244" hidden="1">
      <c r="A1244" s="20" t="s">
        <v>3853</v>
      </c>
      <c r="B1244" s="21" t="s">
        <v>3854</v>
      </c>
      <c r="C1244" s="22" t="s">
        <v>3855</v>
      </c>
      <c r="D1244" s="21" t="s">
        <v>3856</v>
      </c>
      <c r="E1244" s="23" t="s">
        <v>13</v>
      </c>
    </row>
    <row r="1245" hidden="1">
      <c r="A1245" s="57" t="s">
        <v>3857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7" t="s">
        <v>3858</v>
      </c>
      <c r="B1246" s="29">
        <v>2223.0</v>
      </c>
      <c r="C1246" s="26">
        <v>2223.0</v>
      </c>
      <c r="D1246" s="27">
        <v>0.0</v>
      </c>
      <c r="E1246" s="41"/>
    </row>
    <row r="1247" hidden="1">
      <c r="A1247" s="57" t="s">
        <v>3859</v>
      </c>
      <c r="B1247" s="25">
        <v>0.0</v>
      </c>
      <c r="C1247" s="26"/>
      <c r="D1247" s="27">
        <v>0.0</v>
      </c>
      <c r="E1247" s="42"/>
    </row>
    <row r="1248" hidden="1">
      <c r="A1248" s="57" t="s">
        <v>3860</v>
      </c>
      <c r="B1248" s="29">
        <v>500.0</v>
      </c>
      <c r="C1248" s="26">
        <v>500.0</v>
      </c>
      <c r="D1248" s="27">
        <v>0.0</v>
      </c>
      <c r="E1248" s="42"/>
    </row>
    <row r="1249" hidden="1">
      <c r="A1249" s="31" t="s">
        <v>3862</v>
      </c>
      <c r="B1249" s="29">
        <v>0.0</v>
      </c>
      <c r="C1249" s="26"/>
      <c r="D1249" s="27">
        <v>0.0</v>
      </c>
      <c r="E1249" s="41"/>
    </row>
    <row r="1250" hidden="1">
      <c r="A1250" s="31" t="s">
        <v>3863</v>
      </c>
      <c r="B1250" s="29">
        <v>0.0</v>
      </c>
      <c r="C1250" s="26"/>
      <c r="D1250" s="27">
        <v>0.0</v>
      </c>
      <c r="E1250" s="42"/>
    </row>
    <row r="1251" hidden="1">
      <c r="A1251" s="31" t="s">
        <v>3865</v>
      </c>
      <c r="B1251" s="29">
        <v>0.0</v>
      </c>
      <c r="C1251" s="26"/>
      <c r="D1251" s="27">
        <v>0.0</v>
      </c>
      <c r="E1251" s="28"/>
    </row>
    <row r="1252" hidden="1">
      <c r="A1252" s="31" t="s">
        <v>3867</v>
      </c>
      <c r="B1252" s="29">
        <v>560.0</v>
      </c>
      <c r="C1252" s="26">
        <v>560.0</v>
      </c>
      <c r="D1252" s="27">
        <v>0.0</v>
      </c>
      <c r="E1252" s="41"/>
    </row>
    <row r="1253" hidden="1">
      <c r="A1253" s="58" t="s">
        <v>3868</v>
      </c>
      <c r="B1253" s="29">
        <v>18195.0</v>
      </c>
      <c r="C1253" s="29">
        <v>18195.0</v>
      </c>
      <c r="D1253" s="27">
        <v>0.0</v>
      </c>
      <c r="E1253" s="42"/>
    </row>
    <row r="1254" hidden="1">
      <c r="A1254" s="58" t="s">
        <v>3869</v>
      </c>
      <c r="B1254" s="29">
        <v>20500.0</v>
      </c>
      <c r="C1254" s="59">
        <v>20171.0</v>
      </c>
      <c r="D1254" s="27">
        <v>-329.0</v>
      </c>
      <c r="E1254" s="42"/>
    </row>
    <row r="1255" hidden="1">
      <c r="A1255" s="58" t="s">
        <v>3870</v>
      </c>
      <c r="B1255" s="29">
        <v>13703.0</v>
      </c>
      <c r="C1255" s="59">
        <v>13429.0</v>
      </c>
      <c r="D1255" s="27">
        <v>-274.0</v>
      </c>
      <c r="E1255" s="42"/>
    </row>
    <row r="1256" hidden="1">
      <c r="A1256" s="58" t="s">
        <v>3871</v>
      </c>
      <c r="B1256" s="29">
        <v>13464.0</v>
      </c>
      <c r="C1256" s="59">
        <v>13464.0</v>
      </c>
      <c r="D1256" s="27">
        <v>0.0</v>
      </c>
      <c r="E1256" s="42"/>
    </row>
    <row r="1257" hidden="1">
      <c r="A1257" s="58" t="s">
        <v>3873</v>
      </c>
      <c r="B1257" s="29">
        <v>309.0</v>
      </c>
      <c r="C1257" s="59">
        <v>309.0</v>
      </c>
      <c r="D1257" s="27">
        <v>0.0</v>
      </c>
      <c r="E1257" s="42"/>
    </row>
    <row r="1258" hidden="1">
      <c r="A1258" s="58" t="s">
        <v>3874</v>
      </c>
      <c r="B1258" s="29">
        <v>3998.0</v>
      </c>
      <c r="C1258" s="59">
        <v>3998.0</v>
      </c>
      <c r="D1258" s="27">
        <v>0.0</v>
      </c>
      <c r="E1258" s="42"/>
    </row>
    <row r="1259" hidden="1">
      <c r="A1259" s="35" t="s">
        <v>3875</v>
      </c>
      <c r="B1259" s="29">
        <v>79947.6</v>
      </c>
      <c r="C1259" s="59">
        <v>79344.6</v>
      </c>
      <c r="D1259" s="27">
        <v>-603.0</v>
      </c>
      <c r="E1259" s="42"/>
    </row>
    <row r="1260" hidden="1">
      <c r="A1260" s="36" t="s">
        <v>3876</v>
      </c>
      <c r="B1260" s="43">
        <v>-0.5999999999985448</v>
      </c>
      <c r="C1260" s="65">
        <v>-0.6000000000058208</v>
      </c>
      <c r="D1260" s="66">
        <v>-7.275957614183426E-12</v>
      </c>
      <c r="E1260" s="46"/>
    </row>
    <row r="1261" hidden="1"/>
    <row r="1262" hidden="1"/>
    <row r="1263" hidden="1">
      <c r="A1263" s="5" t="s">
        <v>5092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3850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4" t="s">
        <v>3851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5" t="s">
        <v>5113</v>
      </c>
      <c r="B1269" s="7"/>
      <c r="C1269" s="16"/>
      <c r="D1269" s="56" t="s">
        <v>5099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3852</v>
      </c>
      <c r="B1271" s="6"/>
      <c r="C1271" s="6"/>
      <c r="D1271" s="6"/>
      <c r="E1271" s="7"/>
    </row>
    <row r="1272" hidden="1">
      <c r="A1272" s="20" t="s">
        <v>3853</v>
      </c>
      <c r="B1272" s="21" t="s">
        <v>3854</v>
      </c>
      <c r="C1272" s="22" t="s">
        <v>3855</v>
      </c>
      <c r="D1272" s="21" t="s">
        <v>3856</v>
      </c>
      <c r="E1272" s="23" t="s">
        <v>13</v>
      </c>
    </row>
    <row r="1273" hidden="1">
      <c r="A1273" s="57" t="s">
        <v>3857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7" t="s">
        <v>3858</v>
      </c>
      <c r="B1274" s="29">
        <v>8339.0</v>
      </c>
      <c r="C1274" s="26">
        <v>8339.0</v>
      </c>
      <c r="D1274" s="27">
        <v>0.0</v>
      </c>
      <c r="E1274" s="41"/>
    </row>
    <row r="1275" hidden="1">
      <c r="A1275" s="57" t="s">
        <v>3859</v>
      </c>
      <c r="B1275" s="25">
        <v>280.0</v>
      </c>
      <c r="C1275" s="26">
        <v>280.0</v>
      </c>
      <c r="D1275" s="27">
        <v>0.0</v>
      </c>
      <c r="E1275" s="42"/>
    </row>
    <row r="1276" hidden="1">
      <c r="A1276" s="57" t="s">
        <v>3860</v>
      </c>
      <c r="B1276" s="29">
        <v>500.0</v>
      </c>
      <c r="C1276" s="26">
        <v>500.0</v>
      </c>
      <c r="D1276" s="27">
        <v>0.0</v>
      </c>
      <c r="E1276" s="42"/>
    </row>
    <row r="1277" hidden="1">
      <c r="A1277" s="31" t="s">
        <v>3862</v>
      </c>
      <c r="B1277" s="29">
        <v>0.0</v>
      </c>
      <c r="C1277" s="26"/>
      <c r="D1277" s="27">
        <v>0.0</v>
      </c>
      <c r="E1277" s="41"/>
    </row>
    <row r="1278" hidden="1">
      <c r="A1278" s="31" t="s">
        <v>3863</v>
      </c>
      <c r="B1278" s="29">
        <v>0.0</v>
      </c>
      <c r="C1278" s="26"/>
      <c r="D1278" s="27">
        <v>0.0</v>
      </c>
      <c r="E1278" s="42"/>
    </row>
    <row r="1279" hidden="1">
      <c r="A1279" s="31" t="s">
        <v>3865</v>
      </c>
      <c r="B1279" s="29">
        <v>4747.0</v>
      </c>
      <c r="C1279" s="26">
        <v>4747.0</v>
      </c>
      <c r="D1279" s="27">
        <v>0.0</v>
      </c>
      <c r="E1279" s="28" t="s">
        <v>8947</v>
      </c>
    </row>
    <row r="1280" hidden="1">
      <c r="A1280" s="31" t="s">
        <v>3867</v>
      </c>
      <c r="B1280" s="29">
        <v>1960.0</v>
      </c>
      <c r="C1280" s="26">
        <v>1960.0</v>
      </c>
      <c r="D1280" s="27">
        <v>0.0</v>
      </c>
      <c r="E1280" s="41"/>
    </row>
    <row r="1281" hidden="1">
      <c r="A1281" s="58" t="s">
        <v>3868</v>
      </c>
      <c r="B1281" s="29">
        <v>28464.0</v>
      </c>
      <c r="C1281" s="29">
        <v>28464.0</v>
      </c>
      <c r="D1281" s="27">
        <v>0.0</v>
      </c>
      <c r="E1281" s="42"/>
    </row>
    <row r="1282" hidden="1">
      <c r="A1282" s="58" t="s">
        <v>3869</v>
      </c>
      <c r="B1282" s="29">
        <v>20801.0</v>
      </c>
      <c r="C1282" s="59">
        <v>20801.0</v>
      </c>
      <c r="D1282" s="27">
        <v>0.0</v>
      </c>
      <c r="E1282" s="42"/>
    </row>
    <row r="1283" hidden="1">
      <c r="A1283" s="58" t="s">
        <v>3870</v>
      </c>
      <c r="B1283" s="29">
        <v>32351.0</v>
      </c>
      <c r="C1283" s="59">
        <v>32351.0</v>
      </c>
      <c r="D1283" s="27">
        <v>0.0</v>
      </c>
      <c r="E1283" s="42"/>
    </row>
    <row r="1284" hidden="1">
      <c r="A1284" s="58" t="s">
        <v>3871</v>
      </c>
      <c r="B1284" s="29">
        <v>28381.0</v>
      </c>
      <c r="C1284" s="59">
        <v>28381.0</v>
      </c>
      <c r="D1284" s="27">
        <v>0.0</v>
      </c>
      <c r="E1284" s="42"/>
    </row>
    <row r="1285" hidden="1">
      <c r="A1285" s="58" t="s">
        <v>3873</v>
      </c>
      <c r="B1285" s="29">
        <v>0.0</v>
      </c>
      <c r="C1285" s="59">
        <v>0.0</v>
      </c>
      <c r="D1285" s="27">
        <v>0.0</v>
      </c>
      <c r="E1285" s="42"/>
    </row>
    <row r="1286" hidden="1">
      <c r="A1286" s="58" t="s">
        <v>3874</v>
      </c>
      <c r="B1286" s="29">
        <v>6492.0</v>
      </c>
      <c r="C1286" s="59">
        <v>6492.0</v>
      </c>
      <c r="D1286" s="27">
        <v>0.0</v>
      </c>
      <c r="E1286" s="42"/>
    </row>
    <row r="1287" hidden="1">
      <c r="A1287" s="35" t="s">
        <v>3875</v>
      </c>
      <c r="B1287" s="29">
        <v>136192.45</v>
      </c>
      <c r="C1287" s="59">
        <v>136302.45</v>
      </c>
      <c r="D1287" s="27">
        <v>110.0</v>
      </c>
      <c r="E1287" s="42"/>
    </row>
    <row r="1288" hidden="1">
      <c r="A1288" s="36" t="s">
        <v>3876</v>
      </c>
      <c r="B1288" s="43">
        <v>-0.4500000000007276</v>
      </c>
      <c r="C1288" s="65">
        <v>-109.45000000001164</v>
      </c>
      <c r="D1288" s="66">
        <v>-109.00000000001091</v>
      </c>
      <c r="E1288" s="46"/>
    </row>
    <row r="1289" hidden="1"/>
    <row r="1290" hidden="1"/>
    <row r="1291" hidden="1">
      <c r="A1291" s="5" t="s">
        <v>5092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3850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4" t="s">
        <v>3851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5" t="s">
        <v>5098</v>
      </c>
      <c r="B1297" s="7"/>
      <c r="C1297" s="16"/>
      <c r="D1297" s="56" t="s">
        <v>5099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3852</v>
      </c>
      <c r="B1299" s="6"/>
      <c r="C1299" s="6"/>
      <c r="D1299" s="6"/>
      <c r="E1299" s="7"/>
    </row>
    <row r="1300" hidden="1">
      <c r="A1300" s="20" t="s">
        <v>3853</v>
      </c>
      <c r="B1300" s="21" t="s">
        <v>3854</v>
      </c>
      <c r="C1300" s="22" t="s">
        <v>3855</v>
      </c>
      <c r="D1300" s="21" t="s">
        <v>3856</v>
      </c>
      <c r="E1300" s="23" t="s">
        <v>13</v>
      </c>
    </row>
    <row r="1301" hidden="1">
      <c r="A1301" s="57" t="s">
        <v>3857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7" t="s">
        <v>3858</v>
      </c>
      <c r="B1302" s="29">
        <v>8624.0</v>
      </c>
      <c r="C1302" s="26">
        <v>8624.0</v>
      </c>
      <c r="D1302" s="27">
        <v>0.0</v>
      </c>
      <c r="E1302" s="41"/>
    </row>
    <row r="1303" hidden="1">
      <c r="A1303" s="57" t="s">
        <v>3859</v>
      </c>
      <c r="B1303" s="25">
        <v>300.0</v>
      </c>
      <c r="C1303" s="26">
        <v>300.0</v>
      </c>
      <c r="D1303" s="27">
        <v>0.0</v>
      </c>
      <c r="E1303" s="42"/>
    </row>
    <row r="1304" hidden="1">
      <c r="A1304" s="57" t="s">
        <v>3860</v>
      </c>
      <c r="B1304" s="29">
        <v>500.0</v>
      </c>
      <c r="C1304" s="26">
        <v>501.0</v>
      </c>
      <c r="D1304" s="27">
        <v>1.0</v>
      </c>
      <c r="E1304" s="42"/>
    </row>
    <row r="1305" hidden="1">
      <c r="A1305" s="31" t="s">
        <v>3862</v>
      </c>
      <c r="B1305" s="29">
        <v>0.0</v>
      </c>
      <c r="C1305" s="26"/>
      <c r="D1305" s="27">
        <v>0.0</v>
      </c>
      <c r="E1305" s="41"/>
    </row>
    <row r="1306" hidden="1">
      <c r="A1306" s="31" t="s">
        <v>3863</v>
      </c>
      <c r="B1306" s="29">
        <v>0.0</v>
      </c>
      <c r="C1306" s="26"/>
      <c r="D1306" s="27">
        <v>0.0</v>
      </c>
      <c r="E1306" s="42"/>
    </row>
    <row r="1307" hidden="1">
      <c r="A1307" s="31" t="s">
        <v>3865</v>
      </c>
      <c r="B1307" s="29">
        <v>4412.0</v>
      </c>
      <c r="C1307" s="26">
        <v>4412.0</v>
      </c>
      <c r="D1307" s="27">
        <v>0.0</v>
      </c>
      <c r="E1307" s="28" t="s">
        <v>8948</v>
      </c>
    </row>
    <row r="1308" hidden="1">
      <c r="A1308" s="31" t="s">
        <v>3867</v>
      </c>
      <c r="B1308" s="29">
        <v>3280.0</v>
      </c>
      <c r="C1308" s="26">
        <v>3280.0</v>
      </c>
      <c r="D1308" s="27">
        <v>0.0</v>
      </c>
      <c r="E1308" s="41"/>
    </row>
    <row r="1309" hidden="1">
      <c r="A1309" s="58" t="s">
        <v>3868</v>
      </c>
      <c r="B1309" s="29">
        <v>52571.0</v>
      </c>
      <c r="C1309" s="29">
        <v>52571.0</v>
      </c>
      <c r="D1309" s="27">
        <v>0.0</v>
      </c>
      <c r="E1309" s="42"/>
    </row>
    <row r="1310" hidden="1">
      <c r="A1310" s="58" t="s">
        <v>3869</v>
      </c>
      <c r="B1310" s="29">
        <v>39050.0</v>
      </c>
      <c r="C1310" s="59">
        <v>39050.0</v>
      </c>
      <c r="D1310" s="27">
        <v>0.0</v>
      </c>
      <c r="E1310" s="42"/>
    </row>
    <row r="1311" hidden="1">
      <c r="A1311" s="58" t="s">
        <v>3870</v>
      </c>
      <c r="B1311" s="29">
        <v>47258.0</v>
      </c>
      <c r="C1311" s="59">
        <v>47258.0</v>
      </c>
      <c r="D1311" s="27">
        <v>0.0</v>
      </c>
      <c r="E1311" s="42"/>
    </row>
    <row r="1312" hidden="1">
      <c r="A1312" s="58" t="s">
        <v>3871</v>
      </c>
      <c r="B1312" s="29">
        <v>38846.0</v>
      </c>
      <c r="C1312" s="59">
        <v>38846.0</v>
      </c>
      <c r="D1312" s="27">
        <v>0.0</v>
      </c>
      <c r="E1312" s="42"/>
    </row>
    <row r="1313" hidden="1">
      <c r="A1313" s="58" t="s">
        <v>3873</v>
      </c>
      <c r="B1313" s="29">
        <v>677.0</v>
      </c>
      <c r="C1313" s="59">
        <v>677.0</v>
      </c>
      <c r="D1313" s="27">
        <v>0.0</v>
      </c>
      <c r="E1313" s="42"/>
    </row>
    <row r="1314" hidden="1">
      <c r="A1314" s="58" t="s">
        <v>3874</v>
      </c>
      <c r="B1314" s="29">
        <v>10487.0</v>
      </c>
      <c r="C1314" s="59">
        <v>10487.0</v>
      </c>
      <c r="D1314" s="27">
        <v>0.0</v>
      </c>
      <c r="E1314" s="42"/>
    </row>
    <row r="1315" hidden="1">
      <c r="A1315" s="35" t="s">
        <v>3875</v>
      </c>
      <c r="B1315" s="29">
        <v>220139.0</v>
      </c>
      <c r="C1315" s="59">
        <v>220139.0</v>
      </c>
      <c r="D1315" s="27">
        <v>0.0</v>
      </c>
      <c r="E1315" s="42"/>
    </row>
    <row r="1316" hidden="1">
      <c r="A1316" s="36" t="s">
        <v>3876</v>
      </c>
      <c r="B1316" s="43">
        <v>-279.0</v>
      </c>
      <c r="C1316" s="65">
        <v>-278.0</v>
      </c>
      <c r="D1316" s="66">
        <v>1.0</v>
      </c>
      <c r="E1316" s="46"/>
    </row>
    <row r="1317" hidden="1"/>
    <row r="1318" hidden="1"/>
    <row r="1319" hidden="1">
      <c r="A1319" s="5" t="s">
        <v>5092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3850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4" t="s">
        <v>3851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5" t="s">
        <v>5098</v>
      </c>
      <c r="B1325" s="7"/>
      <c r="C1325" s="16"/>
      <c r="D1325" s="56" t="s">
        <v>5099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3852</v>
      </c>
      <c r="B1327" s="6"/>
      <c r="C1327" s="6"/>
      <c r="D1327" s="6"/>
      <c r="E1327" s="7"/>
    </row>
    <row r="1328" hidden="1">
      <c r="A1328" s="20" t="s">
        <v>3853</v>
      </c>
      <c r="B1328" s="21" t="s">
        <v>3854</v>
      </c>
      <c r="C1328" s="22" t="s">
        <v>3855</v>
      </c>
      <c r="D1328" s="21" t="s">
        <v>3856</v>
      </c>
      <c r="E1328" s="23" t="s">
        <v>13</v>
      </c>
    </row>
    <row r="1329" hidden="1">
      <c r="A1329" s="57" t="s">
        <v>3857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7" t="s">
        <v>3858</v>
      </c>
      <c r="B1330" s="29">
        <v>6661.0</v>
      </c>
      <c r="C1330" s="26">
        <v>6661.0</v>
      </c>
      <c r="D1330" s="27">
        <v>0.0</v>
      </c>
      <c r="E1330" s="41"/>
    </row>
    <row r="1331" hidden="1">
      <c r="A1331" s="57" t="s">
        <v>3859</v>
      </c>
      <c r="B1331" s="25">
        <v>785.0</v>
      </c>
      <c r="C1331" s="26">
        <v>785.0</v>
      </c>
      <c r="D1331" s="27">
        <v>0.0</v>
      </c>
      <c r="E1331" s="42"/>
    </row>
    <row r="1332" hidden="1">
      <c r="A1332" s="57" t="s">
        <v>3860</v>
      </c>
      <c r="B1332" s="29">
        <v>1000.0</v>
      </c>
      <c r="C1332" s="26">
        <v>1002.0</v>
      </c>
      <c r="D1332" s="27">
        <v>2.0</v>
      </c>
      <c r="E1332" s="42"/>
    </row>
    <row r="1333" hidden="1">
      <c r="A1333" s="31" t="s">
        <v>3862</v>
      </c>
      <c r="B1333" s="29">
        <v>0.0</v>
      </c>
      <c r="C1333" s="26"/>
      <c r="D1333" s="27">
        <v>0.0</v>
      </c>
      <c r="E1333" s="41"/>
    </row>
    <row r="1334" hidden="1">
      <c r="A1334" s="31" t="s">
        <v>3863</v>
      </c>
      <c r="B1334" s="29">
        <v>0.0</v>
      </c>
      <c r="C1334" s="26"/>
      <c r="D1334" s="27">
        <v>0.0</v>
      </c>
      <c r="E1334" s="42"/>
    </row>
    <row r="1335" hidden="1">
      <c r="A1335" s="31" t="s">
        <v>3865</v>
      </c>
      <c r="B1335" s="29">
        <v>0.0</v>
      </c>
      <c r="C1335" s="26"/>
      <c r="D1335" s="27">
        <v>0.0</v>
      </c>
      <c r="E1335" s="28"/>
    </row>
    <row r="1336" hidden="1">
      <c r="A1336" s="31" t="s">
        <v>3867</v>
      </c>
      <c r="B1336" s="29">
        <v>1320.0</v>
      </c>
      <c r="C1336" s="26">
        <v>1320.0</v>
      </c>
      <c r="D1336" s="27">
        <v>0.0</v>
      </c>
      <c r="E1336" s="41"/>
    </row>
    <row r="1337" hidden="1">
      <c r="A1337" s="58" t="s">
        <v>3868</v>
      </c>
      <c r="B1337" s="29">
        <v>57768.0</v>
      </c>
      <c r="C1337" s="29">
        <v>57768.0</v>
      </c>
      <c r="D1337" s="27">
        <v>0.0</v>
      </c>
      <c r="E1337" s="42"/>
    </row>
    <row r="1338" hidden="1">
      <c r="A1338" s="58" t="s">
        <v>3869</v>
      </c>
      <c r="B1338" s="29">
        <v>39918.0</v>
      </c>
      <c r="C1338" s="59">
        <v>39918.0</v>
      </c>
      <c r="D1338" s="27">
        <v>0.0</v>
      </c>
      <c r="E1338" s="42"/>
    </row>
    <row r="1339" hidden="1">
      <c r="A1339" s="58" t="s">
        <v>3870</v>
      </c>
      <c r="B1339" s="29">
        <v>48389.0</v>
      </c>
      <c r="C1339" s="59">
        <v>48389.0</v>
      </c>
      <c r="D1339" s="27">
        <v>0.0</v>
      </c>
      <c r="E1339" s="42"/>
    </row>
    <row r="1340" hidden="1">
      <c r="A1340" s="58" t="s">
        <v>3871</v>
      </c>
      <c r="B1340" s="29">
        <v>41876.0</v>
      </c>
      <c r="C1340" s="59">
        <v>41876.0</v>
      </c>
      <c r="D1340" s="27">
        <v>0.0</v>
      </c>
      <c r="E1340" s="42"/>
    </row>
    <row r="1341" hidden="1">
      <c r="A1341" s="58" t="s">
        <v>3873</v>
      </c>
      <c r="B1341" s="29">
        <v>448.0</v>
      </c>
      <c r="C1341" s="59">
        <v>448.0</v>
      </c>
      <c r="D1341" s="27">
        <v>0.0</v>
      </c>
      <c r="E1341" s="42"/>
    </row>
    <row r="1342" hidden="1">
      <c r="A1342" s="58" t="s">
        <v>3874</v>
      </c>
      <c r="B1342" s="29">
        <v>9062.0</v>
      </c>
      <c r="C1342" s="59">
        <v>9062.0</v>
      </c>
      <c r="D1342" s="27">
        <v>0.0</v>
      </c>
      <c r="E1342" s="42"/>
    </row>
    <row r="1343" hidden="1">
      <c r="A1343" s="35" t="s">
        <v>3875</v>
      </c>
      <c r="B1343" s="29">
        <v>228325.5</v>
      </c>
      <c r="C1343" s="59">
        <v>228325.5</v>
      </c>
      <c r="D1343" s="27">
        <v>0.0</v>
      </c>
      <c r="E1343" s="42"/>
    </row>
    <row r="1344" hidden="1">
      <c r="A1344" s="36" t="s">
        <v>3876</v>
      </c>
      <c r="B1344" s="43">
        <v>0.5</v>
      </c>
      <c r="C1344" s="65">
        <v>2.5</v>
      </c>
      <c r="D1344" s="66">
        <v>2.0</v>
      </c>
      <c r="E1344" s="46"/>
    </row>
    <row r="1345" hidden="1"/>
    <row r="1346" hidden="1"/>
    <row r="1347" hidden="1">
      <c r="A1347" s="5" t="s">
        <v>5092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3850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4" t="s">
        <v>3851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5" t="s">
        <v>5098</v>
      </c>
      <c r="B1353" s="7"/>
      <c r="C1353" s="16"/>
      <c r="D1353" s="56" t="s">
        <v>5099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3852</v>
      </c>
      <c r="B1355" s="6"/>
      <c r="C1355" s="6"/>
      <c r="D1355" s="6"/>
      <c r="E1355" s="7"/>
    </row>
    <row r="1356" hidden="1">
      <c r="A1356" s="20" t="s">
        <v>3853</v>
      </c>
      <c r="B1356" s="21" t="s">
        <v>3854</v>
      </c>
      <c r="C1356" s="22" t="s">
        <v>3855</v>
      </c>
      <c r="D1356" s="21" t="s">
        <v>3856</v>
      </c>
      <c r="E1356" s="23" t="s">
        <v>13</v>
      </c>
    </row>
    <row r="1357" hidden="1">
      <c r="A1357" s="57" t="s">
        <v>3857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7" t="s">
        <v>3858</v>
      </c>
      <c r="B1358" s="29">
        <v>9656.0</v>
      </c>
      <c r="C1358" s="26">
        <v>9656.0</v>
      </c>
      <c r="D1358" s="27">
        <v>0.0</v>
      </c>
      <c r="E1358" s="41"/>
    </row>
    <row r="1359" hidden="1">
      <c r="A1359" s="57" t="s">
        <v>3859</v>
      </c>
      <c r="B1359" s="25">
        <v>0.0</v>
      </c>
      <c r="C1359" s="26"/>
      <c r="D1359" s="27">
        <v>0.0</v>
      </c>
      <c r="E1359" s="42"/>
    </row>
    <row r="1360" hidden="1">
      <c r="A1360" s="57" t="s">
        <v>3860</v>
      </c>
      <c r="B1360" s="29">
        <v>1007.0</v>
      </c>
      <c r="C1360" s="26">
        <v>1007.0</v>
      </c>
      <c r="D1360" s="27">
        <v>0.0</v>
      </c>
      <c r="E1360" s="42"/>
    </row>
    <row r="1361" hidden="1">
      <c r="A1361" s="31" t="s">
        <v>3862</v>
      </c>
      <c r="B1361" s="29">
        <v>0.0</v>
      </c>
      <c r="C1361" s="26"/>
      <c r="D1361" s="27">
        <v>0.0</v>
      </c>
      <c r="E1361" s="41"/>
    </row>
    <row r="1362" hidden="1">
      <c r="A1362" s="31" t="s">
        <v>3863</v>
      </c>
      <c r="B1362" s="29">
        <v>0.0</v>
      </c>
      <c r="C1362" s="26"/>
      <c r="D1362" s="27">
        <v>0.0</v>
      </c>
      <c r="E1362" s="42"/>
    </row>
    <row r="1363" hidden="1">
      <c r="A1363" s="31" t="s">
        <v>3865</v>
      </c>
      <c r="B1363" s="29">
        <v>5000.0</v>
      </c>
      <c r="C1363" s="26">
        <v>5000.0</v>
      </c>
      <c r="D1363" s="27">
        <v>0.0</v>
      </c>
      <c r="E1363" s="28" t="s">
        <v>8949</v>
      </c>
    </row>
    <row r="1364" hidden="1">
      <c r="A1364" s="31" t="s">
        <v>3867</v>
      </c>
      <c r="B1364" s="29">
        <v>1720.0</v>
      </c>
      <c r="C1364" s="26">
        <v>1720.0</v>
      </c>
      <c r="D1364" s="27">
        <v>0.0</v>
      </c>
      <c r="E1364" s="41"/>
    </row>
    <row r="1365" hidden="1">
      <c r="A1365" s="58" t="s">
        <v>3868</v>
      </c>
      <c r="B1365" s="29">
        <v>48210.0</v>
      </c>
      <c r="C1365" s="29">
        <v>48210.0</v>
      </c>
      <c r="D1365" s="27">
        <v>0.0</v>
      </c>
      <c r="E1365" s="42"/>
    </row>
    <row r="1366" hidden="1">
      <c r="A1366" s="58" t="s">
        <v>3869</v>
      </c>
      <c r="B1366" s="29">
        <v>36683.0</v>
      </c>
      <c r="C1366" s="59">
        <v>36683.0</v>
      </c>
      <c r="D1366" s="27">
        <v>0.0</v>
      </c>
      <c r="E1366" s="42"/>
    </row>
    <row r="1367" hidden="1">
      <c r="A1367" s="58" t="s">
        <v>3870</v>
      </c>
      <c r="B1367" s="29">
        <v>55963.0</v>
      </c>
      <c r="C1367" s="59">
        <v>55963.0</v>
      </c>
      <c r="D1367" s="27">
        <v>0.0</v>
      </c>
      <c r="E1367" s="42"/>
    </row>
    <row r="1368" hidden="1">
      <c r="A1368" s="58" t="s">
        <v>3871</v>
      </c>
      <c r="B1368" s="29">
        <v>39313.0</v>
      </c>
      <c r="C1368" s="59">
        <v>39313.0</v>
      </c>
      <c r="D1368" s="27">
        <v>0.0</v>
      </c>
      <c r="E1368" s="42"/>
    </row>
    <row r="1369" hidden="1">
      <c r="A1369" s="58" t="s">
        <v>3873</v>
      </c>
      <c r="B1369" s="29">
        <v>1484.0</v>
      </c>
      <c r="C1369" s="59">
        <v>1484.0</v>
      </c>
      <c r="D1369" s="27">
        <v>0.0</v>
      </c>
      <c r="E1369" s="42"/>
    </row>
    <row r="1370" hidden="1">
      <c r="A1370" s="58" t="s">
        <v>3874</v>
      </c>
      <c r="B1370" s="29">
        <v>10227.0</v>
      </c>
      <c r="C1370" s="59">
        <v>10227.0</v>
      </c>
      <c r="D1370" s="27">
        <v>0.0</v>
      </c>
      <c r="E1370" s="42"/>
    </row>
    <row r="1371" hidden="1">
      <c r="A1371" s="35" t="s">
        <v>3875</v>
      </c>
      <c r="B1371" s="29">
        <v>228324.5</v>
      </c>
      <c r="C1371" s="59">
        <v>228324.5</v>
      </c>
      <c r="D1371" s="27">
        <v>0.0</v>
      </c>
      <c r="E1371" s="42"/>
    </row>
    <row r="1372" hidden="1">
      <c r="A1372" s="36" t="s">
        <v>3876</v>
      </c>
      <c r="B1372" s="43">
        <v>0.5</v>
      </c>
      <c r="C1372" s="65">
        <v>1.5</v>
      </c>
      <c r="D1372" s="66">
        <v>1.0</v>
      </c>
      <c r="E1372" s="46"/>
    </row>
    <row r="1373" hidden="1"/>
    <row r="1374" hidden="1"/>
    <row r="1375" hidden="1">
      <c r="A1375" s="5" t="s">
        <v>5092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3850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4" t="s">
        <v>3851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5" t="s">
        <v>5098</v>
      </c>
      <c r="B1381" s="7"/>
      <c r="C1381" s="16"/>
      <c r="D1381" s="56" t="s">
        <v>5107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3852</v>
      </c>
      <c r="B1383" s="6"/>
      <c r="C1383" s="6"/>
      <c r="D1383" s="6"/>
      <c r="E1383" s="7"/>
    </row>
    <row r="1384" hidden="1">
      <c r="A1384" s="20" t="s">
        <v>3853</v>
      </c>
      <c r="B1384" s="21" t="s">
        <v>3854</v>
      </c>
      <c r="C1384" s="22" t="s">
        <v>3855</v>
      </c>
      <c r="D1384" s="21" t="s">
        <v>3856</v>
      </c>
      <c r="E1384" s="23" t="s">
        <v>13</v>
      </c>
    </row>
    <row r="1385" hidden="1">
      <c r="A1385" s="57" t="s">
        <v>3857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7" t="s">
        <v>3858</v>
      </c>
      <c r="B1386" s="29">
        <v>9123.0</v>
      </c>
      <c r="C1386" s="26">
        <v>8625.0</v>
      </c>
      <c r="D1386" s="27">
        <v>-498.0</v>
      </c>
      <c r="E1386" s="41"/>
    </row>
    <row r="1387" hidden="1">
      <c r="A1387" s="57" t="s">
        <v>3859</v>
      </c>
      <c r="B1387" s="25">
        <v>0.0</v>
      </c>
      <c r="C1387" s="26"/>
      <c r="D1387" s="27">
        <v>0.0</v>
      </c>
      <c r="E1387" s="42"/>
    </row>
    <row r="1388" hidden="1">
      <c r="A1388" s="57" t="s">
        <v>3860</v>
      </c>
      <c r="B1388" s="29">
        <v>500.0</v>
      </c>
      <c r="C1388" s="26">
        <v>500.0</v>
      </c>
      <c r="D1388" s="27">
        <v>0.0</v>
      </c>
      <c r="E1388" s="42"/>
    </row>
    <row r="1389" hidden="1">
      <c r="A1389" s="31" t="s">
        <v>3862</v>
      </c>
      <c r="B1389" s="29">
        <v>0.0</v>
      </c>
      <c r="C1389" s="26"/>
      <c r="D1389" s="27">
        <v>0.0</v>
      </c>
      <c r="E1389" s="41"/>
    </row>
    <row r="1390" hidden="1">
      <c r="A1390" s="31" t="s">
        <v>3863</v>
      </c>
      <c r="B1390" s="29">
        <v>0.0</v>
      </c>
      <c r="C1390" s="26"/>
      <c r="D1390" s="27">
        <v>0.0</v>
      </c>
      <c r="E1390" s="42"/>
    </row>
    <row r="1391" hidden="1">
      <c r="A1391" s="31" t="s">
        <v>3865</v>
      </c>
      <c r="B1391" s="29">
        <v>0.0</v>
      </c>
      <c r="C1391" s="26"/>
      <c r="D1391" s="27">
        <v>0.0</v>
      </c>
      <c r="E1391" s="28"/>
    </row>
    <row r="1392" hidden="1">
      <c r="A1392" s="31" t="s">
        <v>3867</v>
      </c>
      <c r="B1392" s="29">
        <v>2240.0</v>
      </c>
      <c r="C1392" s="26">
        <v>2240.0</v>
      </c>
      <c r="D1392" s="27">
        <v>0.0</v>
      </c>
      <c r="E1392" s="41"/>
    </row>
    <row r="1393" hidden="1">
      <c r="A1393" s="58" t="s">
        <v>3868</v>
      </c>
      <c r="B1393" s="29">
        <v>40625.0</v>
      </c>
      <c r="C1393" s="29">
        <v>40336.0</v>
      </c>
      <c r="D1393" s="27">
        <v>-289.0</v>
      </c>
      <c r="E1393" s="42"/>
    </row>
    <row r="1394" hidden="1">
      <c r="A1394" s="58" t="s">
        <v>3869</v>
      </c>
      <c r="B1394" s="29">
        <v>30685.0</v>
      </c>
      <c r="C1394" s="59">
        <v>30685.0</v>
      </c>
      <c r="D1394" s="27">
        <v>0.0</v>
      </c>
      <c r="E1394" s="42"/>
    </row>
    <row r="1395" hidden="1">
      <c r="A1395" s="58" t="s">
        <v>3870</v>
      </c>
      <c r="B1395" s="29">
        <v>45457.0</v>
      </c>
      <c r="C1395" s="59">
        <v>45457.0</v>
      </c>
      <c r="D1395" s="27">
        <v>0.0</v>
      </c>
      <c r="E1395" s="42"/>
    </row>
    <row r="1396" hidden="1">
      <c r="A1396" s="58" t="s">
        <v>3871</v>
      </c>
      <c r="B1396" s="29">
        <v>41193.0</v>
      </c>
      <c r="C1396" s="59">
        <v>41193.0</v>
      </c>
      <c r="D1396" s="27">
        <v>0.0</v>
      </c>
      <c r="E1396" s="42"/>
    </row>
    <row r="1397" hidden="1">
      <c r="A1397" s="58" t="s">
        <v>3873</v>
      </c>
      <c r="B1397" s="29">
        <v>946.0</v>
      </c>
      <c r="C1397" s="59">
        <v>946.0</v>
      </c>
      <c r="D1397" s="27">
        <v>0.0</v>
      </c>
      <c r="E1397" s="42"/>
    </row>
    <row r="1398" hidden="1">
      <c r="A1398" s="58" t="s">
        <v>3874</v>
      </c>
      <c r="B1398" s="29">
        <v>11425.0</v>
      </c>
      <c r="C1398" s="59">
        <v>11425.0</v>
      </c>
      <c r="D1398" s="27">
        <v>0.0</v>
      </c>
      <c r="E1398" s="42"/>
    </row>
    <row r="1399" hidden="1">
      <c r="A1399" s="35" t="s">
        <v>3875</v>
      </c>
      <c r="B1399" s="29">
        <v>193478.5</v>
      </c>
      <c r="C1399" s="59">
        <v>193189.5</v>
      </c>
      <c r="D1399" s="27">
        <v>-289.0</v>
      </c>
      <c r="E1399" s="42"/>
    </row>
    <row r="1400" hidden="1">
      <c r="A1400" s="36" t="s">
        <v>3876</v>
      </c>
      <c r="B1400" s="43">
        <v>0.5</v>
      </c>
      <c r="C1400" s="65">
        <v>-497.5</v>
      </c>
      <c r="D1400" s="66">
        <v>-498.0</v>
      </c>
      <c r="E1400" s="46"/>
    </row>
    <row r="1401" hidden="1"/>
    <row r="1402" hidden="1"/>
    <row r="1403" hidden="1">
      <c r="A1403" s="5" t="s">
        <v>5092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3850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4" t="s">
        <v>3851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5" t="s">
        <v>5099</v>
      </c>
      <c r="B1409" s="7"/>
      <c r="C1409" s="16"/>
      <c r="D1409" s="56" t="s">
        <v>5099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3852</v>
      </c>
      <c r="B1411" s="6"/>
      <c r="C1411" s="6"/>
      <c r="D1411" s="6"/>
      <c r="E1411" s="7"/>
    </row>
    <row r="1412" hidden="1">
      <c r="A1412" s="20" t="s">
        <v>3853</v>
      </c>
      <c r="B1412" s="21" t="s">
        <v>3854</v>
      </c>
      <c r="C1412" s="22" t="s">
        <v>3855</v>
      </c>
      <c r="D1412" s="21" t="s">
        <v>3856</v>
      </c>
      <c r="E1412" s="23" t="s">
        <v>13</v>
      </c>
    </row>
    <row r="1413" hidden="1">
      <c r="A1413" s="57" t="s">
        <v>3857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7" t="s">
        <v>3858</v>
      </c>
      <c r="B1414" s="29">
        <v>817.0</v>
      </c>
      <c r="C1414" s="26">
        <v>817.0</v>
      </c>
      <c r="D1414" s="27">
        <v>0.0</v>
      </c>
      <c r="E1414" s="41"/>
    </row>
    <row r="1415" hidden="1">
      <c r="A1415" s="57" t="s">
        <v>3859</v>
      </c>
      <c r="B1415" s="25">
        <v>0.0</v>
      </c>
      <c r="C1415" s="26"/>
      <c r="D1415" s="27">
        <v>0.0</v>
      </c>
      <c r="E1415" s="42"/>
    </row>
    <row r="1416" hidden="1">
      <c r="A1416" s="57" t="s">
        <v>3860</v>
      </c>
      <c r="B1416" s="29">
        <v>500.0</v>
      </c>
      <c r="C1416" s="26">
        <v>500.0</v>
      </c>
      <c r="D1416" s="27">
        <v>0.0</v>
      </c>
      <c r="E1416" s="42"/>
    </row>
    <row r="1417" hidden="1">
      <c r="A1417" s="31" t="s">
        <v>3862</v>
      </c>
      <c r="B1417" s="29">
        <v>0.0</v>
      </c>
      <c r="C1417" s="26"/>
      <c r="D1417" s="27">
        <v>0.0</v>
      </c>
      <c r="E1417" s="41"/>
    </row>
    <row r="1418" hidden="1">
      <c r="A1418" s="31" t="s">
        <v>3863</v>
      </c>
      <c r="B1418" s="29">
        <v>0.0</v>
      </c>
      <c r="C1418" s="26"/>
      <c r="D1418" s="27">
        <v>0.0</v>
      </c>
      <c r="E1418" s="42"/>
    </row>
    <row r="1419" hidden="1">
      <c r="A1419" s="31" t="s">
        <v>3865</v>
      </c>
      <c r="B1419" s="29">
        <v>0.0</v>
      </c>
      <c r="C1419" s="26"/>
      <c r="D1419" s="27">
        <v>0.0</v>
      </c>
      <c r="E1419" s="28"/>
    </row>
    <row r="1420" hidden="1">
      <c r="A1420" s="31" t="s">
        <v>3867</v>
      </c>
      <c r="B1420" s="29">
        <v>80.0</v>
      </c>
      <c r="C1420" s="26">
        <v>80.0</v>
      </c>
      <c r="D1420" s="27">
        <v>0.0</v>
      </c>
      <c r="E1420" s="41"/>
    </row>
    <row r="1421" hidden="1">
      <c r="A1421" s="58" t="s">
        <v>3868</v>
      </c>
      <c r="B1421" s="29">
        <v>8258.0</v>
      </c>
      <c r="C1421" s="29">
        <v>8258.0</v>
      </c>
      <c r="D1421" s="27">
        <v>0.0</v>
      </c>
      <c r="E1421" s="42"/>
    </row>
    <row r="1422" hidden="1">
      <c r="A1422" s="58" t="s">
        <v>3869</v>
      </c>
      <c r="B1422" s="29">
        <v>3215.0</v>
      </c>
      <c r="C1422" s="59">
        <v>3215.0</v>
      </c>
      <c r="D1422" s="27">
        <v>0.0</v>
      </c>
      <c r="E1422" s="42"/>
    </row>
    <row r="1423" hidden="1">
      <c r="A1423" s="58" t="s">
        <v>3870</v>
      </c>
      <c r="B1423" s="29">
        <v>4450.0</v>
      </c>
      <c r="C1423" s="59">
        <v>4450.0</v>
      </c>
      <c r="D1423" s="27">
        <v>0.0</v>
      </c>
      <c r="E1423" s="42"/>
    </row>
    <row r="1424" hidden="1">
      <c r="A1424" s="58" t="s">
        <v>3871</v>
      </c>
      <c r="B1424" s="29">
        <v>5797.0</v>
      </c>
      <c r="C1424" s="59">
        <v>5797.0</v>
      </c>
      <c r="D1424" s="27">
        <v>0.0</v>
      </c>
      <c r="E1424" s="42"/>
    </row>
    <row r="1425" hidden="1">
      <c r="A1425" s="58" t="s">
        <v>3873</v>
      </c>
      <c r="B1425" s="29">
        <v>0.0</v>
      </c>
      <c r="C1425" s="59">
        <v>0.0</v>
      </c>
      <c r="D1425" s="27">
        <v>0.0</v>
      </c>
      <c r="E1425" s="42"/>
    </row>
    <row r="1426" hidden="1">
      <c r="A1426" s="58" t="s">
        <v>3874</v>
      </c>
      <c r="B1426" s="29">
        <v>1760.0</v>
      </c>
      <c r="C1426" s="59">
        <v>1760.0</v>
      </c>
      <c r="D1426" s="27">
        <v>0.0</v>
      </c>
      <c r="E1426" s="42"/>
    </row>
    <row r="1427" hidden="1">
      <c r="A1427" s="35" t="s">
        <v>3875</v>
      </c>
      <c r="B1427" s="29">
        <v>29265.0</v>
      </c>
      <c r="C1427" s="59">
        <v>29265.0</v>
      </c>
      <c r="D1427" s="27">
        <v>0.0</v>
      </c>
      <c r="E1427" s="42"/>
    </row>
    <row r="1428" hidden="1">
      <c r="A1428" s="36" t="s">
        <v>3876</v>
      </c>
      <c r="B1428" s="43">
        <v>0.0</v>
      </c>
      <c r="C1428" s="65">
        <v>2.0</v>
      </c>
      <c r="D1428" s="66">
        <v>2.0</v>
      </c>
      <c r="E1428" s="46"/>
    </row>
    <row r="1429" hidden="1"/>
    <row r="1430" hidden="1"/>
    <row r="1431" hidden="1">
      <c r="A1431" s="5" t="s">
        <v>5092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3850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4" t="s">
        <v>3851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5" t="s">
        <v>5098</v>
      </c>
      <c r="B1437" s="7"/>
      <c r="C1437" s="16"/>
      <c r="D1437" s="56" t="s">
        <v>5099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3852</v>
      </c>
      <c r="B1439" s="6"/>
      <c r="C1439" s="6"/>
      <c r="D1439" s="6"/>
      <c r="E1439" s="7"/>
    </row>
    <row r="1440" hidden="1">
      <c r="A1440" s="20" t="s">
        <v>3853</v>
      </c>
      <c r="B1440" s="21" t="s">
        <v>3854</v>
      </c>
      <c r="C1440" s="22" t="s">
        <v>3855</v>
      </c>
      <c r="D1440" s="21" t="s">
        <v>3856</v>
      </c>
      <c r="E1440" s="23" t="s">
        <v>13</v>
      </c>
    </row>
    <row r="1441" hidden="1">
      <c r="A1441" s="57" t="s">
        <v>3857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7" t="s">
        <v>3858</v>
      </c>
      <c r="B1442" s="29">
        <v>9202.0</v>
      </c>
      <c r="C1442" s="26">
        <v>9202.0</v>
      </c>
      <c r="D1442" s="27">
        <v>0.0</v>
      </c>
      <c r="E1442" s="41"/>
    </row>
    <row r="1443" hidden="1">
      <c r="A1443" s="57" t="s">
        <v>3859</v>
      </c>
      <c r="B1443" s="25">
        <v>360.0</v>
      </c>
      <c r="C1443" s="26">
        <v>360.0</v>
      </c>
      <c r="D1443" s="27">
        <v>0.0</v>
      </c>
      <c r="E1443" s="42"/>
    </row>
    <row r="1444" hidden="1">
      <c r="A1444" s="57" t="s">
        <v>3860</v>
      </c>
      <c r="B1444" s="29">
        <v>1500.0</v>
      </c>
      <c r="C1444" s="26">
        <v>1501.0</v>
      </c>
      <c r="D1444" s="27">
        <v>1.0</v>
      </c>
      <c r="E1444" s="42"/>
    </row>
    <row r="1445" hidden="1">
      <c r="A1445" s="31" t="s">
        <v>3862</v>
      </c>
      <c r="B1445" s="29">
        <v>0.0</v>
      </c>
      <c r="C1445" s="26"/>
      <c r="D1445" s="27">
        <v>0.0</v>
      </c>
      <c r="E1445" s="41"/>
    </row>
    <row r="1446" hidden="1">
      <c r="A1446" s="31" t="s">
        <v>3863</v>
      </c>
      <c r="B1446" s="29">
        <v>0.0</v>
      </c>
      <c r="C1446" s="26"/>
      <c r="D1446" s="27">
        <v>0.0</v>
      </c>
      <c r="E1446" s="42"/>
    </row>
    <row r="1447" hidden="1">
      <c r="A1447" s="31" t="s">
        <v>3865</v>
      </c>
      <c r="B1447" s="29">
        <v>0.0</v>
      </c>
      <c r="C1447" s="26"/>
      <c r="D1447" s="27">
        <v>0.0</v>
      </c>
      <c r="E1447" s="28"/>
    </row>
    <row r="1448" hidden="1">
      <c r="A1448" s="31" t="s">
        <v>3867</v>
      </c>
      <c r="B1448" s="29">
        <v>240.0</v>
      </c>
      <c r="C1448" s="26">
        <v>240.0</v>
      </c>
      <c r="D1448" s="27">
        <v>0.0</v>
      </c>
      <c r="E1448" s="41"/>
    </row>
    <row r="1449" hidden="1">
      <c r="A1449" s="58" t="s">
        <v>3868</v>
      </c>
      <c r="B1449" s="29">
        <v>47089.0</v>
      </c>
      <c r="C1449" s="29">
        <v>47089.0</v>
      </c>
      <c r="D1449" s="27">
        <v>0.0</v>
      </c>
      <c r="E1449" s="42"/>
    </row>
    <row r="1450" hidden="1">
      <c r="A1450" s="58" t="s">
        <v>3869</v>
      </c>
      <c r="B1450" s="29">
        <v>45365.0</v>
      </c>
      <c r="C1450" s="59">
        <v>45365.0</v>
      </c>
      <c r="D1450" s="27">
        <v>0.0</v>
      </c>
      <c r="E1450" s="42"/>
    </row>
    <row r="1451" hidden="1">
      <c r="A1451" s="58" t="s">
        <v>3870</v>
      </c>
      <c r="B1451" s="29">
        <v>46391.0</v>
      </c>
      <c r="C1451" s="59">
        <v>46391.0</v>
      </c>
      <c r="D1451" s="27">
        <v>0.0</v>
      </c>
      <c r="E1451" s="42"/>
    </row>
    <row r="1452" hidden="1">
      <c r="A1452" s="58" t="s">
        <v>3871</v>
      </c>
      <c r="B1452" s="29">
        <v>38177.0</v>
      </c>
      <c r="C1452" s="59">
        <v>38177.0</v>
      </c>
      <c r="D1452" s="27">
        <v>0.0</v>
      </c>
      <c r="E1452" s="42"/>
    </row>
    <row r="1453" hidden="1">
      <c r="A1453" s="58" t="s">
        <v>3873</v>
      </c>
      <c r="B1453" s="29">
        <v>649.0</v>
      </c>
      <c r="C1453" s="59">
        <v>649.0</v>
      </c>
      <c r="D1453" s="27">
        <v>0.0</v>
      </c>
      <c r="E1453" s="42"/>
    </row>
    <row r="1454" hidden="1">
      <c r="A1454" s="58" t="s">
        <v>3874</v>
      </c>
      <c r="B1454" s="29">
        <v>10729.0</v>
      </c>
      <c r="C1454" s="59">
        <v>10729.0</v>
      </c>
      <c r="D1454" s="27">
        <v>0.0</v>
      </c>
      <c r="E1454" s="42"/>
    </row>
    <row r="1455" hidden="1">
      <c r="A1455" s="35" t="s">
        <v>3875</v>
      </c>
      <c r="B1455" s="29">
        <v>214782.0</v>
      </c>
      <c r="C1455" s="59">
        <v>214782.0</v>
      </c>
      <c r="D1455" s="27">
        <v>0.0</v>
      </c>
      <c r="E1455" s="42"/>
    </row>
    <row r="1456" hidden="1">
      <c r="A1456" s="36" t="s">
        <v>3876</v>
      </c>
      <c r="B1456" s="43">
        <v>0.0</v>
      </c>
      <c r="C1456" s="65">
        <v>2.0</v>
      </c>
      <c r="D1456" s="66">
        <v>2.0</v>
      </c>
      <c r="E1456" s="46"/>
    </row>
    <row r="1457" hidden="1"/>
    <row r="1458" hidden="1"/>
    <row r="1459" hidden="1">
      <c r="A1459" s="5" t="s">
        <v>5092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3850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4" t="s">
        <v>3851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5" t="s">
        <v>5098</v>
      </c>
      <c r="B1465" s="7"/>
      <c r="C1465" s="16"/>
      <c r="D1465" s="56" t="s">
        <v>5099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3852</v>
      </c>
      <c r="B1467" s="6"/>
      <c r="C1467" s="6"/>
      <c r="D1467" s="6"/>
      <c r="E1467" s="7"/>
    </row>
    <row r="1468" hidden="1">
      <c r="A1468" s="20" t="s">
        <v>3853</v>
      </c>
      <c r="B1468" s="21" t="s">
        <v>3854</v>
      </c>
      <c r="C1468" s="22" t="s">
        <v>3855</v>
      </c>
      <c r="D1468" s="21" t="s">
        <v>3856</v>
      </c>
      <c r="E1468" s="23" t="s">
        <v>13</v>
      </c>
    </row>
    <row r="1469" hidden="1">
      <c r="A1469" s="57" t="s">
        <v>3857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7" t="s">
        <v>3858</v>
      </c>
      <c r="B1470" s="29">
        <v>8763.0</v>
      </c>
      <c r="C1470" s="26">
        <v>8763.0</v>
      </c>
      <c r="D1470" s="27">
        <v>0.0</v>
      </c>
      <c r="E1470" s="41"/>
    </row>
    <row r="1471" hidden="1">
      <c r="A1471" s="57" t="s">
        <v>3859</v>
      </c>
      <c r="B1471" s="25">
        <v>440.0</v>
      </c>
      <c r="C1471" s="26">
        <v>440.0</v>
      </c>
      <c r="D1471" s="27">
        <v>0.0</v>
      </c>
      <c r="E1471" s="42"/>
    </row>
    <row r="1472" hidden="1">
      <c r="A1472" s="57" t="s">
        <v>3860</v>
      </c>
      <c r="B1472" s="29">
        <v>500.0</v>
      </c>
      <c r="C1472" s="26">
        <v>500.0</v>
      </c>
      <c r="D1472" s="27">
        <v>0.0</v>
      </c>
      <c r="E1472" s="42"/>
    </row>
    <row r="1473" hidden="1">
      <c r="A1473" s="31" t="s">
        <v>3862</v>
      </c>
      <c r="B1473" s="29">
        <v>440.0</v>
      </c>
      <c r="C1473" s="26"/>
      <c r="D1473" s="27">
        <v>-440.0</v>
      </c>
      <c r="E1473" s="41"/>
    </row>
    <row r="1474" hidden="1">
      <c r="A1474" s="31" t="s">
        <v>3863</v>
      </c>
      <c r="B1474" s="29">
        <v>0.0</v>
      </c>
      <c r="C1474" s="26"/>
      <c r="D1474" s="27">
        <v>0.0</v>
      </c>
      <c r="E1474" s="42"/>
    </row>
    <row r="1475" hidden="1">
      <c r="A1475" s="31" t="s">
        <v>3865</v>
      </c>
      <c r="B1475" s="29">
        <v>2520.0</v>
      </c>
      <c r="C1475" s="26">
        <v>2520.0</v>
      </c>
      <c r="D1475" s="27">
        <v>0.0</v>
      </c>
      <c r="E1475" s="28" t="s">
        <v>8950</v>
      </c>
    </row>
    <row r="1476" hidden="1">
      <c r="A1476" s="31" t="s">
        <v>3867</v>
      </c>
      <c r="B1476" s="29">
        <v>2360.0</v>
      </c>
      <c r="C1476" s="26">
        <v>2800.0</v>
      </c>
      <c r="D1476" s="27">
        <v>440.0</v>
      </c>
      <c r="E1476" s="41"/>
    </row>
    <row r="1477" hidden="1">
      <c r="A1477" s="58" t="s">
        <v>3868</v>
      </c>
      <c r="B1477" s="29">
        <v>38206.0</v>
      </c>
      <c r="C1477" s="29">
        <v>38206.0</v>
      </c>
      <c r="D1477" s="27">
        <v>0.0</v>
      </c>
      <c r="E1477" s="42"/>
    </row>
    <row r="1478" hidden="1">
      <c r="A1478" s="58" t="s">
        <v>3869</v>
      </c>
      <c r="B1478" s="29">
        <v>37131.0</v>
      </c>
      <c r="C1478" s="59">
        <v>37131.0</v>
      </c>
      <c r="D1478" s="27">
        <v>0.0</v>
      </c>
      <c r="E1478" s="42"/>
    </row>
    <row r="1479" hidden="1">
      <c r="A1479" s="58" t="s">
        <v>3870</v>
      </c>
      <c r="B1479" s="29">
        <v>49905.0</v>
      </c>
      <c r="C1479" s="59">
        <v>49905.0</v>
      </c>
      <c r="D1479" s="27">
        <v>0.0</v>
      </c>
      <c r="E1479" s="42"/>
    </row>
    <row r="1480" hidden="1">
      <c r="A1480" s="58" t="s">
        <v>3871</v>
      </c>
      <c r="B1480" s="29">
        <v>48027.0</v>
      </c>
      <c r="C1480" s="59">
        <v>48027.0</v>
      </c>
      <c r="D1480" s="27">
        <v>0.0</v>
      </c>
      <c r="E1480" s="42"/>
    </row>
    <row r="1481" hidden="1">
      <c r="A1481" s="58" t="s">
        <v>3873</v>
      </c>
      <c r="B1481" s="29">
        <v>300.0</v>
      </c>
      <c r="C1481" s="59">
        <v>300.0</v>
      </c>
      <c r="D1481" s="27">
        <v>0.0</v>
      </c>
      <c r="E1481" s="42"/>
    </row>
    <row r="1482" hidden="1">
      <c r="A1482" s="58" t="s">
        <v>3874</v>
      </c>
      <c r="B1482" s="29">
        <v>8261.0</v>
      </c>
      <c r="C1482" s="59">
        <v>8261.0</v>
      </c>
      <c r="D1482" s="27">
        <v>0.0</v>
      </c>
      <c r="E1482" s="42"/>
    </row>
    <row r="1483" hidden="1">
      <c r="A1483" s="35" t="s">
        <v>3875</v>
      </c>
      <c r="B1483" s="29">
        <v>219445.0</v>
      </c>
      <c r="C1483" s="59">
        <v>219445.0</v>
      </c>
      <c r="D1483" s="27">
        <v>0.0</v>
      </c>
      <c r="E1483" s="42"/>
    </row>
    <row r="1484" hidden="1">
      <c r="A1484" s="36" t="s">
        <v>3876</v>
      </c>
      <c r="B1484" s="43">
        <v>0.0</v>
      </c>
      <c r="C1484" s="65">
        <v>0.0</v>
      </c>
      <c r="D1484" s="66">
        <v>0.0</v>
      </c>
      <c r="E1484" s="46"/>
    </row>
    <row r="1485" hidden="1"/>
    <row r="1486" hidden="1"/>
    <row r="1487" hidden="1">
      <c r="A1487" s="5" t="s">
        <v>5092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3850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4" t="s">
        <v>3851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5" t="s">
        <v>5098</v>
      </c>
      <c r="B1493" s="7"/>
      <c r="C1493" s="16"/>
      <c r="D1493" s="56" t="s">
        <v>5099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3852</v>
      </c>
      <c r="B1495" s="6"/>
      <c r="C1495" s="6"/>
      <c r="D1495" s="6"/>
      <c r="E1495" s="7"/>
    </row>
    <row r="1496" hidden="1">
      <c r="A1496" s="20" t="s">
        <v>3853</v>
      </c>
      <c r="B1496" s="21" t="s">
        <v>3854</v>
      </c>
      <c r="C1496" s="22" t="s">
        <v>3855</v>
      </c>
      <c r="D1496" s="21" t="s">
        <v>3856</v>
      </c>
      <c r="E1496" s="23" t="s">
        <v>13</v>
      </c>
    </row>
    <row r="1497" hidden="1">
      <c r="A1497" s="57" t="s">
        <v>3857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7" t="s">
        <v>3858</v>
      </c>
      <c r="B1498" s="29">
        <v>7668.0</v>
      </c>
      <c r="C1498" s="26">
        <v>7668.0</v>
      </c>
      <c r="D1498" s="27">
        <v>0.0</v>
      </c>
      <c r="E1498" s="41"/>
    </row>
    <row r="1499" hidden="1">
      <c r="A1499" s="57" t="s">
        <v>3859</v>
      </c>
      <c r="B1499" s="25">
        <v>0.0</v>
      </c>
      <c r="C1499" s="26"/>
      <c r="D1499" s="27">
        <v>0.0</v>
      </c>
      <c r="E1499" s="42"/>
    </row>
    <row r="1500" hidden="1">
      <c r="A1500" s="57" t="s">
        <v>3860</v>
      </c>
      <c r="B1500" s="29">
        <v>500.0</v>
      </c>
      <c r="C1500" s="26">
        <v>500.0</v>
      </c>
      <c r="D1500" s="27">
        <v>0.0</v>
      </c>
      <c r="E1500" s="42"/>
    </row>
    <row r="1501" hidden="1">
      <c r="A1501" s="31" t="s">
        <v>3862</v>
      </c>
      <c r="B1501" s="29">
        <v>240.0</v>
      </c>
      <c r="C1501" s="26">
        <v>240.0</v>
      </c>
      <c r="D1501" s="27">
        <v>0.0</v>
      </c>
      <c r="E1501" s="41"/>
    </row>
    <row r="1502" hidden="1">
      <c r="A1502" s="31" t="s">
        <v>3863</v>
      </c>
      <c r="B1502" s="29">
        <v>0.0</v>
      </c>
      <c r="C1502" s="26"/>
      <c r="D1502" s="27">
        <v>0.0</v>
      </c>
      <c r="E1502" s="42"/>
    </row>
    <row r="1503" hidden="1">
      <c r="A1503" s="31" t="s">
        <v>3865</v>
      </c>
      <c r="B1503" s="29">
        <v>0.0</v>
      </c>
      <c r="C1503" s="26"/>
      <c r="D1503" s="27">
        <v>0.0</v>
      </c>
      <c r="E1503" s="28"/>
    </row>
    <row r="1504" hidden="1">
      <c r="A1504" s="31" t="s">
        <v>3867</v>
      </c>
      <c r="B1504" s="29">
        <v>2760.0</v>
      </c>
      <c r="C1504" s="26">
        <v>2760.0</v>
      </c>
      <c r="D1504" s="27">
        <v>0.0</v>
      </c>
      <c r="E1504" s="41"/>
    </row>
    <row r="1505" hidden="1">
      <c r="A1505" s="58" t="s">
        <v>3868</v>
      </c>
      <c r="B1505" s="29">
        <v>45194.0</v>
      </c>
      <c r="C1505" s="29">
        <v>45194.0</v>
      </c>
      <c r="D1505" s="27">
        <v>0.0</v>
      </c>
      <c r="E1505" s="42"/>
    </row>
    <row r="1506" hidden="1">
      <c r="A1506" s="58" t="s">
        <v>3869</v>
      </c>
      <c r="B1506" s="29">
        <v>36329.0</v>
      </c>
      <c r="C1506" s="59">
        <v>35965.0</v>
      </c>
      <c r="D1506" s="27">
        <v>-364.0</v>
      </c>
      <c r="E1506" s="42"/>
    </row>
    <row r="1507" hidden="1">
      <c r="A1507" s="58" t="s">
        <v>3870</v>
      </c>
      <c r="B1507" s="29">
        <v>52527.0</v>
      </c>
      <c r="C1507" s="59">
        <v>52081.0</v>
      </c>
      <c r="D1507" s="27">
        <v>-446.0</v>
      </c>
      <c r="E1507" s="42"/>
    </row>
    <row r="1508" hidden="1">
      <c r="A1508" s="58" t="s">
        <v>3871</v>
      </c>
      <c r="B1508" s="29">
        <v>51650.0</v>
      </c>
      <c r="C1508" s="59">
        <v>51650.0</v>
      </c>
      <c r="D1508" s="27">
        <v>0.0</v>
      </c>
      <c r="E1508" s="42"/>
    </row>
    <row r="1509" hidden="1">
      <c r="A1509" s="58" t="s">
        <v>3873</v>
      </c>
      <c r="B1509" s="29">
        <v>1261.0</v>
      </c>
      <c r="C1509" s="59">
        <v>1261.0</v>
      </c>
      <c r="D1509" s="27">
        <v>0.0</v>
      </c>
      <c r="E1509" s="42"/>
    </row>
    <row r="1510" hidden="1">
      <c r="A1510" s="58" t="s">
        <v>3874</v>
      </c>
      <c r="B1510" s="29">
        <v>9759.0</v>
      </c>
      <c r="C1510" s="59">
        <v>9759.0</v>
      </c>
      <c r="D1510" s="27">
        <v>0.0</v>
      </c>
      <c r="E1510" s="42"/>
    </row>
    <row r="1511" hidden="1">
      <c r="A1511" s="35" t="s">
        <v>3875</v>
      </c>
      <c r="B1511" s="29">
        <v>222071.5</v>
      </c>
      <c r="C1511" s="59">
        <v>221261.5</v>
      </c>
      <c r="D1511" s="27">
        <v>-810.0</v>
      </c>
      <c r="E1511" s="42"/>
    </row>
    <row r="1512" hidden="1">
      <c r="A1512" s="36" t="s">
        <v>3876</v>
      </c>
      <c r="B1512" s="43">
        <v>65.5</v>
      </c>
      <c r="C1512" s="65">
        <v>67.5</v>
      </c>
      <c r="D1512" s="66">
        <v>2.0</v>
      </c>
      <c r="E1512" s="46"/>
    </row>
    <row r="1513" hidden="1"/>
    <row r="1514" hidden="1"/>
    <row r="1515" hidden="1">
      <c r="A1515" s="5" t="s">
        <v>5092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3850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4" t="s">
        <v>3851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5" t="s">
        <v>5098</v>
      </c>
      <c r="B1521" s="7"/>
      <c r="C1521" s="16"/>
      <c r="D1521" s="56" t="s">
        <v>5098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3852</v>
      </c>
      <c r="B1523" s="6"/>
      <c r="C1523" s="6"/>
      <c r="D1523" s="6"/>
      <c r="E1523" s="7"/>
    </row>
    <row r="1524" hidden="1">
      <c r="A1524" s="20" t="s">
        <v>3853</v>
      </c>
      <c r="B1524" s="21" t="s">
        <v>3854</v>
      </c>
      <c r="C1524" s="22" t="s">
        <v>3855</v>
      </c>
      <c r="D1524" s="21" t="s">
        <v>3856</v>
      </c>
      <c r="E1524" s="23" t="s">
        <v>13</v>
      </c>
    </row>
    <row r="1525" hidden="1">
      <c r="A1525" s="57" t="s">
        <v>3857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7" t="s">
        <v>3858</v>
      </c>
      <c r="B1526" s="29">
        <v>7086.0</v>
      </c>
      <c r="C1526" s="26">
        <v>7086.0</v>
      </c>
      <c r="D1526" s="27">
        <v>0.0</v>
      </c>
      <c r="E1526" s="41"/>
    </row>
    <row r="1527" hidden="1">
      <c r="A1527" s="57" t="s">
        <v>3859</v>
      </c>
      <c r="B1527" s="25">
        <v>360.0</v>
      </c>
      <c r="C1527" s="26">
        <v>360.0</v>
      </c>
      <c r="D1527" s="27">
        <v>0.0</v>
      </c>
      <c r="E1527" s="42"/>
    </row>
    <row r="1528" hidden="1">
      <c r="A1528" s="57" t="s">
        <v>3860</v>
      </c>
      <c r="B1528" s="29">
        <v>0.0</v>
      </c>
      <c r="C1528" s="26"/>
      <c r="D1528" s="27">
        <v>0.0</v>
      </c>
      <c r="E1528" s="42"/>
    </row>
    <row r="1529" hidden="1">
      <c r="A1529" s="31" t="s">
        <v>3862</v>
      </c>
      <c r="B1529" s="29">
        <v>0.0</v>
      </c>
      <c r="C1529" s="26"/>
      <c r="D1529" s="27">
        <v>0.0</v>
      </c>
      <c r="E1529" s="41"/>
    </row>
    <row r="1530" hidden="1">
      <c r="A1530" s="31" t="s">
        <v>3863</v>
      </c>
      <c r="B1530" s="29">
        <v>0.0</v>
      </c>
      <c r="C1530" s="26"/>
      <c r="D1530" s="27">
        <v>0.0</v>
      </c>
      <c r="E1530" s="42"/>
    </row>
    <row r="1531" hidden="1">
      <c r="A1531" s="31" t="s">
        <v>3865</v>
      </c>
      <c r="B1531" s="29">
        <v>6427.0</v>
      </c>
      <c r="C1531" s="26">
        <v>6427.0</v>
      </c>
      <c r="D1531" s="27">
        <v>0.0</v>
      </c>
      <c r="E1531" s="28" t="s">
        <v>8951</v>
      </c>
    </row>
    <row r="1532" hidden="1">
      <c r="A1532" s="31" t="s">
        <v>3867</v>
      </c>
      <c r="B1532" s="29">
        <v>4720.0</v>
      </c>
      <c r="C1532" s="26">
        <v>4720.0</v>
      </c>
      <c r="D1532" s="27">
        <v>0.0</v>
      </c>
      <c r="E1532" s="41"/>
    </row>
    <row r="1533" hidden="1">
      <c r="A1533" s="58" t="s">
        <v>3868</v>
      </c>
      <c r="B1533" s="29">
        <v>44146.8</v>
      </c>
      <c r="C1533" s="29">
        <v>44146.80000000001</v>
      </c>
      <c r="D1533" s="27">
        <v>7.275957614183426E-12</v>
      </c>
      <c r="E1533" s="42"/>
    </row>
    <row r="1534" hidden="1">
      <c r="A1534" s="58" t="s">
        <v>3869</v>
      </c>
      <c r="B1534" s="29">
        <v>45112.0</v>
      </c>
      <c r="C1534" s="59">
        <v>45112.0</v>
      </c>
      <c r="D1534" s="27">
        <v>0.0</v>
      </c>
      <c r="E1534" s="42"/>
    </row>
    <row r="1535" hidden="1">
      <c r="A1535" s="58" t="s">
        <v>3870</v>
      </c>
      <c r="B1535" s="29">
        <v>65365.0</v>
      </c>
      <c r="C1535" s="59">
        <v>65365.0</v>
      </c>
      <c r="D1535" s="27">
        <v>0.0</v>
      </c>
      <c r="E1535" s="42"/>
    </row>
    <row r="1536" hidden="1">
      <c r="A1536" s="58" t="s">
        <v>3871</v>
      </c>
      <c r="B1536" s="29">
        <v>50345.0</v>
      </c>
      <c r="C1536" s="59">
        <v>50345.0</v>
      </c>
      <c r="D1536" s="27">
        <v>0.0</v>
      </c>
      <c r="E1536" s="42"/>
    </row>
    <row r="1537" hidden="1">
      <c r="A1537" s="58" t="s">
        <v>3873</v>
      </c>
      <c r="B1537" s="29">
        <v>573.0</v>
      </c>
      <c r="C1537" s="59">
        <v>573.0</v>
      </c>
      <c r="D1537" s="27">
        <v>0.0</v>
      </c>
      <c r="E1537" s="42"/>
    </row>
    <row r="1538" hidden="1">
      <c r="A1538" s="58" t="s">
        <v>3874</v>
      </c>
      <c r="B1538" s="29">
        <v>14781.0</v>
      </c>
      <c r="C1538" s="59">
        <v>14781.0</v>
      </c>
      <c r="D1538" s="27">
        <v>0.0</v>
      </c>
      <c r="E1538" s="42"/>
    </row>
    <row r="1539" hidden="1">
      <c r="A1539" s="35" t="s">
        <v>3875</v>
      </c>
      <c r="B1539" s="29">
        <v>260309.19999999998</v>
      </c>
      <c r="C1539" s="59">
        <v>260309.19999999998</v>
      </c>
      <c r="D1539" s="27">
        <v>0.0</v>
      </c>
      <c r="E1539" s="42"/>
    </row>
    <row r="1540" hidden="1">
      <c r="A1540" s="36" t="s">
        <v>3876</v>
      </c>
      <c r="B1540" s="43">
        <v>-0.39999999999417923</v>
      </c>
      <c r="C1540" s="65">
        <v>0.6000000000349246</v>
      </c>
      <c r="D1540" s="66">
        <v>1.0000000000291038</v>
      </c>
      <c r="E1540" s="46"/>
    </row>
    <row r="1541" hidden="1"/>
    <row r="1542" hidden="1"/>
    <row r="1543" hidden="1">
      <c r="A1543" s="5" t="s">
        <v>5092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3850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4" t="s">
        <v>3851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5" t="s">
        <v>5100</v>
      </c>
      <c r="B1549" s="7"/>
      <c r="C1549" s="16"/>
      <c r="D1549" s="56" t="s">
        <v>5099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3852</v>
      </c>
      <c r="B1551" s="6"/>
      <c r="C1551" s="6"/>
      <c r="D1551" s="6"/>
      <c r="E1551" s="7"/>
    </row>
    <row r="1552" hidden="1">
      <c r="A1552" s="20" t="s">
        <v>3853</v>
      </c>
      <c r="B1552" s="21" t="s">
        <v>3854</v>
      </c>
      <c r="C1552" s="22" t="s">
        <v>3855</v>
      </c>
      <c r="D1552" s="21" t="s">
        <v>3856</v>
      </c>
      <c r="E1552" s="23" t="s">
        <v>13</v>
      </c>
    </row>
    <row r="1553" hidden="1">
      <c r="A1553" s="57" t="s">
        <v>3857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7" t="s">
        <v>3858</v>
      </c>
      <c r="B1554" s="29">
        <v>6439.0</v>
      </c>
      <c r="C1554" s="26">
        <v>6439.0</v>
      </c>
      <c r="D1554" s="27">
        <v>0.0</v>
      </c>
      <c r="E1554" s="41"/>
    </row>
    <row r="1555" hidden="1">
      <c r="A1555" s="57" t="s">
        <v>3859</v>
      </c>
      <c r="B1555" s="25">
        <v>240.0</v>
      </c>
      <c r="C1555" s="26">
        <v>240.0</v>
      </c>
      <c r="D1555" s="27">
        <v>0.0</v>
      </c>
      <c r="E1555" s="42"/>
    </row>
    <row r="1556" hidden="1">
      <c r="A1556" s="57" t="s">
        <v>3860</v>
      </c>
      <c r="B1556" s="29">
        <v>504.0</v>
      </c>
      <c r="C1556" s="26">
        <v>504.0</v>
      </c>
      <c r="D1556" s="27">
        <v>0.0</v>
      </c>
      <c r="E1556" s="42"/>
    </row>
    <row r="1557" hidden="1">
      <c r="A1557" s="31" t="s">
        <v>3862</v>
      </c>
      <c r="B1557" s="29">
        <v>0.0</v>
      </c>
      <c r="C1557" s="26"/>
      <c r="D1557" s="27">
        <v>0.0</v>
      </c>
      <c r="E1557" s="41"/>
    </row>
    <row r="1558" hidden="1">
      <c r="A1558" s="31" t="s">
        <v>3863</v>
      </c>
      <c r="B1558" s="29">
        <v>0.0</v>
      </c>
      <c r="C1558" s="26"/>
      <c r="D1558" s="27">
        <v>0.0</v>
      </c>
      <c r="E1558" s="42"/>
    </row>
    <row r="1559" hidden="1">
      <c r="A1559" s="31" t="s">
        <v>3865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3867</v>
      </c>
      <c r="B1560" s="29">
        <v>2960.0</v>
      </c>
      <c r="C1560" s="26">
        <v>2920.0</v>
      </c>
      <c r="D1560" s="27">
        <v>-40.0</v>
      </c>
      <c r="E1560" s="41"/>
    </row>
    <row r="1561" hidden="1">
      <c r="A1561" s="58" t="s">
        <v>3868</v>
      </c>
      <c r="B1561" s="29">
        <v>43188.0</v>
      </c>
      <c r="C1561" s="29">
        <v>43188.0</v>
      </c>
      <c r="D1561" s="27">
        <v>0.0</v>
      </c>
      <c r="E1561" s="42"/>
    </row>
    <row r="1562" hidden="1">
      <c r="A1562" s="58" t="s">
        <v>3869</v>
      </c>
      <c r="B1562" s="29">
        <v>40145.0</v>
      </c>
      <c r="C1562" s="59">
        <v>40145.0</v>
      </c>
      <c r="D1562" s="27">
        <v>0.0</v>
      </c>
      <c r="E1562" s="42"/>
    </row>
    <row r="1563" hidden="1">
      <c r="A1563" s="58" t="s">
        <v>3870</v>
      </c>
      <c r="B1563" s="29">
        <v>35747.0</v>
      </c>
      <c r="C1563" s="59">
        <v>35747.0</v>
      </c>
      <c r="D1563" s="27">
        <v>0.0</v>
      </c>
      <c r="E1563" s="42"/>
    </row>
    <row r="1564" hidden="1">
      <c r="A1564" s="58" t="s">
        <v>3871</v>
      </c>
      <c r="B1564" s="29">
        <v>33611.0</v>
      </c>
      <c r="C1564" s="59">
        <v>33611.0</v>
      </c>
      <c r="D1564" s="27">
        <v>0.0</v>
      </c>
      <c r="E1564" s="42"/>
    </row>
    <row r="1565" hidden="1">
      <c r="A1565" s="58" t="s">
        <v>3873</v>
      </c>
      <c r="B1565" s="29">
        <v>872.0</v>
      </c>
      <c r="C1565" s="59">
        <v>872.0</v>
      </c>
      <c r="D1565" s="27">
        <v>0.0</v>
      </c>
      <c r="E1565" s="42"/>
    </row>
    <row r="1566" hidden="1">
      <c r="A1566" s="58" t="s">
        <v>3874</v>
      </c>
      <c r="B1566" s="29">
        <v>9798.0</v>
      </c>
      <c r="C1566" s="59">
        <v>9798.0</v>
      </c>
      <c r="D1566" s="27">
        <v>0.0</v>
      </c>
      <c r="E1566" s="42"/>
    </row>
    <row r="1567" hidden="1">
      <c r="A1567" s="35" t="s">
        <v>3875</v>
      </c>
      <c r="B1567" s="29">
        <v>190238.0</v>
      </c>
      <c r="C1567" s="59">
        <v>190238.0</v>
      </c>
      <c r="D1567" s="27">
        <v>0.0</v>
      </c>
      <c r="E1567" s="42"/>
    </row>
    <row r="1568" hidden="1">
      <c r="A1568" s="36" t="s">
        <v>3876</v>
      </c>
      <c r="B1568" s="43">
        <v>40.0</v>
      </c>
      <c r="C1568" s="65">
        <v>1.0</v>
      </c>
      <c r="D1568" s="66">
        <v>-39.0</v>
      </c>
      <c r="E1568" s="46"/>
    </row>
    <row r="1569" hidden="1"/>
    <row r="1570" hidden="1"/>
    <row r="1571" hidden="1">
      <c r="A1571" s="5" t="s">
        <v>5092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3850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4" t="s">
        <v>3851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5" t="s">
        <v>5098</v>
      </c>
      <c r="B1577" s="7"/>
      <c r="C1577" s="16"/>
      <c r="D1577" s="56" t="s">
        <v>5099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3852</v>
      </c>
      <c r="B1579" s="6"/>
      <c r="C1579" s="6"/>
      <c r="D1579" s="6"/>
      <c r="E1579" s="7"/>
    </row>
    <row r="1580" hidden="1">
      <c r="A1580" s="20" t="s">
        <v>3853</v>
      </c>
      <c r="B1580" s="21" t="s">
        <v>3854</v>
      </c>
      <c r="C1580" s="22" t="s">
        <v>3855</v>
      </c>
      <c r="D1580" s="21" t="s">
        <v>3856</v>
      </c>
      <c r="E1580" s="23" t="s">
        <v>13</v>
      </c>
    </row>
    <row r="1581" hidden="1">
      <c r="A1581" s="57" t="s">
        <v>3857</v>
      </c>
      <c r="B1581" s="25">
        <v>29881.0</v>
      </c>
      <c r="C1581" s="26">
        <v>30463.0</v>
      </c>
      <c r="D1581" s="27">
        <v>582.0</v>
      </c>
      <c r="E1581" s="28" t="s">
        <v>8952</v>
      </c>
    </row>
    <row r="1582" hidden="1">
      <c r="A1582" s="57" t="s">
        <v>3858</v>
      </c>
      <c r="B1582" s="29">
        <v>10623.0</v>
      </c>
      <c r="C1582" s="26">
        <v>10623.0</v>
      </c>
      <c r="D1582" s="27">
        <v>0.0</v>
      </c>
      <c r="E1582" s="41"/>
    </row>
    <row r="1583" hidden="1">
      <c r="A1583" s="57" t="s">
        <v>3859</v>
      </c>
      <c r="B1583" s="25">
        <v>180.0</v>
      </c>
      <c r="C1583" s="26">
        <v>180.0</v>
      </c>
      <c r="D1583" s="27">
        <v>0.0</v>
      </c>
      <c r="E1583" s="42"/>
    </row>
    <row r="1584" hidden="1">
      <c r="A1584" s="57" t="s">
        <v>3860</v>
      </c>
      <c r="B1584" s="29">
        <v>500.0</v>
      </c>
      <c r="C1584" s="26">
        <v>500.0</v>
      </c>
      <c r="D1584" s="27">
        <v>0.0</v>
      </c>
      <c r="E1584" s="42"/>
    </row>
    <row r="1585" hidden="1">
      <c r="A1585" s="31" t="s">
        <v>3862</v>
      </c>
      <c r="B1585" s="29">
        <v>0.0</v>
      </c>
      <c r="C1585" s="26"/>
      <c r="D1585" s="27">
        <v>0.0</v>
      </c>
      <c r="E1585" s="41"/>
    </row>
    <row r="1586" hidden="1">
      <c r="A1586" s="31" t="s">
        <v>3863</v>
      </c>
      <c r="B1586" s="29">
        <v>0.0</v>
      </c>
      <c r="C1586" s="26"/>
      <c r="D1586" s="27">
        <v>0.0</v>
      </c>
      <c r="E1586" s="42"/>
    </row>
    <row r="1587" hidden="1">
      <c r="A1587" s="31" t="s">
        <v>3865</v>
      </c>
      <c r="B1587" s="29">
        <v>2380.0</v>
      </c>
      <c r="C1587" s="26">
        <v>2380.0</v>
      </c>
      <c r="D1587" s="27">
        <v>0.0</v>
      </c>
      <c r="E1587" s="28" t="s">
        <v>8953</v>
      </c>
    </row>
    <row r="1588" hidden="1">
      <c r="A1588" s="31" t="s">
        <v>3867</v>
      </c>
      <c r="B1588" s="29">
        <v>3840.0</v>
      </c>
      <c r="C1588" s="26">
        <v>3840.0</v>
      </c>
      <c r="D1588" s="27">
        <v>0.0</v>
      </c>
      <c r="E1588" s="41"/>
    </row>
    <row r="1589" hidden="1">
      <c r="A1589" s="58" t="s">
        <v>3868</v>
      </c>
      <c r="B1589" s="29">
        <v>62956.0</v>
      </c>
      <c r="C1589" s="29">
        <v>62956.0</v>
      </c>
      <c r="D1589" s="27">
        <v>0.0</v>
      </c>
      <c r="E1589" s="42"/>
    </row>
    <row r="1590" hidden="1">
      <c r="A1590" s="58" t="s">
        <v>3869</v>
      </c>
      <c r="B1590" s="29">
        <v>37422.0</v>
      </c>
      <c r="C1590" s="59">
        <v>37950.0</v>
      </c>
      <c r="D1590" s="27">
        <v>528.0</v>
      </c>
      <c r="E1590" s="42"/>
    </row>
    <row r="1591" hidden="1">
      <c r="A1591" s="58" t="s">
        <v>3870</v>
      </c>
      <c r="B1591" s="29">
        <v>40992.0</v>
      </c>
      <c r="C1591" s="59">
        <v>40992.0</v>
      </c>
      <c r="D1591" s="27">
        <v>0.0</v>
      </c>
      <c r="E1591" s="42"/>
    </row>
    <row r="1592" hidden="1">
      <c r="A1592" s="58" t="s">
        <v>3871</v>
      </c>
      <c r="B1592" s="29">
        <v>41581.0</v>
      </c>
      <c r="C1592" s="59">
        <v>41581.0</v>
      </c>
      <c r="D1592" s="27">
        <v>0.0</v>
      </c>
      <c r="E1592" s="42"/>
    </row>
    <row r="1593" hidden="1">
      <c r="A1593" s="58" t="s">
        <v>3873</v>
      </c>
      <c r="B1593" s="29">
        <v>772.0</v>
      </c>
      <c r="C1593" s="59">
        <v>772.0</v>
      </c>
      <c r="D1593" s="27">
        <v>0.0</v>
      </c>
      <c r="E1593" s="42"/>
    </row>
    <row r="1594" hidden="1">
      <c r="A1594" s="58" t="s">
        <v>3874</v>
      </c>
      <c r="B1594" s="29">
        <v>14429.0</v>
      </c>
      <c r="C1594" s="59">
        <v>14429.0</v>
      </c>
      <c r="D1594" s="27">
        <v>0.0</v>
      </c>
      <c r="E1594" s="42"/>
    </row>
    <row r="1595" hidden="1">
      <c r="A1595" s="35" t="s">
        <v>3875</v>
      </c>
      <c r="B1595" s="29">
        <v>231126.5</v>
      </c>
      <c r="C1595" s="59">
        <v>231654.5</v>
      </c>
      <c r="D1595" s="27">
        <v>528.0</v>
      </c>
      <c r="E1595" s="42"/>
    </row>
    <row r="1596" hidden="1">
      <c r="A1596" s="36" t="s">
        <v>3876</v>
      </c>
      <c r="B1596" s="43">
        <v>0.5</v>
      </c>
      <c r="C1596" s="65">
        <v>582.5</v>
      </c>
      <c r="D1596" s="66">
        <v>582.0</v>
      </c>
      <c r="E1596" s="46"/>
    </row>
    <row r="1597" hidden="1"/>
    <row r="1598" hidden="1"/>
    <row r="1599" hidden="1">
      <c r="A1599" s="5" t="s">
        <v>5092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3850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4" t="s">
        <v>3851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5" t="s">
        <v>5098</v>
      </c>
      <c r="B1605" s="7"/>
      <c r="C1605" s="16"/>
      <c r="D1605" s="56" t="s">
        <v>5099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3852</v>
      </c>
      <c r="B1607" s="6"/>
      <c r="C1607" s="6"/>
      <c r="D1607" s="6"/>
      <c r="E1607" s="7"/>
    </row>
    <row r="1608" hidden="1">
      <c r="A1608" s="20" t="s">
        <v>3853</v>
      </c>
      <c r="B1608" s="21" t="s">
        <v>3854</v>
      </c>
      <c r="C1608" s="22" t="s">
        <v>3855</v>
      </c>
      <c r="D1608" s="21" t="s">
        <v>3856</v>
      </c>
      <c r="E1608" s="23" t="s">
        <v>13</v>
      </c>
    </row>
    <row r="1609" hidden="1">
      <c r="A1609" s="57" t="s">
        <v>3857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7" t="s">
        <v>3858</v>
      </c>
      <c r="B1610" s="29">
        <v>10601.0</v>
      </c>
      <c r="C1610" s="26">
        <v>10601.0</v>
      </c>
      <c r="D1610" s="27">
        <v>0.0</v>
      </c>
      <c r="E1610" s="41"/>
    </row>
    <row r="1611" hidden="1">
      <c r="A1611" s="57" t="s">
        <v>3859</v>
      </c>
      <c r="B1611" s="25">
        <v>540.0</v>
      </c>
      <c r="C1611" s="26">
        <v>540.0</v>
      </c>
      <c r="D1611" s="27">
        <v>0.0</v>
      </c>
      <c r="E1611" s="42"/>
    </row>
    <row r="1612" hidden="1">
      <c r="A1612" s="57" t="s">
        <v>3860</v>
      </c>
      <c r="B1612" s="29">
        <v>500.0</v>
      </c>
      <c r="C1612" s="26">
        <v>500.0</v>
      </c>
      <c r="D1612" s="27">
        <v>0.0</v>
      </c>
      <c r="E1612" s="42"/>
    </row>
    <row r="1613" hidden="1">
      <c r="A1613" s="31" t="s">
        <v>3862</v>
      </c>
      <c r="B1613" s="29">
        <v>80.0</v>
      </c>
      <c r="C1613" s="26"/>
      <c r="D1613" s="27">
        <v>-80.0</v>
      </c>
      <c r="E1613" s="41"/>
    </row>
    <row r="1614" hidden="1">
      <c r="A1614" s="31" t="s">
        <v>3863</v>
      </c>
      <c r="B1614" s="29">
        <v>0.0</v>
      </c>
      <c r="C1614" s="26"/>
      <c r="D1614" s="27">
        <v>0.0</v>
      </c>
      <c r="E1614" s="42"/>
    </row>
    <row r="1615" hidden="1">
      <c r="A1615" s="31" t="s">
        <v>3865</v>
      </c>
      <c r="B1615" s="29">
        <v>1000.0</v>
      </c>
      <c r="C1615" s="26">
        <v>1000.0</v>
      </c>
      <c r="D1615" s="27">
        <v>0.0</v>
      </c>
      <c r="E1615" s="28" t="s">
        <v>8954</v>
      </c>
    </row>
    <row r="1616" hidden="1">
      <c r="A1616" s="31" t="s">
        <v>3867</v>
      </c>
      <c r="B1616" s="29">
        <v>2720.0</v>
      </c>
      <c r="C1616" s="26">
        <v>2800.0</v>
      </c>
      <c r="D1616" s="27">
        <v>80.0</v>
      </c>
      <c r="E1616" s="41"/>
    </row>
    <row r="1617" hidden="1">
      <c r="A1617" s="58" t="s">
        <v>3868</v>
      </c>
      <c r="B1617" s="29">
        <v>59318.0</v>
      </c>
      <c r="C1617" s="29">
        <v>59318.0</v>
      </c>
      <c r="D1617" s="27">
        <v>0.0</v>
      </c>
      <c r="E1617" s="42"/>
    </row>
    <row r="1618" hidden="1">
      <c r="A1618" s="58" t="s">
        <v>3869</v>
      </c>
      <c r="B1618" s="29">
        <v>39123.0</v>
      </c>
      <c r="C1618" s="59">
        <v>39123.0</v>
      </c>
      <c r="D1618" s="27">
        <v>0.0</v>
      </c>
      <c r="E1618" s="42"/>
    </row>
    <row r="1619" hidden="1">
      <c r="A1619" s="58" t="s">
        <v>3870</v>
      </c>
      <c r="B1619" s="29">
        <v>46650.0</v>
      </c>
      <c r="C1619" s="59">
        <v>46650.0</v>
      </c>
      <c r="D1619" s="27">
        <v>0.0</v>
      </c>
      <c r="E1619" s="42"/>
    </row>
    <row r="1620" hidden="1">
      <c r="A1620" s="58" t="s">
        <v>3871</v>
      </c>
      <c r="B1620" s="29">
        <v>50194.0</v>
      </c>
      <c r="C1620" s="59">
        <v>50523.0</v>
      </c>
      <c r="D1620" s="27">
        <v>329.0</v>
      </c>
      <c r="E1620" s="42"/>
    </row>
    <row r="1621" hidden="1">
      <c r="A1621" s="58" t="s">
        <v>3873</v>
      </c>
      <c r="B1621" s="29">
        <v>1610.0</v>
      </c>
      <c r="C1621" s="59">
        <v>1610.0</v>
      </c>
      <c r="D1621" s="27">
        <v>0.0</v>
      </c>
      <c r="E1621" s="42"/>
    </row>
    <row r="1622" hidden="1">
      <c r="A1622" s="58" t="s">
        <v>3874</v>
      </c>
      <c r="B1622" s="29">
        <v>9150.0</v>
      </c>
      <c r="C1622" s="59">
        <v>9150.0</v>
      </c>
      <c r="D1622" s="27">
        <v>0.0</v>
      </c>
      <c r="E1622" s="42"/>
    </row>
    <row r="1623" hidden="1">
      <c r="A1623" s="35" t="s">
        <v>3875</v>
      </c>
      <c r="B1623" s="29">
        <v>237440.0</v>
      </c>
      <c r="C1623" s="59">
        <v>237769.0</v>
      </c>
      <c r="D1623" s="27">
        <v>329.0</v>
      </c>
      <c r="E1623" s="42"/>
    </row>
    <row r="1624" hidden="1">
      <c r="A1624" s="36" t="s">
        <v>3876</v>
      </c>
      <c r="B1624" s="43">
        <v>0.0</v>
      </c>
      <c r="C1624" s="65">
        <v>1.0</v>
      </c>
      <c r="D1624" s="66">
        <v>1.0</v>
      </c>
      <c r="E1624" s="46"/>
    </row>
    <row r="1625" hidden="1"/>
    <row r="1626" hidden="1"/>
    <row r="1627" hidden="1">
      <c r="A1627" s="5" t="s">
        <v>5092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3850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4" t="s">
        <v>3851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5" t="s">
        <v>5098</v>
      </c>
      <c r="B1633" s="7"/>
      <c r="C1633" s="16"/>
      <c r="D1633" s="56" t="s">
        <v>5113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3852</v>
      </c>
      <c r="B1635" s="6"/>
      <c r="C1635" s="6"/>
      <c r="D1635" s="6"/>
      <c r="E1635" s="7"/>
    </row>
    <row r="1636" hidden="1">
      <c r="A1636" s="20" t="s">
        <v>3853</v>
      </c>
      <c r="B1636" s="21" t="s">
        <v>3854</v>
      </c>
      <c r="C1636" s="22" t="s">
        <v>3855</v>
      </c>
      <c r="D1636" s="21" t="s">
        <v>3856</v>
      </c>
      <c r="E1636" s="23" t="s">
        <v>13</v>
      </c>
    </row>
    <row r="1637" hidden="1">
      <c r="A1637" s="57" t="s">
        <v>3857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7" t="s">
        <v>3858</v>
      </c>
      <c r="B1638" s="29">
        <v>6320.0</v>
      </c>
      <c r="C1638" s="26">
        <v>6320.0</v>
      </c>
      <c r="D1638" s="27">
        <v>0.0</v>
      </c>
      <c r="E1638" s="41"/>
    </row>
    <row r="1639" hidden="1">
      <c r="A1639" s="57" t="s">
        <v>3859</v>
      </c>
      <c r="B1639" s="25">
        <v>0.0</v>
      </c>
      <c r="C1639" s="26"/>
      <c r="D1639" s="27">
        <v>0.0</v>
      </c>
      <c r="E1639" s="42"/>
    </row>
    <row r="1640" hidden="1">
      <c r="A1640" s="57" t="s">
        <v>3860</v>
      </c>
      <c r="B1640" s="29">
        <v>0.0</v>
      </c>
      <c r="C1640" s="26"/>
      <c r="D1640" s="27">
        <v>0.0</v>
      </c>
      <c r="E1640" s="42"/>
    </row>
    <row r="1641" hidden="1">
      <c r="A1641" s="31" t="s">
        <v>3862</v>
      </c>
      <c r="B1641" s="29">
        <v>0.0</v>
      </c>
      <c r="C1641" s="26"/>
      <c r="D1641" s="27">
        <v>0.0</v>
      </c>
      <c r="E1641" s="41"/>
    </row>
    <row r="1642" hidden="1">
      <c r="A1642" s="31" t="s">
        <v>3863</v>
      </c>
      <c r="B1642" s="29">
        <v>0.0</v>
      </c>
      <c r="C1642" s="26"/>
      <c r="D1642" s="27">
        <v>0.0</v>
      </c>
      <c r="E1642" s="42"/>
    </row>
    <row r="1643" hidden="1">
      <c r="A1643" s="31" t="s">
        <v>3865</v>
      </c>
      <c r="B1643" s="29">
        <v>2000.0</v>
      </c>
      <c r="C1643" s="26">
        <v>2000.0</v>
      </c>
      <c r="D1643" s="27">
        <v>0.0</v>
      </c>
      <c r="E1643" s="28" t="s">
        <v>8955</v>
      </c>
    </row>
    <row r="1644" hidden="1">
      <c r="A1644" s="31" t="s">
        <v>3867</v>
      </c>
      <c r="B1644" s="29">
        <v>1720.0</v>
      </c>
      <c r="C1644" s="26">
        <v>1720.0</v>
      </c>
      <c r="D1644" s="27">
        <v>0.0</v>
      </c>
      <c r="E1644" s="41"/>
    </row>
    <row r="1645" hidden="1">
      <c r="A1645" s="58" t="s">
        <v>3868</v>
      </c>
      <c r="B1645" s="29">
        <v>28329.0</v>
      </c>
      <c r="C1645" s="29">
        <v>28329.0</v>
      </c>
      <c r="D1645" s="27">
        <v>0.0</v>
      </c>
      <c r="E1645" s="42"/>
    </row>
    <row r="1646" hidden="1">
      <c r="A1646" s="58" t="s">
        <v>3869</v>
      </c>
      <c r="B1646" s="29">
        <v>19469.0</v>
      </c>
      <c r="C1646" s="59">
        <v>19469.0</v>
      </c>
      <c r="D1646" s="27">
        <v>0.0</v>
      </c>
      <c r="E1646" s="42"/>
    </row>
    <row r="1647" hidden="1">
      <c r="A1647" s="58" t="s">
        <v>3870</v>
      </c>
      <c r="B1647" s="29">
        <v>25131.0</v>
      </c>
      <c r="C1647" s="59">
        <v>25131.0</v>
      </c>
      <c r="D1647" s="27">
        <v>0.0</v>
      </c>
      <c r="E1647" s="42"/>
    </row>
    <row r="1648" hidden="1">
      <c r="A1648" s="58" t="s">
        <v>3871</v>
      </c>
      <c r="B1648" s="29">
        <v>16365.0</v>
      </c>
      <c r="C1648" s="59">
        <v>16365.0</v>
      </c>
      <c r="D1648" s="27">
        <v>0.0</v>
      </c>
      <c r="E1648" s="42"/>
    </row>
    <row r="1649" hidden="1">
      <c r="A1649" s="58" t="s">
        <v>3873</v>
      </c>
      <c r="B1649" s="29">
        <v>349.0</v>
      </c>
      <c r="C1649" s="59">
        <v>349.0</v>
      </c>
      <c r="D1649" s="27">
        <v>0.0</v>
      </c>
      <c r="E1649" s="42"/>
    </row>
    <row r="1650" hidden="1">
      <c r="A1650" s="58" t="s">
        <v>3874</v>
      </c>
      <c r="B1650" s="29">
        <v>7979.0</v>
      </c>
      <c r="C1650" s="59">
        <v>7979.0</v>
      </c>
      <c r="D1650" s="27">
        <v>0.0</v>
      </c>
      <c r="E1650" s="42"/>
    </row>
    <row r="1651" hidden="1">
      <c r="A1651" s="35" t="s">
        <v>3875</v>
      </c>
      <c r="B1651" s="29">
        <v>114701.0</v>
      </c>
      <c r="C1651" s="59">
        <v>115628.0</v>
      </c>
      <c r="D1651" s="27">
        <v>927.0</v>
      </c>
      <c r="E1651" s="42"/>
    </row>
    <row r="1652" hidden="1">
      <c r="A1652" s="36" t="s">
        <v>3876</v>
      </c>
      <c r="B1652" s="43">
        <v>1.0</v>
      </c>
      <c r="C1652" s="65">
        <v>-920.0</v>
      </c>
      <c r="D1652" s="66">
        <v>-921.0</v>
      </c>
      <c r="E1652" s="46"/>
    </row>
    <row r="1653" hidden="1"/>
    <row r="1654" hidden="1"/>
    <row r="1655" hidden="1">
      <c r="A1655" s="5" t="s">
        <v>5092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3850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4" t="s">
        <v>3851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5" t="s">
        <v>5105</v>
      </c>
      <c r="B1661" s="7"/>
      <c r="C1661" s="16"/>
      <c r="D1661" s="56" t="s">
        <v>5099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3852</v>
      </c>
      <c r="B1663" s="6"/>
      <c r="C1663" s="6"/>
      <c r="D1663" s="6"/>
      <c r="E1663" s="7"/>
    </row>
    <row r="1664" hidden="1">
      <c r="A1664" s="20" t="s">
        <v>3853</v>
      </c>
      <c r="B1664" s="21" t="s">
        <v>3854</v>
      </c>
      <c r="C1664" s="22" t="s">
        <v>3855</v>
      </c>
      <c r="D1664" s="21" t="s">
        <v>3856</v>
      </c>
      <c r="E1664" s="23" t="s">
        <v>13</v>
      </c>
    </row>
    <row r="1665" hidden="1">
      <c r="A1665" s="57" t="s">
        <v>3857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7" t="s">
        <v>3858</v>
      </c>
      <c r="B1666" s="29">
        <v>4162.0</v>
      </c>
      <c r="C1666" s="26">
        <v>4162.0</v>
      </c>
      <c r="D1666" s="27">
        <v>0.0</v>
      </c>
      <c r="E1666" s="41"/>
    </row>
    <row r="1667" hidden="1">
      <c r="A1667" s="57" t="s">
        <v>3859</v>
      </c>
      <c r="B1667" s="25">
        <v>360.0</v>
      </c>
      <c r="C1667" s="26">
        <v>360.0</v>
      </c>
      <c r="D1667" s="27">
        <v>0.0</v>
      </c>
      <c r="E1667" s="42"/>
    </row>
    <row r="1668" hidden="1">
      <c r="A1668" s="57" t="s">
        <v>3860</v>
      </c>
      <c r="B1668" s="29">
        <v>500.0</v>
      </c>
      <c r="C1668" s="26">
        <v>500.0</v>
      </c>
      <c r="D1668" s="27">
        <v>0.0</v>
      </c>
      <c r="E1668" s="42"/>
    </row>
    <row r="1669" hidden="1">
      <c r="A1669" s="31" t="s">
        <v>3862</v>
      </c>
      <c r="B1669" s="29">
        <v>0.0</v>
      </c>
      <c r="C1669" s="26"/>
      <c r="D1669" s="27">
        <v>0.0</v>
      </c>
      <c r="E1669" s="41"/>
    </row>
    <row r="1670" hidden="1">
      <c r="A1670" s="31" t="s">
        <v>3863</v>
      </c>
      <c r="B1670" s="29">
        <v>0.0</v>
      </c>
      <c r="C1670" s="26"/>
      <c r="D1670" s="27">
        <v>0.0</v>
      </c>
      <c r="E1670" s="42"/>
    </row>
    <row r="1671" hidden="1">
      <c r="A1671" s="31" t="s">
        <v>3865</v>
      </c>
      <c r="B1671" s="29">
        <v>0.0</v>
      </c>
      <c r="C1671" s="26"/>
      <c r="D1671" s="27">
        <v>0.0</v>
      </c>
      <c r="E1671" s="28"/>
    </row>
    <row r="1672" hidden="1">
      <c r="A1672" s="31" t="s">
        <v>3867</v>
      </c>
      <c r="B1672" s="29">
        <v>1280.0</v>
      </c>
      <c r="C1672" s="26">
        <v>1280.0</v>
      </c>
      <c r="D1672" s="27">
        <v>0.0</v>
      </c>
      <c r="E1672" s="41"/>
    </row>
    <row r="1673" hidden="1">
      <c r="A1673" s="58" t="s">
        <v>3868</v>
      </c>
      <c r="B1673" s="29">
        <v>18052.0</v>
      </c>
      <c r="C1673" s="29">
        <v>18052.0</v>
      </c>
      <c r="D1673" s="27">
        <v>0.0</v>
      </c>
      <c r="E1673" s="42"/>
    </row>
    <row r="1674" hidden="1">
      <c r="A1674" s="58" t="s">
        <v>3869</v>
      </c>
      <c r="B1674" s="29">
        <v>22427.0</v>
      </c>
      <c r="C1674" s="59">
        <v>22427.0</v>
      </c>
      <c r="D1674" s="27">
        <v>0.0</v>
      </c>
      <c r="E1674" s="42"/>
    </row>
    <row r="1675" hidden="1">
      <c r="A1675" s="58" t="s">
        <v>3870</v>
      </c>
      <c r="B1675" s="29">
        <v>25584.0</v>
      </c>
      <c r="C1675" s="59">
        <v>25584.0</v>
      </c>
      <c r="D1675" s="27">
        <v>0.0</v>
      </c>
      <c r="E1675" s="42"/>
    </row>
    <row r="1676" hidden="1">
      <c r="A1676" s="58" t="s">
        <v>3871</v>
      </c>
      <c r="B1676" s="29">
        <v>20808.0</v>
      </c>
      <c r="C1676" s="59">
        <v>20808.0</v>
      </c>
      <c r="D1676" s="27">
        <v>0.0</v>
      </c>
      <c r="E1676" s="42"/>
    </row>
    <row r="1677" hidden="1">
      <c r="A1677" s="58" t="s">
        <v>3873</v>
      </c>
      <c r="B1677" s="29">
        <v>942.0</v>
      </c>
      <c r="C1677" s="59">
        <v>942.0</v>
      </c>
      <c r="D1677" s="27">
        <v>0.0</v>
      </c>
      <c r="E1677" s="42"/>
    </row>
    <row r="1678" hidden="1">
      <c r="A1678" s="58" t="s">
        <v>3874</v>
      </c>
      <c r="B1678" s="29">
        <v>5287.0</v>
      </c>
      <c r="C1678" s="59">
        <v>5287.0</v>
      </c>
      <c r="D1678" s="27">
        <v>0.0</v>
      </c>
      <c r="E1678" s="42"/>
    </row>
    <row r="1679" hidden="1">
      <c r="A1679" s="35" t="s">
        <v>3875</v>
      </c>
      <c r="B1679" s="29">
        <v>106383.4</v>
      </c>
      <c r="C1679" s="59">
        <v>106383.4</v>
      </c>
      <c r="D1679" s="27">
        <v>0.0</v>
      </c>
      <c r="E1679" s="42"/>
    </row>
    <row r="1680" hidden="1">
      <c r="A1680" s="36" t="s">
        <v>3876</v>
      </c>
      <c r="B1680" s="43">
        <v>-0.39999999999417923</v>
      </c>
      <c r="C1680" s="65">
        <v>-0.39999999999417923</v>
      </c>
      <c r="D1680" s="66">
        <v>0.0</v>
      </c>
      <c r="E1680" s="46"/>
    </row>
    <row r="1681" hidden="1"/>
    <row r="1682" hidden="1"/>
    <row r="1683" hidden="1">
      <c r="A1683" s="5" t="s">
        <v>5092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3850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4" t="s">
        <v>3851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5" t="s">
        <v>5098</v>
      </c>
      <c r="B1689" s="7"/>
      <c r="C1689" s="16"/>
      <c r="D1689" s="56" t="s">
        <v>5099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3852</v>
      </c>
      <c r="B1691" s="6"/>
      <c r="C1691" s="6"/>
      <c r="D1691" s="6"/>
      <c r="E1691" s="7"/>
    </row>
    <row r="1692" hidden="1">
      <c r="A1692" s="20" t="s">
        <v>3853</v>
      </c>
      <c r="B1692" s="21" t="s">
        <v>3854</v>
      </c>
      <c r="C1692" s="22" t="s">
        <v>3855</v>
      </c>
      <c r="D1692" s="21" t="s">
        <v>3856</v>
      </c>
      <c r="E1692" s="23" t="s">
        <v>13</v>
      </c>
    </row>
    <row r="1693" hidden="1">
      <c r="A1693" s="57" t="s">
        <v>3857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7" t="s">
        <v>3858</v>
      </c>
      <c r="B1694" s="29">
        <v>5674.0</v>
      </c>
      <c r="C1694" s="26">
        <v>5674.0</v>
      </c>
      <c r="D1694" s="27">
        <v>0.0</v>
      </c>
      <c r="E1694" s="41"/>
    </row>
    <row r="1695" hidden="1">
      <c r="A1695" s="57" t="s">
        <v>3859</v>
      </c>
      <c r="B1695" s="25">
        <v>0.0</v>
      </c>
      <c r="C1695" s="26"/>
      <c r="D1695" s="27">
        <v>0.0</v>
      </c>
      <c r="E1695" s="42"/>
    </row>
    <row r="1696" hidden="1">
      <c r="A1696" s="57" t="s">
        <v>3860</v>
      </c>
      <c r="B1696" s="29">
        <v>997.0</v>
      </c>
      <c r="C1696" s="26">
        <v>997.0</v>
      </c>
      <c r="D1696" s="27">
        <v>0.0</v>
      </c>
      <c r="E1696" s="42"/>
    </row>
    <row r="1697" hidden="1">
      <c r="A1697" s="31" t="s">
        <v>3862</v>
      </c>
      <c r="B1697" s="29">
        <v>0.0</v>
      </c>
      <c r="C1697" s="26"/>
      <c r="D1697" s="27">
        <v>0.0</v>
      </c>
      <c r="E1697" s="41"/>
    </row>
    <row r="1698" hidden="1">
      <c r="A1698" s="31" t="s">
        <v>3863</v>
      </c>
      <c r="B1698" s="29">
        <v>0.0</v>
      </c>
      <c r="C1698" s="26"/>
      <c r="D1698" s="27">
        <v>0.0</v>
      </c>
      <c r="E1698" s="42"/>
    </row>
    <row r="1699" hidden="1">
      <c r="A1699" s="31" t="s">
        <v>3865</v>
      </c>
      <c r="B1699" s="29">
        <v>550.0</v>
      </c>
      <c r="C1699" s="26">
        <v>550.0</v>
      </c>
      <c r="D1699" s="27">
        <v>0.0</v>
      </c>
      <c r="E1699" s="28" t="s">
        <v>8956</v>
      </c>
    </row>
    <row r="1700" hidden="1">
      <c r="A1700" s="31" t="s">
        <v>3867</v>
      </c>
      <c r="B1700" s="29">
        <v>2400.0</v>
      </c>
      <c r="C1700" s="26">
        <v>2400.0</v>
      </c>
      <c r="D1700" s="27">
        <v>0.0</v>
      </c>
      <c r="E1700" s="41"/>
    </row>
    <row r="1701" hidden="1">
      <c r="A1701" s="58" t="s">
        <v>3868</v>
      </c>
      <c r="B1701" s="29">
        <v>44776.0</v>
      </c>
      <c r="C1701" s="29">
        <v>44776.0</v>
      </c>
      <c r="D1701" s="27">
        <v>0.0</v>
      </c>
      <c r="E1701" s="42"/>
    </row>
    <row r="1702" hidden="1">
      <c r="A1702" s="58" t="s">
        <v>3869</v>
      </c>
      <c r="B1702" s="29">
        <v>35955.0</v>
      </c>
      <c r="C1702" s="59">
        <v>35955.0</v>
      </c>
      <c r="D1702" s="27">
        <v>0.0</v>
      </c>
      <c r="E1702" s="42"/>
    </row>
    <row r="1703" hidden="1">
      <c r="A1703" s="58" t="s">
        <v>3870</v>
      </c>
      <c r="B1703" s="29">
        <v>57849.0</v>
      </c>
      <c r="C1703" s="59">
        <v>57520.0</v>
      </c>
      <c r="D1703" s="27">
        <v>-329.0</v>
      </c>
      <c r="E1703" s="42"/>
    </row>
    <row r="1704" hidden="1">
      <c r="A1704" s="58" t="s">
        <v>3871</v>
      </c>
      <c r="B1704" s="29">
        <v>36129.0</v>
      </c>
      <c r="C1704" s="59">
        <v>36129.0</v>
      </c>
      <c r="D1704" s="27">
        <v>0.0</v>
      </c>
      <c r="E1704" s="42"/>
    </row>
    <row r="1705" hidden="1">
      <c r="A1705" s="58" t="s">
        <v>3873</v>
      </c>
      <c r="B1705" s="29">
        <v>2416.0</v>
      </c>
      <c r="C1705" s="59">
        <v>2416.0</v>
      </c>
      <c r="D1705" s="27">
        <v>0.0</v>
      </c>
      <c r="E1705" s="42"/>
    </row>
    <row r="1706" hidden="1">
      <c r="A1706" s="58" t="s">
        <v>3874</v>
      </c>
      <c r="B1706" s="29">
        <v>15126.0</v>
      </c>
      <c r="C1706" s="59">
        <v>15126.0</v>
      </c>
      <c r="D1706" s="27">
        <v>0.0</v>
      </c>
      <c r="E1706" s="42"/>
    </row>
    <row r="1707" hidden="1">
      <c r="A1707" s="35" t="s">
        <v>3875</v>
      </c>
      <c r="B1707" s="29">
        <v>222109.5</v>
      </c>
      <c r="C1707" s="59">
        <v>221780.5</v>
      </c>
      <c r="D1707" s="27">
        <v>-329.0</v>
      </c>
      <c r="E1707" s="42"/>
    </row>
    <row r="1708" hidden="1">
      <c r="A1708" s="36" t="s">
        <v>3876</v>
      </c>
      <c r="B1708" s="43">
        <v>0.5</v>
      </c>
      <c r="C1708" s="65">
        <v>1.5</v>
      </c>
      <c r="D1708" s="66">
        <v>1.0</v>
      </c>
      <c r="E1708" s="46"/>
    </row>
    <row r="1709" hidden="1"/>
    <row r="1710" hidden="1"/>
    <row r="1711" hidden="1">
      <c r="A1711" s="5" t="s">
        <v>5092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3850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4" t="s">
        <v>3851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5" t="s">
        <v>5098</v>
      </c>
      <c r="B1717" s="7"/>
      <c r="C1717" s="16"/>
      <c r="D1717" s="56" t="s">
        <v>5099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3852</v>
      </c>
      <c r="B1719" s="6"/>
      <c r="C1719" s="6"/>
      <c r="D1719" s="6"/>
      <c r="E1719" s="7"/>
    </row>
    <row r="1720" hidden="1">
      <c r="A1720" s="20" t="s">
        <v>3853</v>
      </c>
      <c r="B1720" s="21" t="s">
        <v>3854</v>
      </c>
      <c r="C1720" s="22" t="s">
        <v>3855</v>
      </c>
      <c r="D1720" s="21" t="s">
        <v>3856</v>
      </c>
      <c r="E1720" s="23" t="s">
        <v>13</v>
      </c>
    </row>
    <row r="1721" hidden="1">
      <c r="A1721" s="57" t="s">
        <v>3857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7" t="s">
        <v>3858</v>
      </c>
      <c r="B1722" s="29">
        <v>13520.0</v>
      </c>
      <c r="C1722" s="26">
        <v>13520.0</v>
      </c>
      <c r="D1722" s="27">
        <v>0.0</v>
      </c>
      <c r="E1722" s="41"/>
    </row>
    <row r="1723" hidden="1">
      <c r="A1723" s="57" t="s">
        <v>3859</v>
      </c>
      <c r="B1723" s="25">
        <v>450.0</v>
      </c>
      <c r="C1723" s="26">
        <v>450.0</v>
      </c>
      <c r="D1723" s="27">
        <v>0.0</v>
      </c>
      <c r="E1723" s="42"/>
    </row>
    <row r="1724" hidden="1">
      <c r="A1724" s="57" t="s">
        <v>3860</v>
      </c>
      <c r="B1724" s="29">
        <v>1000.0</v>
      </c>
      <c r="C1724" s="26">
        <v>1000.0</v>
      </c>
      <c r="D1724" s="27">
        <v>0.0</v>
      </c>
      <c r="E1724" s="42"/>
    </row>
    <row r="1725" hidden="1">
      <c r="A1725" s="31" t="s">
        <v>3862</v>
      </c>
      <c r="B1725" s="29">
        <v>0.0</v>
      </c>
      <c r="C1725" s="26"/>
      <c r="D1725" s="27">
        <v>0.0</v>
      </c>
      <c r="E1725" s="41"/>
    </row>
    <row r="1726" hidden="1">
      <c r="A1726" s="31" t="s">
        <v>3863</v>
      </c>
      <c r="B1726" s="29">
        <v>0.0</v>
      </c>
      <c r="C1726" s="26"/>
      <c r="D1726" s="27">
        <v>0.0</v>
      </c>
      <c r="E1726" s="42"/>
    </row>
    <row r="1727" hidden="1">
      <c r="A1727" s="31" t="s">
        <v>3865</v>
      </c>
      <c r="B1727" s="29">
        <v>315.0</v>
      </c>
      <c r="C1727" s="26">
        <v>315.0</v>
      </c>
      <c r="D1727" s="27">
        <v>0.0</v>
      </c>
      <c r="E1727" s="28" t="s">
        <v>8957</v>
      </c>
    </row>
    <row r="1728" hidden="1">
      <c r="A1728" s="31" t="s">
        <v>3867</v>
      </c>
      <c r="B1728" s="29">
        <v>1200.0</v>
      </c>
      <c r="C1728" s="26">
        <v>1200.0</v>
      </c>
      <c r="D1728" s="27">
        <v>0.0</v>
      </c>
      <c r="E1728" s="41"/>
    </row>
    <row r="1729" hidden="1">
      <c r="A1729" s="58" t="s">
        <v>3868</v>
      </c>
      <c r="B1729" s="29">
        <v>48055.0</v>
      </c>
      <c r="C1729" s="29">
        <v>47726.0</v>
      </c>
      <c r="D1729" s="27">
        <v>-329.0</v>
      </c>
      <c r="E1729" s="42"/>
    </row>
    <row r="1730" hidden="1">
      <c r="A1730" s="58" t="s">
        <v>3869</v>
      </c>
      <c r="B1730" s="29">
        <v>45576.0</v>
      </c>
      <c r="C1730" s="59">
        <v>45576.0</v>
      </c>
      <c r="D1730" s="27">
        <v>0.0</v>
      </c>
      <c r="E1730" s="42"/>
    </row>
    <row r="1731" hidden="1">
      <c r="A1731" s="58" t="s">
        <v>3870</v>
      </c>
      <c r="B1731" s="29">
        <v>47938.0</v>
      </c>
      <c r="C1731" s="59">
        <v>47938.0</v>
      </c>
      <c r="D1731" s="27">
        <v>0.0</v>
      </c>
      <c r="E1731" s="42"/>
    </row>
    <row r="1732" hidden="1">
      <c r="A1732" s="58" t="s">
        <v>3871</v>
      </c>
      <c r="B1732" s="29">
        <v>47455.0</v>
      </c>
      <c r="C1732" s="59">
        <v>47455.0</v>
      </c>
      <c r="D1732" s="27">
        <v>0.0</v>
      </c>
      <c r="E1732" s="42"/>
    </row>
    <row r="1733" hidden="1">
      <c r="A1733" s="58" t="s">
        <v>3873</v>
      </c>
      <c r="B1733" s="29">
        <v>1875.0</v>
      </c>
      <c r="C1733" s="59">
        <v>2224.0</v>
      </c>
      <c r="D1733" s="27">
        <v>349.0</v>
      </c>
      <c r="E1733" s="42"/>
    </row>
    <row r="1734" hidden="1">
      <c r="A1734" s="58" t="s">
        <v>3874</v>
      </c>
      <c r="B1734" s="29">
        <v>15995.0</v>
      </c>
      <c r="C1734" s="59">
        <v>15995.0</v>
      </c>
      <c r="D1734" s="27">
        <v>0.0</v>
      </c>
      <c r="E1734" s="42"/>
    </row>
    <row r="1735" hidden="1">
      <c r="A1735" s="35" t="s">
        <v>3875</v>
      </c>
      <c r="B1735" s="29">
        <v>239274.2</v>
      </c>
      <c r="C1735" s="59">
        <v>238945.2</v>
      </c>
      <c r="D1735" s="27">
        <v>-329.0</v>
      </c>
      <c r="E1735" s="42"/>
    </row>
    <row r="1736" hidden="1">
      <c r="A1736" s="36" t="s">
        <v>3876</v>
      </c>
      <c r="B1736" s="43">
        <v>-0.19999999999708962</v>
      </c>
      <c r="C1736" s="65">
        <v>348.79999999998836</v>
      </c>
      <c r="D1736" s="66">
        <v>348.99999999998545</v>
      </c>
      <c r="E1736" s="46"/>
    </row>
    <row r="1737" hidden="1"/>
    <row r="1738" hidden="1"/>
    <row r="1739" hidden="1">
      <c r="A1739" s="5" t="s">
        <v>5092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3850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4" t="s">
        <v>3851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5" t="s">
        <v>5098</v>
      </c>
      <c r="B1745" s="7"/>
      <c r="C1745" s="16"/>
      <c r="D1745" s="56" t="s">
        <v>5099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3852</v>
      </c>
      <c r="B1747" s="6"/>
      <c r="C1747" s="6"/>
      <c r="D1747" s="6"/>
      <c r="E1747" s="7"/>
    </row>
    <row r="1748" hidden="1">
      <c r="A1748" s="20" t="s">
        <v>3853</v>
      </c>
      <c r="B1748" s="21" t="s">
        <v>3854</v>
      </c>
      <c r="C1748" s="22" t="s">
        <v>3855</v>
      </c>
      <c r="D1748" s="21" t="s">
        <v>3856</v>
      </c>
      <c r="E1748" s="23" t="s">
        <v>13</v>
      </c>
    </row>
    <row r="1749" hidden="1">
      <c r="A1749" s="57" t="s">
        <v>3857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7" t="s">
        <v>3858</v>
      </c>
      <c r="B1750" s="29">
        <v>10799.0</v>
      </c>
      <c r="C1750" s="26">
        <v>10799.0</v>
      </c>
      <c r="D1750" s="27">
        <v>0.0</v>
      </c>
      <c r="E1750" s="41"/>
    </row>
    <row r="1751" hidden="1">
      <c r="A1751" s="57" t="s">
        <v>3859</v>
      </c>
      <c r="B1751" s="25">
        <v>0.0</v>
      </c>
      <c r="C1751" s="26"/>
      <c r="D1751" s="27">
        <v>0.0</v>
      </c>
      <c r="E1751" s="42"/>
    </row>
    <row r="1752" hidden="1">
      <c r="A1752" s="57" t="s">
        <v>3860</v>
      </c>
      <c r="B1752" s="29">
        <v>0.0</v>
      </c>
      <c r="C1752" s="26"/>
      <c r="D1752" s="27">
        <v>0.0</v>
      </c>
      <c r="E1752" s="42"/>
    </row>
    <row r="1753" hidden="1">
      <c r="A1753" s="31" t="s">
        <v>3862</v>
      </c>
      <c r="B1753" s="29">
        <v>920.0</v>
      </c>
      <c r="C1753" s="26"/>
      <c r="D1753" s="27">
        <v>-920.0</v>
      </c>
      <c r="E1753" s="41"/>
    </row>
    <row r="1754" hidden="1">
      <c r="A1754" s="31" t="s">
        <v>3863</v>
      </c>
      <c r="B1754" s="29">
        <v>0.0</v>
      </c>
      <c r="C1754" s="26"/>
      <c r="D1754" s="27">
        <v>0.0</v>
      </c>
      <c r="E1754" s="42"/>
    </row>
    <row r="1755" hidden="1">
      <c r="A1755" s="31" t="s">
        <v>3865</v>
      </c>
      <c r="B1755" s="29">
        <v>0.0</v>
      </c>
      <c r="C1755" s="26"/>
      <c r="D1755" s="27">
        <v>0.0</v>
      </c>
      <c r="E1755" s="28"/>
    </row>
    <row r="1756" hidden="1">
      <c r="A1756" s="31" t="s">
        <v>3867</v>
      </c>
      <c r="B1756" s="29">
        <v>2520.0</v>
      </c>
      <c r="C1756" s="26">
        <v>3440.0</v>
      </c>
      <c r="D1756" s="27">
        <v>920.0</v>
      </c>
      <c r="E1756" s="41"/>
    </row>
    <row r="1757" hidden="1">
      <c r="A1757" s="58" t="s">
        <v>3868</v>
      </c>
      <c r="B1757" s="29">
        <v>56317.0</v>
      </c>
      <c r="C1757" s="29">
        <v>56317.0</v>
      </c>
      <c r="D1757" s="27">
        <v>0.0</v>
      </c>
      <c r="E1757" s="42"/>
    </row>
    <row r="1758" hidden="1">
      <c r="A1758" s="58" t="s">
        <v>3869</v>
      </c>
      <c r="B1758" s="29">
        <v>46984.0</v>
      </c>
      <c r="C1758" s="59">
        <v>46984.0</v>
      </c>
      <c r="D1758" s="27">
        <v>0.0</v>
      </c>
      <c r="E1758" s="42"/>
    </row>
    <row r="1759" hidden="1">
      <c r="A1759" s="58" t="s">
        <v>3870</v>
      </c>
      <c r="B1759" s="29">
        <v>62304.0</v>
      </c>
      <c r="C1759" s="59">
        <v>61890.0</v>
      </c>
      <c r="D1759" s="27">
        <v>-414.0</v>
      </c>
      <c r="E1759" s="42"/>
    </row>
    <row r="1760" hidden="1">
      <c r="A1760" s="58" t="s">
        <v>3871</v>
      </c>
      <c r="B1760" s="29">
        <v>37144.0</v>
      </c>
      <c r="C1760" s="59">
        <v>37144.0</v>
      </c>
      <c r="D1760" s="27">
        <v>0.0</v>
      </c>
      <c r="E1760" s="42"/>
    </row>
    <row r="1761" hidden="1">
      <c r="A1761" s="58" t="s">
        <v>3873</v>
      </c>
      <c r="B1761" s="29">
        <v>1255.0</v>
      </c>
      <c r="C1761" s="59">
        <v>1255.0</v>
      </c>
      <c r="D1761" s="27">
        <v>0.0</v>
      </c>
      <c r="E1761" s="42"/>
    </row>
    <row r="1762" hidden="1">
      <c r="A1762" s="58" t="s">
        <v>3874</v>
      </c>
      <c r="B1762" s="29">
        <v>13602.0</v>
      </c>
      <c r="C1762" s="59">
        <v>13602.0</v>
      </c>
      <c r="D1762" s="27">
        <v>0.0</v>
      </c>
      <c r="E1762" s="42"/>
    </row>
    <row r="1763" hidden="1">
      <c r="A1763" s="35" t="s">
        <v>3875</v>
      </c>
      <c r="B1763" s="29">
        <v>249376.0</v>
      </c>
      <c r="C1763" s="59">
        <v>248962.0</v>
      </c>
      <c r="D1763" s="27">
        <v>-414.0</v>
      </c>
      <c r="E1763" s="42"/>
    </row>
    <row r="1764" hidden="1">
      <c r="A1764" s="36" t="s">
        <v>3876</v>
      </c>
      <c r="B1764" s="43">
        <v>0.0</v>
      </c>
      <c r="C1764" s="65">
        <v>0.0</v>
      </c>
      <c r="D1764" s="66">
        <v>0.0</v>
      </c>
      <c r="E1764" s="46"/>
    </row>
    <row r="1765" hidden="1"/>
    <row r="1766" hidden="1"/>
    <row r="1767" hidden="1">
      <c r="A1767" s="5" t="s">
        <v>5092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3850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4" t="s">
        <v>3851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5" t="s">
        <v>5098</v>
      </c>
      <c r="B1773" s="7"/>
      <c r="C1773" s="16"/>
      <c r="D1773" s="56" t="s">
        <v>5099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3852</v>
      </c>
      <c r="B1775" s="6"/>
      <c r="C1775" s="6"/>
      <c r="D1775" s="6"/>
      <c r="E1775" s="7"/>
    </row>
    <row r="1776" hidden="1">
      <c r="A1776" s="20" t="s">
        <v>3853</v>
      </c>
      <c r="B1776" s="21" t="s">
        <v>3854</v>
      </c>
      <c r="C1776" s="22" t="s">
        <v>3855</v>
      </c>
      <c r="D1776" s="21" t="s">
        <v>3856</v>
      </c>
      <c r="E1776" s="23" t="s">
        <v>13</v>
      </c>
    </row>
    <row r="1777" hidden="1">
      <c r="A1777" s="57" t="s">
        <v>3857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7" t="s">
        <v>3858</v>
      </c>
      <c r="B1778" s="29">
        <v>6739.0</v>
      </c>
      <c r="C1778" s="26">
        <v>6739.0</v>
      </c>
      <c r="D1778" s="27">
        <v>0.0</v>
      </c>
      <c r="E1778" s="41"/>
    </row>
    <row r="1779" hidden="1">
      <c r="A1779" s="57" t="s">
        <v>3859</v>
      </c>
      <c r="B1779" s="25">
        <v>660.0</v>
      </c>
      <c r="C1779" s="26">
        <v>660.0</v>
      </c>
      <c r="D1779" s="27">
        <v>0.0</v>
      </c>
      <c r="E1779" s="42"/>
    </row>
    <row r="1780" hidden="1">
      <c r="A1780" s="57" t="s">
        <v>3860</v>
      </c>
      <c r="B1780" s="29">
        <v>500.0</v>
      </c>
      <c r="C1780" s="26">
        <v>500.0</v>
      </c>
      <c r="D1780" s="27">
        <v>0.0</v>
      </c>
      <c r="E1780" s="42"/>
    </row>
    <row r="1781" hidden="1">
      <c r="A1781" s="31" t="s">
        <v>3862</v>
      </c>
      <c r="B1781" s="29">
        <v>80.0</v>
      </c>
      <c r="C1781" s="26"/>
      <c r="D1781" s="27">
        <v>-80.0</v>
      </c>
      <c r="E1781" s="41"/>
    </row>
    <row r="1782" hidden="1">
      <c r="A1782" s="31" t="s">
        <v>3863</v>
      </c>
      <c r="B1782" s="29">
        <v>0.0</v>
      </c>
      <c r="C1782" s="26"/>
      <c r="D1782" s="27">
        <v>0.0</v>
      </c>
      <c r="E1782" s="42"/>
    </row>
    <row r="1783" hidden="1">
      <c r="A1783" s="31" t="s">
        <v>3865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3867</v>
      </c>
      <c r="B1784" s="29">
        <v>3120.0</v>
      </c>
      <c r="C1784" s="26">
        <v>3200.0</v>
      </c>
      <c r="D1784" s="27">
        <v>80.0</v>
      </c>
      <c r="E1784" s="41"/>
    </row>
    <row r="1785" hidden="1">
      <c r="A1785" s="58" t="s">
        <v>3868</v>
      </c>
      <c r="B1785" s="29">
        <v>49610.0</v>
      </c>
      <c r="C1785" s="29">
        <v>49610.0</v>
      </c>
      <c r="D1785" s="27">
        <v>0.0</v>
      </c>
      <c r="E1785" s="42"/>
    </row>
    <row r="1786" hidden="1">
      <c r="A1786" s="58" t="s">
        <v>3869</v>
      </c>
      <c r="B1786" s="29">
        <v>42728.0</v>
      </c>
      <c r="C1786" s="59">
        <v>42728.0</v>
      </c>
      <c r="D1786" s="27">
        <v>0.0</v>
      </c>
      <c r="E1786" s="42"/>
    </row>
    <row r="1787" hidden="1">
      <c r="A1787" s="58" t="s">
        <v>3870</v>
      </c>
      <c r="B1787" s="29">
        <v>51758.0</v>
      </c>
      <c r="C1787" s="59">
        <v>51758.0</v>
      </c>
      <c r="D1787" s="27">
        <v>0.0</v>
      </c>
      <c r="E1787" s="42"/>
    </row>
    <row r="1788" hidden="1">
      <c r="A1788" s="58" t="s">
        <v>3871</v>
      </c>
      <c r="B1788" s="29">
        <v>37603.0</v>
      </c>
      <c r="C1788" s="59">
        <v>37603.0</v>
      </c>
      <c r="D1788" s="27">
        <v>0.0</v>
      </c>
      <c r="E1788" s="42"/>
    </row>
    <row r="1789" hidden="1">
      <c r="A1789" s="58" t="s">
        <v>3873</v>
      </c>
      <c r="B1789" s="29">
        <v>1300.0</v>
      </c>
      <c r="C1789" s="59">
        <v>1300.0</v>
      </c>
      <c r="D1789" s="27">
        <v>0.0</v>
      </c>
      <c r="E1789" s="42"/>
    </row>
    <row r="1790" hidden="1">
      <c r="A1790" s="58" t="s">
        <v>3874</v>
      </c>
      <c r="B1790" s="29">
        <v>13542.0</v>
      </c>
      <c r="C1790" s="59">
        <v>13542.0</v>
      </c>
      <c r="D1790" s="27">
        <v>0.0</v>
      </c>
      <c r="E1790" s="42"/>
    </row>
    <row r="1791" hidden="1">
      <c r="A1791" s="35" t="s">
        <v>3875</v>
      </c>
      <c r="B1791" s="29">
        <v>226772.0</v>
      </c>
      <c r="C1791" s="59">
        <v>226772.0</v>
      </c>
      <c r="D1791" s="27">
        <v>0.0</v>
      </c>
      <c r="E1791" s="42"/>
    </row>
    <row r="1792" hidden="1">
      <c r="A1792" s="36" t="s">
        <v>3876</v>
      </c>
      <c r="B1792" s="43">
        <v>0.0</v>
      </c>
      <c r="C1792" s="65">
        <v>0.0</v>
      </c>
      <c r="D1792" s="66">
        <v>0.0</v>
      </c>
      <c r="E1792" s="46"/>
    </row>
    <row r="1793" hidden="1"/>
    <row r="1794" hidden="1"/>
    <row r="1795" hidden="1">
      <c r="A1795" s="5" t="s">
        <v>5092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3850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4" t="s">
        <v>3851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5" t="s">
        <v>5098</v>
      </c>
      <c r="B1801" s="7"/>
      <c r="C1801" s="16"/>
      <c r="D1801" s="56" t="s">
        <v>5099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3852</v>
      </c>
      <c r="B1803" s="6"/>
      <c r="C1803" s="6"/>
      <c r="D1803" s="6"/>
      <c r="E1803" s="7"/>
    </row>
    <row r="1804" hidden="1">
      <c r="A1804" s="20" t="s">
        <v>3853</v>
      </c>
      <c r="B1804" s="21" t="s">
        <v>3854</v>
      </c>
      <c r="C1804" s="22" t="s">
        <v>3855</v>
      </c>
      <c r="D1804" s="21" t="s">
        <v>3856</v>
      </c>
      <c r="E1804" s="23" t="s">
        <v>13</v>
      </c>
    </row>
    <row r="1805" hidden="1">
      <c r="A1805" s="57" t="s">
        <v>3857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7" t="s">
        <v>3858</v>
      </c>
      <c r="B1806" s="29">
        <v>9300.0</v>
      </c>
      <c r="C1806" s="26">
        <v>9300.0</v>
      </c>
      <c r="D1806" s="27">
        <v>0.0</v>
      </c>
      <c r="E1806" s="41"/>
    </row>
    <row r="1807" hidden="1">
      <c r="A1807" s="57" t="s">
        <v>3859</v>
      </c>
      <c r="B1807" s="25">
        <v>0.0</v>
      </c>
      <c r="C1807" s="26"/>
      <c r="D1807" s="27">
        <v>0.0</v>
      </c>
      <c r="E1807" s="42"/>
    </row>
    <row r="1808" hidden="1">
      <c r="A1808" s="57" t="s">
        <v>3860</v>
      </c>
      <c r="B1808" s="29">
        <v>0.0</v>
      </c>
      <c r="C1808" s="26"/>
      <c r="D1808" s="27">
        <v>0.0</v>
      </c>
      <c r="E1808" s="42"/>
    </row>
    <row r="1809" hidden="1">
      <c r="A1809" s="31" t="s">
        <v>3862</v>
      </c>
      <c r="B1809" s="29">
        <v>0.0</v>
      </c>
      <c r="C1809" s="26"/>
      <c r="D1809" s="27">
        <v>0.0</v>
      </c>
      <c r="E1809" s="41"/>
    </row>
    <row r="1810" hidden="1">
      <c r="A1810" s="31" t="s">
        <v>3863</v>
      </c>
      <c r="B1810" s="29">
        <v>0.0</v>
      </c>
      <c r="C1810" s="26"/>
      <c r="D1810" s="27">
        <v>0.0</v>
      </c>
      <c r="E1810" s="42"/>
    </row>
    <row r="1811" hidden="1">
      <c r="A1811" s="31" t="s">
        <v>3865</v>
      </c>
      <c r="B1811" s="29">
        <v>0.0</v>
      </c>
      <c r="C1811" s="26"/>
      <c r="D1811" s="27">
        <v>0.0</v>
      </c>
      <c r="E1811" s="28"/>
    </row>
    <row r="1812" hidden="1">
      <c r="A1812" s="31" t="s">
        <v>3867</v>
      </c>
      <c r="B1812" s="29">
        <v>3200.0</v>
      </c>
      <c r="C1812" s="26">
        <v>3200.0</v>
      </c>
      <c r="D1812" s="27">
        <v>0.0</v>
      </c>
      <c r="E1812" s="41"/>
    </row>
    <row r="1813" hidden="1">
      <c r="A1813" s="58" t="s">
        <v>3868</v>
      </c>
      <c r="B1813" s="29">
        <v>54891.0</v>
      </c>
      <c r="C1813" s="29">
        <v>54472.0</v>
      </c>
      <c r="D1813" s="27">
        <v>-419.0</v>
      </c>
      <c r="E1813" s="42"/>
    </row>
    <row r="1814" hidden="1">
      <c r="A1814" s="58" t="s">
        <v>3869</v>
      </c>
      <c r="B1814" s="29">
        <v>38252.0</v>
      </c>
      <c r="C1814" s="59">
        <v>38252.0</v>
      </c>
      <c r="D1814" s="27">
        <v>0.0</v>
      </c>
      <c r="E1814" s="42"/>
    </row>
    <row r="1815" hidden="1">
      <c r="A1815" s="58" t="s">
        <v>3870</v>
      </c>
      <c r="B1815" s="29">
        <v>60958.0</v>
      </c>
      <c r="C1815" s="59">
        <v>60958.0</v>
      </c>
      <c r="D1815" s="27">
        <v>0.0</v>
      </c>
      <c r="E1815" s="42"/>
    </row>
    <row r="1816" hidden="1">
      <c r="A1816" s="58" t="s">
        <v>3871</v>
      </c>
      <c r="B1816" s="29">
        <v>37264.0</v>
      </c>
      <c r="C1816" s="59">
        <v>37264.0</v>
      </c>
      <c r="D1816" s="27">
        <v>0.0</v>
      </c>
      <c r="E1816" s="42"/>
    </row>
    <row r="1817" hidden="1">
      <c r="A1817" s="58" t="s">
        <v>3873</v>
      </c>
      <c r="B1817" s="29">
        <v>3540.0</v>
      </c>
      <c r="C1817" s="59">
        <v>3540.0</v>
      </c>
      <c r="D1817" s="27">
        <v>0.0</v>
      </c>
      <c r="E1817" s="42"/>
    </row>
    <row r="1818" hidden="1">
      <c r="A1818" s="58" t="s">
        <v>3874</v>
      </c>
      <c r="B1818" s="29">
        <v>9817.0</v>
      </c>
      <c r="C1818" s="59">
        <v>9817.0</v>
      </c>
      <c r="D1818" s="27">
        <v>0.0</v>
      </c>
      <c r="E1818" s="42"/>
    </row>
    <row r="1819" hidden="1">
      <c r="A1819" s="35" t="s">
        <v>3875</v>
      </c>
      <c r="B1819" s="29">
        <v>234035.5</v>
      </c>
      <c r="C1819" s="59">
        <v>233616.5</v>
      </c>
      <c r="D1819" s="27">
        <v>-419.0</v>
      </c>
      <c r="E1819" s="42"/>
    </row>
    <row r="1820" hidden="1">
      <c r="A1820" s="36" t="s">
        <v>3876</v>
      </c>
      <c r="B1820" s="43">
        <v>0.5</v>
      </c>
      <c r="C1820" s="65">
        <v>1.5</v>
      </c>
      <c r="D1820" s="66">
        <v>1.0</v>
      </c>
      <c r="E1820" s="46"/>
    </row>
    <row r="1821" hidden="1"/>
    <row r="1822" hidden="1"/>
    <row r="1823" hidden="1">
      <c r="A1823" s="5" t="s">
        <v>5092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3850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4" t="s">
        <v>3851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5" t="s">
        <v>5098</v>
      </c>
      <c r="B1829" s="7"/>
      <c r="C1829" s="16"/>
      <c r="D1829" s="56" t="s">
        <v>5099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3852</v>
      </c>
      <c r="B1831" s="6"/>
      <c r="C1831" s="6"/>
      <c r="D1831" s="6"/>
      <c r="E1831" s="7"/>
    </row>
    <row r="1832" hidden="1">
      <c r="A1832" s="20" t="s">
        <v>3853</v>
      </c>
      <c r="B1832" s="21" t="s">
        <v>3854</v>
      </c>
      <c r="C1832" s="22" t="s">
        <v>3855</v>
      </c>
      <c r="D1832" s="21" t="s">
        <v>3856</v>
      </c>
      <c r="E1832" s="23" t="s">
        <v>13</v>
      </c>
    </row>
    <row r="1833" hidden="1">
      <c r="A1833" s="57" t="s">
        <v>3857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7" t="s">
        <v>3858</v>
      </c>
      <c r="B1834" s="29">
        <v>14552.0</v>
      </c>
      <c r="C1834" s="26">
        <v>14552.0</v>
      </c>
      <c r="D1834" s="27">
        <v>0.0</v>
      </c>
      <c r="E1834" s="41"/>
    </row>
    <row r="1835" hidden="1">
      <c r="A1835" s="57" t="s">
        <v>3859</v>
      </c>
      <c r="B1835" s="25">
        <v>180.0</v>
      </c>
      <c r="C1835" s="26">
        <v>180.0</v>
      </c>
      <c r="D1835" s="27">
        <v>0.0</v>
      </c>
      <c r="E1835" s="42"/>
    </row>
    <row r="1836" hidden="1">
      <c r="A1836" s="57" t="s">
        <v>3860</v>
      </c>
      <c r="B1836" s="29">
        <v>0.0</v>
      </c>
      <c r="C1836" s="26"/>
      <c r="D1836" s="27">
        <v>0.0</v>
      </c>
      <c r="E1836" s="42"/>
    </row>
    <row r="1837" hidden="1">
      <c r="A1837" s="31" t="s">
        <v>3862</v>
      </c>
      <c r="B1837" s="29">
        <v>0.0</v>
      </c>
      <c r="C1837" s="26"/>
      <c r="D1837" s="27">
        <v>0.0</v>
      </c>
      <c r="E1837" s="41"/>
    </row>
    <row r="1838" hidden="1">
      <c r="A1838" s="31" t="s">
        <v>3863</v>
      </c>
      <c r="B1838" s="29">
        <v>0.0</v>
      </c>
      <c r="C1838" s="26"/>
      <c r="D1838" s="27">
        <v>0.0</v>
      </c>
      <c r="E1838" s="42"/>
    </row>
    <row r="1839" hidden="1">
      <c r="A1839" s="31" t="s">
        <v>3865</v>
      </c>
      <c r="B1839" s="29">
        <v>0.0</v>
      </c>
      <c r="C1839" s="26"/>
      <c r="D1839" s="27">
        <v>0.0</v>
      </c>
      <c r="E1839" s="28"/>
    </row>
    <row r="1840" hidden="1">
      <c r="A1840" s="31" t="s">
        <v>3867</v>
      </c>
      <c r="B1840" s="29">
        <v>2720.0</v>
      </c>
      <c r="C1840" s="26">
        <v>2720.0</v>
      </c>
      <c r="D1840" s="27">
        <v>0.0</v>
      </c>
      <c r="E1840" s="41"/>
    </row>
    <row r="1841" hidden="1">
      <c r="A1841" s="58" t="s">
        <v>3868</v>
      </c>
      <c r="B1841" s="29">
        <v>56371.0</v>
      </c>
      <c r="C1841" s="29">
        <v>56371.0</v>
      </c>
      <c r="D1841" s="27">
        <v>0.0</v>
      </c>
      <c r="E1841" s="42"/>
    </row>
    <row r="1842" hidden="1">
      <c r="A1842" s="58" t="s">
        <v>3869</v>
      </c>
      <c r="B1842" s="29">
        <v>38067.0</v>
      </c>
      <c r="C1842" s="59">
        <v>38067.0</v>
      </c>
      <c r="D1842" s="27">
        <v>0.0</v>
      </c>
      <c r="E1842" s="42"/>
    </row>
    <row r="1843" hidden="1">
      <c r="A1843" s="58" t="s">
        <v>3870</v>
      </c>
      <c r="B1843" s="29">
        <v>69492.0</v>
      </c>
      <c r="C1843" s="59">
        <v>69113.0</v>
      </c>
      <c r="D1843" s="27">
        <v>-379.0</v>
      </c>
      <c r="E1843" s="42"/>
    </row>
    <row r="1844" hidden="1">
      <c r="A1844" s="58" t="s">
        <v>3871</v>
      </c>
      <c r="B1844" s="29">
        <v>38606.0</v>
      </c>
      <c r="C1844" s="59">
        <v>39015.0</v>
      </c>
      <c r="D1844" s="27">
        <v>409.0</v>
      </c>
      <c r="E1844" s="42"/>
    </row>
    <row r="1845" hidden="1">
      <c r="A1845" s="58" t="s">
        <v>3873</v>
      </c>
      <c r="B1845" s="29">
        <v>1723.0</v>
      </c>
      <c r="C1845" s="59">
        <v>1723.0</v>
      </c>
      <c r="D1845" s="27">
        <v>0.0</v>
      </c>
      <c r="E1845" s="42"/>
    </row>
    <row r="1846" hidden="1">
      <c r="A1846" s="58" t="s">
        <v>3874</v>
      </c>
      <c r="B1846" s="29">
        <v>9400.0</v>
      </c>
      <c r="C1846" s="59">
        <v>9400.0</v>
      </c>
      <c r="D1846" s="27">
        <v>0.0</v>
      </c>
      <c r="E1846" s="42"/>
    </row>
    <row r="1847" hidden="1">
      <c r="A1847" s="35" t="s">
        <v>3875</v>
      </c>
      <c r="B1847" s="29">
        <v>253784.5</v>
      </c>
      <c r="C1847" s="59">
        <v>251932.5</v>
      </c>
      <c r="D1847" s="27">
        <v>-1852.0</v>
      </c>
      <c r="E1847" s="42"/>
    </row>
    <row r="1848" hidden="1">
      <c r="A1848" s="36" t="s">
        <v>3876</v>
      </c>
      <c r="B1848" s="43">
        <v>0.5</v>
      </c>
      <c r="C1848" s="65">
        <v>1883.5</v>
      </c>
      <c r="D1848" s="66">
        <v>1883.0</v>
      </c>
      <c r="E1848" s="46"/>
    </row>
    <row r="1849" hidden="1"/>
    <row r="1850" hidden="1"/>
    <row r="1851" hidden="1">
      <c r="A1851" s="5" t="s">
        <v>5092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3850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4" t="s">
        <v>3851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5" t="s">
        <v>5098</v>
      </c>
      <c r="B1857" s="7"/>
      <c r="C1857" s="16"/>
      <c r="D1857" s="56" t="s">
        <v>5099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3852</v>
      </c>
      <c r="B1859" s="6"/>
      <c r="C1859" s="6"/>
      <c r="D1859" s="6"/>
      <c r="E1859" s="7"/>
    </row>
    <row r="1860" hidden="1">
      <c r="A1860" s="20" t="s">
        <v>3853</v>
      </c>
      <c r="B1860" s="21" t="s">
        <v>3854</v>
      </c>
      <c r="C1860" s="22" t="s">
        <v>3855</v>
      </c>
      <c r="D1860" s="21" t="s">
        <v>3856</v>
      </c>
      <c r="E1860" s="23" t="s">
        <v>13</v>
      </c>
    </row>
    <row r="1861" hidden="1">
      <c r="A1861" s="57" t="s">
        <v>3857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7" t="s">
        <v>3858</v>
      </c>
      <c r="B1862" s="29">
        <v>13946.0</v>
      </c>
      <c r="C1862" s="26">
        <v>13946.0</v>
      </c>
      <c r="D1862" s="27">
        <v>0.0</v>
      </c>
      <c r="E1862" s="41"/>
    </row>
    <row r="1863" hidden="1">
      <c r="A1863" s="57" t="s">
        <v>3859</v>
      </c>
      <c r="B1863" s="25">
        <v>820.0</v>
      </c>
      <c r="C1863" s="26">
        <v>820.0</v>
      </c>
      <c r="D1863" s="27">
        <v>0.0</v>
      </c>
      <c r="E1863" s="42"/>
    </row>
    <row r="1864" hidden="1">
      <c r="A1864" s="57" t="s">
        <v>3860</v>
      </c>
      <c r="B1864" s="29">
        <v>500.0</v>
      </c>
      <c r="C1864" s="26">
        <v>500.0</v>
      </c>
      <c r="D1864" s="27">
        <v>0.0</v>
      </c>
      <c r="E1864" s="42"/>
    </row>
    <row r="1865" hidden="1">
      <c r="A1865" s="31" t="s">
        <v>3862</v>
      </c>
      <c r="B1865" s="29">
        <v>800.0</v>
      </c>
      <c r="C1865" s="26"/>
      <c r="D1865" s="27">
        <v>-800.0</v>
      </c>
      <c r="E1865" s="41"/>
    </row>
    <row r="1866" hidden="1">
      <c r="A1866" s="31" t="s">
        <v>3863</v>
      </c>
      <c r="B1866" s="29">
        <v>0.0</v>
      </c>
      <c r="C1866" s="26"/>
      <c r="D1866" s="27">
        <v>0.0</v>
      </c>
      <c r="E1866" s="42"/>
    </row>
    <row r="1867" hidden="1">
      <c r="A1867" s="31" t="s">
        <v>3865</v>
      </c>
      <c r="B1867" s="29">
        <v>2753.0</v>
      </c>
      <c r="C1867" s="26">
        <v>2753.0</v>
      </c>
      <c r="D1867" s="27">
        <v>0.0</v>
      </c>
      <c r="E1867" s="28" t="s">
        <v>8958</v>
      </c>
    </row>
    <row r="1868" hidden="1">
      <c r="A1868" s="31" t="s">
        <v>3867</v>
      </c>
      <c r="B1868" s="29">
        <v>2640.0</v>
      </c>
      <c r="C1868" s="26">
        <v>3440.0</v>
      </c>
      <c r="D1868" s="27">
        <v>800.0</v>
      </c>
      <c r="E1868" s="41"/>
    </row>
    <row r="1869" hidden="1">
      <c r="A1869" s="58" t="s">
        <v>3868</v>
      </c>
      <c r="B1869" s="29">
        <v>50026.0</v>
      </c>
      <c r="C1869" s="29">
        <v>50026.0</v>
      </c>
      <c r="D1869" s="27">
        <v>0.0</v>
      </c>
      <c r="E1869" s="42"/>
    </row>
    <row r="1870" hidden="1">
      <c r="A1870" s="58" t="s">
        <v>3869</v>
      </c>
      <c r="B1870" s="29">
        <v>40449.0</v>
      </c>
      <c r="C1870" s="59">
        <v>40449.0</v>
      </c>
      <c r="D1870" s="27">
        <v>0.0</v>
      </c>
      <c r="E1870" s="42"/>
    </row>
    <row r="1871" hidden="1">
      <c r="A1871" s="58" t="s">
        <v>3870</v>
      </c>
      <c r="B1871" s="29">
        <v>73600.01000000001</v>
      </c>
      <c r="C1871" s="59">
        <v>73600.00999999997</v>
      </c>
      <c r="D1871" s="27">
        <v>-4.3655745685100555E-11</v>
      </c>
      <c r="E1871" s="42"/>
    </row>
    <row r="1872" hidden="1">
      <c r="A1872" s="58" t="s">
        <v>3871</v>
      </c>
      <c r="B1872" s="29">
        <v>37760.0</v>
      </c>
      <c r="C1872" s="59">
        <v>37760.0</v>
      </c>
      <c r="D1872" s="27">
        <v>0.0</v>
      </c>
      <c r="E1872" s="42"/>
    </row>
    <row r="1873" hidden="1">
      <c r="A1873" s="58" t="s">
        <v>3873</v>
      </c>
      <c r="B1873" s="29">
        <v>2863.0</v>
      </c>
      <c r="C1873" s="59">
        <v>2863.0</v>
      </c>
      <c r="D1873" s="27">
        <v>0.0</v>
      </c>
      <c r="E1873" s="42"/>
    </row>
    <row r="1874" hidden="1">
      <c r="A1874" s="58" t="s">
        <v>3874</v>
      </c>
      <c r="B1874" s="29">
        <v>15283.029999999999</v>
      </c>
      <c r="C1874" s="59">
        <v>15283.029999999999</v>
      </c>
      <c r="D1874" s="27">
        <v>0.0</v>
      </c>
      <c r="E1874" s="42"/>
    </row>
    <row r="1875" hidden="1">
      <c r="A1875" s="35" t="s">
        <v>3875</v>
      </c>
      <c r="B1875" s="29">
        <v>258822.23999999993</v>
      </c>
      <c r="C1875" s="59">
        <v>258822.24000000022</v>
      </c>
      <c r="D1875" s="27">
        <v>2.9103830456733704E-10</v>
      </c>
      <c r="E1875" s="42"/>
    </row>
    <row r="1876" hidden="1">
      <c r="A1876" s="36" t="s">
        <v>3876</v>
      </c>
      <c r="B1876" s="43">
        <v>-0.2299999999377178</v>
      </c>
      <c r="C1876" s="65">
        <v>-0.23000000027241185</v>
      </c>
      <c r="D1876" s="66">
        <v>-3.346940502524376E-10</v>
      </c>
      <c r="E1876" s="46"/>
    </row>
    <row r="1877" hidden="1"/>
    <row r="1878" hidden="1"/>
    <row r="1879" hidden="1">
      <c r="A1879" s="5" t="s">
        <v>5092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3850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4" t="s">
        <v>3851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5" t="s">
        <v>5098</v>
      </c>
      <c r="B1885" s="7"/>
      <c r="C1885" s="16"/>
      <c r="D1885" s="56" t="s">
        <v>5100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3852</v>
      </c>
      <c r="B1887" s="6"/>
      <c r="C1887" s="6"/>
      <c r="D1887" s="6"/>
      <c r="E1887" s="7"/>
    </row>
    <row r="1888" hidden="1">
      <c r="A1888" s="20" t="s">
        <v>3853</v>
      </c>
      <c r="B1888" s="21" t="s">
        <v>3854</v>
      </c>
      <c r="C1888" s="22" t="s">
        <v>3855</v>
      </c>
      <c r="D1888" s="21" t="s">
        <v>3856</v>
      </c>
      <c r="E1888" s="23" t="s">
        <v>13</v>
      </c>
    </row>
    <row r="1889" hidden="1">
      <c r="A1889" s="57" t="s">
        <v>3857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7" t="s">
        <v>3858</v>
      </c>
      <c r="B1890" s="29">
        <v>1396.0</v>
      </c>
      <c r="C1890" s="26">
        <v>1396.0</v>
      </c>
      <c r="D1890" s="27">
        <v>0.0</v>
      </c>
      <c r="E1890" s="41"/>
    </row>
    <row r="1891" hidden="1">
      <c r="A1891" s="57" t="s">
        <v>3859</v>
      </c>
      <c r="B1891" s="25">
        <v>0.0</v>
      </c>
      <c r="C1891" s="26"/>
      <c r="D1891" s="27">
        <v>0.0</v>
      </c>
      <c r="E1891" s="42"/>
    </row>
    <row r="1892" hidden="1">
      <c r="A1892" s="57" t="s">
        <v>3860</v>
      </c>
      <c r="B1892" s="29">
        <v>0.0</v>
      </c>
      <c r="C1892" s="26"/>
      <c r="D1892" s="27">
        <v>0.0</v>
      </c>
      <c r="E1892" s="42"/>
    </row>
    <row r="1893" hidden="1">
      <c r="A1893" s="31" t="s">
        <v>3862</v>
      </c>
      <c r="B1893" s="29">
        <v>0.0</v>
      </c>
      <c r="C1893" s="26"/>
      <c r="D1893" s="27">
        <v>0.0</v>
      </c>
      <c r="E1893" s="41"/>
    </row>
    <row r="1894" hidden="1">
      <c r="A1894" s="31" t="s">
        <v>3863</v>
      </c>
      <c r="B1894" s="29">
        <v>0.0</v>
      </c>
      <c r="C1894" s="26"/>
      <c r="D1894" s="27">
        <v>0.0</v>
      </c>
      <c r="E1894" s="42"/>
    </row>
    <row r="1895" hidden="1">
      <c r="A1895" s="31" t="s">
        <v>3865</v>
      </c>
      <c r="B1895" s="29">
        <v>0.0</v>
      </c>
      <c r="C1895" s="26"/>
      <c r="D1895" s="27">
        <v>0.0</v>
      </c>
      <c r="E1895" s="28"/>
    </row>
    <row r="1896" hidden="1">
      <c r="A1896" s="31" t="s">
        <v>3867</v>
      </c>
      <c r="B1896" s="29">
        <v>960.0</v>
      </c>
      <c r="C1896" s="26">
        <v>960.0</v>
      </c>
      <c r="D1896" s="27">
        <v>0.0</v>
      </c>
      <c r="E1896" s="41"/>
    </row>
    <row r="1897" hidden="1">
      <c r="A1897" s="58" t="s">
        <v>3868</v>
      </c>
      <c r="B1897" s="29">
        <v>14017.0</v>
      </c>
      <c r="C1897" s="29">
        <v>14017.0</v>
      </c>
      <c r="D1897" s="27">
        <v>0.0</v>
      </c>
      <c r="E1897" s="42"/>
    </row>
    <row r="1898" hidden="1">
      <c r="A1898" s="58" t="s">
        <v>3869</v>
      </c>
      <c r="B1898" s="29">
        <v>9071.0</v>
      </c>
      <c r="C1898" s="59">
        <v>9071.0</v>
      </c>
      <c r="D1898" s="27">
        <v>0.0</v>
      </c>
      <c r="E1898" s="42"/>
    </row>
    <row r="1899" hidden="1">
      <c r="A1899" s="58" t="s">
        <v>3870</v>
      </c>
      <c r="B1899" s="29">
        <v>15916.220000000001</v>
      </c>
      <c r="C1899" s="59">
        <v>15916.220000000001</v>
      </c>
      <c r="D1899" s="27">
        <v>0.0</v>
      </c>
      <c r="E1899" s="42"/>
    </row>
    <row r="1900" hidden="1">
      <c r="A1900" s="58" t="s">
        <v>3871</v>
      </c>
      <c r="B1900" s="29">
        <v>9932.0</v>
      </c>
      <c r="C1900" s="59">
        <v>9932.0</v>
      </c>
      <c r="D1900" s="27">
        <v>0.0</v>
      </c>
      <c r="E1900" s="42"/>
    </row>
    <row r="1901" hidden="1">
      <c r="A1901" s="58" t="s">
        <v>3873</v>
      </c>
      <c r="B1901" s="29">
        <v>575.0</v>
      </c>
      <c r="C1901" s="59">
        <v>575.0</v>
      </c>
      <c r="D1901" s="27">
        <v>0.0</v>
      </c>
      <c r="E1901" s="42"/>
    </row>
    <row r="1902" hidden="1">
      <c r="A1902" s="58" t="s">
        <v>3874</v>
      </c>
      <c r="B1902" s="29">
        <v>1730.0</v>
      </c>
      <c r="C1902" s="59">
        <v>1730.0</v>
      </c>
      <c r="D1902" s="27">
        <v>0.0</v>
      </c>
      <c r="E1902" s="42"/>
    </row>
    <row r="1903" hidden="1">
      <c r="A1903" s="35" t="s">
        <v>3875</v>
      </c>
      <c r="B1903" s="29">
        <v>57572.72</v>
      </c>
      <c r="C1903" s="59">
        <v>57572.719999999994</v>
      </c>
      <c r="D1903" s="27">
        <v>-7.275957614183426E-12</v>
      </c>
      <c r="E1903" s="42"/>
    </row>
    <row r="1904" hidden="1">
      <c r="A1904" s="36" t="s">
        <v>3876</v>
      </c>
      <c r="B1904" s="43">
        <v>0.5</v>
      </c>
      <c r="C1904" s="65">
        <v>0.500000000007276</v>
      </c>
      <c r="D1904" s="66">
        <v>7.275957614183426E-12</v>
      </c>
      <c r="E1904" s="46"/>
    </row>
    <row r="1905" hidden="1"/>
    <row r="1906" hidden="1"/>
    <row r="1907" hidden="1">
      <c r="A1907" s="5" t="s">
        <v>5092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3850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4" t="s">
        <v>3851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5" t="s">
        <v>5101</v>
      </c>
      <c r="B1913" s="7"/>
      <c r="C1913" s="16"/>
      <c r="D1913" s="56" t="s">
        <v>5099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3852</v>
      </c>
      <c r="B1915" s="6"/>
      <c r="C1915" s="6"/>
      <c r="D1915" s="6"/>
      <c r="E1915" s="7"/>
    </row>
    <row r="1916" hidden="1">
      <c r="A1916" s="20" t="s">
        <v>3853</v>
      </c>
      <c r="B1916" s="21" t="s">
        <v>3854</v>
      </c>
      <c r="C1916" s="22" t="s">
        <v>3855</v>
      </c>
      <c r="D1916" s="21" t="s">
        <v>3856</v>
      </c>
      <c r="E1916" s="23" t="s">
        <v>13</v>
      </c>
    </row>
    <row r="1917" hidden="1">
      <c r="A1917" s="57" t="s">
        <v>3857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7" t="s">
        <v>3858</v>
      </c>
      <c r="B1918" s="29">
        <v>12492.0</v>
      </c>
      <c r="C1918" s="26">
        <v>12492.0</v>
      </c>
      <c r="D1918" s="27">
        <v>0.0</v>
      </c>
      <c r="E1918" s="41"/>
    </row>
    <row r="1919" hidden="1">
      <c r="A1919" s="57" t="s">
        <v>3859</v>
      </c>
      <c r="B1919" s="25">
        <v>0.0</v>
      </c>
      <c r="C1919" s="26"/>
      <c r="D1919" s="27">
        <v>0.0</v>
      </c>
      <c r="E1919" s="42"/>
    </row>
    <row r="1920" hidden="1">
      <c r="A1920" s="57" t="s">
        <v>3860</v>
      </c>
      <c r="B1920" s="29">
        <v>0.0</v>
      </c>
      <c r="C1920" s="26"/>
      <c r="D1920" s="27">
        <v>0.0</v>
      </c>
      <c r="E1920" s="42"/>
    </row>
    <row r="1921" hidden="1">
      <c r="A1921" s="31" t="s">
        <v>3862</v>
      </c>
      <c r="B1921" s="29">
        <v>0.0</v>
      </c>
      <c r="C1921" s="26"/>
      <c r="D1921" s="27">
        <v>0.0</v>
      </c>
      <c r="E1921" s="41"/>
    </row>
    <row r="1922" hidden="1">
      <c r="A1922" s="31" t="s">
        <v>3863</v>
      </c>
      <c r="B1922" s="29">
        <v>0.0</v>
      </c>
      <c r="C1922" s="26"/>
      <c r="D1922" s="27">
        <v>0.0</v>
      </c>
      <c r="E1922" s="42"/>
    </row>
    <row r="1923" hidden="1">
      <c r="A1923" s="31" t="s">
        <v>3865</v>
      </c>
      <c r="B1923" s="29">
        <v>4081.0</v>
      </c>
      <c r="C1923" s="26">
        <v>4081.0</v>
      </c>
      <c r="D1923" s="27">
        <v>0.0</v>
      </c>
      <c r="E1923" s="28" t="s">
        <v>8959</v>
      </c>
    </row>
    <row r="1924" hidden="1">
      <c r="A1924" s="31" t="s">
        <v>3867</v>
      </c>
      <c r="B1924" s="29">
        <v>2760.0</v>
      </c>
      <c r="C1924" s="26">
        <v>2760.0</v>
      </c>
      <c r="D1924" s="27">
        <v>0.0</v>
      </c>
      <c r="E1924" s="41"/>
    </row>
    <row r="1925" hidden="1">
      <c r="A1925" s="58" t="s">
        <v>3868</v>
      </c>
      <c r="B1925" s="29">
        <v>44129.0</v>
      </c>
      <c r="C1925" s="29">
        <v>44129.0</v>
      </c>
      <c r="D1925" s="27">
        <v>0.0</v>
      </c>
      <c r="E1925" s="42"/>
    </row>
    <row r="1926" hidden="1">
      <c r="A1926" s="58" t="s">
        <v>3869</v>
      </c>
      <c r="B1926" s="29">
        <v>25570.0</v>
      </c>
      <c r="C1926" s="59">
        <v>25570.0</v>
      </c>
      <c r="D1926" s="27">
        <v>0.0</v>
      </c>
      <c r="E1926" s="42"/>
    </row>
    <row r="1927" hidden="1">
      <c r="A1927" s="58" t="s">
        <v>3870</v>
      </c>
      <c r="B1927" s="29">
        <v>43199.0</v>
      </c>
      <c r="C1927" s="59">
        <v>42756.0</v>
      </c>
      <c r="D1927" s="27">
        <v>-443.0</v>
      </c>
      <c r="E1927" s="42"/>
    </row>
    <row r="1928" hidden="1">
      <c r="A1928" s="58" t="s">
        <v>3871</v>
      </c>
      <c r="B1928" s="29">
        <v>32287.0</v>
      </c>
      <c r="C1928" s="59">
        <v>32287.0</v>
      </c>
      <c r="D1928" s="27">
        <v>0.0</v>
      </c>
      <c r="E1928" s="42"/>
    </row>
    <row r="1929" hidden="1">
      <c r="A1929" s="58" t="s">
        <v>3873</v>
      </c>
      <c r="B1929" s="29">
        <v>1445.0</v>
      </c>
      <c r="C1929" s="59">
        <v>1445.0</v>
      </c>
      <c r="D1929" s="27">
        <v>0.0</v>
      </c>
      <c r="E1929" s="42"/>
    </row>
    <row r="1930" hidden="1">
      <c r="A1930" s="58" t="s">
        <v>3874</v>
      </c>
      <c r="B1930" s="29">
        <v>9000.0</v>
      </c>
      <c r="C1930" s="59">
        <v>9000.0</v>
      </c>
      <c r="D1930" s="27">
        <v>0.0</v>
      </c>
      <c r="E1930" s="42"/>
    </row>
    <row r="1931" hidden="1">
      <c r="A1931" s="35" t="s">
        <v>3875</v>
      </c>
      <c r="B1931" s="29">
        <v>183164.0</v>
      </c>
      <c r="C1931" s="59">
        <v>182721.0</v>
      </c>
      <c r="D1931" s="27">
        <v>-443.0</v>
      </c>
      <c r="E1931" s="42"/>
    </row>
    <row r="1932" hidden="1">
      <c r="A1932" s="36" t="s">
        <v>3876</v>
      </c>
      <c r="B1932" s="43">
        <v>1.0</v>
      </c>
      <c r="C1932" s="65">
        <v>1.0</v>
      </c>
      <c r="D1932" s="66">
        <v>0.0</v>
      </c>
      <c r="E1932" s="46"/>
    </row>
    <row r="1933" hidden="1"/>
    <row r="1934" hidden="1"/>
    <row r="1935" hidden="1">
      <c r="A1935" s="5" t="s">
        <v>5092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3850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4" t="s">
        <v>3851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5" t="s">
        <v>5098</v>
      </c>
      <c r="B1941" s="7"/>
      <c r="C1941" s="16"/>
      <c r="D1941" s="56" t="s">
        <v>5099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3852</v>
      </c>
      <c r="B1943" s="6"/>
      <c r="C1943" s="6"/>
      <c r="D1943" s="6"/>
      <c r="E1943" s="7"/>
    </row>
    <row r="1944" hidden="1">
      <c r="A1944" s="20" t="s">
        <v>3853</v>
      </c>
      <c r="B1944" s="21" t="s">
        <v>3854</v>
      </c>
      <c r="C1944" s="22" t="s">
        <v>3855</v>
      </c>
      <c r="D1944" s="21" t="s">
        <v>3856</v>
      </c>
      <c r="E1944" s="23" t="s">
        <v>13</v>
      </c>
    </row>
    <row r="1945" hidden="1">
      <c r="A1945" s="57" t="s">
        <v>3857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7" t="s">
        <v>3858</v>
      </c>
      <c r="B1946" s="29">
        <v>14227.0</v>
      </c>
      <c r="C1946" s="26">
        <v>14227.0</v>
      </c>
      <c r="D1946" s="27">
        <v>0.0</v>
      </c>
      <c r="E1946" s="41"/>
    </row>
    <row r="1947" hidden="1">
      <c r="A1947" s="57" t="s">
        <v>3859</v>
      </c>
      <c r="B1947" s="25">
        <v>1050.0</v>
      </c>
      <c r="C1947" s="26">
        <v>1050.0</v>
      </c>
      <c r="D1947" s="27">
        <v>0.0</v>
      </c>
      <c r="E1947" s="42"/>
    </row>
    <row r="1948" hidden="1">
      <c r="A1948" s="57" t="s">
        <v>3860</v>
      </c>
      <c r="B1948" s="29">
        <v>500.0</v>
      </c>
      <c r="C1948" s="26">
        <v>500.0</v>
      </c>
      <c r="D1948" s="27">
        <v>0.0</v>
      </c>
      <c r="E1948" s="42"/>
    </row>
    <row r="1949" hidden="1">
      <c r="A1949" s="31" t="s">
        <v>3862</v>
      </c>
      <c r="B1949" s="29">
        <v>0.0</v>
      </c>
      <c r="C1949" s="26"/>
      <c r="D1949" s="27">
        <v>0.0</v>
      </c>
      <c r="E1949" s="41"/>
    </row>
    <row r="1950" hidden="1">
      <c r="A1950" s="31" t="s">
        <v>3863</v>
      </c>
      <c r="B1950" s="29">
        <v>0.0</v>
      </c>
      <c r="C1950" s="26"/>
      <c r="D1950" s="27">
        <v>0.0</v>
      </c>
      <c r="E1950" s="42"/>
    </row>
    <row r="1951" hidden="1">
      <c r="A1951" s="31" t="s">
        <v>3865</v>
      </c>
      <c r="B1951" s="29">
        <v>0.0</v>
      </c>
      <c r="C1951" s="26"/>
      <c r="D1951" s="27">
        <v>0.0</v>
      </c>
      <c r="E1951" s="28"/>
    </row>
    <row r="1952" hidden="1">
      <c r="A1952" s="31" t="s">
        <v>3867</v>
      </c>
      <c r="B1952" s="29">
        <v>3600.0</v>
      </c>
      <c r="C1952" s="26">
        <v>3600.0</v>
      </c>
      <c r="D1952" s="27">
        <v>0.0</v>
      </c>
      <c r="E1952" s="41"/>
    </row>
    <row r="1953" hidden="1">
      <c r="A1953" s="58" t="s">
        <v>3868</v>
      </c>
      <c r="B1953" s="29">
        <v>63072.0</v>
      </c>
      <c r="C1953" s="29">
        <v>62808.0</v>
      </c>
      <c r="D1953" s="27">
        <v>-264.0</v>
      </c>
      <c r="E1953" s="42"/>
    </row>
    <row r="1954" hidden="1">
      <c r="A1954" s="58" t="s">
        <v>3869</v>
      </c>
      <c r="B1954" s="29">
        <v>38116.0</v>
      </c>
      <c r="C1954" s="59">
        <v>38116.0</v>
      </c>
      <c r="D1954" s="27">
        <v>0.0</v>
      </c>
      <c r="E1954" s="42"/>
    </row>
    <row r="1955" hidden="1">
      <c r="A1955" s="58" t="s">
        <v>3870</v>
      </c>
      <c r="B1955" s="29">
        <v>67865.0</v>
      </c>
      <c r="C1955" s="59">
        <v>67601.0</v>
      </c>
      <c r="D1955" s="27">
        <v>-264.0</v>
      </c>
      <c r="E1955" s="42"/>
    </row>
    <row r="1956" hidden="1">
      <c r="A1956" s="58" t="s">
        <v>3871</v>
      </c>
      <c r="B1956" s="29">
        <v>50761.0</v>
      </c>
      <c r="C1956" s="59">
        <v>51195.0</v>
      </c>
      <c r="D1956" s="27">
        <v>434.0</v>
      </c>
      <c r="E1956" s="42"/>
    </row>
    <row r="1957" hidden="1">
      <c r="A1957" s="58" t="s">
        <v>3873</v>
      </c>
      <c r="B1957" s="29">
        <v>0.0</v>
      </c>
      <c r="C1957" s="59">
        <v>0.0</v>
      </c>
      <c r="D1957" s="27">
        <v>0.0</v>
      </c>
      <c r="E1957" s="42"/>
    </row>
    <row r="1958" hidden="1">
      <c r="A1958" s="58" t="s">
        <v>3874</v>
      </c>
      <c r="B1958" s="29">
        <v>10171.0</v>
      </c>
      <c r="C1958" s="59">
        <v>10171.0</v>
      </c>
      <c r="D1958" s="27">
        <v>0.0</v>
      </c>
      <c r="E1958" s="42"/>
    </row>
    <row r="1959" hidden="1">
      <c r="A1959" s="35" t="s">
        <v>3875</v>
      </c>
      <c r="B1959" s="29">
        <v>266197.8</v>
      </c>
      <c r="C1959" s="59">
        <v>266103.8</v>
      </c>
      <c r="D1959" s="27">
        <v>-94.0</v>
      </c>
      <c r="E1959" s="42"/>
    </row>
    <row r="1960" hidden="1">
      <c r="A1960" s="36" t="s">
        <v>3876</v>
      </c>
      <c r="B1960" s="43">
        <v>1.1999999999970896</v>
      </c>
      <c r="C1960" s="65">
        <v>3.2000000000116415</v>
      </c>
      <c r="D1960" s="66">
        <v>2.000000000014552</v>
      </c>
      <c r="E1960" s="46"/>
    </row>
    <row r="1961" hidden="1">
      <c r="A1961" s="39"/>
      <c r="B1961" s="60"/>
      <c r="C1961" s="67"/>
      <c r="D1961" s="61"/>
      <c r="E1961" s="68"/>
    </row>
    <row r="1962" hidden="1">
      <c r="A1962" s="39"/>
      <c r="B1962" s="60"/>
      <c r="C1962" s="67"/>
      <c r="D1962" s="61"/>
      <c r="E1962" s="68"/>
    </row>
    <row r="1963" hidden="1">
      <c r="A1963" s="5" t="s">
        <v>5092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3850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4" t="s">
        <v>3851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5" t="s">
        <v>5098</v>
      </c>
      <c r="B1969" s="7"/>
      <c r="C1969" s="16"/>
      <c r="D1969" s="56" t="s">
        <v>5099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3852</v>
      </c>
      <c r="B1971" s="6"/>
      <c r="C1971" s="6"/>
      <c r="D1971" s="6"/>
      <c r="E1971" s="7"/>
    </row>
    <row r="1972" hidden="1">
      <c r="A1972" s="20" t="s">
        <v>3853</v>
      </c>
      <c r="B1972" s="21" t="s">
        <v>3854</v>
      </c>
      <c r="C1972" s="22" t="s">
        <v>3855</v>
      </c>
      <c r="D1972" s="21" t="s">
        <v>3856</v>
      </c>
      <c r="E1972" s="23" t="s">
        <v>13</v>
      </c>
    </row>
    <row r="1973" hidden="1">
      <c r="A1973" s="57" t="s">
        <v>3857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7" t="s">
        <v>3858</v>
      </c>
      <c r="B1974" s="29">
        <v>10186.0</v>
      </c>
      <c r="C1974" s="26">
        <v>10186.0</v>
      </c>
      <c r="D1974" s="27">
        <v>0.0</v>
      </c>
      <c r="E1974" s="41"/>
    </row>
    <row r="1975" hidden="1">
      <c r="A1975" s="57" t="s">
        <v>3859</v>
      </c>
      <c r="B1975" s="25">
        <v>1160.0</v>
      </c>
      <c r="C1975" s="26">
        <v>1160.0</v>
      </c>
      <c r="D1975" s="27">
        <v>0.0</v>
      </c>
      <c r="E1975" s="42"/>
    </row>
    <row r="1976" hidden="1">
      <c r="A1976" s="57" t="s">
        <v>3860</v>
      </c>
      <c r="B1976" s="29">
        <v>500.0</v>
      </c>
      <c r="C1976" s="26">
        <v>500.0</v>
      </c>
      <c r="D1976" s="27">
        <v>0.0</v>
      </c>
      <c r="E1976" s="42"/>
    </row>
    <row r="1977" hidden="1">
      <c r="A1977" s="31" t="s">
        <v>3862</v>
      </c>
      <c r="B1977" s="29">
        <v>0.0</v>
      </c>
      <c r="C1977" s="26"/>
      <c r="D1977" s="27">
        <v>0.0</v>
      </c>
      <c r="E1977" s="41"/>
    </row>
    <row r="1978" hidden="1">
      <c r="A1978" s="31" t="s">
        <v>3863</v>
      </c>
      <c r="B1978" s="29">
        <v>0.0</v>
      </c>
      <c r="C1978" s="26"/>
      <c r="D1978" s="27">
        <v>0.0</v>
      </c>
      <c r="E1978" s="42"/>
    </row>
    <row r="1979" hidden="1">
      <c r="A1979" s="31" t="s">
        <v>3865</v>
      </c>
      <c r="B1979" s="29">
        <v>565.0</v>
      </c>
      <c r="C1979" s="26">
        <v>565.0</v>
      </c>
      <c r="D1979" s="27">
        <v>0.0</v>
      </c>
      <c r="E1979" s="28" t="s">
        <v>8960</v>
      </c>
    </row>
    <row r="1980" hidden="1">
      <c r="A1980" s="31" t="s">
        <v>3867</v>
      </c>
      <c r="B1980" s="29">
        <v>3640.0</v>
      </c>
      <c r="C1980" s="26">
        <v>3640.0</v>
      </c>
      <c r="D1980" s="27">
        <v>0.0</v>
      </c>
      <c r="E1980" s="41"/>
    </row>
    <row r="1981" hidden="1">
      <c r="A1981" s="58" t="s">
        <v>3868</v>
      </c>
      <c r="B1981" s="29">
        <v>73445.0</v>
      </c>
      <c r="C1981" s="29">
        <v>73445.0</v>
      </c>
      <c r="D1981" s="27">
        <v>0.0</v>
      </c>
      <c r="E1981" s="42"/>
    </row>
    <row r="1982" hidden="1">
      <c r="A1982" s="58" t="s">
        <v>3869</v>
      </c>
      <c r="B1982" s="29">
        <v>45662.0</v>
      </c>
      <c r="C1982" s="59">
        <v>45662.0</v>
      </c>
      <c r="D1982" s="27">
        <v>0.0</v>
      </c>
      <c r="E1982" s="42"/>
    </row>
    <row r="1983" hidden="1">
      <c r="A1983" s="58" t="s">
        <v>3870</v>
      </c>
      <c r="B1983" s="29">
        <v>66525.0</v>
      </c>
      <c r="C1983" s="59">
        <v>66525.0</v>
      </c>
      <c r="D1983" s="27">
        <v>0.0</v>
      </c>
      <c r="E1983" s="42"/>
    </row>
    <row r="1984" hidden="1">
      <c r="A1984" s="58" t="s">
        <v>3871</v>
      </c>
      <c r="B1984" s="29">
        <v>58408.0</v>
      </c>
      <c r="C1984" s="59">
        <v>58714.0</v>
      </c>
      <c r="D1984" s="27">
        <v>306.0</v>
      </c>
      <c r="E1984" s="42"/>
    </row>
    <row r="1985" hidden="1">
      <c r="A1985" s="58" t="s">
        <v>3873</v>
      </c>
      <c r="B1985" s="29">
        <v>741.0</v>
      </c>
      <c r="C1985" s="59">
        <v>741.0</v>
      </c>
      <c r="D1985" s="27">
        <v>0.0</v>
      </c>
      <c r="E1985" s="42"/>
    </row>
    <row r="1986" hidden="1">
      <c r="A1986" s="58" t="s">
        <v>3874</v>
      </c>
      <c r="B1986" s="29">
        <v>9765.0</v>
      </c>
      <c r="C1986" s="59">
        <v>9765.0</v>
      </c>
      <c r="D1986" s="27">
        <v>0.0</v>
      </c>
      <c r="E1986" s="42"/>
    </row>
    <row r="1987" hidden="1">
      <c r="A1987" s="35" t="s">
        <v>3875</v>
      </c>
      <c r="B1987" s="29">
        <v>287736.0</v>
      </c>
      <c r="C1987" s="59">
        <v>288042.0</v>
      </c>
      <c r="D1987" s="27">
        <v>306.0</v>
      </c>
      <c r="E1987" s="42"/>
    </row>
    <row r="1988" hidden="1">
      <c r="A1988" s="36" t="s">
        <v>3876</v>
      </c>
      <c r="B1988" s="43">
        <v>0.0</v>
      </c>
      <c r="C1988" s="65">
        <v>1.0</v>
      </c>
      <c r="D1988" s="66">
        <v>1.0</v>
      </c>
      <c r="E1988" s="46"/>
    </row>
    <row r="1989" hidden="1">
      <c r="A1989" s="39"/>
      <c r="B1989" s="60"/>
      <c r="C1989" s="67"/>
      <c r="D1989" s="61"/>
      <c r="E1989" s="68"/>
    </row>
    <row r="1990" hidden="1">
      <c r="A1990" s="39"/>
      <c r="B1990" s="60"/>
      <c r="C1990" s="67"/>
      <c r="D1990" s="61"/>
      <c r="E1990" s="68"/>
    </row>
    <row r="1991" hidden="1">
      <c r="A1991" s="5" t="s">
        <v>5092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3850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4" t="s">
        <v>3851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5" t="s">
        <v>5098</v>
      </c>
      <c r="B1997" s="7"/>
      <c r="C1997" s="16"/>
      <c r="D1997" s="56" t="s">
        <v>5099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3852</v>
      </c>
      <c r="B1999" s="6"/>
      <c r="C1999" s="6"/>
      <c r="D1999" s="6"/>
      <c r="E1999" s="7"/>
    </row>
    <row r="2000" hidden="1">
      <c r="A2000" s="20" t="s">
        <v>3853</v>
      </c>
      <c r="B2000" s="21" t="s">
        <v>3854</v>
      </c>
      <c r="C2000" s="22" t="s">
        <v>3855</v>
      </c>
      <c r="D2000" s="21" t="s">
        <v>3856</v>
      </c>
      <c r="E2000" s="23" t="s">
        <v>13</v>
      </c>
    </row>
    <row r="2001" hidden="1">
      <c r="A2001" s="57" t="s">
        <v>3857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7" t="s">
        <v>3858</v>
      </c>
      <c r="B2002" s="29">
        <v>9111.0</v>
      </c>
      <c r="C2002" s="26">
        <v>9111.0</v>
      </c>
      <c r="D2002" s="27">
        <v>0.0</v>
      </c>
      <c r="E2002" s="41"/>
    </row>
    <row r="2003" hidden="1">
      <c r="A2003" s="57" t="s">
        <v>3859</v>
      </c>
      <c r="B2003" s="25">
        <v>360.0</v>
      </c>
      <c r="C2003" s="26">
        <v>360.0</v>
      </c>
      <c r="D2003" s="27">
        <v>0.0</v>
      </c>
      <c r="E2003" s="42"/>
    </row>
    <row r="2004" hidden="1">
      <c r="A2004" s="57" t="s">
        <v>3860</v>
      </c>
      <c r="B2004" s="29">
        <v>999.0</v>
      </c>
      <c r="C2004" s="26">
        <v>999.0</v>
      </c>
      <c r="D2004" s="27">
        <v>0.0</v>
      </c>
      <c r="E2004" s="42"/>
    </row>
    <row r="2005" hidden="1">
      <c r="A2005" s="31" t="s">
        <v>3862</v>
      </c>
      <c r="B2005" s="29">
        <v>0.0</v>
      </c>
      <c r="C2005" s="26"/>
      <c r="D2005" s="27">
        <v>0.0</v>
      </c>
      <c r="E2005" s="41"/>
    </row>
    <row r="2006" hidden="1">
      <c r="A2006" s="31" t="s">
        <v>3863</v>
      </c>
      <c r="B2006" s="29">
        <v>0.0</v>
      </c>
      <c r="C2006" s="26"/>
      <c r="D2006" s="27">
        <v>0.0</v>
      </c>
      <c r="E2006" s="42"/>
    </row>
    <row r="2007" hidden="1">
      <c r="A2007" s="31" t="s">
        <v>3865</v>
      </c>
      <c r="B2007" s="29">
        <v>0.0</v>
      </c>
      <c r="C2007" s="26"/>
      <c r="D2007" s="27">
        <v>0.0</v>
      </c>
      <c r="E2007" s="28"/>
    </row>
    <row r="2008" hidden="1">
      <c r="A2008" s="31" t="s">
        <v>3867</v>
      </c>
      <c r="B2008" s="29">
        <v>2560.0</v>
      </c>
      <c r="C2008" s="26">
        <v>2560.0</v>
      </c>
      <c r="D2008" s="27">
        <v>0.0</v>
      </c>
      <c r="E2008" s="41"/>
    </row>
    <row r="2009" hidden="1">
      <c r="A2009" s="58" t="s">
        <v>3868</v>
      </c>
      <c r="B2009" s="29">
        <v>69320.0</v>
      </c>
      <c r="C2009" s="29">
        <v>69320.0</v>
      </c>
      <c r="D2009" s="27">
        <v>0.0</v>
      </c>
      <c r="E2009" s="42"/>
    </row>
    <row r="2010" hidden="1">
      <c r="A2010" s="58" t="s">
        <v>3869</v>
      </c>
      <c r="B2010" s="29">
        <v>36547.0</v>
      </c>
      <c r="C2010" s="59">
        <v>36547.0</v>
      </c>
      <c r="D2010" s="27">
        <v>0.0</v>
      </c>
      <c r="E2010" s="42"/>
    </row>
    <row r="2011" hidden="1">
      <c r="A2011" s="58" t="s">
        <v>3870</v>
      </c>
      <c r="B2011" s="29">
        <v>65544.0</v>
      </c>
      <c r="C2011" s="59">
        <v>65544.0</v>
      </c>
      <c r="D2011" s="27">
        <v>0.0</v>
      </c>
      <c r="E2011" s="42"/>
    </row>
    <row r="2012" hidden="1">
      <c r="A2012" s="58" t="s">
        <v>3871</v>
      </c>
      <c r="B2012" s="29">
        <v>44178.0</v>
      </c>
      <c r="C2012" s="59">
        <v>44178.0</v>
      </c>
      <c r="D2012" s="27">
        <v>0.0</v>
      </c>
      <c r="E2012" s="42"/>
    </row>
    <row r="2013" hidden="1">
      <c r="A2013" s="58" t="s">
        <v>3873</v>
      </c>
      <c r="B2013" s="29">
        <v>627.0</v>
      </c>
      <c r="C2013" s="59">
        <v>627.0</v>
      </c>
      <c r="D2013" s="27">
        <v>0.0</v>
      </c>
      <c r="E2013" s="42"/>
    </row>
    <row r="2014" hidden="1">
      <c r="A2014" s="58" t="s">
        <v>3874</v>
      </c>
      <c r="B2014" s="29">
        <v>11955.0</v>
      </c>
      <c r="C2014" s="59">
        <v>11955.0</v>
      </c>
      <c r="D2014" s="27">
        <v>0.0</v>
      </c>
      <c r="E2014" s="42"/>
    </row>
    <row r="2015" hidden="1">
      <c r="A2015" s="35" t="s">
        <v>3875</v>
      </c>
      <c r="B2015" s="29">
        <v>257552.5</v>
      </c>
      <c r="C2015" s="59">
        <v>257552.5</v>
      </c>
      <c r="D2015" s="27">
        <v>0.0</v>
      </c>
      <c r="E2015" s="42"/>
    </row>
    <row r="2016" hidden="1">
      <c r="A2016" s="36" t="s">
        <v>3876</v>
      </c>
      <c r="B2016" s="43">
        <v>1.5</v>
      </c>
      <c r="C2016" s="65">
        <v>3.5</v>
      </c>
      <c r="D2016" s="66">
        <v>2.0</v>
      </c>
      <c r="E2016" s="46"/>
    </row>
    <row r="2017" hidden="1">
      <c r="A2017" s="39"/>
      <c r="B2017" s="60"/>
      <c r="C2017" s="67"/>
      <c r="D2017" s="61"/>
      <c r="E2017" s="68"/>
    </row>
    <row r="2018" hidden="1">
      <c r="A2018" s="39"/>
      <c r="B2018" s="60"/>
      <c r="C2018" s="67"/>
      <c r="D2018" s="61"/>
      <c r="E2018" s="68"/>
    </row>
    <row r="2019" hidden="1">
      <c r="A2019" s="5" t="s">
        <v>5092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3850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4" t="s">
        <v>3851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5" t="s">
        <v>5098</v>
      </c>
      <c r="B2025" s="7"/>
      <c r="C2025" s="16"/>
      <c r="D2025" s="56" t="s">
        <v>5105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3852</v>
      </c>
      <c r="B2027" s="6"/>
      <c r="C2027" s="6"/>
      <c r="D2027" s="6"/>
      <c r="E2027" s="7"/>
    </row>
    <row r="2028" hidden="1">
      <c r="A2028" s="20" t="s">
        <v>3853</v>
      </c>
      <c r="B2028" s="21" t="s">
        <v>3854</v>
      </c>
      <c r="C2028" s="22" t="s">
        <v>3855</v>
      </c>
      <c r="D2028" s="21" t="s">
        <v>3856</v>
      </c>
      <c r="E2028" s="23" t="s">
        <v>13</v>
      </c>
    </row>
    <row r="2029" hidden="1">
      <c r="A2029" s="57" t="s">
        <v>3857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7" t="s">
        <v>3858</v>
      </c>
      <c r="B2030" s="29">
        <v>6775.0</v>
      </c>
      <c r="C2030" s="26">
        <v>6775.0</v>
      </c>
      <c r="D2030" s="27">
        <v>0.0</v>
      </c>
      <c r="E2030" s="41"/>
    </row>
    <row r="2031" hidden="1">
      <c r="A2031" s="57" t="s">
        <v>3859</v>
      </c>
      <c r="B2031" s="25">
        <v>0.0</v>
      </c>
      <c r="C2031" s="26"/>
      <c r="D2031" s="27">
        <v>0.0</v>
      </c>
      <c r="E2031" s="42"/>
    </row>
    <row r="2032" hidden="1">
      <c r="A2032" s="57" t="s">
        <v>3860</v>
      </c>
      <c r="B2032" s="29">
        <v>498.0</v>
      </c>
      <c r="C2032" s="26">
        <v>498.0</v>
      </c>
      <c r="D2032" s="27">
        <v>0.0</v>
      </c>
      <c r="E2032" s="42"/>
    </row>
    <row r="2033" hidden="1">
      <c r="A2033" s="31" t="s">
        <v>3862</v>
      </c>
      <c r="B2033" s="29">
        <v>0.0</v>
      </c>
      <c r="C2033" s="26"/>
      <c r="D2033" s="27">
        <v>0.0</v>
      </c>
      <c r="E2033" s="41"/>
    </row>
    <row r="2034" hidden="1">
      <c r="A2034" s="31" t="s">
        <v>3863</v>
      </c>
      <c r="B2034" s="29">
        <v>0.0</v>
      </c>
      <c r="C2034" s="26"/>
      <c r="D2034" s="27">
        <v>0.0</v>
      </c>
      <c r="E2034" s="42"/>
    </row>
    <row r="2035" hidden="1">
      <c r="A2035" s="31" t="s">
        <v>3865</v>
      </c>
      <c r="B2035" s="29">
        <v>0.0</v>
      </c>
      <c r="C2035" s="26"/>
      <c r="D2035" s="27">
        <v>0.0</v>
      </c>
      <c r="E2035" s="28"/>
    </row>
    <row r="2036" hidden="1">
      <c r="A2036" s="31" t="s">
        <v>3867</v>
      </c>
      <c r="B2036" s="29">
        <v>2880.0</v>
      </c>
      <c r="C2036" s="26">
        <v>2880.0</v>
      </c>
      <c r="D2036" s="27">
        <v>0.0</v>
      </c>
      <c r="E2036" s="41"/>
    </row>
    <row r="2037" hidden="1">
      <c r="A2037" s="58" t="s">
        <v>3868</v>
      </c>
      <c r="B2037" s="29">
        <v>47760.0</v>
      </c>
      <c r="C2037" s="29">
        <v>47760.0</v>
      </c>
      <c r="D2037" s="27">
        <v>0.0</v>
      </c>
      <c r="E2037" s="42"/>
    </row>
    <row r="2038" hidden="1">
      <c r="A2038" s="58" t="s">
        <v>3869</v>
      </c>
      <c r="B2038" s="29">
        <v>24593.0</v>
      </c>
      <c r="C2038" s="59">
        <v>24593.0</v>
      </c>
      <c r="D2038" s="27">
        <v>0.0</v>
      </c>
      <c r="E2038" s="42"/>
    </row>
    <row r="2039" hidden="1">
      <c r="A2039" s="58" t="s">
        <v>3870</v>
      </c>
      <c r="B2039" s="29">
        <v>51987.0</v>
      </c>
      <c r="C2039" s="59">
        <v>51987.0</v>
      </c>
      <c r="D2039" s="27">
        <v>0.0</v>
      </c>
      <c r="E2039" s="42"/>
    </row>
    <row r="2040" hidden="1">
      <c r="A2040" s="58" t="s">
        <v>3871</v>
      </c>
      <c r="B2040" s="29">
        <v>33336.0</v>
      </c>
      <c r="C2040" s="59">
        <v>33336.0</v>
      </c>
      <c r="D2040" s="27">
        <v>0.0</v>
      </c>
      <c r="E2040" s="42"/>
    </row>
    <row r="2041" hidden="1">
      <c r="A2041" s="58" t="s">
        <v>3873</v>
      </c>
      <c r="B2041" s="29">
        <v>1028.0</v>
      </c>
      <c r="C2041" s="59">
        <v>1028.0</v>
      </c>
      <c r="D2041" s="27">
        <v>0.0</v>
      </c>
      <c r="E2041" s="42"/>
    </row>
    <row r="2042" hidden="1">
      <c r="A2042" s="58" t="s">
        <v>3874</v>
      </c>
      <c r="B2042" s="29">
        <v>15212.0</v>
      </c>
      <c r="C2042" s="59">
        <v>15212.0</v>
      </c>
      <c r="D2042" s="27">
        <v>0.0</v>
      </c>
      <c r="E2042" s="42"/>
    </row>
    <row r="2043" hidden="1">
      <c r="A2043" s="35" t="s">
        <v>3875</v>
      </c>
      <c r="B2043" s="29">
        <v>199280.0</v>
      </c>
      <c r="C2043" s="59">
        <v>199280.0</v>
      </c>
      <c r="D2043" s="27">
        <v>0.0</v>
      </c>
      <c r="E2043" s="42"/>
    </row>
    <row r="2044" hidden="1">
      <c r="A2044" s="36" t="s">
        <v>3876</v>
      </c>
      <c r="B2044" s="43">
        <v>0.0</v>
      </c>
      <c r="C2044" s="65">
        <v>2.0</v>
      </c>
      <c r="D2044" s="66">
        <v>2.0</v>
      </c>
      <c r="E2044" s="46"/>
    </row>
    <row r="2045" hidden="1">
      <c r="A2045" s="39"/>
      <c r="B2045" s="60"/>
      <c r="C2045" s="67"/>
      <c r="D2045" s="61"/>
      <c r="E2045" s="68"/>
    </row>
    <row r="2046" hidden="1">
      <c r="A2046" s="39"/>
      <c r="B2046" s="60"/>
      <c r="C2046" s="67"/>
      <c r="D2046" s="61"/>
      <c r="E2046" s="68"/>
    </row>
    <row r="2047" hidden="1">
      <c r="A2047" s="5" t="s">
        <v>5092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3850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4" t="s">
        <v>3851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5" t="s">
        <v>5107</v>
      </c>
      <c r="B2053" s="7"/>
      <c r="C2053" s="16"/>
      <c r="D2053" s="56" t="s">
        <v>5099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3852</v>
      </c>
      <c r="B2055" s="6"/>
      <c r="C2055" s="6"/>
      <c r="D2055" s="6"/>
      <c r="E2055" s="7"/>
    </row>
    <row r="2056" hidden="1">
      <c r="A2056" s="20" t="s">
        <v>3853</v>
      </c>
      <c r="B2056" s="21" t="s">
        <v>3854</v>
      </c>
      <c r="C2056" s="22" t="s">
        <v>3855</v>
      </c>
      <c r="D2056" s="21" t="s">
        <v>3856</v>
      </c>
      <c r="E2056" s="23" t="s">
        <v>13</v>
      </c>
    </row>
    <row r="2057" hidden="1">
      <c r="A2057" s="57" t="s">
        <v>3857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7" t="s">
        <v>3858</v>
      </c>
      <c r="B2058" s="29">
        <v>3810.0</v>
      </c>
      <c r="C2058" s="26">
        <v>3810.0</v>
      </c>
      <c r="D2058" s="27">
        <v>0.0</v>
      </c>
      <c r="E2058" s="41"/>
    </row>
    <row r="2059" hidden="1">
      <c r="A2059" s="57" t="s">
        <v>3859</v>
      </c>
      <c r="B2059" s="25">
        <v>0.0</v>
      </c>
      <c r="C2059" s="26"/>
      <c r="D2059" s="27">
        <v>0.0</v>
      </c>
      <c r="E2059" s="42"/>
    </row>
    <row r="2060" hidden="1">
      <c r="A2060" s="57" t="s">
        <v>3860</v>
      </c>
      <c r="B2060" s="29">
        <v>0.0</v>
      </c>
      <c r="C2060" s="26"/>
      <c r="D2060" s="27">
        <v>0.0</v>
      </c>
      <c r="E2060" s="42"/>
    </row>
    <row r="2061" hidden="1">
      <c r="A2061" s="31" t="s">
        <v>3862</v>
      </c>
      <c r="B2061" s="29">
        <v>240.0</v>
      </c>
      <c r="C2061" s="26"/>
      <c r="D2061" s="27">
        <v>-240.0</v>
      </c>
      <c r="E2061" s="41"/>
    </row>
    <row r="2062" hidden="1">
      <c r="A2062" s="31" t="s">
        <v>3863</v>
      </c>
      <c r="B2062" s="29">
        <v>0.0</v>
      </c>
      <c r="C2062" s="26"/>
      <c r="D2062" s="27">
        <v>0.0</v>
      </c>
      <c r="E2062" s="42"/>
    </row>
    <row r="2063" hidden="1">
      <c r="A2063" s="31" t="s">
        <v>3865</v>
      </c>
      <c r="B2063" s="29">
        <v>0.0</v>
      </c>
      <c r="C2063" s="26"/>
      <c r="D2063" s="27">
        <v>0.0</v>
      </c>
      <c r="E2063" s="28"/>
    </row>
    <row r="2064" hidden="1">
      <c r="A2064" s="31" t="s">
        <v>3867</v>
      </c>
      <c r="B2064" s="29">
        <v>360.0</v>
      </c>
      <c r="C2064" s="26">
        <v>600.0</v>
      </c>
      <c r="D2064" s="27">
        <v>240.0</v>
      </c>
      <c r="E2064" s="41"/>
    </row>
    <row r="2065" hidden="1">
      <c r="A2065" s="58" t="s">
        <v>3868</v>
      </c>
      <c r="B2065" s="29">
        <v>22457.0</v>
      </c>
      <c r="C2065" s="29">
        <v>22457.0</v>
      </c>
      <c r="D2065" s="27">
        <v>0.0</v>
      </c>
      <c r="E2065" s="42"/>
    </row>
    <row r="2066" hidden="1">
      <c r="A2066" s="58" t="s">
        <v>3869</v>
      </c>
      <c r="B2066" s="29">
        <v>14743.0</v>
      </c>
      <c r="C2066" s="59">
        <v>14743.0</v>
      </c>
      <c r="D2066" s="27">
        <v>0.0</v>
      </c>
      <c r="E2066" s="42"/>
    </row>
    <row r="2067" hidden="1">
      <c r="A2067" s="58" t="s">
        <v>3870</v>
      </c>
      <c r="B2067" s="29">
        <v>15904.0</v>
      </c>
      <c r="C2067" s="59">
        <v>15904.0</v>
      </c>
      <c r="D2067" s="27">
        <v>0.0</v>
      </c>
      <c r="E2067" s="42"/>
    </row>
    <row r="2068" hidden="1">
      <c r="A2068" s="58" t="s">
        <v>3871</v>
      </c>
      <c r="B2068" s="29">
        <v>15682.0</v>
      </c>
      <c r="C2068" s="59">
        <v>15682.0</v>
      </c>
      <c r="D2068" s="27">
        <v>0.0</v>
      </c>
      <c r="E2068" s="42"/>
    </row>
    <row r="2069" hidden="1">
      <c r="A2069" s="58" t="s">
        <v>3873</v>
      </c>
      <c r="B2069" s="29">
        <v>0.0</v>
      </c>
      <c r="C2069" s="59">
        <v>0.0</v>
      </c>
      <c r="D2069" s="27">
        <v>0.0</v>
      </c>
      <c r="E2069" s="42"/>
    </row>
    <row r="2070" hidden="1">
      <c r="A2070" s="58" t="s">
        <v>3874</v>
      </c>
      <c r="B2070" s="29">
        <v>2431.0</v>
      </c>
      <c r="C2070" s="59">
        <v>2431.0</v>
      </c>
      <c r="D2070" s="27">
        <v>0.0</v>
      </c>
      <c r="E2070" s="42"/>
    </row>
    <row r="2071" hidden="1">
      <c r="A2071" s="35" t="s">
        <v>3875</v>
      </c>
      <c r="B2071" s="29">
        <v>85299.0</v>
      </c>
      <c r="C2071" s="59">
        <v>85299.0</v>
      </c>
      <c r="D2071" s="27">
        <v>0.0</v>
      </c>
      <c r="E2071" s="42"/>
    </row>
    <row r="2072" hidden="1">
      <c r="A2072" s="36" t="s">
        <v>3876</v>
      </c>
      <c r="B2072" s="43">
        <v>0.0</v>
      </c>
      <c r="C2072" s="65">
        <v>2.0</v>
      </c>
      <c r="D2072" s="66">
        <v>2.0</v>
      </c>
      <c r="E2072" s="46"/>
    </row>
    <row r="2073" hidden="1">
      <c r="A2073" s="39"/>
      <c r="B2073" s="60"/>
      <c r="C2073" s="67"/>
      <c r="D2073" s="61"/>
      <c r="E2073" s="68"/>
    </row>
    <row r="2074" hidden="1">
      <c r="A2074" s="39"/>
      <c r="B2074" s="60"/>
      <c r="C2074" s="67"/>
      <c r="D2074" s="61"/>
      <c r="E2074" s="68"/>
    </row>
    <row r="2075" hidden="1">
      <c r="A2075" s="5" t="s">
        <v>5092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3850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4" t="s">
        <v>3851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5" t="s">
        <v>5098</v>
      </c>
      <c r="B2081" s="7"/>
      <c r="C2081" s="16"/>
      <c r="D2081" s="56" t="s">
        <v>5099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3852</v>
      </c>
      <c r="B2083" s="6"/>
      <c r="C2083" s="6"/>
      <c r="D2083" s="6"/>
      <c r="E2083" s="7"/>
    </row>
    <row r="2084" hidden="1">
      <c r="A2084" s="20" t="s">
        <v>3853</v>
      </c>
      <c r="B2084" s="21" t="s">
        <v>3854</v>
      </c>
      <c r="C2084" s="22" t="s">
        <v>3855</v>
      </c>
      <c r="D2084" s="21" t="s">
        <v>3856</v>
      </c>
      <c r="E2084" s="23" t="s">
        <v>13</v>
      </c>
    </row>
    <row r="2085" hidden="1">
      <c r="A2085" s="57" t="s">
        <v>3857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7" t="s">
        <v>3858</v>
      </c>
      <c r="B2086" s="29">
        <v>10273.0</v>
      </c>
      <c r="C2086" s="26">
        <v>10273.0</v>
      </c>
      <c r="D2086" s="27">
        <v>0.0</v>
      </c>
      <c r="E2086" s="41"/>
    </row>
    <row r="2087" hidden="1">
      <c r="A2087" s="57" t="s">
        <v>3859</v>
      </c>
      <c r="B2087" s="25">
        <v>720.0</v>
      </c>
      <c r="C2087" s="26">
        <v>720.0</v>
      </c>
      <c r="D2087" s="27">
        <v>0.0</v>
      </c>
      <c r="E2087" s="42"/>
    </row>
    <row r="2088" hidden="1">
      <c r="A2088" s="57" t="s">
        <v>3860</v>
      </c>
      <c r="B2088" s="29">
        <v>1000.0</v>
      </c>
      <c r="C2088" s="26">
        <v>995.0</v>
      </c>
      <c r="D2088" s="27">
        <v>-5.0</v>
      </c>
      <c r="E2088" s="42"/>
    </row>
    <row r="2089" hidden="1">
      <c r="A2089" s="31" t="s">
        <v>3862</v>
      </c>
      <c r="B2089" s="29">
        <v>0.0</v>
      </c>
      <c r="C2089" s="26"/>
      <c r="D2089" s="27">
        <v>0.0</v>
      </c>
      <c r="E2089" s="41"/>
    </row>
    <row r="2090" hidden="1">
      <c r="A2090" s="31" t="s">
        <v>3863</v>
      </c>
      <c r="B2090" s="29">
        <v>0.0</v>
      </c>
      <c r="C2090" s="26"/>
      <c r="D2090" s="27">
        <v>0.0</v>
      </c>
      <c r="E2090" s="42"/>
    </row>
    <row r="2091" hidden="1">
      <c r="A2091" s="31" t="s">
        <v>3865</v>
      </c>
      <c r="B2091" s="29">
        <v>1455.0</v>
      </c>
      <c r="C2091" s="26">
        <v>1455.0</v>
      </c>
      <c r="D2091" s="27">
        <v>0.0</v>
      </c>
      <c r="E2091" s="28" t="s">
        <v>8961</v>
      </c>
    </row>
    <row r="2092" hidden="1">
      <c r="A2092" s="31" t="s">
        <v>3867</v>
      </c>
      <c r="B2092" s="29">
        <v>3040.0</v>
      </c>
      <c r="C2092" s="26">
        <v>3040.0</v>
      </c>
      <c r="D2092" s="27">
        <v>0.0</v>
      </c>
      <c r="E2092" s="41"/>
    </row>
    <row r="2093" hidden="1">
      <c r="A2093" s="58" t="s">
        <v>3868</v>
      </c>
      <c r="B2093" s="29">
        <v>62883.0</v>
      </c>
      <c r="C2093" s="29">
        <v>62883.0</v>
      </c>
      <c r="D2093" s="27">
        <v>0.0</v>
      </c>
      <c r="E2093" s="42"/>
    </row>
    <row r="2094" hidden="1">
      <c r="A2094" s="58" t="s">
        <v>3869</v>
      </c>
      <c r="B2094" s="29">
        <v>40402.0</v>
      </c>
      <c r="C2094" s="59">
        <v>40402.0</v>
      </c>
      <c r="D2094" s="27">
        <v>0.0</v>
      </c>
      <c r="E2094" s="42"/>
    </row>
    <row r="2095" hidden="1">
      <c r="A2095" s="58" t="s">
        <v>3870</v>
      </c>
      <c r="B2095" s="29">
        <v>62616.0</v>
      </c>
      <c r="C2095" s="59">
        <v>62616.0</v>
      </c>
      <c r="D2095" s="27">
        <v>0.0</v>
      </c>
      <c r="E2095" s="42"/>
    </row>
    <row r="2096" hidden="1">
      <c r="A2096" s="58" t="s">
        <v>3871</v>
      </c>
      <c r="B2096" s="29">
        <v>55940.0</v>
      </c>
      <c r="C2096" s="59">
        <v>55940.0</v>
      </c>
      <c r="D2096" s="27">
        <v>0.0</v>
      </c>
      <c r="E2096" s="42"/>
    </row>
    <row r="2097" hidden="1">
      <c r="A2097" s="58" t="s">
        <v>3873</v>
      </c>
      <c r="B2097" s="29">
        <v>927.0</v>
      </c>
      <c r="C2097" s="59">
        <v>927.0</v>
      </c>
      <c r="D2097" s="27">
        <v>0.0</v>
      </c>
      <c r="E2097" s="42"/>
    </row>
    <row r="2098" hidden="1">
      <c r="A2098" s="58" t="s">
        <v>3874</v>
      </c>
      <c r="B2098" s="29">
        <v>8073.0</v>
      </c>
      <c r="C2098" s="59">
        <v>8073.0</v>
      </c>
      <c r="D2098" s="27">
        <v>0.0</v>
      </c>
      <c r="E2098" s="42"/>
    </row>
    <row r="2099" hidden="1">
      <c r="A2099" s="35" t="s">
        <v>3875</v>
      </c>
      <c r="B2099" s="29">
        <v>263052.0</v>
      </c>
      <c r="C2099" s="59">
        <v>263052.0</v>
      </c>
      <c r="D2099" s="27">
        <v>0.0</v>
      </c>
      <c r="E2099" s="42"/>
    </row>
    <row r="2100" hidden="1">
      <c r="A2100" s="36" t="s">
        <v>3876</v>
      </c>
      <c r="B2100" s="43">
        <v>0.0</v>
      </c>
      <c r="C2100" s="65">
        <v>-1.0</v>
      </c>
      <c r="D2100" s="66">
        <v>-1.0</v>
      </c>
      <c r="E2100" s="46"/>
    </row>
    <row r="2101" hidden="1">
      <c r="A2101" s="39"/>
      <c r="B2101" s="60"/>
      <c r="C2101" s="67"/>
      <c r="D2101" s="61"/>
      <c r="E2101" s="68"/>
    </row>
    <row r="2102" hidden="1">
      <c r="A2102" s="39"/>
      <c r="B2102" s="60"/>
      <c r="C2102" s="67"/>
      <c r="D2102" s="61"/>
      <c r="E2102" s="68"/>
    </row>
    <row r="2103" hidden="1">
      <c r="A2103" s="5" t="s">
        <v>5092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3850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4" t="s">
        <v>3851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5" t="s">
        <v>5098</v>
      </c>
      <c r="B2109" s="7"/>
      <c r="C2109" s="16"/>
      <c r="D2109" s="56" t="s">
        <v>5099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3852</v>
      </c>
      <c r="B2111" s="6"/>
      <c r="C2111" s="6"/>
      <c r="D2111" s="6"/>
      <c r="E2111" s="7"/>
    </row>
    <row r="2112" hidden="1">
      <c r="A2112" s="20" t="s">
        <v>3853</v>
      </c>
      <c r="B2112" s="21" t="s">
        <v>3854</v>
      </c>
      <c r="C2112" s="22" t="s">
        <v>3855</v>
      </c>
      <c r="D2112" s="21" t="s">
        <v>3856</v>
      </c>
      <c r="E2112" s="23" t="s">
        <v>13</v>
      </c>
    </row>
    <row r="2113" hidden="1">
      <c r="A2113" s="57" t="s">
        <v>3857</v>
      </c>
      <c r="B2113" s="25">
        <v>28145.0</v>
      </c>
      <c r="C2113" s="26">
        <v>28480.0</v>
      </c>
      <c r="D2113" s="27">
        <v>335.0</v>
      </c>
      <c r="E2113" s="28" t="s">
        <v>8962</v>
      </c>
    </row>
    <row r="2114" hidden="1">
      <c r="A2114" s="57" t="s">
        <v>3858</v>
      </c>
      <c r="B2114" s="29">
        <v>13323.0</v>
      </c>
      <c r="C2114" s="26">
        <v>13323.0</v>
      </c>
      <c r="D2114" s="27">
        <v>0.0</v>
      </c>
      <c r="E2114" s="41"/>
    </row>
    <row r="2115" hidden="1">
      <c r="A2115" s="57" t="s">
        <v>3859</v>
      </c>
      <c r="B2115" s="25">
        <v>0.0</v>
      </c>
      <c r="C2115" s="26"/>
      <c r="D2115" s="27">
        <v>0.0</v>
      </c>
      <c r="E2115" s="42"/>
    </row>
    <row r="2116" hidden="1">
      <c r="A2116" s="57" t="s">
        <v>3860</v>
      </c>
      <c r="B2116" s="29">
        <v>499.0</v>
      </c>
      <c r="C2116" s="26">
        <v>499.0</v>
      </c>
      <c r="D2116" s="27">
        <v>0.0</v>
      </c>
      <c r="E2116" s="42"/>
    </row>
    <row r="2117" hidden="1">
      <c r="A2117" s="31" t="s">
        <v>3862</v>
      </c>
      <c r="B2117" s="29">
        <v>0.0</v>
      </c>
      <c r="C2117" s="26"/>
      <c r="D2117" s="27">
        <v>0.0</v>
      </c>
      <c r="E2117" s="41"/>
    </row>
    <row r="2118" hidden="1">
      <c r="A2118" s="31" t="s">
        <v>3863</v>
      </c>
      <c r="B2118" s="29">
        <v>0.0</v>
      </c>
      <c r="C2118" s="26"/>
      <c r="D2118" s="27">
        <v>0.0</v>
      </c>
      <c r="E2118" s="42"/>
    </row>
    <row r="2119" hidden="1">
      <c r="A2119" s="31" t="s">
        <v>3865</v>
      </c>
      <c r="B2119" s="29">
        <v>1487.0</v>
      </c>
      <c r="C2119" s="26">
        <v>1487.0</v>
      </c>
      <c r="D2119" s="27">
        <v>0.0</v>
      </c>
      <c r="E2119" s="28" t="s">
        <v>8963</v>
      </c>
    </row>
    <row r="2120" hidden="1">
      <c r="A2120" s="31" t="s">
        <v>3867</v>
      </c>
      <c r="B2120" s="29">
        <v>3080.0</v>
      </c>
      <c r="C2120" s="26">
        <v>3080.0</v>
      </c>
      <c r="D2120" s="27">
        <v>0.0</v>
      </c>
      <c r="E2120" s="41"/>
    </row>
    <row r="2121" hidden="1">
      <c r="A2121" s="58" t="s">
        <v>3868</v>
      </c>
      <c r="B2121" s="29">
        <v>60305.0</v>
      </c>
      <c r="C2121" s="29">
        <v>60305.0</v>
      </c>
      <c r="D2121" s="27">
        <v>0.0</v>
      </c>
      <c r="E2121" s="42"/>
    </row>
    <row r="2122" hidden="1">
      <c r="A2122" s="58" t="s">
        <v>3869</v>
      </c>
      <c r="B2122" s="29">
        <v>36853.0</v>
      </c>
      <c r="C2122" s="59">
        <v>36853.0</v>
      </c>
      <c r="D2122" s="27">
        <v>0.0</v>
      </c>
      <c r="E2122" s="42"/>
    </row>
    <row r="2123" hidden="1">
      <c r="A2123" s="58" t="s">
        <v>3870</v>
      </c>
      <c r="B2123" s="29">
        <v>67144.0</v>
      </c>
      <c r="C2123" s="59">
        <v>67144.0</v>
      </c>
      <c r="D2123" s="27">
        <v>0.0</v>
      </c>
      <c r="E2123" s="42"/>
    </row>
    <row r="2124" hidden="1">
      <c r="A2124" s="58" t="s">
        <v>3871</v>
      </c>
      <c r="B2124" s="29">
        <v>44509.0</v>
      </c>
      <c r="C2124" s="59">
        <v>44509.0</v>
      </c>
      <c r="D2124" s="27">
        <v>0.0</v>
      </c>
      <c r="E2124" s="42"/>
    </row>
    <row r="2125" hidden="1">
      <c r="A2125" s="58" t="s">
        <v>3873</v>
      </c>
      <c r="B2125" s="29">
        <v>314.0</v>
      </c>
      <c r="C2125" s="59">
        <v>314.0</v>
      </c>
      <c r="D2125" s="27">
        <v>0.0</v>
      </c>
      <c r="E2125" s="42"/>
    </row>
    <row r="2126" hidden="1">
      <c r="A2126" s="58" t="s">
        <v>3874</v>
      </c>
      <c r="B2126" s="29">
        <v>14336.0</v>
      </c>
      <c r="C2126" s="59">
        <v>14336.0</v>
      </c>
      <c r="D2126" s="27">
        <v>0.0</v>
      </c>
      <c r="E2126" s="42"/>
    </row>
    <row r="2127" hidden="1">
      <c r="A2127" s="35" t="s">
        <v>3875</v>
      </c>
      <c r="B2127" s="29">
        <v>255659.0</v>
      </c>
      <c r="C2127" s="59">
        <v>255659.0</v>
      </c>
      <c r="D2127" s="27">
        <v>0.0</v>
      </c>
      <c r="E2127" s="42"/>
    </row>
    <row r="2128" hidden="1">
      <c r="A2128" s="36" t="s">
        <v>3876</v>
      </c>
      <c r="B2128" s="43">
        <v>0.0</v>
      </c>
      <c r="C2128" s="65">
        <v>335.0</v>
      </c>
      <c r="D2128" s="66">
        <v>335.0</v>
      </c>
      <c r="E2128" s="46"/>
    </row>
    <row r="2129" hidden="1">
      <c r="A2129" s="39"/>
      <c r="B2129" s="60"/>
      <c r="C2129" s="67"/>
      <c r="D2129" s="61"/>
      <c r="E2129" s="68"/>
    </row>
    <row r="2130" hidden="1">
      <c r="A2130" s="39"/>
      <c r="B2130" s="60"/>
      <c r="C2130" s="67"/>
      <c r="D2130" s="61"/>
      <c r="E2130" s="68"/>
    </row>
    <row r="2131" hidden="1">
      <c r="A2131" s="5" t="s">
        <v>5092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3850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4" t="s">
        <v>3851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5" t="s">
        <v>5098</v>
      </c>
      <c r="B2137" s="7"/>
      <c r="C2137" s="16"/>
      <c r="D2137" s="56" t="s">
        <v>5099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3852</v>
      </c>
      <c r="B2139" s="6"/>
      <c r="C2139" s="6"/>
      <c r="D2139" s="6"/>
      <c r="E2139" s="7"/>
    </row>
    <row r="2140" hidden="1">
      <c r="A2140" s="20" t="s">
        <v>3853</v>
      </c>
      <c r="B2140" s="21" t="s">
        <v>3854</v>
      </c>
      <c r="C2140" s="22" t="s">
        <v>3855</v>
      </c>
      <c r="D2140" s="21" t="s">
        <v>3856</v>
      </c>
      <c r="E2140" s="23" t="s">
        <v>13</v>
      </c>
    </row>
    <row r="2141" hidden="1">
      <c r="A2141" s="57" t="s">
        <v>3857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7" t="s">
        <v>3858</v>
      </c>
      <c r="B2142" s="29">
        <v>11395.0</v>
      </c>
      <c r="C2142" s="26">
        <v>11395.0</v>
      </c>
      <c r="D2142" s="27">
        <v>0.0</v>
      </c>
      <c r="E2142" s="41"/>
    </row>
    <row r="2143" hidden="1">
      <c r="A2143" s="57" t="s">
        <v>3859</v>
      </c>
      <c r="B2143" s="25">
        <v>360.0</v>
      </c>
      <c r="C2143" s="26">
        <v>360.0</v>
      </c>
      <c r="D2143" s="27">
        <v>0.0</v>
      </c>
      <c r="E2143" s="42"/>
    </row>
    <row r="2144" hidden="1">
      <c r="A2144" s="57" t="s">
        <v>3860</v>
      </c>
      <c r="B2144" s="29">
        <v>500.0</v>
      </c>
      <c r="C2144" s="26">
        <v>500.0</v>
      </c>
      <c r="D2144" s="27">
        <v>0.0</v>
      </c>
      <c r="E2144" s="42"/>
    </row>
    <row r="2145" hidden="1">
      <c r="A2145" s="31" t="s">
        <v>3862</v>
      </c>
      <c r="B2145" s="29">
        <v>480.0</v>
      </c>
      <c r="C2145" s="26">
        <v>480.0</v>
      </c>
      <c r="D2145" s="27">
        <v>0.0</v>
      </c>
      <c r="E2145" s="41"/>
    </row>
    <row r="2146" hidden="1">
      <c r="A2146" s="31" t="s">
        <v>3863</v>
      </c>
      <c r="B2146" s="29">
        <v>0.0</v>
      </c>
      <c r="C2146" s="26"/>
      <c r="D2146" s="27">
        <v>0.0</v>
      </c>
      <c r="E2146" s="42"/>
    </row>
    <row r="2147" hidden="1">
      <c r="A2147" s="31" t="s">
        <v>3865</v>
      </c>
      <c r="B2147" s="29">
        <v>0.0</v>
      </c>
      <c r="C2147" s="26"/>
      <c r="D2147" s="27">
        <v>0.0</v>
      </c>
      <c r="E2147" s="28"/>
    </row>
    <row r="2148" hidden="1">
      <c r="A2148" s="31" t="s">
        <v>3867</v>
      </c>
      <c r="B2148" s="29">
        <v>4680.0</v>
      </c>
      <c r="C2148" s="26">
        <v>4680.0</v>
      </c>
      <c r="D2148" s="27">
        <v>0.0</v>
      </c>
      <c r="E2148" s="41"/>
    </row>
    <row r="2149" hidden="1">
      <c r="A2149" s="58" t="s">
        <v>3868</v>
      </c>
      <c r="B2149" s="29">
        <v>83174.0</v>
      </c>
      <c r="C2149" s="29">
        <v>83174.0</v>
      </c>
      <c r="D2149" s="27">
        <v>0.0</v>
      </c>
      <c r="E2149" s="42"/>
    </row>
    <row r="2150" hidden="1">
      <c r="A2150" s="58" t="s">
        <v>3869</v>
      </c>
      <c r="B2150" s="29">
        <v>34967.0</v>
      </c>
      <c r="C2150" s="59">
        <v>34967.0</v>
      </c>
      <c r="D2150" s="27">
        <v>0.0</v>
      </c>
      <c r="E2150" s="42"/>
    </row>
    <row r="2151" hidden="1">
      <c r="A2151" s="58" t="s">
        <v>3870</v>
      </c>
      <c r="B2151" s="29">
        <v>79224.0</v>
      </c>
      <c r="C2151" s="59">
        <v>78775.0</v>
      </c>
      <c r="D2151" s="27">
        <v>-449.0</v>
      </c>
      <c r="E2151" s="42"/>
    </row>
    <row r="2152" hidden="1">
      <c r="A2152" s="58" t="s">
        <v>3871</v>
      </c>
      <c r="B2152" s="29">
        <v>46333.0</v>
      </c>
      <c r="C2152" s="59">
        <v>46333.0</v>
      </c>
      <c r="D2152" s="27">
        <v>0.0</v>
      </c>
      <c r="E2152" s="42"/>
    </row>
    <row r="2153" hidden="1">
      <c r="A2153" s="58" t="s">
        <v>3873</v>
      </c>
      <c r="B2153" s="29">
        <v>0.0</v>
      </c>
      <c r="C2153" s="59">
        <v>0.0</v>
      </c>
      <c r="D2153" s="27">
        <v>0.0</v>
      </c>
      <c r="E2153" s="42"/>
    </row>
    <row r="2154" hidden="1">
      <c r="A2154" s="58" t="s">
        <v>3874</v>
      </c>
      <c r="B2154" s="29">
        <v>10874.0</v>
      </c>
      <c r="C2154" s="59">
        <v>10874.0</v>
      </c>
      <c r="D2154" s="27">
        <v>0.0</v>
      </c>
      <c r="E2154" s="42"/>
    </row>
    <row r="2155" hidden="1">
      <c r="A2155" s="35" t="s">
        <v>3875</v>
      </c>
      <c r="B2155" s="29">
        <v>295777.6</v>
      </c>
      <c r="C2155" s="59">
        <v>295328.6</v>
      </c>
      <c r="D2155" s="27">
        <v>-449.0</v>
      </c>
      <c r="E2155" s="42"/>
    </row>
    <row r="2156" hidden="1">
      <c r="A2156" s="36" t="s">
        <v>3876</v>
      </c>
      <c r="B2156" s="43">
        <v>0.4000000000014552</v>
      </c>
      <c r="C2156" s="65">
        <v>0.40000000002328306</v>
      </c>
      <c r="D2156" s="66">
        <v>2.1827872842550278E-11</v>
      </c>
      <c r="E2156" s="46"/>
    </row>
    <row r="2157" hidden="1">
      <c r="A2157" s="39"/>
      <c r="B2157" s="60"/>
      <c r="C2157" s="67"/>
      <c r="D2157" s="61"/>
      <c r="E2157" s="68"/>
    </row>
    <row r="2158" hidden="1">
      <c r="A2158" s="39"/>
      <c r="B2158" s="60"/>
      <c r="C2158" s="67"/>
      <c r="D2158" s="61"/>
      <c r="E2158" s="68"/>
    </row>
    <row r="2159" hidden="1">
      <c r="A2159" s="5" t="s">
        <v>5092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3850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4" t="s">
        <v>3851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5" t="s">
        <v>5098</v>
      </c>
      <c r="B2165" s="7"/>
      <c r="C2165" s="16"/>
      <c r="D2165" s="56" t="s">
        <v>5099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3852</v>
      </c>
      <c r="B2167" s="6"/>
      <c r="C2167" s="6"/>
      <c r="D2167" s="6"/>
      <c r="E2167" s="7"/>
    </row>
    <row r="2168" hidden="1">
      <c r="A2168" s="20" t="s">
        <v>3853</v>
      </c>
      <c r="B2168" s="21" t="s">
        <v>3854</v>
      </c>
      <c r="C2168" s="22" t="s">
        <v>3855</v>
      </c>
      <c r="D2168" s="21" t="s">
        <v>3856</v>
      </c>
      <c r="E2168" s="23" t="s">
        <v>13</v>
      </c>
    </row>
    <row r="2169" hidden="1">
      <c r="A2169" s="57" t="s">
        <v>3857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7" t="s">
        <v>3858</v>
      </c>
      <c r="B2170" s="29">
        <v>9107.0</v>
      </c>
      <c r="C2170" s="26">
        <v>9107.0</v>
      </c>
      <c r="D2170" s="27">
        <v>0.0</v>
      </c>
      <c r="E2170" s="41"/>
    </row>
    <row r="2171" hidden="1">
      <c r="A2171" s="57" t="s">
        <v>3859</v>
      </c>
      <c r="B2171" s="25">
        <v>660.0</v>
      </c>
      <c r="C2171" s="26">
        <v>660.0</v>
      </c>
      <c r="D2171" s="27">
        <v>0.0</v>
      </c>
      <c r="E2171" s="42"/>
    </row>
    <row r="2172" hidden="1">
      <c r="A2172" s="57" t="s">
        <v>3860</v>
      </c>
      <c r="B2172" s="29">
        <v>500.0</v>
      </c>
      <c r="C2172" s="26">
        <v>499.0</v>
      </c>
      <c r="D2172" s="27">
        <v>-1.0</v>
      </c>
      <c r="E2172" s="42"/>
    </row>
    <row r="2173" hidden="1">
      <c r="A2173" s="31" t="s">
        <v>3862</v>
      </c>
      <c r="B2173" s="29">
        <v>0.0</v>
      </c>
      <c r="C2173" s="26"/>
      <c r="D2173" s="27">
        <v>0.0</v>
      </c>
      <c r="E2173" s="41"/>
    </row>
    <row r="2174" hidden="1">
      <c r="A2174" s="31" t="s">
        <v>3863</v>
      </c>
      <c r="B2174" s="29">
        <v>0.0</v>
      </c>
      <c r="C2174" s="26"/>
      <c r="D2174" s="27">
        <v>0.0</v>
      </c>
      <c r="E2174" s="42"/>
    </row>
    <row r="2175" hidden="1">
      <c r="A2175" s="31" t="s">
        <v>3865</v>
      </c>
      <c r="B2175" s="29">
        <v>1002.0</v>
      </c>
      <c r="C2175" s="26">
        <v>1002.0</v>
      </c>
      <c r="D2175" s="27">
        <v>0.0</v>
      </c>
      <c r="E2175" s="28" t="s">
        <v>8964</v>
      </c>
    </row>
    <row r="2176" hidden="1">
      <c r="A2176" s="31" t="s">
        <v>3867</v>
      </c>
      <c r="B2176" s="29">
        <v>4280.0</v>
      </c>
      <c r="C2176" s="26">
        <v>4280.0</v>
      </c>
      <c r="D2176" s="27">
        <v>0.0</v>
      </c>
      <c r="E2176" s="41"/>
    </row>
    <row r="2177" hidden="1">
      <c r="A2177" s="58" t="s">
        <v>3868</v>
      </c>
      <c r="B2177" s="29">
        <v>71565.0</v>
      </c>
      <c r="C2177" s="29">
        <v>71266.0</v>
      </c>
      <c r="D2177" s="27">
        <v>-299.0</v>
      </c>
      <c r="E2177" s="42"/>
    </row>
    <row r="2178" hidden="1">
      <c r="A2178" s="58" t="s">
        <v>3869</v>
      </c>
      <c r="B2178" s="29">
        <v>31780.0</v>
      </c>
      <c r="C2178" s="59">
        <v>31780.0</v>
      </c>
      <c r="D2178" s="27">
        <v>0.0</v>
      </c>
      <c r="E2178" s="42"/>
    </row>
    <row r="2179" hidden="1">
      <c r="A2179" s="58" t="s">
        <v>3870</v>
      </c>
      <c r="B2179" s="29">
        <v>80281.0</v>
      </c>
      <c r="C2179" s="59">
        <v>80281.0</v>
      </c>
      <c r="D2179" s="27">
        <v>0.0</v>
      </c>
      <c r="E2179" s="42"/>
    </row>
    <row r="2180" hidden="1">
      <c r="A2180" s="58" t="s">
        <v>3871</v>
      </c>
      <c r="B2180" s="29">
        <v>53067.0</v>
      </c>
      <c r="C2180" s="59">
        <v>53067.0</v>
      </c>
      <c r="D2180" s="27">
        <v>0.0</v>
      </c>
      <c r="E2180" s="42"/>
    </row>
    <row r="2181" hidden="1">
      <c r="A2181" s="58" t="s">
        <v>3873</v>
      </c>
      <c r="B2181" s="29">
        <v>463.0</v>
      </c>
      <c r="C2181" s="59">
        <v>463.0</v>
      </c>
      <c r="D2181" s="27">
        <v>0.0</v>
      </c>
      <c r="E2181" s="42"/>
    </row>
    <row r="2182" hidden="1">
      <c r="A2182" s="58" t="s">
        <v>3874</v>
      </c>
      <c r="B2182" s="29">
        <v>15510.0</v>
      </c>
      <c r="C2182" s="59">
        <v>15510.0</v>
      </c>
      <c r="D2182" s="27">
        <v>0.0</v>
      </c>
      <c r="E2182" s="42"/>
    </row>
    <row r="2183" hidden="1">
      <c r="A2183" s="35" t="s">
        <v>3875</v>
      </c>
      <c r="B2183" s="29">
        <v>286589.0</v>
      </c>
      <c r="C2183" s="59">
        <v>286290.0</v>
      </c>
      <c r="D2183" s="27">
        <v>-299.0</v>
      </c>
      <c r="E2183" s="42"/>
    </row>
    <row r="2184" hidden="1">
      <c r="A2184" s="36" t="s">
        <v>3876</v>
      </c>
      <c r="B2184" s="43">
        <v>1.0</v>
      </c>
      <c r="C2184" s="65">
        <v>0.0</v>
      </c>
      <c r="D2184" s="66">
        <v>-1.0</v>
      </c>
      <c r="E2184" s="46"/>
    </row>
    <row r="2185" hidden="1">
      <c r="A2185" s="39"/>
      <c r="B2185" s="60"/>
      <c r="C2185" s="67"/>
      <c r="D2185" s="61"/>
      <c r="E2185" s="68"/>
    </row>
    <row r="2186" hidden="1">
      <c r="A2186" s="39"/>
      <c r="B2186" s="60"/>
      <c r="C2186" s="67"/>
      <c r="D2186" s="61"/>
      <c r="E2186" s="68"/>
    </row>
    <row r="2187" hidden="1">
      <c r="A2187" s="5" t="s">
        <v>5092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3850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4" t="s">
        <v>3851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5" t="s">
        <v>5098</v>
      </c>
      <c r="B2193" s="7"/>
      <c r="C2193" s="16"/>
      <c r="D2193" s="56" t="s">
        <v>5099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3852</v>
      </c>
      <c r="B2195" s="6"/>
      <c r="C2195" s="6"/>
      <c r="D2195" s="6"/>
      <c r="E2195" s="7"/>
    </row>
    <row r="2196" hidden="1">
      <c r="A2196" s="20" t="s">
        <v>3853</v>
      </c>
      <c r="B2196" s="21" t="s">
        <v>3854</v>
      </c>
      <c r="C2196" s="22" t="s">
        <v>3855</v>
      </c>
      <c r="D2196" s="21" t="s">
        <v>3856</v>
      </c>
      <c r="E2196" s="23" t="s">
        <v>13</v>
      </c>
    </row>
    <row r="2197" hidden="1">
      <c r="A2197" s="57" t="s">
        <v>3857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7" t="s">
        <v>3858</v>
      </c>
      <c r="B2198" s="29">
        <v>9523.0</v>
      </c>
      <c r="C2198" s="26">
        <v>9523.0</v>
      </c>
      <c r="D2198" s="27">
        <v>0.0</v>
      </c>
      <c r="E2198" s="41"/>
    </row>
    <row r="2199" hidden="1">
      <c r="A2199" s="57" t="s">
        <v>3859</v>
      </c>
      <c r="B2199" s="25">
        <v>0.0</v>
      </c>
      <c r="C2199" s="26"/>
      <c r="D2199" s="27">
        <v>0.0</v>
      </c>
      <c r="E2199" s="42"/>
    </row>
    <row r="2200" hidden="1">
      <c r="A2200" s="57" t="s">
        <v>3860</v>
      </c>
      <c r="B2200" s="29">
        <v>0.0</v>
      </c>
      <c r="C2200" s="26"/>
      <c r="D2200" s="27">
        <v>0.0</v>
      </c>
      <c r="E2200" s="42"/>
    </row>
    <row r="2201" hidden="1">
      <c r="A2201" s="31" t="s">
        <v>3862</v>
      </c>
      <c r="B2201" s="29">
        <v>0.0</v>
      </c>
      <c r="C2201" s="26"/>
      <c r="D2201" s="27">
        <v>0.0</v>
      </c>
      <c r="E2201" s="41"/>
    </row>
    <row r="2202" hidden="1">
      <c r="A2202" s="31" t="s">
        <v>3863</v>
      </c>
      <c r="B2202" s="29">
        <v>0.0</v>
      </c>
      <c r="C2202" s="26"/>
      <c r="D2202" s="27">
        <v>0.0</v>
      </c>
      <c r="E2202" s="42"/>
    </row>
    <row r="2203" hidden="1">
      <c r="A2203" s="31" t="s">
        <v>3865</v>
      </c>
      <c r="B2203" s="29">
        <v>1746.0</v>
      </c>
      <c r="C2203" s="26">
        <v>1746.0</v>
      </c>
      <c r="D2203" s="27">
        <v>0.0</v>
      </c>
      <c r="E2203" s="28" t="s">
        <v>8965</v>
      </c>
    </row>
    <row r="2204" hidden="1">
      <c r="A2204" s="31" t="s">
        <v>3867</v>
      </c>
      <c r="B2204" s="29">
        <v>4640.0</v>
      </c>
      <c r="C2204" s="26">
        <v>4640.0</v>
      </c>
      <c r="D2204" s="27">
        <v>0.0</v>
      </c>
      <c r="E2204" s="41"/>
    </row>
    <row r="2205" hidden="1">
      <c r="A2205" s="58" t="s">
        <v>3868</v>
      </c>
      <c r="B2205" s="29">
        <v>86370.0</v>
      </c>
      <c r="C2205" s="29">
        <v>86370.0</v>
      </c>
      <c r="D2205" s="27">
        <v>0.0</v>
      </c>
      <c r="E2205" s="42"/>
    </row>
    <row r="2206" hidden="1">
      <c r="A2206" s="58" t="s">
        <v>3869</v>
      </c>
      <c r="B2206" s="29">
        <v>35284.0</v>
      </c>
      <c r="C2206" s="59">
        <v>35284.0</v>
      </c>
      <c r="D2206" s="27">
        <v>0.0</v>
      </c>
      <c r="E2206" s="42"/>
    </row>
    <row r="2207" hidden="1">
      <c r="A2207" s="58" t="s">
        <v>3870</v>
      </c>
      <c r="B2207" s="29">
        <v>68028.0</v>
      </c>
      <c r="C2207" s="59">
        <v>68028.0</v>
      </c>
      <c r="D2207" s="27">
        <v>0.0</v>
      </c>
      <c r="E2207" s="42"/>
    </row>
    <row r="2208" hidden="1">
      <c r="A2208" s="58" t="s">
        <v>3871</v>
      </c>
      <c r="B2208" s="29">
        <v>58258.0</v>
      </c>
      <c r="C2208" s="59">
        <v>58258.0</v>
      </c>
      <c r="D2208" s="27">
        <v>0.0</v>
      </c>
      <c r="E2208" s="42"/>
    </row>
    <row r="2209" hidden="1">
      <c r="A2209" s="58" t="s">
        <v>3873</v>
      </c>
      <c r="B2209" s="29">
        <v>1527.0</v>
      </c>
      <c r="C2209" s="59">
        <v>1527.0</v>
      </c>
      <c r="D2209" s="27">
        <v>0.0</v>
      </c>
      <c r="E2209" s="42"/>
    </row>
    <row r="2210" hidden="1">
      <c r="A2210" s="58" t="s">
        <v>3874</v>
      </c>
      <c r="B2210" s="29">
        <v>12408.0</v>
      </c>
      <c r="C2210" s="59">
        <v>12408.0</v>
      </c>
      <c r="D2210" s="27">
        <v>0.0</v>
      </c>
      <c r="E2210" s="42"/>
    </row>
    <row r="2211" hidden="1">
      <c r="A2211" s="35" t="s">
        <v>3875</v>
      </c>
      <c r="B2211" s="29">
        <v>294146.7</v>
      </c>
      <c r="C2211" s="59">
        <v>294146.7</v>
      </c>
      <c r="D2211" s="27">
        <v>0.0</v>
      </c>
      <c r="E2211" s="42"/>
    </row>
    <row r="2212" hidden="1">
      <c r="A2212" s="36" t="s">
        <v>3876</v>
      </c>
      <c r="B2212" s="43">
        <v>1.2999999999992724</v>
      </c>
      <c r="C2212" s="65">
        <v>1.2999999999883585</v>
      </c>
      <c r="D2212" s="66">
        <v>-1.0913936421275139E-11</v>
      </c>
      <c r="E2212" s="46"/>
    </row>
    <row r="2213" hidden="1">
      <c r="A2213" s="39"/>
      <c r="B2213" s="60"/>
      <c r="C2213" s="67"/>
      <c r="D2213" s="61"/>
      <c r="E2213" s="68"/>
    </row>
    <row r="2214" hidden="1">
      <c r="A2214" s="39"/>
      <c r="B2214" s="60"/>
      <c r="C2214" s="67"/>
      <c r="D2214" s="61"/>
      <c r="E2214" s="68"/>
    </row>
    <row r="2215" hidden="1">
      <c r="A2215" s="5" t="s">
        <v>5092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3850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4" t="s">
        <v>3851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5" t="s">
        <v>5098</v>
      </c>
      <c r="B2221" s="7"/>
      <c r="C2221" s="16"/>
      <c r="D2221" s="56" t="s">
        <v>5099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3852</v>
      </c>
      <c r="B2223" s="6"/>
      <c r="C2223" s="6"/>
      <c r="D2223" s="6"/>
      <c r="E2223" s="7"/>
    </row>
    <row r="2224" hidden="1">
      <c r="A2224" s="20" t="s">
        <v>3853</v>
      </c>
      <c r="B2224" s="21" t="s">
        <v>3854</v>
      </c>
      <c r="C2224" s="22" t="s">
        <v>3855</v>
      </c>
      <c r="D2224" s="21" t="s">
        <v>3856</v>
      </c>
      <c r="E2224" s="23" t="s">
        <v>13</v>
      </c>
    </row>
    <row r="2225" hidden="1">
      <c r="A2225" s="57" t="s">
        <v>3857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7" t="s">
        <v>3858</v>
      </c>
      <c r="B2226" s="29">
        <v>9523.0</v>
      </c>
      <c r="C2226" s="26">
        <v>9523.0</v>
      </c>
      <c r="D2226" s="27">
        <v>0.0</v>
      </c>
      <c r="E2226" s="41"/>
    </row>
    <row r="2227" hidden="1">
      <c r="A2227" s="57" t="s">
        <v>3859</v>
      </c>
      <c r="B2227" s="25">
        <v>0.0</v>
      </c>
      <c r="C2227" s="26"/>
      <c r="D2227" s="27">
        <v>0.0</v>
      </c>
      <c r="E2227" s="42"/>
    </row>
    <row r="2228" hidden="1">
      <c r="A2228" s="57" t="s">
        <v>3860</v>
      </c>
      <c r="B2228" s="29">
        <v>0.0</v>
      </c>
      <c r="C2228" s="26"/>
      <c r="D2228" s="27">
        <v>0.0</v>
      </c>
      <c r="E2228" s="42"/>
    </row>
    <row r="2229" hidden="1">
      <c r="A2229" s="31" t="s">
        <v>3862</v>
      </c>
      <c r="B2229" s="29">
        <v>0.0</v>
      </c>
      <c r="C2229" s="26"/>
      <c r="D2229" s="27">
        <v>0.0</v>
      </c>
      <c r="E2229" s="41"/>
    </row>
    <row r="2230" hidden="1">
      <c r="A2230" s="31" t="s">
        <v>3863</v>
      </c>
      <c r="B2230" s="29">
        <v>0.0</v>
      </c>
      <c r="C2230" s="26"/>
      <c r="D2230" s="27">
        <v>0.0</v>
      </c>
      <c r="E2230" s="42"/>
    </row>
    <row r="2231" hidden="1">
      <c r="A2231" s="31" t="s">
        <v>3865</v>
      </c>
      <c r="B2231" s="29">
        <v>1746.0</v>
      </c>
      <c r="C2231" s="26">
        <v>1746.0</v>
      </c>
      <c r="D2231" s="27">
        <v>0.0</v>
      </c>
      <c r="E2231" s="28" t="s">
        <v>8965</v>
      </c>
    </row>
    <row r="2232" hidden="1">
      <c r="A2232" s="31" t="s">
        <v>3867</v>
      </c>
      <c r="B2232" s="29">
        <v>4640.0</v>
      </c>
      <c r="C2232" s="26">
        <v>4640.0</v>
      </c>
      <c r="D2232" s="27">
        <v>0.0</v>
      </c>
      <c r="E2232" s="41"/>
    </row>
    <row r="2233" hidden="1">
      <c r="A2233" s="58" t="s">
        <v>3868</v>
      </c>
      <c r="B2233" s="29">
        <v>86370.0</v>
      </c>
      <c r="C2233" s="29">
        <v>86370.0</v>
      </c>
      <c r="D2233" s="27">
        <v>0.0</v>
      </c>
      <c r="E2233" s="42"/>
    </row>
    <row r="2234" hidden="1">
      <c r="A2234" s="58" t="s">
        <v>3869</v>
      </c>
      <c r="B2234" s="29">
        <v>35284.0</v>
      </c>
      <c r="C2234" s="59">
        <v>35284.0</v>
      </c>
      <c r="D2234" s="27">
        <v>0.0</v>
      </c>
      <c r="E2234" s="42"/>
    </row>
    <row r="2235" hidden="1">
      <c r="A2235" s="58" t="s">
        <v>3870</v>
      </c>
      <c r="B2235" s="29">
        <v>68028.0</v>
      </c>
      <c r="C2235" s="59">
        <v>68028.0</v>
      </c>
      <c r="D2235" s="27">
        <v>0.0</v>
      </c>
      <c r="E2235" s="42"/>
    </row>
    <row r="2236" hidden="1">
      <c r="A2236" s="58" t="s">
        <v>3871</v>
      </c>
      <c r="B2236" s="29">
        <v>58258.0</v>
      </c>
      <c r="C2236" s="59">
        <v>58258.0</v>
      </c>
      <c r="D2236" s="27">
        <v>0.0</v>
      </c>
      <c r="E2236" s="42"/>
    </row>
    <row r="2237" hidden="1">
      <c r="A2237" s="58" t="s">
        <v>3873</v>
      </c>
      <c r="B2237" s="29">
        <v>1527.0</v>
      </c>
      <c r="C2237" s="59">
        <v>1527.0</v>
      </c>
      <c r="D2237" s="27">
        <v>0.0</v>
      </c>
      <c r="E2237" s="42"/>
    </row>
    <row r="2238" hidden="1">
      <c r="A2238" s="58" t="s">
        <v>3874</v>
      </c>
      <c r="B2238" s="29">
        <v>12408.0</v>
      </c>
      <c r="C2238" s="59">
        <v>12408.0</v>
      </c>
      <c r="D2238" s="27">
        <v>0.0</v>
      </c>
      <c r="E2238" s="42"/>
    </row>
    <row r="2239" hidden="1">
      <c r="A2239" s="35" t="s">
        <v>3875</v>
      </c>
      <c r="B2239" s="29">
        <v>294146.7</v>
      </c>
      <c r="C2239" s="59">
        <v>294146.7</v>
      </c>
      <c r="D2239" s="27">
        <v>0.0</v>
      </c>
      <c r="E2239" s="42"/>
    </row>
    <row r="2240" hidden="1">
      <c r="A2240" s="36" t="s">
        <v>3876</v>
      </c>
      <c r="B2240" s="43">
        <v>1.2999999999992724</v>
      </c>
      <c r="C2240" s="65">
        <v>1.2999999999883585</v>
      </c>
      <c r="D2240" s="66">
        <v>-1.0913936421275139E-11</v>
      </c>
      <c r="E2240" s="46"/>
    </row>
    <row r="2241" hidden="1">
      <c r="A2241" s="39"/>
      <c r="B2241" s="60"/>
      <c r="C2241" s="67"/>
      <c r="D2241" s="61"/>
      <c r="E2241" s="68"/>
    </row>
    <row r="2242" hidden="1">
      <c r="A2242" s="39"/>
      <c r="B2242" s="60"/>
      <c r="C2242" s="67"/>
      <c r="D2242" s="61"/>
      <c r="E2242" s="68"/>
    </row>
    <row r="2243" hidden="1">
      <c r="A2243" s="5" t="s">
        <v>5092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3850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4" t="s">
        <v>3851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5" t="s">
        <v>5098</v>
      </c>
      <c r="B2249" s="7"/>
      <c r="C2249" s="16"/>
      <c r="D2249" s="56" t="s">
        <v>5099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3852</v>
      </c>
      <c r="B2251" s="6"/>
      <c r="C2251" s="6"/>
      <c r="D2251" s="6"/>
      <c r="E2251" s="7"/>
    </row>
    <row r="2252" hidden="1">
      <c r="A2252" s="20" t="s">
        <v>3853</v>
      </c>
      <c r="B2252" s="21" t="s">
        <v>3854</v>
      </c>
      <c r="C2252" s="22" t="s">
        <v>3855</v>
      </c>
      <c r="D2252" s="21" t="s">
        <v>3856</v>
      </c>
      <c r="E2252" s="23" t="s">
        <v>13</v>
      </c>
    </row>
    <row r="2253" hidden="1">
      <c r="A2253" s="57" t="s">
        <v>3857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7" t="s">
        <v>3858</v>
      </c>
      <c r="B2254" s="29">
        <v>14811.0</v>
      </c>
      <c r="C2254" s="26">
        <v>14811.0</v>
      </c>
      <c r="D2254" s="27">
        <v>0.0</v>
      </c>
      <c r="E2254" s="41"/>
    </row>
    <row r="2255" hidden="1">
      <c r="A2255" s="57" t="s">
        <v>3859</v>
      </c>
      <c r="B2255" s="25">
        <v>0.0</v>
      </c>
      <c r="C2255" s="26"/>
      <c r="D2255" s="27">
        <v>0.0</v>
      </c>
      <c r="E2255" s="42"/>
    </row>
    <row r="2256" hidden="1">
      <c r="A2256" s="57" t="s">
        <v>3860</v>
      </c>
      <c r="B2256" s="29">
        <v>500.0</v>
      </c>
      <c r="C2256" s="26">
        <v>500.0</v>
      </c>
      <c r="D2256" s="27">
        <v>0.0</v>
      </c>
      <c r="E2256" s="42"/>
    </row>
    <row r="2257" hidden="1">
      <c r="A2257" s="31" t="s">
        <v>3862</v>
      </c>
      <c r="B2257" s="29">
        <v>0.0</v>
      </c>
      <c r="C2257" s="26"/>
      <c r="D2257" s="27">
        <v>0.0</v>
      </c>
      <c r="E2257" s="41"/>
    </row>
    <row r="2258" hidden="1">
      <c r="A2258" s="31" t="s">
        <v>3863</v>
      </c>
      <c r="B2258" s="29">
        <v>0.0</v>
      </c>
      <c r="C2258" s="26"/>
      <c r="D2258" s="27">
        <v>0.0</v>
      </c>
      <c r="E2258" s="42"/>
    </row>
    <row r="2259" hidden="1">
      <c r="A2259" s="31" t="s">
        <v>3865</v>
      </c>
      <c r="B2259" s="29">
        <v>1773.0</v>
      </c>
      <c r="C2259" s="26">
        <v>1773.0</v>
      </c>
      <c r="D2259" s="27">
        <v>0.0</v>
      </c>
      <c r="E2259" s="28" t="s">
        <v>8966</v>
      </c>
    </row>
    <row r="2260" hidden="1">
      <c r="A2260" s="31" t="s">
        <v>3867</v>
      </c>
      <c r="B2260" s="29">
        <v>4800.0</v>
      </c>
      <c r="C2260" s="26">
        <v>4800.0</v>
      </c>
      <c r="D2260" s="27">
        <v>0.0</v>
      </c>
      <c r="E2260" s="41"/>
    </row>
    <row r="2261" hidden="1">
      <c r="A2261" s="58" t="s">
        <v>3868</v>
      </c>
      <c r="B2261" s="29">
        <v>95994.0</v>
      </c>
      <c r="C2261" s="29">
        <v>95994.0</v>
      </c>
      <c r="D2261" s="27">
        <v>0.0</v>
      </c>
      <c r="E2261" s="42"/>
    </row>
    <row r="2262" hidden="1">
      <c r="A2262" s="58" t="s">
        <v>3869</v>
      </c>
      <c r="B2262" s="29">
        <v>24624.0</v>
      </c>
      <c r="C2262" s="59">
        <v>24624.0</v>
      </c>
      <c r="D2262" s="27">
        <v>0.0</v>
      </c>
      <c r="E2262" s="42"/>
    </row>
    <row r="2263" hidden="1">
      <c r="A2263" s="58" t="s">
        <v>3870</v>
      </c>
      <c r="B2263" s="29">
        <v>77374.0</v>
      </c>
      <c r="C2263" s="59">
        <v>77374.0</v>
      </c>
      <c r="D2263" s="27">
        <v>0.0</v>
      </c>
      <c r="E2263" s="42"/>
    </row>
    <row r="2264" hidden="1">
      <c r="A2264" s="58" t="s">
        <v>3871</v>
      </c>
      <c r="B2264" s="29">
        <v>59603.0</v>
      </c>
      <c r="C2264" s="59">
        <v>59603.0</v>
      </c>
      <c r="D2264" s="27">
        <v>0.0</v>
      </c>
      <c r="E2264" s="42"/>
    </row>
    <row r="2265" hidden="1">
      <c r="A2265" s="58" t="s">
        <v>3873</v>
      </c>
      <c r="B2265" s="29">
        <v>0.0</v>
      </c>
      <c r="C2265" s="59">
        <v>0.0</v>
      </c>
      <c r="D2265" s="27">
        <v>0.0</v>
      </c>
      <c r="E2265" s="42"/>
    </row>
    <row r="2266" hidden="1">
      <c r="A2266" s="58" t="s">
        <v>3874</v>
      </c>
      <c r="B2266" s="29">
        <v>12283.0</v>
      </c>
      <c r="C2266" s="59">
        <v>12283.0</v>
      </c>
      <c r="D2266" s="27">
        <v>0.0</v>
      </c>
      <c r="E2266" s="42"/>
    </row>
    <row r="2267" hidden="1">
      <c r="A2267" s="35" t="s">
        <v>3875</v>
      </c>
      <c r="B2267" s="29">
        <v>318068.8</v>
      </c>
      <c r="C2267" s="59">
        <v>318068.8</v>
      </c>
      <c r="D2267" s="27">
        <v>0.0</v>
      </c>
      <c r="E2267" s="42"/>
    </row>
    <row r="2268" hidden="1">
      <c r="A2268" s="36" t="s">
        <v>3876</v>
      </c>
      <c r="B2268" s="43">
        <v>1.1999999999970896</v>
      </c>
      <c r="C2268" s="65">
        <v>10.200000000011642</v>
      </c>
      <c r="D2268" s="66">
        <v>9.000000000014552</v>
      </c>
      <c r="E2268" s="46"/>
    </row>
    <row r="2269" hidden="1">
      <c r="A2269" s="39"/>
      <c r="B2269" s="60"/>
      <c r="C2269" s="67"/>
      <c r="D2269" s="61"/>
      <c r="E2269" s="68"/>
    </row>
    <row r="2270" hidden="1">
      <c r="A2270" s="39"/>
      <c r="B2270" s="60"/>
      <c r="C2270" s="67"/>
      <c r="D2270" s="61"/>
      <c r="E2270" s="68"/>
    </row>
    <row r="2271" hidden="1">
      <c r="A2271" s="5" t="s">
        <v>5092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3850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4" t="s">
        <v>3851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5" t="s">
        <v>5098</v>
      </c>
      <c r="B2277" s="7"/>
      <c r="C2277" s="16"/>
      <c r="D2277" s="56" t="s">
        <v>5099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3852</v>
      </c>
      <c r="B2279" s="6"/>
      <c r="C2279" s="6"/>
      <c r="D2279" s="6"/>
      <c r="E2279" s="7"/>
    </row>
    <row r="2280" hidden="1">
      <c r="A2280" s="20" t="s">
        <v>3853</v>
      </c>
      <c r="B2280" s="21" t="s">
        <v>3854</v>
      </c>
      <c r="C2280" s="22" t="s">
        <v>3855</v>
      </c>
      <c r="D2280" s="21" t="s">
        <v>3856</v>
      </c>
      <c r="E2280" s="23" t="s">
        <v>13</v>
      </c>
    </row>
    <row r="2281" hidden="1">
      <c r="A2281" s="57" t="s">
        <v>3857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7" t="s">
        <v>3858</v>
      </c>
      <c r="B2282" s="29">
        <v>9934.0</v>
      </c>
      <c r="C2282" s="26">
        <v>9934.0</v>
      </c>
      <c r="D2282" s="27">
        <v>0.0</v>
      </c>
      <c r="E2282" s="41"/>
    </row>
    <row r="2283" hidden="1">
      <c r="A2283" s="57" t="s">
        <v>3859</v>
      </c>
      <c r="B2283" s="25">
        <v>400.0</v>
      </c>
      <c r="C2283" s="26">
        <v>400.0</v>
      </c>
      <c r="D2283" s="27">
        <v>0.0</v>
      </c>
      <c r="E2283" s="42"/>
    </row>
    <row r="2284" hidden="1">
      <c r="A2284" s="57" t="s">
        <v>3860</v>
      </c>
      <c r="B2284" s="29">
        <v>500.0</v>
      </c>
      <c r="C2284" s="26">
        <v>500.0</v>
      </c>
      <c r="D2284" s="27">
        <v>0.0</v>
      </c>
      <c r="E2284" s="42"/>
    </row>
    <row r="2285" hidden="1">
      <c r="A2285" s="31" t="s">
        <v>3862</v>
      </c>
      <c r="B2285" s="29">
        <v>0.0</v>
      </c>
      <c r="C2285" s="26"/>
      <c r="D2285" s="27">
        <v>0.0</v>
      </c>
      <c r="E2285" s="41"/>
    </row>
    <row r="2286" hidden="1">
      <c r="A2286" s="31" t="s">
        <v>3863</v>
      </c>
      <c r="B2286" s="29">
        <v>0.0</v>
      </c>
      <c r="C2286" s="26"/>
      <c r="D2286" s="27">
        <v>0.0</v>
      </c>
      <c r="E2286" s="42"/>
    </row>
    <row r="2287" hidden="1">
      <c r="A2287" s="31" t="s">
        <v>3865</v>
      </c>
      <c r="B2287" s="29">
        <v>7950.0</v>
      </c>
      <c r="C2287" s="26">
        <v>7950.0</v>
      </c>
      <c r="D2287" s="27">
        <v>0.0</v>
      </c>
      <c r="E2287" s="28" t="s">
        <v>8967</v>
      </c>
    </row>
    <row r="2288" hidden="1">
      <c r="A2288" s="31" t="s">
        <v>3867</v>
      </c>
      <c r="B2288" s="29">
        <v>5320.0</v>
      </c>
      <c r="C2288" s="26">
        <v>5320.0</v>
      </c>
      <c r="D2288" s="27">
        <v>0.0</v>
      </c>
      <c r="E2288" s="41"/>
    </row>
    <row r="2289" hidden="1">
      <c r="A2289" s="58" t="s">
        <v>3868</v>
      </c>
      <c r="B2289" s="29">
        <v>91422.0</v>
      </c>
      <c r="C2289" s="29">
        <v>91101.0</v>
      </c>
      <c r="D2289" s="27">
        <v>-321.0</v>
      </c>
      <c r="E2289" s="42"/>
    </row>
    <row r="2290" hidden="1">
      <c r="A2290" s="58" t="s">
        <v>3869</v>
      </c>
      <c r="B2290" s="29">
        <v>38946.0</v>
      </c>
      <c r="C2290" s="59">
        <v>38946.0</v>
      </c>
      <c r="D2290" s="27">
        <v>0.0</v>
      </c>
      <c r="E2290" s="42"/>
    </row>
    <row r="2291" hidden="1">
      <c r="A2291" s="58" t="s">
        <v>3870</v>
      </c>
      <c r="B2291" s="29">
        <v>82943.0</v>
      </c>
      <c r="C2291" s="59">
        <v>82943.0</v>
      </c>
      <c r="D2291" s="27">
        <v>0.0</v>
      </c>
      <c r="E2291" s="42"/>
    </row>
    <row r="2292" hidden="1">
      <c r="A2292" s="58" t="s">
        <v>3871</v>
      </c>
      <c r="B2292" s="29">
        <v>61412.5</v>
      </c>
      <c r="C2292" s="59">
        <v>61412.5</v>
      </c>
      <c r="D2292" s="27">
        <v>0.0</v>
      </c>
      <c r="E2292" s="42"/>
    </row>
    <row r="2293" hidden="1">
      <c r="A2293" s="58" t="s">
        <v>3873</v>
      </c>
      <c r="B2293" s="29">
        <v>300.0</v>
      </c>
      <c r="C2293" s="59">
        <v>300.0</v>
      </c>
      <c r="D2293" s="27">
        <v>0.0</v>
      </c>
      <c r="E2293" s="42"/>
    </row>
    <row r="2294" hidden="1">
      <c r="A2294" s="58" t="s">
        <v>3874</v>
      </c>
      <c r="B2294" s="29">
        <v>16979.0</v>
      </c>
      <c r="C2294" s="59">
        <v>16979.0</v>
      </c>
      <c r="D2294" s="27">
        <v>0.0</v>
      </c>
      <c r="E2294" s="42"/>
    </row>
    <row r="2295" hidden="1">
      <c r="A2295" s="35" t="s">
        <v>3875</v>
      </c>
      <c r="B2295" s="29">
        <v>330135.89999999997</v>
      </c>
      <c r="C2295" s="59">
        <v>329814.9</v>
      </c>
      <c r="D2295" s="27">
        <v>-320.9999999999418</v>
      </c>
      <c r="E2295" s="42"/>
    </row>
    <row r="2296" hidden="1">
      <c r="A2296" s="36" t="s">
        <v>3876</v>
      </c>
      <c r="B2296" s="43">
        <v>0.5999999999985448</v>
      </c>
      <c r="C2296" s="65">
        <v>1.599999999976717</v>
      </c>
      <c r="D2296" s="66">
        <v>0.9999999999781721</v>
      </c>
      <c r="E2296" s="46"/>
    </row>
    <row r="2297" hidden="1">
      <c r="A2297" s="39"/>
      <c r="B2297" s="60"/>
      <c r="C2297" s="67"/>
      <c r="D2297" s="61"/>
      <c r="E2297" s="68"/>
    </row>
    <row r="2298" hidden="1">
      <c r="A2298" s="39"/>
      <c r="B2298" s="60"/>
      <c r="C2298" s="67"/>
      <c r="D2298" s="61"/>
      <c r="E2298" s="68"/>
    </row>
    <row r="2299" hidden="1">
      <c r="A2299" s="5" t="s">
        <v>5092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3850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4" t="s">
        <v>3851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5" t="s">
        <v>5098</v>
      </c>
      <c r="B2305" s="7"/>
      <c r="C2305" s="16"/>
      <c r="D2305" s="56" t="s">
        <v>5099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3852</v>
      </c>
      <c r="B2307" s="6"/>
      <c r="C2307" s="6"/>
      <c r="D2307" s="6"/>
      <c r="E2307" s="7"/>
    </row>
    <row r="2308" hidden="1">
      <c r="A2308" s="20" t="s">
        <v>3853</v>
      </c>
      <c r="B2308" s="21" t="s">
        <v>3854</v>
      </c>
      <c r="C2308" s="22" t="s">
        <v>3855</v>
      </c>
      <c r="D2308" s="21" t="s">
        <v>3856</v>
      </c>
      <c r="E2308" s="23" t="s">
        <v>13</v>
      </c>
    </row>
    <row r="2309" hidden="1">
      <c r="A2309" s="57" t="s">
        <v>3857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7" t="s">
        <v>3858</v>
      </c>
      <c r="B2310" s="29">
        <v>5677.0</v>
      </c>
      <c r="C2310" s="26">
        <v>5677.0</v>
      </c>
      <c r="D2310" s="27">
        <v>0.0</v>
      </c>
      <c r="E2310" s="41"/>
    </row>
    <row r="2311" hidden="1">
      <c r="A2311" s="57" t="s">
        <v>3859</v>
      </c>
      <c r="B2311" s="25">
        <v>560.0</v>
      </c>
      <c r="C2311" s="26">
        <v>560.0</v>
      </c>
      <c r="D2311" s="27">
        <v>0.0</v>
      </c>
      <c r="E2311" s="42"/>
    </row>
    <row r="2312" hidden="1">
      <c r="A2312" s="57" t="s">
        <v>3860</v>
      </c>
      <c r="B2312" s="29">
        <v>0.0</v>
      </c>
      <c r="C2312" s="26"/>
      <c r="D2312" s="27">
        <v>0.0</v>
      </c>
      <c r="E2312" s="42"/>
    </row>
    <row r="2313" hidden="1">
      <c r="A2313" s="31" t="s">
        <v>3862</v>
      </c>
      <c r="B2313" s="29">
        <v>0.0</v>
      </c>
      <c r="C2313" s="26"/>
      <c r="D2313" s="27">
        <v>0.0</v>
      </c>
      <c r="E2313" s="41"/>
    </row>
    <row r="2314" hidden="1">
      <c r="A2314" s="31" t="s">
        <v>3863</v>
      </c>
      <c r="B2314" s="29">
        <v>0.0</v>
      </c>
      <c r="C2314" s="26"/>
      <c r="D2314" s="27">
        <v>0.0</v>
      </c>
      <c r="E2314" s="42"/>
    </row>
    <row r="2315" hidden="1">
      <c r="A2315" s="31" t="s">
        <v>3865</v>
      </c>
      <c r="B2315" s="29">
        <v>0.0</v>
      </c>
      <c r="C2315" s="26"/>
      <c r="D2315" s="27">
        <v>0.0</v>
      </c>
      <c r="E2315" s="28"/>
    </row>
    <row r="2316" hidden="1">
      <c r="A2316" s="31" t="s">
        <v>3867</v>
      </c>
      <c r="B2316" s="29">
        <v>3760.0</v>
      </c>
      <c r="C2316" s="26">
        <v>3760.0</v>
      </c>
      <c r="D2316" s="27">
        <v>0.0</v>
      </c>
      <c r="E2316" s="41"/>
    </row>
    <row r="2317" hidden="1">
      <c r="A2317" s="58" t="s">
        <v>3868</v>
      </c>
      <c r="B2317" s="29">
        <v>36226.0</v>
      </c>
      <c r="C2317" s="29">
        <v>36226.0</v>
      </c>
      <c r="D2317" s="27">
        <v>0.0</v>
      </c>
      <c r="E2317" s="42"/>
    </row>
    <row r="2318" hidden="1">
      <c r="A2318" s="58" t="s">
        <v>3869</v>
      </c>
      <c r="B2318" s="29">
        <v>25985.0</v>
      </c>
      <c r="C2318" s="59">
        <v>25721.0</v>
      </c>
      <c r="D2318" s="27">
        <v>-264.0</v>
      </c>
      <c r="E2318" s="42"/>
    </row>
    <row r="2319" hidden="1">
      <c r="A2319" s="58" t="s">
        <v>3870</v>
      </c>
      <c r="B2319" s="29">
        <v>56314.0</v>
      </c>
      <c r="C2319" s="59">
        <v>56314.0</v>
      </c>
      <c r="D2319" s="27">
        <v>0.0</v>
      </c>
      <c r="E2319" s="42"/>
    </row>
    <row r="2320" hidden="1">
      <c r="A2320" s="58" t="s">
        <v>3871</v>
      </c>
      <c r="B2320" s="29">
        <v>36195.0</v>
      </c>
      <c r="C2320" s="59">
        <v>36195.0</v>
      </c>
      <c r="D2320" s="27">
        <v>0.0</v>
      </c>
      <c r="E2320" s="42"/>
    </row>
    <row r="2321" hidden="1">
      <c r="A2321" s="58" t="s">
        <v>3873</v>
      </c>
      <c r="B2321" s="29">
        <v>967.0</v>
      </c>
      <c r="C2321" s="59">
        <v>967.0</v>
      </c>
      <c r="D2321" s="27">
        <v>0.0</v>
      </c>
      <c r="E2321" s="42"/>
    </row>
    <row r="2322" hidden="1">
      <c r="A2322" s="58" t="s">
        <v>3874</v>
      </c>
      <c r="B2322" s="29">
        <v>9889.0</v>
      </c>
      <c r="C2322" s="59">
        <v>9889.0</v>
      </c>
      <c r="D2322" s="27">
        <v>0.0</v>
      </c>
      <c r="E2322" s="42"/>
    </row>
    <row r="2323" hidden="1">
      <c r="A2323" s="35" t="s">
        <v>3875</v>
      </c>
      <c r="B2323" s="29">
        <v>189371.0</v>
      </c>
      <c r="C2323" s="59">
        <v>189107.0</v>
      </c>
      <c r="D2323" s="27">
        <v>-264.0</v>
      </c>
      <c r="E2323" s="42"/>
    </row>
    <row r="2324" hidden="1">
      <c r="A2324" s="36" t="s">
        <v>3876</v>
      </c>
      <c r="B2324" s="43">
        <v>1.0</v>
      </c>
      <c r="C2324" s="65">
        <v>1.0</v>
      </c>
      <c r="D2324" s="66">
        <v>0.0</v>
      </c>
      <c r="E2324" s="46"/>
    </row>
    <row r="2325" hidden="1">
      <c r="A2325" s="39"/>
      <c r="B2325" s="60"/>
      <c r="C2325" s="67"/>
      <c r="D2325" s="61"/>
      <c r="E2325" s="68"/>
    </row>
    <row r="2326" hidden="1">
      <c r="A2326" s="39"/>
      <c r="B2326" s="60"/>
      <c r="C2326" s="67"/>
      <c r="D2326" s="61"/>
      <c r="E2326" s="68"/>
    </row>
    <row r="2327" hidden="1">
      <c r="A2327" s="5" t="s">
        <v>5092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3850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4" t="s">
        <v>3851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5" t="s">
        <v>5098</v>
      </c>
      <c r="B2333" s="7"/>
      <c r="C2333" s="16"/>
      <c r="D2333" s="56" t="s">
        <v>5101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3852</v>
      </c>
      <c r="B2335" s="6"/>
      <c r="C2335" s="6"/>
      <c r="D2335" s="6"/>
      <c r="E2335" s="7"/>
    </row>
    <row r="2336" hidden="1">
      <c r="A2336" s="20" t="s">
        <v>3853</v>
      </c>
      <c r="B2336" s="21" t="s">
        <v>3854</v>
      </c>
      <c r="C2336" s="22" t="s">
        <v>3855</v>
      </c>
      <c r="D2336" s="21" t="s">
        <v>3856</v>
      </c>
      <c r="E2336" s="23" t="s">
        <v>13</v>
      </c>
    </row>
    <row r="2337" hidden="1">
      <c r="A2337" s="57" t="s">
        <v>3857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7" t="s">
        <v>3858</v>
      </c>
      <c r="B2338" s="29">
        <v>3518.0</v>
      </c>
      <c r="C2338" s="26">
        <v>3518.0</v>
      </c>
      <c r="D2338" s="27">
        <v>0.0</v>
      </c>
      <c r="E2338" s="41"/>
    </row>
    <row r="2339" hidden="1">
      <c r="A2339" s="57" t="s">
        <v>3859</v>
      </c>
      <c r="B2339" s="25">
        <v>0.0</v>
      </c>
      <c r="C2339" s="26"/>
      <c r="D2339" s="27">
        <v>0.0</v>
      </c>
      <c r="E2339" s="42"/>
    </row>
    <row r="2340" hidden="1">
      <c r="A2340" s="57" t="s">
        <v>3860</v>
      </c>
      <c r="B2340" s="29">
        <v>500.0</v>
      </c>
      <c r="C2340" s="26">
        <v>500.0</v>
      </c>
      <c r="D2340" s="27">
        <v>0.0</v>
      </c>
      <c r="E2340" s="42"/>
    </row>
    <row r="2341" hidden="1">
      <c r="A2341" s="31" t="s">
        <v>3862</v>
      </c>
      <c r="B2341" s="29">
        <v>0.0</v>
      </c>
      <c r="C2341" s="26"/>
      <c r="D2341" s="27">
        <v>0.0</v>
      </c>
      <c r="E2341" s="41"/>
    </row>
    <row r="2342" hidden="1">
      <c r="A2342" s="31" t="s">
        <v>3863</v>
      </c>
      <c r="B2342" s="29">
        <v>0.0</v>
      </c>
      <c r="C2342" s="26"/>
      <c r="D2342" s="27">
        <v>0.0</v>
      </c>
      <c r="E2342" s="42"/>
    </row>
    <row r="2343" hidden="1">
      <c r="A2343" s="31" t="s">
        <v>3865</v>
      </c>
      <c r="B2343" s="29">
        <v>0.0</v>
      </c>
      <c r="C2343" s="26"/>
      <c r="D2343" s="27">
        <v>0.0</v>
      </c>
      <c r="E2343" s="28"/>
    </row>
    <row r="2344" hidden="1">
      <c r="A2344" s="31" t="s">
        <v>3867</v>
      </c>
      <c r="B2344" s="29">
        <v>1480.0</v>
      </c>
      <c r="C2344" s="26">
        <v>1480.0</v>
      </c>
      <c r="D2344" s="27">
        <v>0.0</v>
      </c>
      <c r="E2344" s="41"/>
    </row>
    <row r="2345" hidden="1">
      <c r="A2345" s="58" t="s">
        <v>3868</v>
      </c>
      <c r="B2345" s="29">
        <v>31197.0</v>
      </c>
      <c r="C2345" s="29">
        <v>31197.0</v>
      </c>
      <c r="D2345" s="27">
        <v>0.0</v>
      </c>
      <c r="E2345" s="42"/>
    </row>
    <row r="2346" hidden="1">
      <c r="A2346" s="58" t="s">
        <v>3869</v>
      </c>
      <c r="B2346" s="29">
        <v>12349.0</v>
      </c>
      <c r="C2346" s="59">
        <v>12349.0</v>
      </c>
      <c r="D2346" s="27">
        <v>0.0</v>
      </c>
      <c r="E2346" s="42"/>
    </row>
    <row r="2347" hidden="1">
      <c r="A2347" s="58" t="s">
        <v>3870</v>
      </c>
      <c r="B2347" s="29">
        <v>32438.0</v>
      </c>
      <c r="C2347" s="59">
        <v>31302.0</v>
      </c>
      <c r="D2347" s="27">
        <v>-1136.0</v>
      </c>
      <c r="E2347" s="42"/>
    </row>
    <row r="2348" hidden="1">
      <c r="A2348" s="58" t="s">
        <v>3871</v>
      </c>
      <c r="B2348" s="29">
        <v>15898.0</v>
      </c>
      <c r="C2348" s="59">
        <v>15898.0</v>
      </c>
      <c r="D2348" s="27">
        <v>0.0</v>
      </c>
      <c r="E2348" s="42"/>
    </row>
    <row r="2349" hidden="1">
      <c r="A2349" s="58" t="s">
        <v>3873</v>
      </c>
      <c r="B2349" s="29">
        <v>0.0</v>
      </c>
      <c r="C2349" s="59">
        <v>0.0</v>
      </c>
      <c r="D2349" s="27">
        <v>0.0</v>
      </c>
      <c r="E2349" s="42"/>
    </row>
    <row r="2350" hidden="1">
      <c r="A2350" s="58" t="s">
        <v>3874</v>
      </c>
      <c r="B2350" s="29">
        <v>5822.0</v>
      </c>
      <c r="C2350" s="59">
        <v>5822.0</v>
      </c>
      <c r="D2350" s="27">
        <v>0.0</v>
      </c>
      <c r="E2350" s="42"/>
    </row>
    <row r="2351" hidden="1">
      <c r="A2351" s="35" t="s">
        <v>3875</v>
      </c>
      <c r="B2351" s="29">
        <v>110881.0</v>
      </c>
      <c r="C2351" s="59">
        <v>109745.0</v>
      </c>
      <c r="D2351" s="27">
        <v>-1136.0</v>
      </c>
      <c r="E2351" s="42"/>
    </row>
    <row r="2352" hidden="1">
      <c r="A2352" s="36" t="s">
        <v>3876</v>
      </c>
      <c r="B2352" s="43">
        <v>1.0</v>
      </c>
      <c r="C2352" s="65">
        <v>1.0</v>
      </c>
      <c r="D2352" s="66">
        <v>0.0</v>
      </c>
      <c r="E2352" s="46"/>
    </row>
    <row r="2353" hidden="1">
      <c r="A2353" s="39"/>
      <c r="B2353" s="60"/>
      <c r="C2353" s="67"/>
      <c r="D2353" s="61"/>
      <c r="E2353" s="68"/>
    </row>
    <row r="2354" hidden="1">
      <c r="A2354" s="39"/>
      <c r="B2354" s="60"/>
      <c r="C2354" s="67"/>
      <c r="D2354" s="61"/>
      <c r="E2354" s="68"/>
    </row>
    <row r="2355" hidden="1">
      <c r="A2355" s="5" t="s">
        <v>5092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3850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4" t="s">
        <v>3851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5" t="s">
        <v>5113</v>
      </c>
      <c r="B2361" s="7"/>
      <c r="C2361" s="16"/>
      <c r="D2361" s="56" t="s">
        <v>5099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3852</v>
      </c>
      <c r="B2363" s="6"/>
      <c r="C2363" s="6"/>
      <c r="D2363" s="6"/>
      <c r="E2363" s="7"/>
    </row>
    <row r="2364" hidden="1">
      <c r="A2364" s="20" t="s">
        <v>3853</v>
      </c>
      <c r="B2364" s="21" t="s">
        <v>3854</v>
      </c>
      <c r="C2364" s="22" t="s">
        <v>3855</v>
      </c>
      <c r="D2364" s="21" t="s">
        <v>3856</v>
      </c>
      <c r="E2364" s="23" t="s">
        <v>13</v>
      </c>
    </row>
    <row r="2365" hidden="1">
      <c r="A2365" s="57" t="s">
        <v>3857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7" t="s">
        <v>3858</v>
      </c>
      <c r="B2366" s="29">
        <v>7714.0</v>
      </c>
      <c r="C2366" s="26">
        <v>7714.0</v>
      </c>
      <c r="D2366" s="27">
        <v>0.0</v>
      </c>
      <c r="E2366" s="41"/>
    </row>
    <row r="2367" hidden="1">
      <c r="A2367" s="57" t="s">
        <v>3859</v>
      </c>
      <c r="B2367" s="25">
        <v>0.0</v>
      </c>
      <c r="C2367" s="26"/>
      <c r="D2367" s="27">
        <v>0.0</v>
      </c>
      <c r="E2367" s="42"/>
    </row>
    <row r="2368" hidden="1">
      <c r="A2368" s="57" t="s">
        <v>3860</v>
      </c>
      <c r="B2368" s="29">
        <v>0.0</v>
      </c>
      <c r="C2368" s="26"/>
      <c r="D2368" s="27">
        <v>0.0</v>
      </c>
      <c r="E2368" s="42"/>
    </row>
    <row r="2369" hidden="1">
      <c r="A2369" s="31" t="s">
        <v>3862</v>
      </c>
      <c r="B2369" s="29">
        <v>0.0</v>
      </c>
      <c r="C2369" s="26"/>
      <c r="D2369" s="27">
        <v>0.0</v>
      </c>
      <c r="E2369" s="41"/>
    </row>
    <row r="2370" hidden="1">
      <c r="A2370" s="31" t="s">
        <v>3863</v>
      </c>
      <c r="B2370" s="29">
        <v>0.0</v>
      </c>
      <c r="C2370" s="26"/>
      <c r="D2370" s="27">
        <v>0.0</v>
      </c>
      <c r="E2370" s="42"/>
    </row>
    <row r="2371" hidden="1">
      <c r="A2371" s="31" t="s">
        <v>3865</v>
      </c>
      <c r="B2371" s="29">
        <v>0.0</v>
      </c>
      <c r="C2371" s="26"/>
      <c r="D2371" s="27">
        <v>0.0</v>
      </c>
      <c r="E2371" s="28"/>
    </row>
    <row r="2372" hidden="1">
      <c r="A2372" s="31" t="s">
        <v>3867</v>
      </c>
      <c r="B2372" s="29">
        <v>2400.0</v>
      </c>
      <c r="C2372" s="26">
        <v>2400.0</v>
      </c>
      <c r="D2372" s="27">
        <v>0.0</v>
      </c>
      <c r="E2372" s="41"/>
    </row>
    <row r="2373" hidden="1">
      <c r="A2373" s="58" t="s">
        <v>3868</v>
      </c>
      <c r="B2373" s="29">
        <v>60929.0</v>
      </c>
      <c r="C2373" s="29">
        <v>60929.0</v>
      </c>
      <c r="D2373" s="27">
        <v>0.0</v>
      </c>
      <c r="E2373" s="42"/>
    </row>
    <row r="2374" hidden="1">
      <c r="A2374" s="58" t="s">
        <v>3869</v>
      </c>
      <c r="B2374" s="29">
        <v>27095.0</v>
      </c>
      <c r="C2374" s="59">
        <v>27095.0</v>
      </c>
      <c r="D2374" s="27">
        <v>0.0</v>
      </c>
      <c r="E2374" s="42"/>
    </row>
    <row r="2375" hidden="1">
      <c r="A2375" s="58" t="s">
        <v>3870</v>
      </c>
      <c r="B2375" s="29">
        <v>50459.0</v>
      </c>
      <c r="C2375" s="59">
        <v>50459.0</v>
      </c>
      <c r="D2375" s="27">
        <v>0.0</v>
      </c>
      <c r="E2375" s="42"/>
    </row>
    <row r="2376" hidden="1">
      <c r="A2376" s="58" t="s">
        <v>3871</v>
      </c>
      <c r="B2376" s="29">
        <v>29644.0</v>
      </c>
      <c r="C2376" s="59">
        <v>29644.0</v>
      </c>
      <c r="D2376" s="27">
        <v>0.0</v>
      </c>
      <c r="E2376" s="42"/>
    </row>
    <row r="2377" hidden="1">
      <c r="A2377" s="58" t="s">
        <v>3873</v>
      </c>
      <c r="B2377" s="29">
        <v>747.0</v>
      </c>
      <c r="C2377" s="59">
        <v>747.0</v>
      </c>
      <c r="D2377" s="27">
        <v>0.0</v>
      </c>
      <c r="E2377" s="42"/>
    </row>
    <row r="2378" hidden="1">
      <c r="A2378" s="58" t="s">
        <v>3874</v>
      </c>
      <c r="B2378" s="29">
        <v>11153.0</v>
      </c>
      <c r="C2378" s="59">
        <v>11153.0</v>
      </c>
      <c r="D2378" s="27">
        <v>0.0</v>
      </c>
      <c r="E2378" s="42"/>
    </row>
    <row r="2379" hidden="1">
      <c r="A2379" s="35" t="s">
        <v>3875</v>
      </c>
      <c r="B2379" s="29">
        <v>205054.0</v>
      </c>
      <c r="C2379" s="59">
        <v>205054.0</v>
      </c>
      <c r="D2379" s="27">
        <v>0.0</v>
      </c>
      <c r="E2379" s="42"/>
    </row>
    <row r="2380" hidden="1">
      <c r="A2380" s="36" t="s">
        <v>3876</v>
      </c>
      <c r="B2380" s="43">
        <v>0.0</v>
      </c>
      <c r="C2380" s="65">
        <v>4.0</v>
      </c>
      <c r="D2380" s="66">
        <v>4.0</v>
      </c>
      <c r="E2380" s="46"/>
    </row>
    <row r="2381" hidden="1">
      <c r="A2381" s="39"/>
      <c r="B2381" s="60"/>
      <c r="C2381" s="67"/>
      <c r="D2381" s="61"/>
      <c r="E2381" s="68"/>
    </row>
    <row r="2382" hidden="1">
      <c r="A2382" s="39"/>
      <c r="B2382" s="60"/>
      <c r="C2382" s="67"/>
      <c r="D2382" s="61"/>
      <c r="E2382" s="68"/>
    </row>
    <row r="2383" hidden="1">
      <c r="A2383" s="5" t="s">
        <v>5092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3850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4" t="s">
        <v>3851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5" t="s">
        <v>5098</v>
      </c>
      <c r="B2389" s="7"/>
      <c r="C2389" s="16"/>
      <c r="D2389" s="56" t="s">
        <v>5099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3852</v>
      </c>
      <c r="B2391" s="6"/>
      <c r="C2391" s="6"/>
      <c r="D2391" s="6"/>
      <c r="E2391" s="7"/>
    </row>
    <row r="2392" hidden="1">
      <c r="A2392" s="20" t="s">
        <v>3853</v>
      </c>
      <c r="B2392" s="21" t="s">
        <v>3854</v>
      </c>
      <c r="C2392" s="22" t="s">
        <v>3855</v>
      </c>
      <c r="D2392" s="21" t="s">
        <v>3856</v>
      </c>
      <c r="E2392" s="23" t="s">
        <v>13</v>
      </c>
    </row>
    <row r="2393" hidden="1">
      <c r="A2393" s="57" t="s">
        <v>3857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7" t="s">
        <v>3858</v>
      </c>
      <c r="B2394" s="29">
        <v>14855.0</v>
      </c>
      <c r="C2394" s="26">
        <v>14855.0</v>
      </c>
      <c r="D2394" s="27">
        <v>0.0</v>
      </c>
      <c r="E2394" s="41"/>
    </row>
    <row r="2395" hidden="1">
      <c r="A2395" s="57" t="s">
        <v>3859</v>
      </c>
      <c r="B2395" s="25">
        <v>680.0</v>
      </c>
      <c r="C2395" s="26">
        <v>680.0</v>
      </c>
      <c r="D2395" s="27">
        <v>0.0</v>
      </c>
      <c r="E2395" s="42"/>
    </row>
    <row r="2396" hidden="1">
      <c r="A2396" s="57" t="s">
        <v>3860</v>
      </c>
      <c r="B2396" s="29">
        <v>300.0</v>
      </c>
      <c r="C2396" s="26">
        <v>300.0</v>
      </c>
      <c r="D2396" s="27">
        <v>0.0</v>
      </c>
      <c r="E2396" s="42"/>
    </row>
    <row r="2397" hidden="1">
      <c r="A2397" s="31" t="s">
        <v>3862</v>
      </c>
      <c r="B2397" s="29">
        <v>0.0</v>
      </c>
      <c r="C2397" s="26"/>
      <c r="D2397" s="27">
        <v>0.0</v>
      </c>
      <c r="E2397" s="41"/>
    </row>
    <row r="2398" hidden="1">
      <c r="A2398" s="31" t="s">
        <v>3863</v>
      </c>
      <c r="B2398" s="29">
        <v>0.0</v>
      </c>
      <c r="C2398" s="26"/>
      <c r="D2398" s="27">
        <v>0.0</v>
      </c>
      <c r="E2398" s="42"/>
    </row>
    <row r="2399" hidden="1">
      <c r="A2399" s="31" t="s">
        <v>3865</v>
      </c>
      <c r="B2399" s="29">
        <v>0.0</v>
      </c>
      <c r="C2399" s="26"/>
      <c r="D2399" s="27">
        <v>0.0</v>
      </c>
      <c r="E2399" s="28"/>
    </row>
    <row r="2400" hidden="1">
      <c r="A2400" s="31" t="s">
        <v>3867</v>
      </c>
      <c r="B2400" s="29">
        <v>5040.0</v>
      </c>
      <c r="C2400" s="26">
        <v>5040.0</v>
      </c>
      <c r="D2400" s="27">
        <v>0.0</v>
      </c>
      <c r="E2400" s="41"/>
    </row>
    <row r="2401" hidden="1">
      <c r="A2401" s="58" t="s">
        <v>3868</v>
      </c>
      <c r="B2401" s="29">
        <v>71256.0</v>
      </c>
      <c r="C2401" s="29">
        <v>71256.0</v>
      </c>
      <c r="D2401" s="27">
        <v>0.0</v>
      </c>
      <c r="E2401" s="42"/>
    </row>
    <row r="2402" hidden="1">
      <c r="A2402" s="58" t="s">
        <v>3869</v>
      </c>
      <c r="B2402" s="29">
        <v>30355.0</v>
      </c>
      <c r="C2402" s="59">
        <v>30355.0</v>
      </c>
      <c r="D2402" s="27">
        <v>0.0</v>
      </c>
      <c r="E2402" s="42"/>
    </row>
    <row r="2403" hidden="1">
      <c r="A2403" s="58" t="s">
        <v>3870</v>
      </c>
      <c r="B2403" s="29">
        <v>66730.0</v>
      </c>
      <c r="C2403" s="59">
        <v>66730.0</v>
      </c>
      <c r="D2403" s="27">
        <v>0.0</v>
      </c>
      <c r="E2403" s="42"/>
    </row>
    <row r="2404" hidden="1">
      <c r="A2404" s="58" t="s">
        <v>3871</v>
      </c>
      <c r="B2404" s="29">
        <v>65982.0</v>
      </c>
      <c r="C2404" s="59">
        <v>65982.0</v>
      </c>
      <c r="D2404" s="27">
        <v>0.0</v>
      </c>
      <c r="E2404" s="42"/>
    </row>
    <row r="2405" hidden="1">
      <c r="A2405" s="58" t="s">
        <v>3873</v>
      </c>
      <c r="B2405" s="29">
        <v>758.0</v>
      </c>
      <c r="C2405" s="59">
        <v>758.0</v>
      </c>
      <c r="D2405" s="27">
        <v>0.0</v>
      </c>
      <c r="E2405" s="42"/>
    </row>
    <row r="2406" hidden="1">
      <c r="A2406" s="58" t="s">
        <v>3874</v>
      </c>
      <c r="B2406" s="29">
        <v>9567.0</v>
      </c>
      <c r="C2406" s="59">
        <v>9567.0</v>
      </c>
      <c r="D2406" s="27">
        <v>0.0</v>
      </c>
      <c r="E2406" s="42"/>
    </row>
    <row r="2407" hidden="1">
      <c r="A2407" s="35" t="s">
        <v>3875</v>
      </c>
      <c r="B2407" s="29">
        <v>290877.2</v>
      </c>
      <c r="C2407" s="59">
        <v>290877.2</v>
      </c>
      <c r="D2407" s="27">
        <v>0.0</v>
      </c>
      <c r="E2407" s="42"/>
    </row>
    <row r="2408" hidden="1">
      <c r="A2408" s="36" t="s">
        <v>3876</v>
      </c>
      <c r="B2408" s="43">
        <v>-0.19999999999708962</v>
      </c>
      <c r="C2408" s="65">
        <v>-0.20000000001164153</v>
      </c>
      <c r="D2408" s="66">
        <v>-1.4551915228366852E-11</v>
      </c>
      <c r="E2408" s="46"/>
    </row>
    <row r="2409" hidden="1">
      <c r="A2409" s="39"/>
      <c r="B2409" s="60"/>
      <c r="C2409" s="67"/>
      <c r="D2409" s="61"/>
      <c r="E2409" s="68"/>
    </row>
    <row r="2410" hidden="1">
      <c r="A2410" s="39"/>
      <c r="B2410" s="60"/>
      <c r="C2410" s="67"/>
      <c r="D2410" s="61"/>
      <c r="E2410" s="68"/>
    </row>
    <row r="2411" hidden="1">
      <c r="A2411" s="5" t="s">
        <v>5092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3850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4" t="s">
        <v>3851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5" t="s">
        <v>5098</v>
      </c>
      <c r="B2417" s="7"/>
      <c r="C2417" s="16"/>
      <c r="D2417" s="56" t="s">
        <v>5099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3852</v>
      </c>
      <c r="B2419" s="6"/>
      <c r="C2419" s="6"/>
      <c r="D2419" s="6"/>
      <c r="E2419" s="7"/>
    </row>
    <row r="2420" hidden="1">
      <c r="A2420" s="20" t="s">
        <v>3853</v>
      </c>
      <c r="B2420" s="21" t="s">
        <v>3854</v>
      </c>
      <c r="C2420" s="22" t="s">
        <v>3855</v>
      </c>
      <c r="D2420" s="21" t="s">
        <v>3856</v>
      </c>
      <c r="E2420" s="23" t="s">
        <v>13</v>
      </c>
    </row>
    <row r="2421" hidden="1">
      <c r="A2421" s="57" t="s">
        <v>3857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7" t="s">
        <v>3858</v>
      </c>
      <c r="B2422" s="29">
        <v>12809.0</v>
      </c>
      <c r="C2422" s="26">
        <v>12809.0</v>
      </c>
      <c r="D2422" s="27">
        <v>0.0</v>
      </c>
      <c r="E2422" s="41"/>
    </row>
    <row r="2423" hidden="1">
      <c r="A2423" s="57" t="s">
        <v>3859</v>
      </c>
      <c r="B2423" s="25">
        <v>400.0</v>
      </c>
      <c r="C2423" s="26">
        <v>400.0</v>
      </c>
      <c r="D2423" s="27">
        <v>0.0</v>
      </c>
      <c r="E2423" s="42"/>
    </row>
    <row r="2424" hidden="1">
      <c r="A2424" s="57" t="s">
        <v>3860</v>
      </c>
      <c r="B2424" s="29">
        <v>1502.0</v>
      </c>
      <c r="C2424" s="26">
        <v>1502.0</v>
      </c>
      <c r="D2424" s="27">
        <v>0.0</v>
      </c>
      <c r="E2424" s="42"/>
    </row>
    <row r="2425" hidden="1">
      <c r="A2425" s="31" t="s">
        <v>3862</v>
      </c>
      <c r="B2425" s="29">
        <v>0.0</v>
      </c>
      <c r="C2425" s="26"/>
      <c r="D2425" s="27">
        <v>0.0</v>
      </c>
      <c r="E2425" s="41"/>
    </row>
    <row r="2426" hidden="1">
      <c r="A2426" s="31" t="s">
        <v>3863</v>
      </c>
      <c r="B2426" s="29">
        <v>0.0</v>
      </c>
      <c r="C2426" s="26"/>
      <c r="D2426" s="27">
        <v>0.0</v>
      </c>
      <c r="E2426" s="42"/>
    </row>
    <row r="2427" hidden="1">
      <c r="A2427" s="31" t="s">
        <v>3865</v>
      </c>
      <c r="B2427" s="29">
        <v>0.0</v>
      </c>
      <c r="C2427" s="26"/>
      <c r="D2427" s="27">
        <v>0.0</v>
      </c>
      <c r="E2427" s="28"/>
    </row>
    <row r="2428" hidden="1">
      <c r="A2428" s="31" t="s">
        <v>3867</v>
      </c>
      <c r="B2428" s="29">
        <v>3800.0</v>
      </c>
      <c r="C2428" s="26">
        <v>3800.0</v>
      </c>
      <c r="D2428" s="27">
        <v>0.0</v>
      </c>
      <c r="E2428" s="41"/>
    </row>
    <row r="2429" hidden="1">
      <c r="A2429" s="58" t="s">
        <v>3868</v>
      </c>
      <c r="B2429" s="29">
        <v>115212.28999999998</v>
      </c>
      <c r="C2429" s="29">
        <v>114883.2900000001</v>
      </c>
      <c r="D2429" s="27">
        <v>-328.9999999998836</v>
      </c>
      <c r="E2429" s="42"/>
    </row>
    <row r="2430" hidden="1">
      <c r="A2430" s="58" t="s">
        <v>3869</v>
      </c>
      <c r="B2430" s="29">
        <v>29007.0</v>
      </c>
      <c r="C2430" s="59">
        <v>29007.0</v>
      </c>
      <c r="D2430" s="27">
        <v>0.0</v>
      </c>
      <c r="E2430" s="42"/>
    </row>
    <row r="2431" hidden="1">
      <c r="A2431" s="58" t="s">
        <v>3870</v>
      </c>
      <c r="B2431" s="29">
        <v>74779.0</v>
      </c>
      <c r="C2431" s="59">
        <v>74779.0</v>
      </c>
      <c r="D2431" s="27">
        <v>0.0</v>
      </c>
      <c r="E2431" s="42"/>
    </row>
    <row r="2432" hidden="1">
      <c r="A2432" s="58" t="s">
        <v>3871</v>
      </c>
      <c r="B2432" s="29">
        <v>52705.0</v>
      </c>
      <c r="C2432" s="59">
        <v>52705.0</v>
      </c>
      <c r="D2432" s="27">
        <v>0.0</v>
      </c>
      <c r="E2432" s="42"/>
    </row>
    <row r="2433" hidden="1">
      <c r="A2433" s="58" t="s">
        <v>3873</v>
      </c>
      <c r="B2433" s="29">
        <v>0.0</v>
      </c>
      <c r="C2433" s="59">
        <v>0.0</v>
      </c>
      <c r="D2433" s="27">
        <v>0.0</v>
      </c>
      <c r="E2433" s="42"/>
    </row>
    <row r="2434" hidden="1">
      <c r="A2434" s="58" t="s">
        <v>3874</v>
      </c>
      <c r="B2434" s="29">
        <v>14169.0</v>
      </c>
      <c r="C2434" s="59">
        <v>14169.0</v>
      </c>
      <c r="D2434" s="27">
        <v>0.0</v>
      </c>
      <c r="E2434" s="42"/>
    </row>
    <row r="2435" hidden="1">
      <c r="A2435" s="35" t="s">
        <v>3875</v>
      </c>
      <c r="B2435" s="29">
        <v>324818.79000000004</v>
      </c>
      <c r="C2435" s="59">
        <v>324489.7899999998</v>
      </c>
      <c r="D2435" s="27">
        <v>-329.00000000023283</v>
      </c>
      <c r="E2435" s="42"/>
    </row>
    <row r="2436" hidden="1">
      <c r="A2436" s="36" t="s">
        <v>3876</v>
      </c>
      <c r="B2436" s="43">
        <v>0.49999999997089617</v>
      </c>
      <c r="C2436" s="65">
        <v>0.5000000002910383</v>
      </c>
      <c r="D2436" s="66">
        <v>3.2014213502407074E-10</v>
      </c>
      <c r="E2436" s="46"/>
    </row>
    <row r="2437" hidden="1">
      <c r="A2437" s="39"/>
      <c r="B2437" s="60"/>
      <c r="C2437" s="67"/>
      <c r="D2437" s="61"/>
      <c r="E2437" s="68"/>
    </row>
    <row r="2438" hidden="1">
      <c r="A2438" s="39"/>
      <c r="B2438" s="60"/>
      <c r="C2438" s="67"/>
      <c r="D2438" s="61"/>
      <c r="E2438" s="68"/>
    </row>
    <row r="2439" hidden="1">
      <c r="A2439" s="5" t="s">
        <v>5092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3850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4" t="s">
        <v>3851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5" t="s">
        <v>5098</v>
      </c>
      <c r="B2445" s="7"/>
      <c r="C2445" s="16"/>
      <c r="D2445" s="56" t="s">
        <v>5099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3852</v>
      </c>
      <c r="B2447" s="6"/>
      <c r="C2447" s="6"/>
      <c r="D2447" s="6"/>
      <c r="E2447" s="7"/>
    </row>
    <row r="2448" hidden="1">
      <c r="A2448" s="20" t="s">
        <v>3853</v>
      </c>
      <c r="B2448" s="21" t="s">
        <v>3854</v>
      </c>
      <c r="C2448" s="22" t="s">
        <v>3855</v>
      </c>
      <c r="D2448" s="21" t="s">
        <v>3856</v>
      </c>
      <c r="E2448" s="23" t="s">
        <v>13</v>
      </c>
    </row>
    <row r="2449" hidden="1">
      <c r="A2449" s="57" t="s">
        <v>3857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7" t="s">
        <v>3858</v>
      </c>
      <c r="B2450" s="29">
        <v>14014.0</v>
      </c>
      <c r="C2450" s="26">
        <v>14014.0</v>
      </c>
      <c r="D2450" s="27">
        <v>0.0</v>
      </c>
      <c r="E2450" s="41"/>
    </row>
    <row r="2451" hidden="1">
      <c r="A2451" s="57" t="s">
        <v>3859</v>
      </c>
      <c r="B2451" s="25">
        <v>880.0</v>
      </c>
      <c r="C2451" s="26">
        <v>880.0</v>
      </c>
      <c r="D2451" s="27">
        <v>0.0</v>
      </c>
      <c r="E2451" s="42"/>
    </row>
    <row r="2452" hidden="1">
      <c r="A2452" s="57" t="s">
        <v>3860</v>
      </c>
      <c r="B2452" s="29">
        <v>1000.0</v>
      </c>
      <c r="C2452" s="26">
        <v>1000.0</v>
      </c>
      <c r="D2452" s="27">
        <v>0.0</v>
      </c>
      <c r="E2452" s="42"/>
    </row>
    <row r="2453" hidden="1">
      <c r="A2453" s="31" t="s">
        <v>3862</v>
      </c>
      <c r="B2453" s="29">
        <v>520.0</v>
      </c>
      <c r="C2453" s="26"/>
      <c r="D2453" s="27">
        <v>-520.0</v>
      </c>
      <c r="E2453" s="41"/>
    </row>
    <row r="2454" hidden="1">
      <c r="A2454" s="31" t="s">
        <v>3863</v>
      </c>
      <c r="B2454" s="29">
        <v>0.0</v>
      </c>
      <c r="C2454" s="26"/>
      <c r="D2454" s="27">
        <v>0.0</v>
      </c>
      <c r="E2454" s="42"/>
    </row>
    <row r="2455" hidden="1">
      <c r="A2455" s="31" t="s">
        <v>3865</v>
      </c>
      <c r="B2455" s="29">
        <v>1699.0</v>
      </c>
      <c r="C2455" s="26">
        <v>1699.0</v>
      </c>
      <c r="D2455" s="27">
        <v>0.0</v>
      </c>
      <c r="E2455" s="28" t="s">
        <v>8968</v>
      </c>
    </row>
    <row r="2456" hidden="1">
      <c r="A2456" s="31" t="s">
        <v>3867</v>
      </c>
      <c r="B2456" s="29">
        <v>3480.0</v>
      </c>
      <c r="C2456" s="26">
        <v>4000.0</v>
      </c>
      <c r="D2456" s="27">
        <v>520.0</v>
      </c>
      <c r="E2456" s="41"/>
    </row>
    <row r="2457" hidden="1">
      <c r="A2457" s="58" t="s">
        <v>3868</v>
      </c>
      <c r="B2457" s="29">
        <v>126326.74999999997</v>
      </c>
      <c r="C2457" s="29">
        <v>126326.75000000029</v>
      </c>
      <c r="D2457" s="27">
        <v>3.2014213502407074E-10</v>
      </c>
      <c r="E2457" s="42"/>
    </row>
    <row r="2458" hidden="1">
      <c r="A2458" s="58" t="s">
        <v>3869</v>
      </c>
      <c r="B2458" s="29">
        <v>29070.0</v>
      </c>
      <c r="C2458" s="59">
        <v>29070.0</v>
      </c>
      <c r="D2458" s="27">
        <v>0.0</v>
      </c>
      <c r="E2458" s="42"/>
    </row>
    <row r="2459" hidden="1">
      <c r="A2459" s="58" t="s">
        <v>3870</v>
      </c>
      <c r="B2459" s="29">
        <v>78719.0</v>
      </c>
      <c r="C2459" s="59">
        <v>78719.0</v>
      </c>
      <c r="D2459" s="27">
        <v>0.0</v>
      </c>
      <c r="E2459" s="42"/>
    </row>
    <row r="2460" hidden="1">
      <c r="A2460" s="58" t="s">
        <v>3871</v>
      </c>
      <c r="B2460" s="29">
        <v>55009.5</v>
      </c>
      <c r="C2460" s="59">
        <v>55009.5</v>
      </c>
      <c r="D2460" s="27">
        <v>0.0</v>
      </c>
      <c r="E2460" s="42"/>
    </row>
    <row r="2461" hidden="1">
      <c r="A2461" s="58" t="s">
        <v>3873</v>
      </c>
      <c r="B2461" s="29">
        <v>0.0</v>
      </c>
      <c r="C2461" s="59">
        <v>0.0</v>
      </c>
      <c r="D2461" s="27">
        <v>0.0</v>
      </c>
      <c r="E2461" s="42"/>
    </row>
    <row r="2462" hidden="1">
      <c r="A2462" s="58" t="s">
        <v>3874</v>
      </c>
      <c r="B2462" s="29">
        <v>10243.0</v>
      </c>
      <c r="C2462" s="59">
        <v>8992.0</v>
      </c>
      <c r="D2462" s="27">
        <v>-1251.0</v>
      </c>
      <c r="E2462" s="42"/>
    </row>
    <row r="2463" hidden="1">
      <c r="A2463" s="35" t="s">
        <v>3875</v>
      </c>
      <c r="B2463" s="29">
        <v>337201.25</v>
      </c>
      <c r="C2463" s="59">
        <v>335950.24999999953</v>
      </c>
      <c r="D2463" s="27">
        <v>-1251.0000000004657</v>
      </c>
      <c r="E2463" s="42"/>
    </row>
    <row r="2464" hidden="1">
      <c r="A2464" s="36" t="s">
        <v>3876</v>
      </c>
      <c r="B2464" s="43">
        <v>0.0</v>
      </c>
      <c r="C2464" s="65">
        <v>1253.0000000007567</v>
      </c>
      <c r="D2464" s="66">
        <v>1253.0000000007567</v>
      </c>
      <c r="E2464" s="46"/>
    </row>
    <row r="2465" hidden="1">
      <c r="A2465" s="39"/>
      <c r="B2465" s="60"/>
      <c r="C2465" s="67"/>
      <c r="D2465" s="61"/>
      <c r="E2465" s="68"/>
    </row>
    <row r="2466" hidden="1">
      <c r="A2466" s="39"/>
      <c r="B2466" s="60"/>
      <c r="C2466" s="67"/>
      <c r="D2466" s="61"/>
      <c r="E2466" s="68"/>
    </row>
    <row r="2467" hidden="1">
      <c r="A2467" s="5" t="s">
        <v>5092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3850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4" t="s">
        <v>3851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5" t="s">
        <v>5098</v>
      </c>
      <c r="B2473" s="7"/>
      <c r="C2473" s="16"/>
      <c r="D2473" s="56" t="s">
        <v>5099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3852</v>
      </c>
      <c r="B2475" s="6"/>
      <c r="C2475" s="6"/>
      <c r="D2475" s="6"/>
      <c r="E2475" s="7"/>
    </row>
    <row r="2476" hidden="1">
      <c r="A2476" s="20" t="s">
        <v>3853</v>
      </c>
      <c r="B2476" s="21" t="s">
        <v>3854</v>
      </c>
      <c r="C2476" s="22" t="s">
        <v>3855</v>
      </c>
      <c r="D2476" s="21" t="s">
        <v>3856</v>
      </c>
      <c r="E2476" s="23" t="s">
        <v>13</v>
      </c>
    </row>
    <row r="2477" hidden="1">
      <c r="A2477" s="57" t="s">
        <v>3857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7" t="s">
        <v>3858</v>
      </c>
      <c r="B2478" s="29">
        <v>14014.0</v>
      </c>
      <c r="C2478" s="26">
        <v>14014.0</v>
      </c>
      <c r="D2478" s="27">
        <v>0.0</v>
      </c>
      <c r="E2478" s="41"/>
    </row>
    <row r="2479" hidden="1">
      <c r="A2479" s="57" t="s">
        <v>3859</v>
      </c>
      <c r="B2479" s="25">
        <v>880.0</v>
      </c>
      <c r="C2479" s="26">
        <v>880.0</v>
      </c>
      <c r="D2479" s="27">
        <v>0.0</v>
      </c>
      <c r="E2479" s="42"/>
    </row>
    <row r="2480" hidden="1">
      <c r="A2480" s="57" t="s">
        <v>3860</v>
      </c>
      <c r="B2480" s="29">
        <v>1000.0</v>
      </c>
      <c r="C2480" s="26">
        <v>1000.0</v>
      </c>
      <c r="D2480" s="27">
        <v>0.0</v>
      </c>
      <c r="E2480" s="42"/>
    </row>
    <row r="2481" hidden="1">
      <c r="A2481" s="31" t="s">
        <v>3862</v>
      </c>
      <c r="B2481" s="29">
        <v>520.0</v>
      </c>
      <c r="C2481" s="26"/>
      <c r="D2481" s="27">
        <v>-520.0</v>
      </c>
      <c r="E2481" s="41"/>
    </row>
    <row r="2482" hidden="1">
      <c r="A2482" s="31" t="s">
        <v>3863</v>
      </c>
      <c r="B2482" s="29">
        <v>0.0</v>
      </c>
      <c r="C2482" s="26"/>
      <c r="D2482" s="27">
        <v>0.0</v>
      </c>
      <c r="E2482" s="42"/>
    </row>
    <row r="2483" hidden="1">
      <c r="A2483" s="31" t="s">
        <v>3865</v>
      </c>
      <c r="B2483" s="29">
        <v>1699.0</v>
      </c>
      <c r="C2483" s="26">
        <v>1699.0</v>
      </c>
      <c r="D2483" s="27">
        <v>0.0</v>
      </c>
      <c r="E2483" s="28" t="s">
        <v>8968</v>
      </c>
    </row>
    <row r="2484" hidden="1">
      <c r="A2484" s="31" t="s">
        <v>3867</v>
      </c>
      <c r="B2484" s="29">
        <v>3480.0</v>
      </c>
      <c r="C2484" s="26">
        <v>4000.0</v>
      </c>
      <c r="D2484" s="27">
        <v>520.0</v>
      </c>
      <c r="E2484" s="41"/>
    </row>
    <row r="2485" hidden="1">
      <c r="A2485" s="58" t="s">
        <v>3868</v>
      </c>
      <c r="B2485" s="29">
        <v>126326.74999999997</v>
      </c>
      <c r="C2485" s="29">
        <v>126326.75000000029</v>
      </c>
      <c r="D2485" s="27">
        <v>3.2014213502407074E-10</v>
      </c>
      <c r="E2485" s="42"/>
    </row>
    <row r="2486" hidden="1">
      <c r="A2486" s="58" t="s">
        <v>3869</v>
      </c>
      <c r="B2486" s="29">
        <v>29070.0</v>
      </c>
      <c r="C2486" s="59">
        <v>29070.0</v>
      </c>
      <c r="D2486" s="27">
        <v>0.0</v>
      </c>
      <c r="E2486" s="42"/>
    </row>
    <row r="2487" hidden="1">
      <c r="A2487" s="58" t="s">
        <v>3870</v>
      </c>
      <c r="B2487" s="29">
        <v>78719.0</v>
      </c>
      <c r="C2487" s="59">
        <v>78719.0</v>
      </c>
      <c r="D2487" s="27">
        <v>0.0</v>
      </c>
      <c r="E2487" s="42"/>
    </row>
    <row r="2488" hidden="1">
      <c r="A2488" s="58" t="s">
        <v>3871</v>
      </c>
      <c r="B2488" s="29">
        <v>55009.5</v>
      </c>
      <c r="C2488" s="59">
        <v>55009.5</v>
      </c>
      <c r="D2488" s="27">
        <v>0.0</v>
      </c>
      <c r="E2488" s="42"/>
    </row>
    <row r="2489" hidden="1">
      <c r="A2489" s="58" t="s">
        <v>3873</v>
      </c>
      <c r="B2489" s="29">
        <v>0.0</v>
      </c>
      <c r="C2489" s="59">
        <v>0.0</v>
      </c>
      <c r="D2489" s="27">
        <v>0.0</v>
      </c>
      <c r="E2489" s="42"/>
    </row>
    <row r="2490" hidden="1">
      <c r="A2490" s="58" t="s">
        <v>3874</v>
      </c>
      <c r="B2490" s="29">
        <v>10243.0</v>
      </c>
      <c r="C2490" s="59">
        <v>8992.0</v>
      </c>
      <c r="D2490" s="27">
        <v>-1251.0</v>
      </c>
      <c r="E2490" s="42"/>
    </row>
    <row r="2491" hidden="1">
      <c r="A2491" s="35" t="s">
        <v>3875</v>
      </c>
      <c r="B2491" s="29">
        <v>337201.25</v>
      </c>
      <c r="C2491" s="59">
        <v>335950.24999999953</v>
      </c>
      <c r="D2491" s="27">
        <v>-1251.0000000004657</v>
      </c>
      <c r="E2491" s="42"/>
    </row>
    <row r="2492" hidden="1">
      <c r="A2492" s="36" t="s">
        <v>3876</v>
      </c>
      <c r="B2492" s="43">
        <v>0.0</v>
      </c>
      <c r="C2492" s="65">
        <v>1253.0000000007567</v>
      </c>
      <c r="D2492" s="66">
        <v>1253.0000000007567</v>
      </c>
      <c r="E2492" s="46"/>
    </row>
    <row r="2493" hidden="1">
      <c r="A2493" s="39"/>
      <c r="B2493" s="60"/>
      <c r="C2493" s="67"/>
      <c r="D2493" s="61"/>
      <c r="E2493" s="68"/>
    </row>
    <row r="2494" hidden="1">
      <c r="A2494" s="39"/>
      <c r="B2494" s="60"/>
      <c r="C2494" s="67"/>
      <c r="D2494" s="61"/>
      <c r="E2494" s="68"/>
    </row>
    <row r="2495" hidden="1">
      <c r="A2495" s="5" t="s">
        <v>5092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3850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4" t="s">
        <v>3851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5" t="s">
        <v>5098</v>
      </c>
      <c r="B2501" s="7"/>
      <c r="C2501" s="16"/>
      <c r="D2501" s="56" t="s">
        <v>5107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3852</v>
      </c>
      <c r="B2503" s="6"/>
      <c r="C2503" s="6"/>
      <c r="D2503" s="6"/>
      <c r="E2503" s="7"/>
    </row>
    <row r="2504" hidden="1">
      <c r="A2504" s="20" t="s">
        <v>3853</v>
      </c>
      <c r="B2504" s="21" t="s">
        <v>3854</v>
      </c>
      <c r="C2504" s="22" t="s">
        <v>3855</v>
      </c>
      <c r="D2504" s="21" t="s">
        <v>3856</v>
      </c>
      <c r="E2504" s="23" t="s">
        <v>13</v>
      </c>
    </row>
    <row r="2505" hidden="1">
      <c r="A2505" s="57" t="s">
        <v>3857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7" t="s">
        <v>3858</v>
      </c>
      <c r="B2506" s="29">
        <v>10943.0</v>
      </c>
      <c r="C2506" s="26">
        <v>10943.0</v>
      </c>
      <c r="D2506" s="27">
        <v>0.0</v>
      </c>
      <c r="E2506" s="41"/>
    </row>
    <row r="2507" hidden="1">
      <c r="A2507" s="57" t="s">
        <v>3859</v>
      </c>
      <c r="B2507" s="25">
        <v>0.0</v>
      </c>
      <c r="C2507" s="26"/>
      <c r="D2507" s="27">
        <v>0.0</v>
      </c>
      <c r="E2507" s="42"/>
    </row>
    <row r="2508" hidden="1">
      <c r="A2508" s="57" t="s">
        <v>3860</v>
      </c>
      <c r="B2508" s="29">
        <v>0.0</v>
      </c>
      <c r="C2508" s="26"/>
      <c r="D2508" s="27">
        <v>0.0</v>
      </c>
      <c r="E2508" s="42"/>
    </row>
    <row r="2509" hidden="1">
      <c r="A2509" s="31" t="s">
        <v>3862</v>
      </c>
      <c r="B2509" s="29">
        <v>0.0</v>
      </c>
      <c r="C2509" s="26"/>
      <c r="D2509" s="27">
        <v>0.0</v>
      </c>
      <c r="E2509" s="41"/>
    </row>
    <row r="2510" hidden="1">
      <c r="A2510" s="31" t="s">
        <v>3863</v>
      </c>
      <c r="B2510" s="29">
        <v>0.0</v>
      </c>
      <c r="C2510" s="26"/>
      <c r="D2510" s="27">
        <v>0.0</v>
      </c>
      <c r="E2510" s="42"/>
    </row>
    <row r="2511" hidden="1">
      <c r="A2511" s="31" t="s">
        <v>3865</v>
      </c>
      <c r="B2511" s="29">
        <v>5601.0</v>
      </c>
      <c r="C2511" s="26">
        <v>5601.0</v>
      </c>
      <c r="D2511" s="27">
        <v>0.0</v>
      </c>
      <c r="E2511" s="28" t="s">
        <v>8969</v>
      </c>
    </row>
    <row r="2512" hidden="1">
      <c r="A2512" s="31" t="s">
        <v>3867</v>
      </c>
      <c r="B2512" s="29">
        <v>4200.0</v>
      </c>
      <c r="C2512" s="26">
        <v>4200.0</v>
      </c>
      <c r="D2512" s="27">
        <v>0.0</v>
      </c>
      <c r="E2512" s="41"/>
    </row>
    <row r="2513" hidden="1">
      <c r="A2513" s="58" t="s">
        <v>3868</v>
      </c>
      <c r="B2513" s="29">
        <v>104216.24</v>
      </c>
      <c r="C2513" s="29">
        <v>104216.24000000014</v>
      </c>
      <c r="D2513" s="27">
        <v>1.3096723705530167E-10</v>
      </c>
      <c r="E2513" s="42"/>
    </row>
    <row r="2514" hidden="1">
      <c r="A2514" s="58" t="s">
        <v>3869</v>
      </c>
      <c r="B2514" s="29">
        <v>34965.0</v>
      </c>
      <c r="C2514" s="59">
        <v>34965.0</v>
      </c>
      <c r="D2514" s="27">
        <v>0.0</v>
      </c>
      <c r="E2514" s="42"/>
    </row>
    <row r="2515" hidden="1">
      <c r="A2515" s="58" t="s">
        <v>3870</v>
      </c>
      <c r="B2515" s="29">
        <v>58048.0</v>
      </c>
      <c r="C2515" s="59">
        <v>58048.0</v>
      </c>
      <c r="D2515" s="27">
        <v>0.0</v>
      </c>
      <c r="E2515" s="42"/>
    </row>
    <row r="2516" hidden="1">
      <c r="A2516" s="58" t="s">
        <v>3871</v>
      </c>
      <c r="B2516" s="29">
        <v>47618.1</v>
      </c>
      <c r="C2516" s="59">
        <v>47618.1</v>
      </c>
      <c r="D2516" s="27">
        <v>0.0</v>
      </c>
      <c r="E2516" s="42"/>
    </row>
    <row r="2517" hidden="1">
      <c r="A2517" s="58" t="s">
        <v>3873</v>
      </c>
      <c r="B2517" s="29">
        <v>0.0</v>
      </c>
      <c r="C2517" s="59">
        <v>0.0</v>
      </c>
      <c r="D2517" s="27">
        <v>0.0</v>
      </c>
      <c r="E2517" s="42"/>
    </row>
    <row r="2518" hidden="1">
      <c r="A2518" s="58" t="s">
        <v>3874</v>
      </c>
      <c r="B2518" s="29">
        <v>7843.0</v>
      </c>
      <c r="C2518" s="59">
        <v>7843.0</v>
      </c>
      <c r="D2518" s="27">
        <v>0.0</v>
      </c>
      <c r="E2518" s="42"/>
    </row>
    <row r="2519" hidden="1">
      <c r="A2519" s="35" t="s">
        <v>3875</v>
      </c>
      <c r="B2519" s="29">
        <v>281259.3400000001</v>
      </c>
      <c r="C2519" s="59">
        <v>281259.33999999927</v>
      </c>
      <c r="D2519" s="27">
        <v>-8.149072527885437E-10</v>
      </c>
      <c r="E2519" s="42"/>
    </row>
    <row r="2520" hidden="1">
      <c r="A2520" s="36" t="s">
        <v>3876</v>
      </c>
      <c r="B2520" s="43">
        <v>-4.729372449219227E-11</v>
      </c>
      <c r="C2520" s="65">
        <v>8.731149137020111E-10</v>
      </c>
      <c r="D2520" s="66">
        <v>9.204086381942034E-10</v>
      </c>
      <c r="E2520" s="46"/>
    </row>
    <row r="2521" hidden="1">
      <c r="A2521" s="39"/>
      <c r="B2521" s="60"/>
      <c r="C2521" s="67"/>
      <c r="D2521" s="61"/>
      <c r="E2521" s="68"/>
    </row>
    <row r="2522" hidden="1">
      <c r="A2522" s="39"/>
      <c r="B2522" s="60"/>
      <c r="C2522" s="67"/>
      <c r="D2522" s="61"/>
      <c r="E2522" s="68"/>
    </row>
    <row r="2523" hidden="1">
      <c r="A2523" s="5" t="s">
        <v>5092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3850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4" t="s">
        <v>3851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5" t="s">
        <v>5099</v>
      </c>
      <c r="B2529" s="7"/>
      <c r="C2529" s="16"/>
      <c r="D2529" s="56" t="s">
        <v>5099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3852</v>
      </c>
      <c r="B2531" s="6"/>
      <c r="C2531" s="6"/>
      <c r="D2531" s="6"/>
      <c r="E2531" s="7"/>
    </row>
    <row r="2532" hidden="1">
      <c r="A2532" s="20" t="s">
        <v>3853</v>
      </c>
      <c r="B2532" s="21" t="s">
        <v>3854</v>
      </c>
      <c r="C2532" s="22" t="s">
        <v>3855</v>
      </c>
      <c r="D2532" s="21" t="s">
        <v>3856</v>
      </c>
      <c r="E2532" s="23" t="s">
        <v>13</v>
      </c>
    </row>
    <row r="2533" hidden="1">
      <c r="A2533" s="57" t="s">
        <v>3857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7" t="s">
        <v>3858</v>
      </c>
      <c r="B2534" s="29">
        <v>3379.0</v>
      </c>
      <c r="C2534" s="26">
        <v>3379.0</v>
      </c>
      <c r="D2534" s="27">
        <v>0.0</v>
      </c>
      <c r="E2534" s="41"/>
    </row>
    <row r="2535" hidden="1">
      <c r="A2535" s="57" t="s">
        <v>3859</v>
      </c>
      <c r="B2535" s="25">
        <v>0.0</v>
      </c>
      <c r="C2535" s="26"/>
      <c r="D2535" s="27">
        <v>0.0</v>
      </c>
      <c r="E2535" s="42"/>
    </row>
    <row r="2536" hidden="1">
      <c r="A2536" s="57" t="s">
        <v>3860</v>
      </c>
      <c r="B2536" s="29">
        <v>500.0</v>
      </c>
      <c r="C2536" s="26">
        <v>500.0</v>
      </c>
      <c r="D2536" s="27">
        <v>0.0</v>
      </c>
      <c r="E2536" s="42"/>
    </row>
    <row r="2537" hidden="1">
      <c r="A2537" s="31" t="s">
        <v>3862</v>
      </c>
      <c r="B2537" s="29">
        <v>0.0</v>
      </c>
      <c r="C2537" s="26"/>
      <c r="D2537" s="27">
        <v>0.0</v>
      </c>
      <c r="E2537" s="41"/>
    </row>
    <row r="2538" hidden="1">
      <c r="A2538" s="31" t="s">
        <v>3863</v>
      </c>
      <c r="B2538" s="29">
        <v>0.0</v>
      </c>
      <c r="C2538" s="26"/>
      <c r="D2538" s="27">
        <v>0.0</v>
      </c>
      <c r="E2538" s="42"/>
    </row>
    <row r="2539" hidden="1">
      <c r="A2539" s="31" t="s">
        <v>3865</v>
      </c>
      <c r="B2539" s="29">
        <v>0.0</v>
      </c>
      <c r="C2539" s="26"/>
      <c r="D2539" s="27">
        <v>0.0</v>
      </c>
      <c r="E2539" s="28"/>
    </row>
    <row r="2540" hidden="1">
      <c r="A2540" s="31" t="s">
        <v>3867</v>
      </c>
      <c r="B2540" s="29">
        <v>160.0</v>
      </c>
      <c r="C2540" s="26">
        <v>160.0</v>
      </c>
      <c r="D2540" s="27">
        <v>0.0</v>
      </c>
      <c r="E2540" s="41"/>
    </row>
    <row r="2541" hidden="1">
      <c r="A2541" s="58" t="s">
        <v>3868</v>
      </c>
      <c r="B2541" s="29">
        <v>21120.889999999996</v>
      </c>
      <c r="C2541" s="29">
        <v>21120.889999999996</v>
      </c>
      <c r="D2541" s="27">
        <v>0.0</v>
      </c>
      <c r="E2541" s="42"/>
    </row>
    <row r="2542" hidden="1">
      <c r="A2542" s="58" t="s">
        <v>3869</v>
      </c>
      <c r="B2542" s="29">
        <v>4762.0</v>
      </c>
      <c r="C2542" s="59">
        <v>4762.0</v>
      </c>
      <c r="D2542" s="27">
        <v>0.0</v>
      </c>
      <c r="E2542" s="42"/>
    </row>
    <row r="2543" hidden="1">
      <c r="A2543" s="58" t="s">
        <v>3870</v>
      </c>
      <c r="B2543" s="29">
        <v>9220.0</v>
      </c>
      <c r="C2543" s="59">
        <v>9220.0</v>
      </c>
      <c r="D2543" s="27">
        <v>0.0</v>
      </c>
      <c r="E2543" s="42"/>
    </row>
    <row r="2544" hidden="1">
      <c r="A2544" s="58" t="s">
        <v>3871</v>
      </c>
      <c r="B2544" s="29">
        <v>6856.0</v>
      </c>
      <c r="C2544" s="59">
        <v>6856.0</v>
      </c>
      <c r="D2544" s="27">
        <v>0.0</v>
      </c>
      <c r="E2544" s="42"/>
    </row>
    <row r="2545" hidden="1">
      <c r="A2545" s="58" t="s">
        <v>3873</v>
      </c>
      <c r="B2545" s="29">
        <v>0.0</v>
      </c>
      <c r="C2545" s="59">
        <v>0.0</v>
      </c>
      <c r="D2545" s="27">
        <v>0.0</v>
      </c>
      <c r="E2545" s="42"/>
    </row>
    <row r="2546" hidden="1">
      <c r="A2546" s="58" t="s">
        <v>3874</v>
      </c>
      <c r="B2546" s="29">
        <v>1558.0</v>
      </c>
      <c r="C2546" s="59">
        <v>1558.0</v>
      </c>
      <c r="D2546" s="27">
        <v>0.0</v>
      </c>
      <c r="E2546" s="42"/>
    </row>
    <row r="2547" hidden="1">
      <c r="A2547" s="35" t="s">
        <v>3875</v>
      </c>
      <c r="B2547" s="29">
        <v>49292.89000000001</v>
      </c>
      <c r="C2547" s="59">
        <v>49292.89000000001</v>
      </c>
      <c r="D2547" s="27">
        <v>0.0</v>
      </c>
      <c r="E2547" s="42"/>
    </row>
    <row r="2548" hidden="1">
      <c r="A2548" s="36" t="s">
        <v>3876</v>
      </c>
      <c r="B2548" s="43">
        <v>-7.275957614183426E-12</v>
      </c>
      <c r="C2548" s="65">
        <v>-7.275957614183426E-12</v>
      </c>
      <c r="D2548" s="66">
        <v>0.0</v>
      </c>
      <c r="E2548" s="46"/>
    </row>
    <row r="2549" hidden="1">
      <c r="A2549" s="39"/>
      <c r="B2549" s="60"/>
      <c r="C2549" s="67"/>
      <c r="D2549" s="61"/>
      <c r="E2549" s="68"/>
    </row>
    <row r="2550" hidden="1">
      <c r="A2550" s="39"/>
      <c r="B2550" s="60"/>
      <c r="C2550" s="67"/>
      <c r="D2550" s="61"/>
      <c r="E2550" s="68"/>
    </row>
    <row r="2551" hidden="1">
      <c r="A2551" s="5" t="s">
        <v>5092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3850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4" t="s">
        <v>3851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5" t="s">
        <v>5098</v>
      </c>
      <c r="B2557" s="7"/>
      <c r="C2557" s="16"/>
      <c r="D2557" s="56" t="s">
        <v>5099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3852</v>
      </c>
      <c r="B2559" s="6"/>
      <c r="C2559" s="6"/>
      <c r="D2559" s="6"/>
      <c r="E2559" s="7"/>
    </row>
    <row r="2560" hidden="1">
      <c r="A2560" s="20" t="s">
        <v>3853</v>
      </c>
      <c r="B2560" s="21" t="s">
        <v>3854</v>
      </c>
      <c r="C2560" s="22" t="s">
        <v>3855</v>
      </c>
      <c r="D2560" s="21" t="s">
        <v>3856</v>
      </c>
      <c r="E2560" s="23" t="s">
        <v>13</v>
      </c>
    </row>
    <row r="2561" hidden="1">
      <c r="A2561" s="57" t="s">
        <v>3857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7" t="s">
        <v>3858</v>
      </c>
      <c r="B2562" s="29">
        <v>11064.0</v>
      </c>
      <c r="C2562" s="26">
        <v>11064.0</v>
      </c>
      <c r="D2562" s="27">
        <v>0.0</v>
      </c>
      <c r="E2562" s="41"/>
    </row>
    <row r="2563" hidden="1">
      <c r="A2563" s="57" t="s">
        <v>3859</v>
      </c>
      <c r="B2563" s="25">
        <v>0.0</v>
      </c>
      <c r="C2563" s="26"/>
      <c r="D2563" s="27">
        <v>0.0</v>
      </c>
      <c r="E2563" s="42"/>
    </row>
    <row r="2564" hidden="1">
      <c r="A2564" s="57" t="s">
        <v>3860</v>
      </c>
      <c r="B2564" s="29">
        <v>501.0</v>
      </c>
      <c r="C2564" s="26">
        <v>501.0</v>
      </c>
      <c r="D2564" s="27">
        <v>0.0</v>
      </c>
      <c r="E2564" s="42"/>
    </row>
    <row r="2565" hidden="1">
      <c r="A2565" s="31" t="s">
        <v>3862</v>
      </c>
      <c r="B2565" s="29">
        <v>0.0</v>
      </c>
      <c r="C2565" s="26"/>
      <c r="D2565" s="27">
        <v>0.0</v>
      </c>
      <c r="E2565" s="41"/>
    </row>
    <row r="2566" hidden="1">
      <c r="A2566" s="31" t="s">
        <v>3863</v>
      </c>
      <c r="B2566" s="29">
        <v>0.0</v>
      </c>
      <c r="C2566" s="26"/>
      <c r="D2566" s="27">
        <v>0.0</v>
      </c>
      <c r="E2566" s="42"/>
    </row>
    <row r="2567" hidden="1">
      <c r="A2567" s="31" t="s">
        <v>3865</v>
      </c>
      <c r="B2567" s="29">
        <v>2763.0</v>
      </c>
      <c r="C2567" s="26">
        <v>2763.0</v>
      </c>
      <c r="D2567" s="27">
        <v>0.0</v>
      </c>
      <c r="E2567" s="28" t="s">
        <v>8970</v>
      </c>
    </row>
    <row r="2568" hidden="1">
      <c r="A2568" s="31" t="s">
        <v>3867</v>
      </c>
      <c r="B2568" s="29">
        <v>4280.0</v>
      </c>
      <c r="C2568" s="26">
        <v>4200.0</v>
      </c>
      <c r="D2568" s="27">
        <v>-80.0</v>
      </c>
      <c r="E2568" s="41"/>
    </row>
    <row r="2569" hidden="1">
      <c r="A2569" s="58" t="s">
        <v>3868</v>
      </c>
      <c r="B2569" s="29">
        <v>89584.16</v>
      </c>
      <c r="C2569" s="29">
        <v>89584.1600000001</v>
      </c>
      <c r="D2569" s="27">
        <v>1.0186340659856796E-10</v>
      </c>
      <c r="E2569" s="42"/>
    </row>
    <row r="2570" hidden="1">
      <c r="A2570" s="58" t="s">
        <v>3869</v>
      </c>
      <c r="B2570" s="29">
        <v>44442.0</v>
      </c>
      <c r="C2570" s="59">
        <v>44442.0</v>
      </c>
      <c r="D2570" s="27">
        <v>0.0</v>
      </c>
      <c r="E2570" s="42"/>
    </row>
    <row r="2571" hidden="1">
      <c r="A2571" s="58" t="s">
        <v>3870</v>
      </c>
      <c r="B2571" s="29">
        <v>66130.0</v>
      </c>
      <c r="C2571" s="59">
        <v>66130.0</v>
      </c>
      <c r="D2571" s="27">
        <v>0.0</v>
      </c>
      <c r="E2571" s="42"/>
    </row>
    <row r="2572" hidden="1">
      <c r="A2572" s="58" t="s">
        <v>3871</v>
      </c>
      <c r="B2572" s="29">
        <v>49294.0</v>
      </c>
      <c r="C2572" s="59">
        <v>49294.0</v>
      </c>
      <c r="D2572" s="27">
        <v>0.0</v>
      </c>
      <c r="E2572" s="42"/>
    </row>
    <row r="2573" hidden="1">
      <c r="A2573" s="58" t="s">
        <v>3873</v>
      </c>
      <c r="B2573" s="29">
        <v>0.0</v>
      </c>
      <c r="C2573" s="59">
        <v>0.0</v>
      </c>
      <c r="D2573" s="27">
        <v>0.0</v>
      </c>
      <c r="E2573" s="42"/>
    </row>
    <row r="2574" hidden="1">
      <c r="A2574" s="58" t="s">
        <v>3874</v>
      </c>
      <c r="B2574" s="29">
        <v>8050.0</v>
      </c>
      <c r="C2574" s="59">
        <v>8050.0</v>
      </c>
      <c r="D2574" s="27">
        <v>0.0</v>
      </c>
      <c r="E2574" s="42"/>
    </row>
    <row r="2575" hidden="1">
      <c r="A2575" s="35" t="s">
        <v>3875</v>
      </c>
      <c r="B2575" s="29">
        <v>293959.56</v>
      </c>
      <c r="C2575" s="59">
        <v>293959.5599999995</v>
      </c>
      <c r="D2575" s="27">
        <v>-5.238689482212067E-10</v>
      </c>
      <c r="E2575" s="42"/>
    </row>
    <row r="2576" hidden="1">
      <c r="A2576" s="36" t="s">
        <v>3876</v>
      </c>
      <c r="B2576" s="43">
        <v>0.6000000000203727</v>
      </c>
      <c r="C2576" s="65">
        <v>-79.399999999383</v>
      </c>
      <c r="D2576" s="66">
        <v>-79.99999999940337</v>
      </c>
      <c r="E2576" s="46"/>
    </row>
    <row r="2577" hidden="1">
      <c r="A2577" s="39"/>
      <c r="B2577" s="60"/>
      <c r="C2577" s="67"/>
      <c r="D2577" s="61"/>
      <c r="E2577" s="68"/>
    </row>
    <row r="2578" hidden="1">
      <c r="A2578" s="39"/>
      <c r="B2578" s="60"/>
      <c r="C2578" s="67"/>
      <c r="D2578" s="61"/>
      <c r="E2578" s="68"/>
    </row>
    <row r="2579" hidden="1">
      <c r="A2579" s="5" t="s">
        <v>5092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3850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4" t="s">
        <v>3851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5" t="s">
        <v>5098</v>
      </c>
      <c r="B2585" s="7"/>
      <c r="C2585" s="16"/>
      <c r="D2585" s="56" t="s">
        <v>5099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3852</v>
      </c>
      <c r="B2587" s="6"/>
      <c r="C2587" s="6"/>
      <c r="D2587" s="6"/>
      <c r="E2587" s="7"/>
    </row>
    <row r="2588" hidden="1">
      <c r="A2588" s="20" t="s">
        <v>3853</v>
      </c>
      <c r="B2588" s="21" t="s">
        <v>3854</v>
      </c>
      <c r="C2588" s="22" t="s">
        <v>3855</v>
      </c>
      <c r="D2588" s="21" t="s">
        <v>3856</v>
      </c>
      <c r="E2588" s="23" t="s">
        <v>13</v>
      </c>
    </row>
    <row r="2589" hidden="1">
      <c r="A2589" s="57" t="s">
        <v>3857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7" t="s">
        <v>3858</v>
      </c>
      <c r="B2590" s="29">
        <v>11551.0</v>
      </c>
      <c r="C2590" s="26">
        <v>11551.0</v>
      </c>
      <c r="D2590" s="27">
        <v>0.0</v>
      </c>
      <c r="E2590" s="41"/>
    </row>
    <row r="2591" hidden="1">
      <c r="A2591" s="57" t="s">
        <v>3859</v>
      </c>
      <c r="B2591" s="25">
        <v>560.0</v>
      </c>
      <c r="C2591" s="26">
        <v>560.0</v>
      </c>
      <c r="D2591" s="27">
        <v>0.0</v>
      </c>
      <c r="E2591" s="42"/>
    </row>
    <row r="2592" hidden="1">
      <c r="A2592" s="57" t="s">
        <v>3860</v>
      </c>
      <c r="B2592" s="29">
        <v>500.0</v>
      </c>
      <c r="C2592" s="26">
        <v>500.0</v>
      </c>
      <c r="D2592" s="27">
        <v>0.0</v>
      </c>
      <c r="E2592" s="42"/>
    </row>
    <row r="2593" hidden="1">
      <c r="A2593" s="31" t="s">
        <v>3862</v>
      </c>
      <c r="B2593" s="29">
        <v>0.0</v>
      </c>
      <c r="C2593" s="26"/>
      <c r="D2593" s="27">
        <v>0.0</v>
      </c>
      <c r="E2593" s="41"/>
    </row>
    <row r="2594" hidden="1">
      <c r="A2594" s="31" t="s">
        <v>3863</v>
      </c>
      <c r="B2594" s="29">
        <v>0.0</v>
      </c>
      <c r="C2594" s="26">
        <v>244.0</v>
      </c>
      <c r="D2594" s="27">
        <v>244.0</v>
      </c>
      <c r="E2594" s="41" t="s">
        <v>5288</v>
      </c>
    </row>
    <row r="2595" hidden="1">
      <c r="A2595" s="31" t="s">
        <v>3865</v>
      </c>
      <c r="B2595" s="29">
        <v>4570.0</v>
      </c>
      <c r="C2595" s="26">
        <v>4326.0</v>
      </c>
      <c r="D2595" s="27">
        <v>-244.0</v>
      </c>
      <c r="E2595" s="28" t="s">
        <v>8971</v>
      </c>
    </row>
    <row r="2596" hidden="1">
      <c r="A2596" s="31" t="s">
        <v>3867</v>
      </c>
      <c r="B2596" s="29">
        <v>5000.0</v>
      </c>
      <c r="C2596" s="26">
        <v>5000.0</v>
      </c>
      <c r="D2596" s="27">
        <v>0.0</v>
      </c>
      <c r="E2596" s="41"/>
    </row>
    <row r="2597" hidden="1">
      <c r="A2597" s="58" t="s">
        <v>3868</v>
      </c>
      <c r="B2597" s="29">
        <v>90872.0</v>
      </c>
      <c r="C2597" s="29">
        <v>90872.0</v>
      </c>
      <c r="D2597" s="27">
        <v>0.0</v>
      </c>
      <c r="E2597" s="42"/>
    </row>
    <row r="2598" hidden="1">
      <c r="A2598" s="58" t="s">
        <v>3869</v>
      </c>
      <c r="B2598" s="29">
        <v>39919.0</v>
      </c>
      <c r="C2598" s="59">
        <v>39919.0</v>
      </c>
      <c r="D2598" s="27">
        <v>0.0</v>
      </c>
      <c r="E2598" s="42"/>
    </row>
    <row r="2599" hidden="1">
      <c r="A2599" s="58" t="s">
        <v>3870</v>
      </c>
      <c r="B2599" s="29">
        <v>69884.0</v>
      </c>
      <c r="C2599" s="59">
        <v>69884.0</v>
      </c>
      <c r="D2599" s="27">
        <v>0.0</v>
      </c>
      <c r="E2599" s="42"/>
    </row>
    <row r="2600" hidden="1">
      <c r="A2600" s="58" t="s">
        <v>3871</v>
      </c>
      <c r="B2600" s="29">
        <v>61441.0</v>
      </c>
      <c r="C2600" s="59">
        <v>61441.0</v>
      </c>
      <c r="D2600" s="27">
        <v>0.0</v>
      </c>
      <c r="E2600" s="42"/>
    </row>
    <row r="2601" hidden="1">
      <c r="A2601" s="58" t="s">
        <v>3873</v>
      </c>
      <c r="B2601" s="29">
        <v>0.0</v>
      </c>
      <c r="C2601" s="59">
        <v>0.0</v>
      </c>
      <c r="D2601" s="27">
        <v>0.0</v>
      </c>
      <c r="E2601" s="42"/>
    </row>
    <row r="2602" hidden="1">
      <c r="A2602" s="58" t="s">
        <v>3874</v>
      </c>
      <c r="B2602" s="29">
        <v>16175.0</v>
      </c>
      <c r="C2602" s="59">
        <v>16175.0</v>
      </c>
      <c r="D2602" s="27">
        <v>0.0</v>
      </c>
      <c r="E2602" s="42"/>
    </row>
    <row r="2603" hidden="1">
      <c r="A2603" s="35" t="s">
        <v>3875</v>
      </c>
      <c r="B2603" s="29">
        <v>315278.5</v>
      </c>
      <c r="C2603" s="59">
        <v>315278.5</v>
      </c>
      <c r="D2603" s="27">
        <v>0.0</v>
      </c>
      <c r="E2603" s="42"/>
    </row>
    <row r="2604" hidden="1">
      <c r="A2604" s="36" t="s">
        <v>3876</v>
      </c>
      <c r="B2604" s="43">
        <v>0.5</v>
      </c>
      <c r="C2604" s="65">
        <v>0.5</v>
      </c>
      <c r="D2604" s="66">
        <v>0.0</v>
      </c>
      <c r="E2604" s="46"/>
    </row>
    <row r="2605" hidden="1">
      <c r="A2605" s="39"/>
      <c r="B2605" s="60"/>
      <c r="C2605" s="67"/>
      <c r="D2605" s="61"/>
      <c r="E2605" s="68"/>
    </row>
    <row r="2606" hidden="1">
      <c r="A2606" s="39"/>
      <c r="B2606" s="60"/>
      <c r="C2606" s="67"/>
      <c r="D2606" s="61"/>
      <c r="E2606" s="68"/>
    </row>
    <row r="2607" hidden="1">
      <c r="A2607" s="5" t="s">
        <v>5092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3850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4" t="s">
        <v>3851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5" t="s">
        <v>5098</v>
      </c>
      <c r="B2613" s="7"/>
      <c r="C2613" s="16"/>
      <c r="D2613" s="56" t="s">
        <v>5099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3852</v>
      </c>
      <c r="B2615" s="6"/>
      <c r="C2615" s="6"/>
      <c r="D2615" s="6"/>
      <c r="E2615" s="7"/>
    </row>
    <row r="2616" hidden="1">
      <c r="A2616" s="20" t="s">
        <v>3853</v>
      </c>
      <c r="B2616" s="21" t="s">
        <v>3854</v>
      </c>
      <c r="C2616" s="22" t="s">
        <v>3855</v>
      </c>
      <c r="D2616" s="21" t="s">
        <v>3856</v>
      </c>
      <c r="E2616" s="23" t="s">
        <v>13</v>
      </c>
    </row>
    <row r="2617" hidden="1">
      <c r="A2617" s="57" t="s">
        <v>3857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7" t="s">
        <v>3858</v>
      </c>
      <c r="B2618" s="29">
        <v>13198.0</v>
      </c>
      <c r="C2618" s="26">
        <v>13198.0</v>
      </c>
      <c r="D2618" s="27">
        <v>0.0</v>
      </c>
      <c r="E2618" s="41"/>
    </row>
    <row r="2619" hidden="1">
      <c r="A2619" s="57" t="s">
        <v>3859</v>
      </c>
      <c r="B2619" s="25">
        <v>200.0</v>
      </c>
      <c r="C2619" s="26">
        <v>200.0</v>
      </c>
      <c r="D2619" s="27">
        <v>0.0</v>
      </c>
      <c r="E2619" s="42"/>
    </row>
    <row r="2620" hidden="1">
      <c r="A2620" s="57" t="s">
        <v>3860</v>
      </c>
      <c r="B2620" s="29">
        <v>500.0</v>
      </c>
      <c r="C2620" s="26">
        <v>1000.0</v>
      </c>
      <c r="D2620" s="27">
        <v>500.0</v>
      </c>
      <c r="E2620" s="42"/>
    </row>
    <row r="2621" hidden="1">
      <c r="A2621" s="31" t="s">
        <v>3862</v>
      </c>
      <c r="B2621" s="29">
        <v>320.0</v>
      </c>
      <c r="C2621" s="26"/>
      <c r="D2621" s="27">
        <v>-320.0</v>
      </c>
      <c r="E2621" s="41"/>
    </row>
    <row r="2622" hidden="1">
      <c r="A2622" s="31" t="s">
        <v>3863</v>
      </c>
      <c r="B2622" s="29">
        <v>0.0</v>
      </c>
      <c r="C2622" s="26"/>
      <c r="D2622" s="27">
        <v>0.0</v>
      </c>
      <c r="E2622" s="41"/>
    </row>
    <row r="2623" hidden="1">
      <c r="A2623" s="31" t="s">
        <v>3865</v>
      </c>
      <c r="B2623" s="29">
        <v>998.0</v>
      </c>
      <c r="C2623" s="26">
        <v>454.0</v>
      </c>
      <c r="D2623" s="27">
        <v>-544.0</v>
      </c>
      <c r="E2623" s="28" t="s">
        <v>8972</v>
      </c>
    </row>
    <row r="2624" hidden="1">
      <c r="A2624" s="31" t="s">
        <v>3867</v>
      </c>
      <c r="B2624" s="29">
        <v>5080.0</v>
      </c>
      <c r="C2624" s="26">
        <v>5080.0</v>
      </c>
      <c r="D2624" s="27">
        <v>0.0</v>
      </c>
      <c r="E2624" s="41"/>
    </row>
    <row r="2625" hidden="1">
      <c r="A2625" s="58" t="s">
        <v>3868</v>
      </c>
      <c r="B2625" s="29">
        <v>79728.0</v>
      </c>
      <c r="C2625" s="29">
        <v>79728.0</v>
      </c>
      <c r="D2625" s="27">
        <v>0.0</v>
      </c>
      <c r="E2625" s="42"/>
    </row>
    <row r="2626" hidden="1">
      <c r="A2626" s="58" t="s">
        <v>3869</v>
      </c>
      <c r="B2626" s="29">
        <v>37090.0</v>
      </c>
      <c r="C2626" s="59">
        <v>37090.0</v>
      </c>
      <c r="D2626" s="27">
        <v>0.0</v>
      </c>
      <c r="E2626" s="42"/>
    </row>
    <row r="2627" hidden="1">
      <c r="A2627" s="58" t="s">
        <v>3870</v>
      </c>
      <c r="B2627" s="29">
        <v>59763.0</v>
      </c>
      <c r="C2627" s="59">
        <v>59763.0</v>
      </c>
      <c r="D2627" s="27">
        <v>0.0</v>
      </c>
      <c r="E2627" s="42"/>
    </row>
    <row r="2628" hidden="1">
      <c r="A2628" s="58" t="s">
        <v>3871</v>
      </c>
      <c r="B2628" s="29">
        <v>60831.0</v>
      </c>
      <c r="C2628" s="59">
        <v>60831.0</v>
      </c>
      <c r="D2628" s="27">
        <v>0.0</v>
      </c>
      <c r="E2628" s="42"/>
    </row>
    <row r="2629" hidden="1">
      <c r="A2629" s="58" t="s">
        <v>3873</v>
      </c>
      <c r="B2629" s="29">
        <v>0.0</v>
      </c>
      <c r="C2629" s="59">
        <v>0.0</v>
      </c>
      <c r="D2629" s="27">
        <v>0.0</v>
      </c>
      <c r="E2629" s="42"/>
    </row>
    <row r="2630" hidden="1">
      <c r="A2630" s="58" t="s">
        <v>3874</v>
      </c>
      <c r="B2630" s="29">
        <v>12747.0</v>
      </c>
      <c r="C2630" s="59">
        <v>12747.0</v>
      </c>
      <c r="D2630" s="27">
        <v>0.0</v>
      </c>
      <c r="E2630" s="42"/>
    </row>
    <row r="2631" hidden="1">
      <c r="A2631" s="35" t="s">
        <v>3875</v>
      </c>
      <c r="B2631" s="29">
        <v>288927.0</v>
      </c>
      <c r="C2631" s="59">
        <v>288927.0</v>
      </c>
      <c r="D2631" s="27">
        <v>0.0</v>
      </c>
      <c r="E2631" s="42"/>
    </row>
    <row r="2632" hidden="1">
      <c r="A2632" s="36" t="s">
        <v>3876</v>
      </c>
      <c r="B2632" s="43">
        <v>1.0</v>
      </c>
      <c r="C2632" s="65">
        <v>-363.0</v>
      </c>
      <c r="D2632" s="66">
        <v>-364.0</v>
      </c>
      <c r="E2632" s="47" t="s">
        <v>8973</v>
      </c>
    </row>
    <row r="2633" hidden="1">
      <c r="A2633" s="39"/>
      <c r="B2633" s="60"/>
      <c r="C2633" s="67"/>
      <c r="D2633" s="61"/>
      <c r="E2633" s="69"/>
    </row>
    <row r="2634" hidden="1">
      <c r="A2634" s="39"/>
      <c r="B2634" s="60"/>
      <c r="C2634" s="67"/>
      <c r="D2634" s="61"/>
      <c r="E2634" s="69"/>
    </row>
    <row r="2635" hidden="1">
      <c r="A2635" s="5" t="s">
        <v>5092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3850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4" t="s">
        <v>3851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5" t="s">
        <v>5098</v>
      </c>
      <c r="B2641" s="7"/>
      <c r="C2641" s="16"/>
      <c r="D2641" s="56" t="s">
        <v>5099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3852</v>
      </c>
      <c r="B2643" s="6"/>
      <c r="C2643" s="6"/>
      <c r="D2643" s="6"/>
      <c r="E2643" s="7"/>
    </row>
    <row r="2644" hidden="1">
      <c r="A2644" s="20" t="s">
        <v>3853</v>
      </c>
      <c r="B2644" s="21" t="s">
        <v>3854</v>
      </c>
      <c r="C2644" s="22" t="s">
        <v>3855</v>
      </c>
      <c r="D2644" s="21" t="s">
        <v>3856</v>
      </c>
      <c r="E2644" s="23" t="s">
        <v>13</v>
      </c>
    </row>
    <row r="2645" hidden="1">
      <c r="A2645" s="57" t="s">
        <v>3857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7" t="s">
        <v>3858</v>
      </c>
      <c r="B2646" s="29">
        <v>13198.0</v>
      </c>
      <c r="C2646" s="26">
        <v>13198.0</v>
      </c>
      <c r="D2646" s="27">
        <v>0.0</v>
      </c>
      <c r="E2646" s="41"/>
    </row>
    <row r="2647" hidden="1">
      <c r="A2647" s="57" t="s">
        <v>3859</v>
      </c>
      <c r="B2647" s="25">
        <v>200.0</v>
      </c>
      <c r="C2647" s="26">
        <v>200.0</v>
      </c>
      <c r="D2647" s="27">
        <v>0.0</v>
      </c>
      <c r="E2647" s="42"/>
    </row>
    <row r="2648" hidden="1">
      <c r="A2648" s="57" t="s">
        <v>3860</v>
      </c>
      <c r="B2648" s="29">
        <v>500.0</v>
      </c>
      <c r="C2648" s="26">
        <v>1000.0</v>
      </c>
      <c r="D2648" s="27">
        <v>500.0</v>
      </c>
      <c r="E2648" s="42"/>
    </row>
    <row r="2649" hidden="1">
      <c r="A2649" s="31" t="s">
        <v>3862</v>
      </c>
      <c r="B2649" s="29">
        <v>320.0</v>
      </c>
      <c r="C2649" s="26"/>
      <c r="D2649" s="27">
        <v>-320.0</v>
      </c>
      <c r="E2649" s="41"/>
    </row>
    <row r="2650" hidden="1">
      <c r="A2650" s="31" t="s">
        <v>3863</v>
      </c>
      <c r="B2650" s="29">
        <v>0.0</v>
      </c>
      <c r="C2650" s="26"/>
      <c r="D2650" s="27">
        <v>0.0</v>
      </c>
      <c r="E2650" s="41"/>
    </row>
    <row r="2651" hidden="1">
      <c r="A2651" s="31" t="s">
        <v>3865</v>
      </c>
      <c r="B2651" s="29">
        <v>998.0</v>
      </c>
      <c r="C2651" s="26">
        <v>454.0</v>
      </c>
      <c r="D2651" s="27">
        <v>-544.0</v>
      </c>
      <c r="E2651" s="28" t="s">
        <v>8972</v>
      </c>
    </row>
    <row r="2652" hidden="1">
      <c r="A2652" s="31" t="s">
        <v>3867</v>
      </c>
      <c r="B2652" s="29">
        <v>5080.0</v>
      </c>
      <c r="C2652" s="26">
        <v>5080.0</v>
      </c>
      <c r="D2652" s="27">
        <v>0.0</v>
      </c>
      <c r="E2652" s="41"/>
    </row>
    <row r="2653" hidden="1">
      <c r="A2653" s="58" t="s">
        <v>3868</v>
      </c>
      <c r="B2653" s="29">
        <v>79728.0</v>
      </c>
      <c r="C2653" s="29">
        <v>79728.0</v>
      </c>
      <c r="D2653" s="27">
        <v>0.0</v>
      </c>
      <c r="E2653" s="42"/>
    </row>
    <row r="2654" hidden="1">
      <c r="A2654" s="58" t="s">
        <v>3869</v>
      </c>
      <c r="B2654" s="29">
        <v>37090.0</v>
      </c>
      <c r="C2654" s="59">
        <v>37090.0</v>
      </c>
      <c r="D2654" s="27">
        <v>0.0</v>
      </c>
      <c r="E2654" s="42"/>
    </row>
    <row r="2655" hidden="1">
      <c r="A2655" s="58" t="s">
        <v>3870</v>
      </c>
      <c r="B2655" s="29">
        <v>59763.0</v>
      </c>
      <c r="C2655" s="59">
        <v>59763.0</v>
      </c>
      <c r="D2655" s="27">
        <v>0.0</v>
      </c>
      <c r="E2655" s="42"/>
    </row>
    <row r="2656" hidden="1">
      <c r="A2656" s="58" t="s">
        <v>3871</v>
      </c>
      <c r="B2656" s="29">
        <v>60831.0</v>
      </c>
      <c r="C2656" s="59">
        <v>60831.0</v>
      </c>
      <c r="D2656" s="27">
        <v>0.0</v>
      </c>
      <c r="E2656" s="42"/>
    </row>
    <row r="2657" hidden="1">
      <c r="A2657" s="58" t="s">
        <v>3873</v>
      </c>
      <c r="B2657" s="29">
        <v>0.0</v>
      </c>
      <c r="C2657" s="59">
        <v>0.0</v>
      </c>
      <c r="D2657" s="27">
        <v>0.0</v>
      </c>
      <c r="E2657" s="42"/>
    </row>
    <row r="2658" hidden="1">
      <c r="A2658" s="58" t="s">
        <v>3874</v>
      </c>
      <c r="B2658" s="29">
        <v>12747.0</v>
      </c>
      <c r="C2658" s="59">
        <v>12747.0</v>
      </c>
      <c r="D2658" s="27">
        <v>0.0</v>
      </c>
      <c r="E2658" s="42"/>
    </row>
    <row r="2659" hidden="1">
      <c r="A2659" s="35" t="s">
        <v>3875</v>
      </c>
      <c r="B2659" s="29">
        <v>288927.0</v>
      </c>
      <c r="C2659" s="59">
        <v>288927.0</v>
      </c>
      <c r="D2659" s="27">
        <v>0.0</v>
      </c>
      <c r="E2659" s="42"/>
    </row>
    <row r="2660" hidden="1">
      <c r="A2660" s="36" t="s">
        <v>3876</v>
      </c>
      <c r="B2660" s="43">
        <v>1.0</v>
      </c>
      <c r="C2660" s="65">
        <v>-363.0</v>
      </c>
      <c r="D2660" s="66">
        <v>-364.0</v>
      </c>
      <c r="E2660" s="47" t="s">
        <v>8973</v>
      </c>
    </row>
    <row r="2661" hidden="1">
      <c r="A2661" s="39"/>
      <c r="B2661" s="60"/>
      <c r="C2661" s="67"/>
      <c r="D2661" s="61"/>
      <c r="E2661" s="69"/>
    </row>
    <row r="2662" hidden="1">
      <c r="A2662" s="39"/>
      <c r="B2662" s="60"/>
      <c r="C2662" s="67"/>
      <c r="D2662" s="61"/>
      <c r="E2662" s="69"/>
    </row>
    <row r="2663" hidden="1">
      <c r="A2663" s="5" t="s">
        <v>5092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3850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4" t="s">
        <v>3851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5" t="s">
        <v>5098</v>
      </c>
      <c r="B2669" s="7"/>
      <c r="C2669" s="16"/>
      <c r="D2669" s="56" t="s">
        <v>5107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3852</v>
      </c>
      <c r="B2671" s="6"/>
      <c r="C2671" s="6"/>
      <c r="D2671" s="6"/>
      <c r="E2671" s="7"/>
    </row>
    <row r="2672" hidden="1">
      <c r="A2672" s="20" t="s">
        <v>3853</v>
      </c>
      <c r="B2672" s="21" t="s">
        <v>3854</v>
      </c>
      <c r="C2672" s="22" t="s">
        <v>3855</v>
      </c>
      <c r="D2672" s="21" t="s">
        <v>3856</v>
      </c>
      <c r="E2672" s="23" t="s">
        <v>13</v>
      </c>
    </row>
    <row r="2673" hidden="1">
      <c r="A2673" s="57" t="s">
        <v>3857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7" t="s">
        <v>3858</v>
      </c>
      <c r="B2674" s="29">
        <v>8374.0</v>
      </c>
      <c r="C2674" s="26">
        <v>8374.0</v>
      </c>
      <c r="D2674" s="27">
        <v>0.0</v>
      </c>
      <c r="E2674" s="41"/>
    </row>
    <row r="2675" hidden="1">
      <c r="A2675" s="57" t="s">
        <v>3859</v>
      </c>
      <c r="B2675" s="25">
        <v>0.0</v>
      </c>
      <c r="C2675" s="26"/>
      <c r="D2675" s="27">
        <v>0.0</v>
      </c>
      <c r="E2675" s="42"/>
    </row>
    <row r="2676" hidden="1">
      <c r="A2676" s="57" t="s">
        <v>3860</v>
      </c>
      <c r="B2676" s="29">
        <v>0.0</v>
      </c>
      <c r="C2676" s="26"/>
      <c r="D2676" s="27">
        <v>0.0</v>
      </c>
      <c r="E2676" s="42"/>
    </row>
    <row r="2677" hidden="1">
      <c r="A2677" s="31" t="s">
        <v>3862</v>
      </c>
      <c r="B2677" s="29">
        <v>0.0</v>
      </c>
      <c r="C2677" s="26"/>
      <c r="D2677" s="27">
        <v>0.0</v>
      </c>
      <c r="E2677" s="41"/>
    </row>
    <row r="2678" hidden="1">
      <c r="A2678" s="31" t="s">
        <v>3863</v>
      </c>
      <c r="B2678" s="29">
        <v>0.0</v>
      </c>
      <c r="C2678" s="26"/>
      <c r="D2678" s="27">
        <v>0.0</v>
      </c>
      <c r="E2678" s="41"/>
    </row>
    <row r="2679" hidden="1">
      <c r="A2679" s="31" t="s">
        <v>3865</v>
      </c>
      <c r="B2679" s="29">
        <v>215.0</v>
      </c>
      <c r="C2679" s="26">
        <v>514.0</v>
      </c>
      <c r="D2679" s="27">
        <v>299.0</v>
      </c>
      <c r="E2679" s="28" t="s">
        <v>8974</v>
      </c>
    </row>
    <row r="2680" hidden="1">
      <c r="A2680" s="31" t="s">
        <v>3867</v>
      </c>
      <c r="B2680" s="29">
        <v>4320.0</v>
      </c>
      <c r="C2680" s="26">
        <v>4440.0</v>
      </c>
      <c r="D2680" s="27">
        <v>120.0</v>
      </c>
      <c r="E2680" s="41"/>
    </row>
    <row r="2681" hidden="1">
      <c r="A2681" s="58" t="s">
        <v>3868</v>
      </c>
      <c r="B2681" s="29">
        <v>54493.0</v>
      </c>
      <c r="C2681" s="29">
        <v>59773.0</v>
      </c>
      <c r="D2681" s="27">
        <v>5280.0</v>
      </c>
      <c r="E2681" s="42"/>
    </row>
    <row r="2682" hidden="1">
      <c r="A2682" s="58" t="s">
        <v>3869</v>
      </c>
      <c r="B2682" s="29">
        <v>30167.0</v>
      </c>
      <c r="C2682" s="59">
        <v>30167.0</v>
      </c>
      <c r="D2682" s="27">
        <v>0.0</v>
      </c>
      <c r="E2682" s="42"/>
    </row>
    <row r="2683" hidden="1">
      <c r="A2683" s="58" t="s">
        <v>3870</v>
      </c>
      <c r="B2683" s="29">
        <v>51455.0</v>
      </c>
      <c r="C2683" s="59">
        <v>51455.0</v>
      </c>
      <c r="D2683" s="27">
        <v>0.0</v>
      </c>
      <c r="E2683" s="42"/>
    </row>
    <row r="2684" hidden="1">
      <c r="A2684" s="58" t="s">
        <v>3871</v>
      </c>
      <c r="B2684" s="29">
        <v>49765.9</v>
      </c>
      <c r="C2684" s="59">
        <v>49765.9</v>
      </c>
      <c r="D2684" s="27">
        <v>0.0</v>
      </c>
      <c r="E2684" s="42"/>
    </row>
    <row r="2685" hidden="1">
      <c r="A2685" s="58" t="s">
        <v>3873</v>
      </c>
      <c r="B2685" s="29">
        <v>249.0</v>
      </c>
      <c r="C2685" s="59">
        <v>249.0</v>
      </c>
      <c r="D2685" s="27">
        <v>0.0</v>
      </c>
      <c r="E2685" s="42"/>
    </row>
    <row r="2686" hidden="1">
      <c r="A2686" s="58" t="s">
        <v>3874</v>
      </c>
      <c r="B2686" s="29">
        <v>9190.0</v>
      </c>
      <c r="C2686" s="59">
        <v>9190.0</v>
      </c>
      <c r="D2686" s="27">
        <v>0.0</v>
      </c>
      <c r="E2686" s="42"/>
    </row>
    <row r="2687" hidden="1">
      <c r="A2687" s="35" t="s">
        <v>3875</v>
      </c>
      <c r="B2687" s="29">
        <v>222406.4</v>
      </c>
      <c r="C2687" s="59">
        <v>227686.4</v>
      </c>
      <c r="D2687" s="27">
        <v>5280.0</v>
      </c>
      <c r="E2687" s="42"/>
    </row>
    <row r="2688" hidden="1">
      <c r="A2688" s="36" t="s">
        <v>3876</v>
      </c>
      <c r="B2688" s="43">
        <v>0.5</v>
      </c>
      <c r="C2688" s="65">
        <v>419.5</v>
      </c>
      <c r="D2688" s="66">
        <v>419.0</v>
      </c>
      <c r="E2688" s="47" t="s">
        <v>8975</v>
      </c>
    </row>
    <row r="2689" hidden="1">
      <c r="A2689" s="39"/>
      <c r="B2689" s="60"/>
      <c r="C2689" s="67"/>
      <c r="D2689" s="61"/>
      <c r="E2689" s="69"/>
    </row>
    <row r="2690" hidden="1">
      <c r="A2690" s="39"/>
      <c r="B2690" s="60"/>
      <c r="C2690" s="67"/>
      <c r="D2690" s="61"/>
      <c r="E2690" s="69"/>
    </row>
    <row r="2691" hidden="1">
      <c r="A2691" s="5" t="s">
        <v>5092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3850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4" t="s">
        <v>3851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5" t="s">
        <v>5099</v>
      </c>
      <c r="B2697" s="7"/>
      <c r="C2697" s="16"/>
      <c r="D2697" s="56" t="s">
        <v>5099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3852</v>
      </c>
      <c r="B2699" s="6"/>
      <c r="C2699" s="6"/>
      <c r="D2699" s="6"/>
      <c r="E2699" s="7"/>
    </row>
    <row r="2700" hidden="1">
      <c r="A2700" s="20" t="s">
        <v>3853</v>
      </c>
      <c r="B2700" s="21" t="s">
        <v>3854</v>
      </c>
      <c r="C2700" s="22" t="s">
        <v>3855</v>
      </c>
      <c r="D2700" s="21" t="s">
        <v>3856</v>
      </c>
      <c r="E2700" s="23" t="s">
        <v>13</v>
      </c>
    </row>
    <row r="2701" hidden="1">
      <c r="A2701" s="57" t="s">
        <v>3857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7" t="s">
        <v>3858</v>
      </c>
      <c r="B2702" s="29">
        <v>1741.0</v>
      </c>
      <c r="C2702" s="26">
        <v>1741.0</v>
      </c>
      <c r="D2702" s="27">
        <v>0.0</v>
      </c>
      <c r="E2702" s="41"/>
    </row>
    <row r="2703" hidden="1">
      <c r="A2703" s="57" t="s">
        <v>3859</v>
      </c>
      <c r="B2703" s="25">
        <v>0.0</v>
      </c>
      <c r="C2703" s="26"/>
      <c r="D2703" s="27">
        <v>0.0</v>
      </c>
      <c r="E2703" s="42"/>
    </row>
    <row r="2704" hidden="1">
      <c r="A2704" s="57" t="s">
        <v>3860</v>
      </c>
      <c r="B2704" s="29">
        <v>0.0</v>
      </c>
      <c r="C2704" s="26"/>
      <c r="D2704" s="27">
        <v>0.0</v>
      </c>
      <c r="E2704" s="42"/>
    </row>
    <row r="2705" hidden="1">
      <c r="A2705" s="31" t="s">
        <v>3862</v>
      </c>
      <c r="B2705" s="29">
        <v>0.0</v>
      </c>
      <c r="C2705" s="26"/>
      <c r="D2705" s="27">
        <v>0.0</v>
      </c>
      <c r="E2705" s="41"/>
    </row>
    <row r="2706" hidden="1">
      <c r="A2706" s="31" t="s">
        <v>3863</v>
      </c>
      <c r="B2706" s="29">
        <v>0.0</v>
      </c>
      <c r="C2706" s="26"/>
      <c r="D2706" s="27">
        <v>0.0</v>
      </c>
      <c r="E2706" s="41"/>
    </row>
    <row r="2707" hidden="1">
      <c r="A2707" s="31" t="s">
        <v>3865</v>
      </c>
      <c r="B2707" s="29">
        <v>0.0</v>
      </c>
      <c r="C2707" s="26"/>
      <c r="D2707" s="27">
        <v>0.0</v>
      </c>
      <c r="E2707" s="28"/>
    </row>
    <row r="2708" hidden="1">
      <c r="A2708" s="31" t="s">
        <v>3867</v>
      </c>
      <c r="B2708" s="29">
        <v>1000.0</v>
      </c>
      <c r="C2708" s="26">
        <v>1000.0</v>
      </c>
      <c r="D2708" s="27">
        <v>0.0</v>
      </c>
      <c r="E2708" s="41"/>
    </row>
    <row r="2709" hidden="1">
      <c r="A2709" s="58" t="s">
        <v>3868</v>
      </c>
      <c r="B2709" s="29">
        <v>12379.0</v>
      </c>
      <c r="C2709" s="29">
        <v>11945.0</v>
      </c>
      <c r="D2709" s="27">
        <v>-434.0</v>
      </c>
      <c r="E2709" s="42"/>
    </row>
    <row r="2710" hidden="1">
      <c r="A2710" s="58" t="s">
        <v>3869</v>
      </c>
      <c r="B2710" s="29">
        <v>3201.0</v>
      </c>
      <c r="C2710" s="59">
        <v>3201.0</v>
      </c>
      <c r="D2710" s="27">
        <v>0.0</v>
      </c>
      <c r="E2710" s="42"/>
    </row>
    <row r="2711" hidden="1">
      <c r="A2711" s="58" t="s">
        <v>3870</v>
      </c>
      <c r="B2711" s="29">
        <v>9346.0</v>
      </c>
      <c r="C2711" s="59">
        <v>9346.0</v>
      </c>
      <c r="D2711" s="27">
        <v>0.0</v>
      </c>
      <c r="E2711" s="42"/>
    </row>
    <row r="2712" hidden="1">
      <c r="A2712" s="58" t="s">
        <v>3871</v>
      </c>
      <c r="B2712" s="29">
        <v>10151.0</v>
      </c>
      <c r="C2712" s="59">
        <v>10151.0</v>
      </c>
      <c r="D2712" s="27">
        <v>0.0</v>
      </c>
      <c r="E2712" s="42"/>
    </row>
    <row r="2713" hidden="1">
      <c r="A2713" s="58" t="s">
        <v>3873</v>
      </c>
      <c r="B2713" s="29">
        <v>0.0</v>
      </c>
      <c r="C2713" s="59">
        <v>0.0</v>
      </c>
      <c r="D2713" s="27">
        <v>0.0</v>
      </c>
      <c r="E2713" s="42"/>
    </row>
    <row r="2714" hidden="1">
      <c r="A2714" s="58" t="s">
        <v>3874</v>
      </c>
      <c r="B2714" s="29">
        <v>1591.0</v>
      </c>
      <c r="C2714" s="59">
        <v>1591.0</v>
      </c>
      <c r="D2714" s="27">
        <v>0.0</v>
      </c>
      <c r="E2714" s="42"/>
    </row>
    <row r="2715" hidden="1">
      <c r="A2715" s="35" t="s">
        <v>3875</v>
      </c>
      <c r="B2715" s="29">
        <v>44147.0</v>
      </c>
      <c r="C2715" s="59">
        <v>43713.0</v>
      </c>
      <c r="D2715" s="27">
        <v>-434.0</v>
      </c>
      <c r="E2715" s="42"/>
    </row>
    <row r="2716" hidden="1">
      <c r="A2716" s="36" t="s">
        <v>3876</v>
      </c>
      <c r="B2716" s="43">
        <v>0.0</v>
      </c>
      <c r="C2716" s="65">
        <v>1.0</v>
      </c>
      <c r="D2716" s="66">
        <v>1.0</v>
      </c>
      <c r="E2716" s="47"/>
    </row>
    <row r="2717" hidden="1">
      <c r="A2717" s="39"/>
      <c r="B2717" s="60"/>
      <c r="C2717" s="67"/>
      <c r="D2717" s="61"/>
      <c r="E2717" s="69"/>
    </row>
    <row r="2718" hidden="1">
      <c r="A2718" s="39"/>
      <c r="B2718" s="60"/>
      <c r="C2718" s="67"/>
      <c r="D2718" s="61"/>
      <c r="E2718" s="69"/>
    </row>
    <row r="2719" hidden="1">
      <c r="A2719" s="5" t="s">
        <v>5092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3850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4" t="s">
        <v>3851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5" t="s">
        <v>5098</v>
      </c>
      <c r="B2725" s="7"/>
      <c r="C2725" s="16"/>
      <c r="D2725" s="56" t="s">
        <v>5099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3852</v>
      </c>
      <c r="B2727" s="6"/>
      <c r="C2727" s="6"/>
      <c r="D2727" s="6"/>
      <c r="E2727" s="7"/>
    </row>
    <row r="2728" hidden="1">
      <c r="A2728" s="20" t="s">
        <v>3853</v>
      </c>
      <c r="B2728" s="21" t="s">
        <v>3854</v>
      </c>
      <c r="C2728" s="22" t="s">
        <v>3855</v>
      </c>
      <c r="D2728" s="21" t="s">
        <v>3856</v>
      </c>
      <c r="E2728" s="23" t="s">
        <v>13</v>
      </c>
    </row>
    <row r="2729" hidden="1">
      <c r="A2729" s="57" t="s">
        <v>3857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7" t="s">
        <v>3858</v>
      </c>
      <c r="B2730" s="29">
        <v>12547.0</v>
      </c>
      <c r="C2730" s="26">
        <v>12547.0</v>
      </c>
      <c r="D2730" s="27">
        <v>0.0</v>
      </c>
      <c r="E2730" s="41"/>
    </row>
    <row r="2731" hidden="1">
      <c r="A2731" s="57" t="s">
        <v>3859</v>
      </c>
      <c r="B2731" s="25">
        <v>0.0</v>
      </c>
      <c r="C2731" s="26"/>
      <c r="D2731" s="27">
        <v>0.0</v>
      </c>
      <c r="E2731" s="42"/>
    </row>
    <row r="2732" hidden="1">
      <c r="A2732" s="57" t="s">
        <v>3860</v>
      </c>
      <c r="B2732" s="29">
        <v>0.0</v>
      </c>
      <c r="C2732" s="26"/>
      <c r="D2732" s="27">
        <v>0.0</v>
      </c>
      <c r="E2732" s="42"/>
    </row>
    <row r="2733" hidden="1">
      <c r="A2733" s="31" t="s">
        <v>3862</v>
      </c>
      <c r="B2733" s="29">
        <v>0.0</v>
      </c>
      <c r="C2733" s="26"/>
      <c r="D2733" s="27">
        <v>0.0</v>
      </c>
      <c r="E2733" s="41"/>
    </row>
    <row r="2734" hidden="1">
      <c r="A2734" s="31" t="s">
        <v>3863</v>
      </c>
      <c r="B2734" s="29">
        <v>0.0</v>
      </c>
      <c r="C2734" s="26"/>
      <c r="D2734" s="27">
        <v>0.0</v>
      </c>
      <c r="E2734" s="41"/>
    </row>
    <row r="2735" hidden="1">
      <c r="A2735" s="31" t="s">
        <v>3865</v>
      </c>
      <c r="B2735" s="29">
        <v>193.0</v>
      </c>
      <c r="C2735" s="26">
        <v>193.0</v>
      </c>
      <c r="D2735" s="27">
        <v>0.0</v>
      </c>
      <c r="E2735" s="28" t="s">
        <v>8976</v>
      </c>
    </row>
    <row r="2736" hidden="1">
      <c r="A2736" s="31" t="s">
        <v>3867</v>
      </c>
      <c r="B2736" s="29">
        <v>4760.0</v>
      </c>
      <c r="C2736" s="26">
        <v>4760.0</v>
      </c>
      <c r="D2736" s="27">
        <v>0.0</v>
      </c>
      <c r="E2736" s="41"/>
    </row>
    <row r="2737" hidden="1">
      <c r="A2737" s="58" t="s">
        <v>3868</v>
      </c>
      <c r="B2737" s="29">
        <v>66298.0</v>
      </c>
      <c r="C2737" s="29">
        <v>66298.0</v>
      </c>
      <c r="D2737" s="27">
        <v>0.0</v>
      </c>
      <c r="E2737" s="42"/>
    </row>
    <row r="2738" hidden="1">
      <c r="A2738" s="58" t="s">
        <v>3869</v>
      </c>
      <c r="B2738" s="29">
        <v>26926.0</v>
      </c>
      <c r="C2738" s="59">
        <v>26926.0</v>
      </c>
      <c r="D2738" s="27">
        <v>0.0</v>
      </c>
      <c r="E2738" s="42"/>
    </row>
    <row r="2739" hidden="1">
      <c r="A2739" s="58" t="s">
        <v>3870</v>
      </c>
      <c r="B2739" s="29">
        <v>54591.0</v>
      </c>
      <c r="C2739" s="59">
        <v>54591.0</v>
      </c>
      <c r="D2739" s="27">
        <v>0.0</v>
      </c>
      <c r="E2739" s="42"/>
    </row>
    <row r="2740" hidden="1">
      <c r="A2740" s="58" t="s">
        <v>3871</v>
      </c>
      <c r="B2740" s="29">
        <v>50394.0</v>
      </c>
      <c r="C2740" s="59">
        <v>50703.0</v>
      </c>
      <c r="D2740" s="27">
        <v>309.0</v>
      </c>
      <c r="E2740" s="42"/>
    </row>
    <row r="2741" hidden="1">
      <c r="A2741" s="58" t="s">
        <v>3873</v>
      </c>
      <c r="B2741" s="29">
        <v>856.0</v>
      </c>
      <c r="C2741" s="59">
        <v>856.0</v>
      </c>
      <c r="D2741" s="27">
        <v>0.0</v>
      </c>
      <c r="E2741" s="42"/>
    </row>
    <row r="2742" hidden="1">
      <c r="A2742" s="58" t="s">
        <v>3874</v>
      </c>
      <c r="B2742" s="29">
        <v>6970.0</v>
      </c>
      <c r="C2742" s="59">
        <v>6970.0</v>
      </c>
      <c r="D2742" s="27">
        <v>0.0</v>
      </c>
      <c r="E2742" s="42"/>
    </row>
    <row r="2743" hidden="1">
      <c r="A2743" s="35" t="s">
        <v>3875</v>
      </c>
      <c r="B2743" s="29">
        <v>235647.0</v>
      </c>
      <c r="C2743" s="59">
        <v>236454.0</v>
      </c>
      <c r="D2743" s="27">
        <v>807.0</v>
      </c>
      <c r="E2743" s="42"/>
    </row>
    <row r="2744" hidden="1">
      <c r="A2744" s="36" t="s">
        <v>3876</v>
      </c>
      <c r="B2744" s="43">
        <v>0.0</v>
      </c>
      <c r="C2744" s="65">
        <v>-498.0</v>
      </c>
      <c r="D2744" s="66">
        <v>-498.0</v>
      </c>
      <c r="E2744" s="47"/>
    </row>
    <row r="2745" hidden="1">
      <c r="A2745" s="39"/>
      <c r="B2745" s="60"/>
      <c r="C2745" s="67"/>
      <c r="D2745" s="61"/>
      <c r="E2745" s="69"/>
    </row>
    <row r="2746" hidden="1">
      <c r="A2746" s="39"/>
      <c r="B2746" s="60"/>
      <c r="C2746" s="67"/>
      <c r="D2746" s="61"/>
      <c r="E2746" s="69"/>
    </row>
    <row r="2747" hidden="1">
      <c r="A2747" s="5" t="s">
        <v>5092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3850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4" t="s">
        <v>3851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5" t="s">
        <v>5098</v>
      </c>
      <c r="B2753" s="7"/>
      <c r="C2753" s="16"/>
      <c r="D2753" s="56" t="s">
        <v>5099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3852</v>
      </c>
      <c r="B2755" s="6"/>
      <c r="C2755" s="6"/>
      <c r="D2755" s="6"/>
      <c r="E2755" s="7"/>
    </row>
    <row r="2756" hidden="1">
      <c r="A2756" s="20" t="s">
        <v>3853</v>
      </c>
      <c r="B2756" s="21" t="s">
        <v>3854</v>
      </c>
      <c r="C2756" s="22" t="s">
        <v>3855</v>
      </c>
      <c r="D2756" s="21" t="s">
        <v>3856</v>
      </c>
      <c r="E2756" s="23" t="s">
        <v>13</v>
      </c>
    </row>
    <row r="2757" hidden="1">
      <c r="A2757" s="57" t="s">
        <v>3857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7" t="s">
        <v>3858</v>
      </c>
      <c r="B2758" s="29">
        <v>15649.0</v>
      </c>
      <c r="C2758" s="26">
        <v>15649.0</v>
      </c>
      <c r="D2758" s="27">
        <v>0.0</v>
      </c>
      <c r="E2758" s="41"/>
    </row>
    <row r="2759" hidden="1">
      <c r="A2759" s="57" t="s">
        <v>3859</v>
      </c>
      <c r="B2759" s="25">
        <v>0.0</v>
      </c>
      <c r="C2759" s="26"/>
      <c r="D2759" s="27">
        <v>0.0</v>
      </c>
      <c r="E2759" s="42"/>
    </row>
    <row r="2760" hidden="1">
      <c r="A2760" s="57" t="s">
        <v>3860</v>
      </c>
      <c r="B2760" s="29">
        <v>0.0</v>
      </c>
      <c r="C2760" s="26"/>
      <c r="D2760" s="27">
        <v>0.0</v>
      </c>
      <c r="E2760" s="42"/>
    </row>
    <row r="2761" hidden="1">
      <c r="A2761" s="31" t="s">
        <v>3862</v>
      </c>
      <c r="B2761" s="29">
        <v>40.0</v>
      </c>
      <c r="C2761" s="26"/>
      <c r="D2761" s="27">
        <v>-40.0</v>
      </c>
      <c r="E2761" s="41"/>
    </row>
    <row r="2762" hidden="1">
      <c r="A2762" s="31" t="s">
        <v>3863</v>
      </c>
      <c r="B2762" s="29">
        <v>0.0</v>
      </c>
      <c r="C2762" s="26"/>
      <c r="D2762" s="27">
        <v>0.0</v>
      </c>
      <c r="E2762" s="41"/>
    </row>
    <row r="2763" hidden="1">
      <c r="A2763" s="31" t="s">
        <v>3865</v>
      </c>
      <c r="B2763" s="29">
        <v>0.0</v>
      </c>
      <c r="C2763" s="26"/>
      <c r="D2763" s="27">
        <v>0.0</v>
      </c>
      <c r="E2763" s="28"/>
    </row>
    <row r="2764" hidden="1">
      <c r="A2764" s="31" t="s">
        <v>3867</v>
      </c>
      <c r="B2764" s="29">
        <v>4960.0</v>
      </c>
      <c r="C2764" s="26">
        <v>5000.0</v>
      </c>
      <c r="D2764" s="27">
        <v>40.0</v>
      </c>
      <c r="E2764" s="41"/>
    </row>
    <row r="2765" hidden="1">
      <c r="A2765" s="58" t="s">
        <v>3868</v>
      </c>
      <c r="B2765" s="29">
        <v>78678.0</v>
      </c>
      <c r="C2765" s="29">
        <v>78678.0</v>
      </c>
      <c r="D2765" s="27">
        <v>0.0</v>
      </c>
      <c r="E2765" s="42"/>
    </row>
    <row r="2766" hidden="1">
      <c r="A2766" s="58" t="s">
        <v>3869</v>
      </c>
      <c r="B2766" s="29">
        <v>33045.0</v>
      </c>
      <c r="C2766" s="59">
        <v>33045.0</v>
      </c>
      <c r="D2766" s="27">
        <v>0.0</v>
      </c>
      <c r="E2766" s="42"/>
    </row>
    <row r="2767" hidden="1">
      <c r="A2767" s="58" t="s">
        <v>3870</v>
      </c>
      <c r="B2767" s="29">
        <v>72232.0</v>
      </c>
      <c r="C2767" s="59">
        <v>72232.0</v>
      </c>
      <c r="D2767" s="27">
        <v>0.0</v>
      </c>
      <c r="E2767" s="42"/>
    </row>
    <row r="2768" hidden="1">
      <c r="A2768" s="58" t="s">
        <v>3871</v>
      </c>
      <c r="B2768" s="29">
        <v>57576.0</v>
      </c>
      <c r="C2768" s="59">
        <v>57876.0</v>
      </c>
      <c r="D2768" s="27">
        <v>300.0</v>
      </c>
      <c r="E2768" s="42"/>
    </row>
    <row r="2769" hidden="1">
      <c r="A2769" s="58" t="s">
        <v>3873</v>
      </c>
      <c r="B2769" s="29">
        <v>927.0</v>
      </c>
      <c r="C2769" s="59">
        <v>927.0</v>
      </c>
      <c r="D2769" s="27">
        <v>0.0</v>
      </c>
      <c r="E2769" s="42"/>
    </row>
    <row r="2770" hidden="1">
      <c r="A2770" s="58" t="s">
        <v>3874</v>
      </c>
      <c r="B2770" s="29">
        <v>9504.0</v>
      </c>
      <c r="C2770" s="59">
        <v>9504.0</v>
      </c>
      <c r="D2770" s="27">
        <v>0.0</v>
      </c>
      <c r="E2770" s="42"/>
    </row>
    <row r="2771" hidden="1">
      <c r="A2771" s="35" t="s">
        <v>3875</v>
      </c>
      <c r="B2771" s="29">
        <v>290186.6</v>
      </c>
      <c r="C2771" s="59">
        <v>290486.6</v>
      </c>
      <c r="D2771" s="27">
        <v>300.0</v>
      </c>
      <c r="E2771" s="42"/>
    </row>
    <row r="2772" hidden="1">
      <c r="A2772" s="36" t="s">
        <v>3876</v>
      </c>
      <c r="B2772" s="43">
        <v>0.9000000000014552</v>
      </c>
      <c r="C2772" s="65">
        <v>1.400000000023283</v>
      </c>
      <c r="D2772" s="66">
        <v>0.5000000000218279</v>
      </c>
      <c r="E2772" s="47"/>
    </row>
    <row r="2773" hidden="1">
      <c r="A2773" s="39"/>
      <c r="B2773" s="60"/>
      <c r="C2773" s="67"/>
      <c r="D2773" s="61"/>
      <c r="E2773" s="69"/>
    </row>
    <row r="2774" hidden="1">
      <c r="A2774" s="39"/>
      <c r="B2774" s="60"/>
      <c r="C2774" s="67"/>
      <c r="D2774" s="61"/>
      <c r="E2774" s="69"/>
    </row>
    <row r="2775" hidden="1">
      <c r="A2775" s="5" t="s">
        <v>5092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3850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4" t="s">
        <v>3851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5" t="s">
        <v>5098</v>
      </c>
      <c r="B2781" s="7"/>
      <c r="C2781" s="16"/>
      <c r="D2781" s="56" t="s">
        <v>5099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3852</v>
      </c>
      <c r="B2783" s="6"/>
      <c r="C2783" s="6"/>
      <c r="D2783" s="6"/>
      <c r="E2783" s="7"/>
    </row>
    <row r="2784" hidden="1">
      <c r="A2784" s="20" t="s">
        <v>3853</v>
      </c>
      <c r="B2784" s="21" t="s">
        <v>3854</v>
      </c>
      <c r="C2784" s="22" t="s">
        <v>3855</v>
      </c>
      <c r="D2784" s="21" t="s">
        <v>3856</v>
      </c>
      <c r="E2784" s="23" t="s">
        <v>13</v>
      </c>
    </row>
    <row r="2785" hidden="1">
      <c r="A2785" s="57" t="s">
        <v>3857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7" t="s">
        <v>3858</v>
      </c>
      <c r="B2786" s="29">
        <v>14274.0</v>
      </c>
      <c r="C2786" s="26">
        <v>14274.0</v>
      </c>
      <c r="D2786" s="27">
        <v>0.0</v>
      </c>
      <c r="E2786" s="41"/>
    </row>
    <row r="2787" hidden="1">
      <c r="A2787" s="57" t="s">
        <v>3859</v>
      </c>
      <c r="B2787" s="25">
        <v>800.0</v>
      </c>
      <c r="C2787" s="26">
        <v>800.0</v>
      </c>
      <c r="D2787" s="27">
        <v>0.0</v>
      </c>
      <c r="E2787" s="42"/>
    </row>
    <row r="2788" hidden="1">
      <c r="A2788" s="57" t="s">
        <v>3860</v>
      </c>
      <c r="B2788" s="29">
        <v>500.0</v>
      </c>
      <c r="C2788" s="26">
        <v>500.0</v>
      </c>
      <c r="D2788" s="27">
        <v>0.0</v>
      </c>
      <c r="E2788" s="42"/>
    </row>
    <row r="2789" hidden="1">
      <c r="A2789" s="31" t="s">
        <v>3862</v>
      </c>
      <c r="B2789" s="29">
        <v>0.0</v>
      </c>
      <c r="C2789" s="26"/>
      <c r="D2789" s="27">
        <v>0.0</v>
      </c>
      <c r="E2789" s="41"/>
    </row>
    <row r="2790" hidden="1">
      <c r="A2790" s="31" t="s">
        <v>3863</v>
      </c>
      <c r="B2790" s="29">
        <v>0.0</v>
      </c>
      <c r="C2790" s="26"/>
      <c r="D2790" s="27">
        <v>0.0</v>
      </c>
      <c r="E2790" s="41"/>
    </row>
    <row r="2791" hidden="1">
      <c r="A2791" s="31" t="s">
        <v>3865</v>
      </c>
      <c r="B2791" s="29">
        <v>6099.0</v>
      </c>
      <c r="C2791" s="26">
        <v>6099.0</v>
      </c>
      <c r="D2791" s="27">
        <v>0.0</v>
      </c>
      <c r="E2791" s="28" t="s">
        <v>8977</v>
      </c>
    </row>
    <row r="2792" hidden="1">
      <c r="A2792" s="31" t="s">
        <v>3867</v>
      </c>
      <c r="B2792" s="29">
        <v>4240.0</v>
      </c>
      <c r="C2792" s="26">
        <v>4240.0</v>
      </c>
      <c r="D2792" s="27">
        <v>0.0</v>
      </c>
      <c r="E2792" s="41"/>
    </row>
    <row r="2793" hidden="1">
      <c r="A2793" s="58" t="s">
        <v>3868</v>
      </c>
      <c r="B2793" s="29">
        <v>79222.0</v>
      </c>
      <c r="C2793" s="29">
        <v>79222.0</v>
      </c>
      <c r="D2793" s="27">
        <v>0.0</v>
      </c>
      <c r="E2793" s="42"/>
    </row>
    <row r="2794" hidden="1">
      <c r="A2794" s="58" t="s">
        <v>3869</v>
      </c>
      <c r="B2794" s="29">
        <v>35221.0</v>
      </c>
      <c r="C2794" s="59">
        <v>34563.0</v>
      </c>
      <c r="D2794" s="27">
        <v>-658.0</v>
      </c>
      <c r="E2794" s="42"/>
    </row>
    <row r="2795" hidden="1">
      <c r="A2795" s="58" t="s">
        <v>3870</v>
      </c>
      <c r="B2795" s="29">
        <v>58417.0</v>
      </c>
      <c r="C2795" s="59">
        <v>58417.0</v>
      </c>
      <c r="D2795" s="27">
        <v>0.0</v>
      </c>
      <c r="E2795" s="42"/>
    </row>
    <row r="2796" hidden="1">
      <c r="A2796" s="58" t="s">
        <v>3871</v>
      </c>
      <c r="B2796" s="29">
        <v>56040.0</v>
      </c>
      <c r="C2796" s="59">
        <v>56040.0</v>
      </c>
      <c r="D2796" s="27">
        <v>0.0</v>
      </c>
      <c r="E2796" s="42"/>
    </row>
    <row r="2797" hidden="1">
      <c r="A2797" s="58" t="s">
        <v>3873</v>
      </c>
      <c r="B2797" s="29">
        <v>3705.0</v>
      </c>
      <c r="C2797" s="59">
        <v>3705.0</v>
      </c>
      <c r="D2797" s="27">
        <v>0.0</v>
      </c>
      <c r="E2797" s="42"/>
    </row>
    <row r="2798" hidden="1">
      <c r="A2798" s="58" t="s">
        <v>3874</v>
      </c>
      <c r="B2798" s="29">
        <v>6796.0</v>
      </c>
      <c r="C2798" s="59">
        <v>6796.0</v>
      </c>
      <c r="D2798" s="27">
        <v>0.0</v>
      </c>
      <c r="E2798" s="42"/>
    </row>
    <row r="2799" hidden="1">
      <c r="A2799" s="35" t="s">
        <v>3875</v>
      </c>
      <c r="B2799" s="29">
        <v>279255.0</v>
      </c>
      <c r="C2799" s="59">
        <v>278597.0</v>
      </c>
      <c r="D2799" s="27">
        <v>-658.0</v>
      </c>
      <c r="E2799" s="42"/>
    </row>
    <row r="2800" hidden="1">
      <c r="A2800" s="36" t="s">
        <v>3876</v>
      </c>
      <c r="B2800" s="43">
        <v>1.0</v>
      </c>
      <c r="C2800" s="65">
        <v>1.0</v>
      </c>
      <c r="D2800" s="66">
        <v>0.0</v>
      </c>
      <c r="E2800" s="47"/>
    </row>
    <row r="2801" hidden="1">
      <c r="A2801" s="39"/>
      <c r="B2801" s="60"/>
      <c r="C2801" s="67"/>
      <c r="D2801" s="61"/>
      <c r="E2801" s="69"/>
    </row>
    <row r="2802" hidden="1">
      <c r="A2802" s="39"/>
      <c r="B2802" s="60"/>
      <c r="C2802" s="67"/>
      <c r="D2802" s="61"/>
      <c r="E2802" s="69"/>
    </row>
    <row r="2803" hidden="1">
      <c r="A2803" s="5" t="s">
        <v>5092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3850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4" t="s">
        <v>3851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5" t="s">
        <v>5098</v>
      </c>
      <c r="B2809" s="7"/>
      <c r="C2809" s="16"/>
      <c r="D2809" s="56" t="s">
        <v>5099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3852</v>
      </c>
      <c r="B2811" s="6"/>
      <c r="C2811" s="6"/>
      <c r="D2811" s="6"/>
      <c r="E2811" s="7"/>
    </row>
    <row r="2812" hidden="1">
      <c r="A2812" s="20" t="s">
        <v>3853</v>
      </c>
      <c r="B2812" s="21" t="s">
        <v>3854</v>
      </c>
      <c r="C2812" s="22" t="s">
        <v>3855</v>
      </c>
      <c r="D2812" s="21" t="s">
        <v>3856</v>
      </c>
      <c r="E2812" s="23" t="s">
        <v>13</v>
      </c>
    </row>
    <row r="2813" hidden="1">
      <c r="A2813" s="57" t="s">
        <v>3857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7" t="s">
        <v>3858</v>
      </c>
      <c r="B2814" s="29">
        <v>13159.0</v>
      </c>
      <c r="C2814" s="26">
        <v>13159.0</v>
      </c>
      <c r="D2814" s="27">
        <v>0.0</v>
      </c>
      <c r="E2814" s="41"/>
    </row>
    <row r="2815" hidden="1">
      <c r="A2815" s="57" t="s">
        <v>3859</v>
      </c>
      <c r="B2815" s="25">
        <v>680.0</v>
      </c>
      <c r="C2815" s="26">
        <v>680.0</v>
      </c>
      <c r="D2815" s="27">
        <v>0.0</v>
      </c>
      <c r="E2815" s="42"/>
    </row>
    <row r="2816" hidden="1">
      <c r="A2816" s="57" t="s">
        <v>3860</v>
      </c>
      <c r="B2816" s="29">
        <v>500.0</v>
      </c>
      <c r="C2816" s="26">
        <v>500.0</v>
      </c>
      <c r="D2816" s="27">
        <v>0.0</v>
      </c>
      <c r="E2816" s="42"/>
    </row>
    <row r="2817" hidden="1">
      <c r="A2817" s="31" t="s">
        <v>3862</v>
      </c>
      <c r="B2817" s="29">
        <v>0.0</v>
      </c>
      <c r="C2817" s="26"/>
      <c r="D2817" s="27">
        <v>0.0</v>
      </c>
      <c r="E2817" s="41"/>
    </row>
    <row r="2818" hidden="1">
      <c r="A2818" s="31" t="s">
        <v>3863</v>
      </c>
      <c r="B2818" s="29">
        <v>0.0</v>
      </c>
      <c r="C2818" s="26"/>
      <c r="D2818" s="27">
        <v>0.0</v>
      </c>
      <c r="E2818" s="41"/>
    </row>
    <row r="2819" hidden="1">
      <c r="A2819" s="31" t="s">
        <v>3865</v>
      </c>
      <c r="B2819" s="29">
        <v>160.0</v>
      </c>
      <c r="C2819" s="26">
        <v>160.0</v>
      </c>
      <c r="D2819" s="27">
        <v>0.0</v>
      </c>
      <c r="E2819" s="28" t="s">
        <v>5298</v>
      </c>
    </row>
    <row r="2820" hidden="1">
      <c r="A2820" s="31" t="s">
        <v>3867</v>
      </c>
      <c r="B2820" s="29">
        <v>4715.0</v>
      </c>
      <c r="C2820" s="26">
        <v>4715.0</v>
      </c>
      <c r="D2820" s="27">
        <v>0.0</v>
      </c>
      <c r="E2820" s="41"/>
    </row>
    <row r="2821" hidden="1">
      <c r="A2821" s="58" t="s">
        <v>3868</v>
      </c>
      <c r="B2821" s="29">
        <v>60665.0</v>
      </c>
      <c r="C2821" s="29">
        <v>60665.0</v>
      </c>
      <c r="D2821" s="27">
        <v>0.0</v>
      </c>
      <c r="E2821" s="42"/>
    </row>
    <row r="2822" hidden="1">
      <c r="A2822" s="58" t="s">
        <v>3869</v>
      </c>
      <c r="B2822" s="29">
        <v>44927.0</v>
      </c>
      <c r="C2822" s="59">
        <v>44927.0</v>
      </c>
      <c r="D2822" s="27">
        <v>0.0</v>
      </c>
      <c r="E2822" s="42"/>
    </row>
    <row r="2823" hidden="1">
      <c r="A2823" s="58" t="s">
        <v>3870</v>
      </c>
      <c r="B2823" s="29">
        <v>61180.22</v>
      </c>
      <c r="C2823" s="59">
        <v>62410.630000000005</v>
      </c>
      <c r="D2823" s="27">
        <v>1230.4100000000035</v>
      </c>
      <c r="E2823" s="42"/>
    </row>
    <row r="2824" hidden="1">
      <c r="A2824" s="58" t="s">
        <v>3871</v>
      </c>
      <c r="B2824" s="29">
        <v>52360.0</v>
      </c>
      <c r="C2824" s="59">
        <v>52360.0</v>
      </c>
      <c r="D2824" s="27">
        <v>0.0</v>
      </c>
      <c r="E2824" s="42"/>
    </row>
    <row r="2825" hidden="1">
      <c r="A2825" s="58" t="s">
        <v>3873</v>
      </c>
      <c r="B2825" s="29">
        <v>0.0</v>
      </c>
      <c r="C2825" s="59">
        <v>0.0</v>
      </c>
      <c r="D2825" s="27">
        <v>0.0</v>
      </c>
      <c r="E2825" s="42"/>
    </row>
    <row r="2826" hidden="1">
      <c r="A2826" s="58" t="s">
        <v>3874</v>
      </c>
      <c r="B2826" s="29">
        <v>10711.61</v>
      </c>
      <c r="C2826" s="59">
        <v>10711.609999999999</v>
      </c>
      <c r="D2826" s="27">
        <v>-1.8189894035458565E-12</v>
      </c>
      <c r="E2826" s="42"/>
    </row>
    <row r="2827" hidden="1">
      <c r="A2827" s="35" t="s">
        <v>3875</v>
      </c>
      <c r="B2827" s="29">
        <v>271786.8300000001</v>
      </c>
      <c r="C2827" s="59">
        <v>273017.2400000001</v>
      </c>
      <c r="D2827" s="27">
        <v>1230.4100000000326</v>
      </c>
      <c r="E2827" s="42"/>
    </row>
    <row r="2828" hidden="1">
      <c r="A2828" s="36" t="s">
        <v>3876</v>
      </c>
      <c r="B2828" s="43">
        <v>-0.6100000000369619</v>
      </c>
      <c r="C2828" s="65">
        <v>-0.6100000001024455</v>
      </c>
      <c r="D2828" s="66">
        <v>-6.548361852765083E-11</v>
      </c>
      <c r="E2828" s="47"/>
    </row>
    <row r="2829" hidden="1">
      <c r="A2829" s="39"/>
      <c r="B2829" s="60"/>
      <c r="C2829" s="67"/>
      <c r="D2829" s="61"/>
      <c r="E2829" s="69"/>
    </row>
    <row r="2830" hidden="1">
      <c r="A2830" s="39"/>
      <c r="B2830" s="60"/>
      <c r="C2830" s="67"/>
      <c r="D2830" s="61"/>
      <c r="E2830" s="69"/>
    </row>
    <row r="2831" hidden="1">
      <c r="A2831" s="5" t="s">
        <v>5092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3850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4" t="s">
        <v>3851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5" t="s">
        <v>5098</v>
      </c>
      <c r="B2837" s="7"/>
      <c r="C2837" s="16"/>
      <c r="D2837" s="56" t="s">
        <v>5100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3852</v>
      </c>
      <c r="B2839" s="6"/>
      <c r="C2839" s="6"/>
      <c r="D2839" s="6"/>
      <c r="E2839" s="7"/>
    </row>
    <row r="2840" hidden="1">
      <c r="A2840" s="20" t="s">
        <v>3853</v>
      </c>
      <c r="B2840" s="21" t="s">
        <v>3854</v>
      </c>
      <c r="C2840" s="22" t="s">
        <v>3855</v>
      </c>
      <c r="D2840" s="21" t="s">
        <v>3856</v>
      </c>
      <c r="E2840" s="23" t="s">
        <v>13</v>
      </c>
    </row>
    <row r="2841" hidden="1">
      <c r="A2841" s="57" t="s">
        <v>3857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7" t="s">
        <v>3858</v>
      </c>
      <c r="B2842" s="29">
        <v>4212.0</v>
      </c>
      <c r="C2842" s="26">
        <v>4212.0</v>
      </c>
      <c r="D2842" s="27">
        <v>0.0</v>
      </c>
      <c r="E2842" s="41"/>
    </row>
    <row r="2843" hidden="1">
      <c r="A2843" s="57" t="s">
        <v>3859</v>
      </c>
      <c r="B2843" s="25">
        <v>0.0</v>
      </c>
      <c r="C2843" s="26"/>
      <c r="D2843" s="27">
        <v>0.0</v>
      </c>
      <c r="E2843" s="42"/>
    </row>
    <row r="2844" hidden="1">
      <c r="A2844" s="57" t="s">
        <v>3860</v>
      </c>
      <c r="B2844" s="29">
        <v>0.0</v>
      </c>
      <c r="C2844" s="26"/>
      <c r="D2844" s="27">
        <v>0.0</v>
      </c>
      <c r="E2844" s="42"/>
    </row>
    <row r="2845" hidden="1">
      <c r="A2845" s="31" t="s">
        <v>3862</v>
      </c>
      <c r="B2845" s="29">
        <v>0.0</v>
      </c>
      <c r="C2845" s="26"/>
      <c r="D2845" s="27">
        <v>0.0</v>
      </c>
      <c r="E2845" s="41"/>
    </row>
    <row r="2846" hidden="1">
      <c r="A2846" s="31" t="s">
        <v>3863</v>
      </c>
      <c r="B2846" s="29">
        <v>0.0</v>
      </c>
      <c r="C2846" s="26"/>
      <c r="D2846" s="27">
        <v>0.0</v>
      </c>
      <c r="E2846" s="41"/>
    </row>
    <row r="2847" hidden="1">
      <c r="A2847" s="31" t="s">
        <v>3865</v>
      </c>
      <c r="B2847" s="29">
        <v>3420.0</v>
      </c>
      <c r="C2847" s="26">
        <v>3420.0</v>
      </c>
      <c r="D2847" s="27">
        <v>0.0</v>
      </c>
      <c r="E2847" s="28" t="s">
        <v>8978</v>
      </c>
    </row>
    <row r="2848" hidden="1">
      <c r="A2848" s="31" t="s">
        <v>3867</v>
      </c>
      <c r="B2848" s="29">
        <v>1170.0</v>
      </c>
      <c r="C2848" s="26">
        <v>1170.0</v>
      </c>
      <c r="D2848" s="27">
        <v>0.0</v>
      </c>
      <c r="E2848" s="41"/>
    </row>
    <row r="2849" hidden="1">
      <c r="A2849" s="58" t="s">
        <v>3868</v>
      </c>
      <c r="B2849" s="29">
        <v>16157.0</v>
      </c>
      <c r="C2849" s="29">
        <v>16157.0</v>
      </c>
      <c r="D2849" s="27">
        <v>0.0</v>
      </c>
      <c r="E2849" s="42"/>
    </row>
    <row r="2850" hidden="1">
      <c r="A2850" s="58" t="s">
        <v>3869</v>
      </c>
      <c r="B2850" s="29">
        <v>12287.0</v>
      </c>
      <c r="C2850" s="59">
        <v>12287.0</v>
      </c>
      <c r="D2850" s="27">
        <v>0.0</v>
      </c>
      <c r="E2850" s="42"/>
    </row>
    <row r="2851" hidden="1">
      <c r="A2851" s="58" t="s">
        <v>3870</v>
      </c>
      <c r="B2851" s="29">
        <v>16448.42</v>
      </c>
      <c r="C2851" s="59">
        <v>16448.42</v>
      </c>
      <c r="D2851" s="27">
        <v>0.0</v>
      </c>
      <c r="E2851" s="42"/>
    </row>
    <row r="2852" hidden="1">
      <c r="A2852" s="58" t="s">
        <v>3871</v>
      </c>
      <c r="B2852" s="29">
        <v>15498.0</v>
      </c>
      <c r="C2852" s="59">
        <v>15498.0</v>
      </c>
      <c r="D2852" s="27">
        <v>0.0</v>
      </c>
      <c r="E2852" s="42"/>
    </row>
    <row r="2853" hidden="1">
      <c r="A2853" s="58" t="s">
        <v>3873</v>
      </c>
      <c r="B2853" s="29">
        <v>0.0</v>
      </c>
      <c r="C2853" s="59">
        <v>0.0</v>
      </c>
      <c r="D2853" s="27">
        <v>0.0</v>
      </c>
      <c r="E2853" s="42"/>
    </row>
    <row r="2854" hidden="1">
      <c r="A2854" s="58" t="s">
        <v>3874</v>
      </c>
      <c r="B2854" s="29">
        <v>3053.6000000000004</v>
      </c>
      <c r="C2854" s="59">
        <v>3053.6000000000004</v>
      </c>
      <c r="D2854" s="27">
        <v>0.0</v>
      </c>
      <c r="E2854" s="42"/>
    </row>
    <row r="2855" hidden="1">
      <c r="A2855" s="35" t="s">
        <v>3875</v>
      </c>
      <c r="B2855" s="29">
        <v>72963.52</v>
      </c>
      <c r="C2855" s="59">
        <v>72963.52000000002</v>
      </c>
      <c r="D2855" s="27">
        <v>1.4551915228366852E-11</v>
      </c>
      <c r="E2855" s="42"/>
    </row>
    <row r="2856" hidden="1">
      <c r="A2856" s="36" t="s">
        <v>3876</v>
      </c>
      <c r="B2856" s="43">
        <v>-0.10000000000582077</v>
      </c>
      <c r="C2856" s="65">
        <v>-0.10000000002037268</v>
      </c>
      <c r="D2856" s="66">
        <v>-1.4551915228366852E-11</v>
      </c>
      <c r="E2856" s="47"/>
    </row>
    <row r="2857" hidden="1">
      <c r="A2857" s="39"/>
      <c r="B2857" s="60"/>
      <c r="C2857" s="67"/>
      <c r="D2857" s="61"/>
      <c r="E2857" s="69"/>
    </row>
    <row r="2858" hidden="1">
      <c r="A2858" s="39"/>
      <c r="B2858" s="60"/>
      <c r="C2858" s="67"/>
      <c r="D2858" s="61"/>
      <c r="E2858" s="69"/>
    </row>
    <row r="2859" hidden="1">
      <c r="A2859" s="5" t="s">
        <v>5092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3850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4" t="s">
        <v>3851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5" t="s">
        <v>5101</v>
      </c>
      <c r="B2865" s="7"/>
      <c r="C2865" s="16"/>
      <c r="D2865" s="56" t="s">
        <v>5099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3852</v>
      </c>
      <c r="B2867" s="6"/>
      <c r="C2867" s="6"/>
      <c r="D2867" s="6"/>
      <c r="E2867" s="7"/>
    </row>
    <row r="2868" hidden="1">
      <c r="A2868" s="20" t="s">
        <v>3853</v>
      </c>
      <c r="B2868" s="21" t="s">
        <v>3854</v>
      </c>
      <c r="C2868" s="22" t="s">
        <v>3855</v>
      </c>
      <c r="D2868" s="21" t="s">
        <v>3856</v>
      </c>
      <c r="E2868" s="23" t="s">
        <v>13</v>
      </c>
    </row>
    <row r="2869" hidden="1">
      <c r="A2869" s="57" t="s">
        <v>3857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7" t="s">
        <v>3858</v>
      </c>
      <c r="B2870" s="29">
        <v>11032.0</v>
      </c>
      <c r="C2870" s="26">
        <v>11032.0</v>
      </c>
      <c r="D2870" s="27">
        <v>0.0</v>
      </c>
      <c r="E2870" s="41"/>
    </row>
    <row r="2871" hidden="1">
      <c r="A2871" s="57" t="s">
        <v>3859</v>
      </c>
      <c r="B2871" s="25">
        <v>0.0</v>
      </c>
      <c r="C2871" s="26"/>
      <c r="D2871" s="27">
        <v>0.0</v>
      </c>
      <c r="E2871" s="42"/>
    </row>
    <row r="2872" hidden="1">
      <c r="A2872" s="57" t="s">
        <v>3860</v>
      </c>
      <c r="B2872" s="29">
        <v>500.0</v>
      </c>
      <c r="C2872" s="26">
        <v>500.0</v>
      </c>
      <c r="D2872" s="27">
        <v>0.0</v>
      </c>
      <c r="E2872" s="42"/>
    </row>
    <row r="2873" hidden="1">
      <c r="A2873" s="31" t="s">
        <v>3862</v>
      </c>
      <c r="B2873" s="29">
        <v>0.0</v>
      </c>
      <c r="C2873" s="26"/>
      <c r="D2873" s="27">
        <v>0.0</v>
      </c>
      <c r="E2873" s="41"/>
    </row>
    <row r="2874" hidden="1">
      <c r="A2874" s="31" t="s">
        <v>3863</v>
      </c>
      <c r="B2874" s="29">
        <v>0.0</v>
      </c>
      <c r="C2874" s="26"/>
      <c r="D2874" s="27">
        <v>0.0</v>
      </c>
      <c r="E2874" s="41"/>
    </row>
    <row r="2875" hidden="1">
      <c r="A2875" s="31" t="s">
        <v>3865</v>
      </c>
      <c r="B2875" s="29">
        <v>2412.0</v>
      </c>
      <c r="C2875" s="26">
        <v>2277.0</v>
      </c>
      <c r="D2875" s="27">
        <v>-135.0</v>
      </c>
      <c r="E2875" s="28" t="s">
        <v>8979</v>
      </c>
    </row>
    <row r="2876" hidden="1">
      <c r="A2876" s="31" t="s">
        <v>3867</v>
      </c>
      <c r="B2876" s="29">
        <v>4005.0</v>
      </c>
      <c r="C2876" s="26">
        <v>4140.0</v>
      </c>
      <c r="D2876" s="27">
        <v>135.0</v>
      </c>
      <c r="E2876" s="41"/>
    </row>
    <row r="2877" hidden="1">
      <c r="A2877" s="58" t="s">
        <v>3868</v>
      </c>
      <c r="B2877" s="29">
        <v>54082.0</v>
      </c>
      <c r="C2877" s="29">
        <v>54082.0</v>
      </c>
      <c r="D2877" s="27">
        <v>0.0</v>
      </c>
      <c r="E2877" s="42"/>
    </row>
    <row r="2878" hidden="1">
      <c r="A2878" s="58" t="s">
        <v>3869</v>
      </c>
      <c r="B2878" s="29">
        <v>34418.0</v>
      </c>
      <c r="C2878" s="59">
        <v>34418.0</v>
      </c>
      <c r="D2878" s="27">
        <v>0.0</v>
      </c>
      <c r="E2878" s="42"/>
    </row>
    <row r="2879" hidden="1">
      <c r="A2879" s="58" t="s">
        <v>3870</v>
      </c>
      <c r="B2879" s="29">
        <v>47924.0</v>
      </c>
      <c r="C2879" s="59">
        <v>47924.0</v>
      </c>
      <c r="D2879" s="27">
        <v>0.0</v>
      </c>
      <c r="E2879" s="42"/>
    </row>
    <row r="2880" hidden="1">
      <c r="A2880" s="58" t="s">
        <v>3871</v>
      </c>
      <c r="B2880" s="29">
        <v>40670.0</v>
      </c>
      <c r="C2880" s="59">
        <v>40670.0</v>
      </c>
      <c r="D2880" s="27">
        <v>0.0</v>
      </c>
      <c r="E2880" s="42"/>
    </row>
    <row r="2881" hidden="1">
      <c r="A2881" s="58" t="s">
        <v>3873</v>
      </c>
      <c r="B2881" s="29">
        <v>0.0</v>
      </c>
      <c r="C2881" s="59">
        <v>0.0</v>
      </c>
      <c r="D2881" s="27">
        <v>0.0</v>
      </c>
      <c r="E2881" s="42"/>
    </row>
    <row r="2882" hidden="1">
      <c r="A2882" s="58" t="s">
        <v>3874</v>
      </c>
      <c r="B2882" s="29">
        <v>9383.0</v>
      </c>
      <c r="C2882" s="59">
        <v>9383.0</v>
      </c>
      <c r="D2882" s="27">
        <v>0.0</v>
      </c>
      <c r="E2882" s="42"/>
    </row>
    <row r="2883" hidden="1">
      <c r="A2883" s="35" t="s">
        <v>3875</v>
      </c>
      <c r="B2883" s="29">
        <v>215116.1</v>
      </c>
      <c r="C2883" s="59">
        <v>215116.1</v>
      </c>
      <c r="D2883" s="27">
        <v>0.0</v>
      </c>
      <c r="E2883" s="42"/>
    </row>
    <row r="2884" hidden="1">
      <c r="A2884" s="36" t="s">
        <v>3876</v>
      </c>
      <c r="B2884" s="43">
        <v>-0.09999999999854481</v>
      </c>
      <c r="C2884" s="65">
        <v>-0.10000000000582077</v>
      </c>
      <c r="D2884" s="66">
        <v>-7.275957614183426E-12</v>
      </c>
      <c r="E2884" s="47"/>
    </row>
    <row r="2885" hidden="1">
      <c r="A2885" s="39"/>
      <c r="B2885" s="60"/>
      <c r="C2885" s="67"/>
      <c r="D2885" s="61"/>
      <c r="E2885" s="69"/>
    </row>
    <row r="2886" hidden="1">
      <c r="A2886" s="39"/>
      <c r="B2886" s="60"/>
      <c r="C2886" s="67"/>
      <c r="D2886" s="61"/>
      <c r="E2886" s="69"/>
    </row>
    <row r="2887" hidden="1">
      <c r="A2887" s="5" t="s">
        <v>5092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3850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4" t="s">
        <v>3851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5" t="s">
        <v>5098</v>
      </c>
      <c r="B2893" s="7"/>
      <c r="C2893" s="16"/>
      <c r="D2893" s="56" t="s">
        <v>5099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3852</v>
      </c>
      <c r="B2895" s="6"/>
      <c r="C2895" s="6"/>
      <c r="D2895" s="6"/>
      <c r="E2895" s="7"/>
    </row>
    <row r="2896" hidden="1">
      <c r="A2896" s="20" t="s">
        <v>3853</v>
      </c>
      <c r="B2896" s="21" t="s">
        <v>3854</v>
      </c>
      <c r="C2896" s="22" t="s">
        <v>3855</v>
      </c>
      <c r="D2896" s="21" t="s">
        <v>3856</v>
      </c>
      <c r="E2896" s="23" t="s">
        <v>13</v>
      </c>
    </row>
    <row r="2897" hidden="1">
      <c r="A2897" s="57" t="s">
        <v>3857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7" t="s">
        <v>3858</v>
      </c>
      <c r="B2898" s="29">
        <v>17563.0</v>
      </c>
      <c r="C2898" s="26">
        <v>17563.0</v>
      </c>
      <c r="D2898" s="27">
        <v>0.0</v>
      </c>
      <c r="E2898" s="41"/>
    </row>
    <row r="2899" hidden="1">
      <c r="A2899" s="57" t="s">
        <v>3859</v>
      </c>
      <c r="B2899" s="25">
        <v>0.0</v>
      </c>
      <c r="C2899" s="26"/>
      <c r="D2899" s="27">
        <v>0.0</v>
      </c>
      <c r="E2899" s="42"/>
    </row>
    <row r="2900" hidden="1">
      <c r="A2900" s="57" t="s">
        <v>3860</v>
      </c>
      <c r="B2900" s="29">
        <v>500.0</v>
      </c>
      <c r="C2900" s="26">
        <v>500.0</v>
      </c>
      <c r="D2900" s="27">
        <v>0.0</v>
      </c>
      <c r="E2900" s="42"/>
    </row>
    <row r="2901" hidden="1">
      <c r="A2901" s="31" t="s">
        <v>3862</v>
      </c>
      <c r="B2901" s="29">
        <v>135.0</v>
      </c>
      <c r="C2901" s="26"/>
      <c r="D2901" s="27">
        <v>-135.0</v>
      </c>
      <c r="E2901" s="41"/>
    </row>
    <row r="2902" hidden="1">
      <c r="A2902" s="31" t="s">
        <v>3863</v>
      </c>
      <c r="B2902" s="29">
        <v>0.0</v>
      </c>
      <c r="C2902" s="26"/>
      <c r="D2902" s="27">
        <v>0.0</v>
      </c>
      <c r="E2902" s="41"/>
    </row>
    <row r="2903" hidden="1">
      <c r="A2903" s="31" t="s">
        <v>3865</v>
      </c>
      <c r="B2903" s="29">
        <v>9527.0</v>
      </c>
      <c r="C2903" s="26">
        <v>9537.0</v>
      </c>
      <c r="D2903" s="27">
        <v>10.0</v>
      </c>
      <c r="E2903" s="28" t="s">
        <v>8980</v>
      </c>
    </row>
    <row r="2904" hidden="1">
      <c r="A2904" s="31" t="s">
        <v>3867</v>
      </c>
      <c r="B2904" s="29">
        <v>3285.0</v>
      </c>
      <c r="C2904" s="26">
        <v>3415.0</v>
      </c>
      <c r="D2904" s="27">
        <v>130.0</v>
      </c>
      <c r="E2904" s="41"/>
    </row>
    <row r="2905" hidden="1">
      <c r="A2905" s="58" t="s">
        <v>3868</v>
      </c>
      <c r="B2905" s="29">
        <v>71855.0</v>
      </c>
      <c r="C2905" s="29">
        <v>71855.0</v>
      </c>
      <c r="D2905" s="27">
        <v>0.0</v>
      </c>
      <c r="E2905" s="42"/>
    </row>
    <row r="2906" hidden="1">
      <c r="A2906" s="58" t="s">
        <v>3869</v>
      </c>
      <c r="B2906" s="29">
        <v>43480.0</v>
      </c>
      <c r="C2906" s="59">
        <v>43480.0</v>
      </c>
      <c r="D2906" s="27">
        <v>0.0</v>
      </c>
      <c r="E2906" s="42"/>
    </row>
    <row r="2907" hidden="1">
      <c r="A2907" s="58" t="s">
        <v>3870</v>
      </c>
      <c r="B2907" s="29">
        <v>62440.0</v>
      </c>
      <c r="C2907" s="59">
        <v>62440.0</v>
      </c>
      <c r="D2907" s="27">
        <v>0.0</v>
      </c>
      <c r="E2907" s="42"/>
    </row>
    <row r="2908" hidden="1">
      <c r="A2908" s="58" t="s">
        <v>3871</v>
      </c>
      <c r="B2908" s="29">
        <v>53579.0</v>
      </c>
      <c r="C2908" s="59">
        <v>53828.0</v>
      </c>
      <c r="D2908" s="27">
        <v>249.0</v>
      </c>
      <c r="E2908" s="42"/>
    </row>
    <row r="2909" hidden="1">
      <c r="A2909" s="58" t="s">
        <v>3873</v>
      </c>
      <c r="B2909" s="29">
        <v>4023.0</v>
      </c>
      <c r="C2909" s="59">
        <v>4023.0</v>
      </c>
      <c r="D2909" s="27">
        <v>0.0</v>
      </c>
      <c r="E2909" s="42"/>
    </row>
    <row r="2910" hidden="1">
      <c r="A2910" s="58" t="s">
        <v>3874</v>
      </c>
      <c r="B2910" s="29">
        <v>12472.0</v>
      </c>
      <c r="C2910" s="59">
        <v>12472.0</v>
      </c>
      <c r="D2910" s="27">
        <v>0.0</v>
      </c>
      <c r="E2910" s="42"/>
    </row>
    <row r="2911" hidden="1">
      <c r="A2911" s="35" t="s">
        <v>3875</v>
      </c>
      <c r="B2911" s="29">
        <v>289250.2</v>
      </c>
      <c r="C2911" s="59">
        <v>289499.2</v>
      </c>
      <c r="D2911" s="27">
        <v>249.0</v>
      </c>
      <c r="E2911" s="42"/>
    </row>
    <row r="2912" hidden="1">
      <c r="A2912" s="36" t="s">
        <v>3876</v>
      </c>
      <c r="B2912" s="43">
        <v>0.8000000000029104</v>
      </c>
      <c r="C2912" s="65">
        <v>5.7999999999883585</v>
      </c>
      <c r="D2912" s="66">
        <v>4.999999999985448</v>
      </c>
      <c r="E2912" s="47"/>
    </row>
    <row r="2913" hidden="1">
      <c r="A2913" s="39"/>
      <c r="B2913" s="60"/>
      <c r="C2913" s="67"/>
      <c r="D2913" s="61"/>
      <c r="E2913" s="69"/>
    </row>
    <row r="2914" hidden="1">
      <c r="A2914" s="39"/>
      <c r="B2914" s="60"/>
      <c r="C2914" s="67"/>
      <c r="D2914" s="61"/>
      <c r="E2914" s="69"/>
    </row>
    <row r="2915" hidden="1">
      <c r="A2915" s="5" t="s">
        <v>5092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3850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4" t="s">
        <v>3851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5" t="s">
        <v>5098</v>
      </c>
      <c r="B2921" s="7"/>
      <c r="C2921" s="16"/>
      <c r="D2921" s="56" t="s">
        <v>5099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3852</v>
      </c>
      <c r="B2923" s="6"/>
      <c r="C2923" s="6"/>
      <c r="D2923" s="6"/>
      <c r="E2923" s="7"/>
    </row>
    <row r="2924" hidden="1">
      <c r="A2924" s="20" t="s">
        <v>3853</v>
      </c>
      <c r="B2924" s="21" t="s">
        <v>3854</v>
      </c>
      <c r="C2924" s="22" t="s">
        <v>3855</v>
      </c>
      <c r="D2924" s="21" t="s">
        <v>3856</v>
      </c>
      <c r="E2924" s="23" t="s">
        <v>13</v>
      </c>
    </row>
    <row r="2925" hidden="1">
      <c r="A2925" s="57" t="s">
        <v>3857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7" t="s">
        <v>3858</v>
      </c>
      <c r="B2926" s="29">
        <v>16198.0</v>
      </c>
      <c r="C2926" s="26">
        <v>16198.0</v>
      </c>
      <c r="D2926" s="27">
        <v>0.0</v>
      </c>
      <c r="E2926" s="41"/>
    </row>
    <row r="2927" hidden="1">
      <c r="A2927" s="57" t="s">
        <v>3859</v>
      </c>
      <c r="B2927" s="25">
        <v>0.0</v>
      </c>
      <c r="C2927" s="26"/>
      <c r="D2927" s="27">
        <v>0.0</v>
      </c>
      <c r="E2927" s="42"/>
    </row>
    <row r="2928" hidden="1">
      <c r="A2928" s="57" t="s">
        <v>3860</v>
      </c>
      <c r="B2928" s="29">
        <v>1000.0</v>
      </c>
      <c r="C2928" s="26">
        <v>1000.0</v>
      </c>
      <c r="D2928" s="27">
        <v>0.0</v>
      </c>
      <c r="E2928" s="42"/>
    </row>
    <row r="2929" hidden="1">
      <c r="A2929" s="31" t="s">
        <v>3862</v>
      </c>
      <c r="B2929" s="29">
        <v>90.0</v>
      </c>
      <c r="C2929" s="26"/>
      <c r="D2929" s="27">
        <v>-90.0</v>
      </c>
      <c r="E2929" s="41"/>
    </row>
    <row r="2930" hidden="1">
      <c r="A2930" s="31" t="s">
        <v>3863</v>
      </c>
      <c r="B2930" s="29">
        <v>0.0</v>
      </c>
      <c r="C2930" s="26">
        <v>150.0</v>
      </c>
      <c r="D2930" s="27">
        <v>150.0</v>
      </c>
      <c r="E2930" s="41" t="s">
        <v>5373</v>
      </c>
    </row>
    <row r="2931" hidden="1">
      <c r="A2931" s="31" t="s">
        <v>3865</v>
      </c>
      <c r="B2931" s="29">
        <v>12944.0</v>
      </c>
      <c r="C2931" s="26">
        <v>12865.0</v>
      </c>
      <c r="D2931" s="27">
        <v>-79.0</v>
      </c>
      <c r="E2931" s="28" t="s">
        <v>8981</v>
      </c>
    </row>
    <row r="2932" hidden="1">
      <c r="A2932" s="31" t="s">
        <v>3867</v>
      </c>
      <c r="B2932" s="29">
        <v>3960.0</v>
      </c>
      <c r="C2932" s="26">
        <v>4145.0</v>
      </c>
      <c r="D2932" s="27">
        <v>185.0</v>
      </c>
      <c r="E2932" s="41"/>
    </row>
    <row r="2933" hidden="1">
      <c r="A2933" s="58" t="s">
        <v>3868</v>
      </c>
      <c r="B2933" s="29">
        <v>63242.0</v>
      </c>
      <c r="C2933" s="29">
        <v>63242.0</v>
      </c>
      <c r="D2933" s="27">
        <v>0.0</v>
      </c>
      <c r="E2933" s="42"/>
    </row>
    <row r="2934" hidden="1">
      <c r="A2934" s="58" t="s">
        <v>3869</v>
      </c>
      <c r="B2934" s="29">
        <v>40810.0</v>
      </c>
      <c r="C2934" s="59">
        <v>40810.0</v>
      </c>
      <c r="D2934" s="27">
        <v>0.0</v>
      </c>
      <c r="E2934" s="42"/>
    </row>
    <row r="2935" hidden="1">
      <c r="A2935" s="58" t="s">
        <v>3870</v>
      </c>
      <c r="B2935" s="29">
        <v>53230.0</v>
      </c>
      <c r="C2935" s="59">
        <v>53230.0</v>
      </c>
      <c r="D2935" s="27">
        <v>0.0</v>
      </c>
      <c r="E2935" s="42"/>
    </row>
    <row r="2936" hidden="1">
      <c r="A2936" s="58" t="s">
        <v>3871</v>
      </c>
      <c r="B2936" s="29">
        <v>60750.0</v>
      </c>
      <c r="C2936" s="59">
        <v>60750.0</v>
      </c>
      <c r="D2936" s="27">
        <v>0.0</v>
      </c>
      <c r="E2936" s="42"/>
    </row>
    <row r="2937" hidden="1">
      <c r="A2937" s="58" t="s">
        <v>3873</v>
      </c>
      <c r="B2937" s="29">
        <v>1001.0</v>
      </c>
      <c r="C2937" s="59">
        <v>1001.0</v>
      </c>
      <c r="D2937" s="27">
        <v>0.0</v>
      </c>
      <c r="E2937" s="42"/>
    </row>
    <row r="2938" hidden="1">
      <c r="A2938" s="58" t="s">
        <v>3874</v>
      </c>
      <c r="B2938" s="29">
        <v>13817.0</v>
      </c>
      <c r="C2938" s="59">
        <v>13817.0</v>
      </c>
      <c r="D2938" s="27">
        <v>0.0</v>
      </c>
      <c r="E2938" s="42"/>
    </row>
    <row r="2939" hidden="1">
      <c r="A2939" s="35" t="s">
        <v>3875</v>
      </c>
      <c r="B2939" s="29">
        <v>269260.2</v>
      </c>
      <c r="C2939" s="59">
        <v>269260.2</v>
      </c>
      <c r="D2939" s="27">
        <v>0.0</v>
      </c>
      <c r="E2939" s="42"/>
    </row>
    <row r="2940" hidden="1">
      <c r="A2940" s="36" t="s">
        <v>3876</v>
      </c>
      <c r="B2940" s="43">
        <v>-0.19999999999708962</v>
      </c>
      <c r="C2940" s="65">
        <v>30.79999999998836</v>
      </c>
      <c r="D2940" s="66">
        <v>30.999999999985448</v>
      </c>
      <c r="E2940" s="47"/>
    </row>
    <row r="2941" hidden="1">
      <c r="A2941" s="39"/>
      <c r="B2941" s="60"/>
      <c r="C2941" s="67"/>
      <c r="D2941" s="61"/>
      <c r="E2941" s="69"/>
    </row>
    <row r="2942" hidden="1">
      <c r="A2942" s="39"/>
      <c r="B2942" s="60"/>
      <c r="C2942" s="67"/>
      <c r="D2942" s="61"/>
      <c r="E2942" s="69"/>
    </row>
    <row r="2943" hidden="1">
      <c r="A2943" s="5" t="s">
        <v>5092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3850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4" t="s">
        <v>3851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5" t="s">
        <v>5098</v>
      </c>
      <c r="B2949" s="7"/>
      <c r="C2949" s="16"/>
      <c r="D2949" s="56" t="s">
        <v>5099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3852</v>
      </c>
      <c r="B2951" s="6"/>
      <c r="C2951" s="6"/>
      <c r="D2951" s="6"/>
      <c r="E2951" s="7"/>
    </row>
    <row r="2952" hidden="1">
      <c r="A2952" s="20" t="s">
        <v>3853</v>
      </c>
      <c r="B2952" s="21" t="s">
        <v>3854</v>
      </c>
      <c r="C2952" s="22" t="s">
        <v>3855</v>
      </c>
      <c r="D2952" s="21" t="s">
        <v>3856</v>
      </c>
      <c r="E2952" s="23" t="s">
        <v>13</v>
      </c>
    </row>
    <row r="2953" hidden="1">
      <c r="A2953" s="57" t="s">
        <v>3857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7" t="s">
        <v>3858</v>
      </c>
      <c r="B2954" s="29">
        <v>14956.5</v>
      </c>
      <c r="C2954" s="26">
        <v>14956.5</v>
      </c>
      <c r="D2954" s="27">
        <v>0.0</v>
      </c>
      <c r="E2954" s="41"/>
    </row>
    <row r="2955" hidden="1">
      <c r="A2955" s="57" t="s">
        <v>3859</v>
      </c>
      <c r="B2955" s="25">
        <v>870.0</v>
      </c>
      <c r="C2955" s="26">
        <v>870.0</v>
      </c>
      <c r="D2955" s="27">
        <v>0.0</v>
      </c>
      <c r="E2955" s="42"/>
    </row>
    <row r="2956" hidden="1">
      <c r="A2956" s="57" t="s">
        <v>3860</v>
      </c>
      <c r="B2956" s="29">
        <v>1500.0</v>
      </c>
      <c r="C2956" s="26">
        <v>1500.0</v>
      </c>
      <c r="D2956" s="27">
        <v>0.0</v>
      </c>
      <c r="E2956" s="42"/>
    </row>
    <row r="2957" hidden="1">
      <c r="A2957" s="31" t="s">
        <v>3862</v>
      </c>
      <c r="B2957" s="29">
        <v>0.0</v>
      </c>
      <c r="C2957" s="26"/>
      <c r="D2957" s="27">
        <v>0.0</v>
      </c>
      <c r="E2957" s="41"/>
    </row>
    <row r="2958" hidden="1">
      <c r="A2958" s="31" t="s">
        <v>3863</v>
      </c>
      <c r="B2958" s="29">
        <v>0.0</v>
      </c>
      <c r="C2958" s="26">
        <v>105.0</v>
      </c>
      <c r="D2958" s="27">
        <v>105.0</v>
      </c>
      <c r="E2958" s="41" t="s">
        <v>5373</v>
      </c>
    </row>
    <row r="2959" hidden="1">
      <c r="A2959" s="31" t="s">
        <v>3865</v>
      </c>
      <c r="B2959" s="29">
        <v>3920.0</v>
      </c>
      <c r="C2959" s="26">
        <v>3815.0</v>
      </c>
      <c r="D2959" s="27">
        <v>-105.0</v>
      </c>
      <c r="E2959" s="28" t="s">
        <v>8982</v>
      </c>
    </row>
    <row r="2960" hidden="1">
      <c r="A2960" s="31" t="s">
        <v>3867</v>
      </c>
      <c r="B2960" s="29">
        <v>4275.0</v>
      </c>
      <c r="C2960" s="26">
        <v>4275.0</v>
      </c>
      <c r="D2960" s="27">
        <v>0.0</v>
      </c>
      <c r="E2960" s="41"/>
    </row>
    <row r="2961" hidden="1">
      <c r="A2961" s="58" t="s">
        <v>3868</v>
      </c>
      <c r="B2961" s="29">
        <v>67374.6</v>
      </c>
      <c r="C2961" s="29">
        <v>67374.6</v>
      </c>
      <c r="D2961" s="27">
        <v>0.0</v>
      </c>
      <c r="E2961" s="42"/>
    </row>
    <row r="2962" hidden="1">
      <c r="A2962" s="58" t="s">
        <v>3869</v>
      </c>
      <c r="B2962" s="29">
        <v>48685.0</v>
      </c>
      <c r="C2962" s="59">
        <v>48685.0</v>
      </c>
      <c r="D2962" s="27">
        <v>0.0</v>
      </c>
      <c r="E2962" s="42"/>
    </row>
    <row r="2963" hidden="1">
      <c r="A2963" s="58" t="s">
        <v>3870</v>
      </c>
      <c r="B2963" s="29">
        <v>54364.0</v>
      </c>
      <c r="C2963" s="59">
        <v>54364.0</v>
      </c>
      <c r="D2963" s="27">
        <v>0.0</v>
      </c>
      <c r="E2963" s="42"/>
    </row>
    <row r="2964" hidden="1">
      <c r="A2964" s="58" t="s">
        <v>3871</v>
      </c>
      <c r="B2964" s="29">
        <v>50962.0</v>
      </c>
      <c r="C2964" s="59">
        <v>50962.0</v>
      </c>
      <c r="D2964" s="27">
        <v>0.0</v>
      </c>
      <c r="E2964" s="42"/>
    </row>
    <row r="2965" hidden="1">
      <c r="A2965" s="58" t="s">
        <v>3873</v>
      </c>
      <c r="B2965" s="29">
        <v>1355.0</v>
      </c>
      <c r="C2965" s="59">
        <v>1355.0</v>
      </c>
      <c r="D2965" s="27">
        <v>0.0</v>
      </c>
      <c r="E2965" s="42"/>
    </row>
    <row r="2966" hidden="1">
      <c r="A2966" s="58" t="s">
        <v>3874</v>
      </c>
      <c r="B2966" s="29">
        <v>12575.0</v>
      </c>
      <c r="C2966" s="59">
        <v>12575.0</v>
      </c>
      <c r="D2966" s="27">
        <v>0.0</v>
      </c>
      <c r="E2966" s="42"/>
    </row>
    <row r="2967" hidden="1">
      <c r="A2967" s="35" t="s">
        <v>3875</v>
      </c>
      <c r="B2967" s="29">
        <v>284996.0</v>
      </c>
      <c r="C2967" s="59">
        <v>284996.0</v>
      </c>
      <c r="D2967" s="27">
        <v>0.0</v>
      </c>
      <c r="E2967" s="42"/>
    </row>
    <row r="2968" hidden="1">
      <c r="A2968" s="36" t="s">
        <v>3876</v>
      </c>
      <c r="B2968" s="43">
        <v>0.10000000000582077</v>
      </c>
      <c r="C2968" s="65">
        <v>1.099999999976717</v>
      </c>
      <c r="D2968" s="66">
        <v>0.9999999999708962</v>
      </c>
      <c r="E2968" s="47"/>
    </row>
    <row r="2969" hidden="1">
      <c r="A2969" s="39"/>
      <c r="B2969" s="60"/>
      <c r="C2969" s="67"/>
      <c r="D2969" s="61"/>
      <c r="E2969" s="69"/>
    </row>
    <row r="2970" hidden="1">
      <c r="A2970" s="39"/>
      <c r="B2970" s="60"/>
      <c r="C2970" s="67"/>
      <c r="D2970" s="61"/>
      <c r="E2970" s="69"/>
    </row>
    <row r="2971" hidden="1">
      <c r="A2971" s="5" t="s">
        <v>5092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5" t="s">
        <v>3850</v>
      </c>
      <c r="B2973" s="6"/>
      <c r="C2973" s="6"/>
      <c r="D2973" s="6"/>
      <c r="E2973" s="7"/>
    </row>
    <row r="2974" hidden="1">
      <c r="A2974" s="10"/>
      <c r="B2974" s="11"/>
      <c r="C2974" s="11"/>
      <c r="D2974" s="11"/>
      <c r="E2974" s="12"/>
    </row>
    <row r="2975" hidden="1">
      <c r="A2975" s="13">
        <v>46139.0</v>
      </c>
      <c r="B2975" s="6"/>
      <c r="C2975" s="54" t="s">
        <v>3851</v>
      </c>
      <c r="D2975" s="15">
        <v>46142.0</v>
      </c>
      <c r="E2975" s="7"/>
    </row>
    <row r="2976" hidden="1">
      <c r="A2976" s="10"/>
      <c r="B2976" s="11"/>
      <c r="C2976" s="16"/>
      <c r="D2976" s="11"/>
      <c r="E2976" s="12"/>
    </row>
    <row r="2977" hidden="1">
      <c r="A2977" s="55" t="s">
        <v>5098</v>
      </c>
      <c r="B2977" s="7"/>
      <c r="C2977" s="16"/>
      <c r="D2977" s="56" t="s">
        <v>5113</v>
      </c>
      <c r="E2977" s="7"/>
    </row>
    <row r="2978" hidden="1">
      <c r="A2978" s="10"/>
      <c r="B2978" s="12"/>
      <c r="C2978" s="16"/>
      <c r="D2978" s="11"/>
      <c r="E2978" s="12"/>
    </row>
    <row r="2979" hidden="1">
      <c r="A2979" s="19" t="s">
        <v>3852</v>
      </c>
      <c r="B2979" s="6"/>
      <c r="C2979" s="6"/>
      <c r="D2979" s="6"/>
      <c r="E2979" s="7"/>
    </row>
    <row r="2980" hidden="1">
      <c r="A2980" s="20" t="s">
        <v>3853</v>
      </c>
      <c r="B2980" s="21" t="s">
        <v>3854</v>
      </c>
      <c r="C2980" s="22" t="s">
        <v>3855</v>
      </c>
      <c r="D2980" s="21" t="s">
        <v>3856</v>
      </c>
      <c r="E2980" s="23" t="s">
        <v>13</v>
      </c>
    </row>
    <row r="2981" hidden="1">
      <c r="A2981" s="57" t="s">
        <v>3857</v>
      </c>
      <c r="B2981" s="25">
        <v>11117.0</v>
      </c>
      <c r="C2981" s="26">
        <v>11117.0</v>
      </c>
      <c r="D2981" s="27">
        <v>0.0</v>
      </c>
      <c r="E2981" s="28"/>
    </row>
    <row r="2982" hidden="1">
      <c r="A2982" s="57" t="s">
        <v>3858</v>
      </c>
      <c r="B2982" s="29">
        <v>8163.0</v>
      </c>
      <c r="C2982" s="26">
        <v>8163.0</v>
      </c>
      <c r="D2982" s="27">
        <v>0.0</v>
      </c>
      <c r="E2982" s="41"/>
    </row>
    <row r="2983" hidden="1">
      <c r="A2983" s="57" t="s">
        <v>3859</v>
      </c>
      <c r="B2983" s="25">
        <v>240.0</v>
      </c>
      <c r="C2983" s="26">
        <v>240.0</v>
      </c>
      <c r="D2983" s="27">
        <v>0.0</v>
      </c>
      <c r="E2983" s="42"/>
    </row>
    <row r="2984" hidden="1">
      <c r="A2984" s="57" t="s">
        <v>3860</v>
      </c>
      <c r="B2984" s="29">
        <v>0.0</v>
      </c>
      <c r="C2984" s="26"/>
      <c r="D2984" s="27">
        <v>0.0</v>
      </c>
      <c r="E2984" s="42"/>
    </row>
    <row r="2985" hidden="1">
      <c r="A2985" s="31" t="s">
        <v>3862</v>
      </c>
      <c r="B2985" s="29">
        <v>0.0</v>
      </c>
      <c r="C2985" s="26"/>
      <c r="D2985" s="27">
        <v>0.0</v>
      </c>
      <c r="E2985" s="41"/>
    </row>
    <row r="2986" hidden="1">
      <c r="A2986" s="31" t="s">
        <v>3863</v>
      </c>
      <c r="B2986" s="29">
        <v>0.0</v>
      </c>
      <c r="C2986" s="26">
        <v>131.0</v>
      </c>
      <c r="D2986" s="27">
        <v>131.0</v>
      </c>
      <c r="E2986" s="41" t="s">
        <v>5288</v>
      </c>
    </row>
    <row r="2987" hidden="1">
      <c r="A2987" s="31" t="s">
        <v>3865</v>
      </c>
      <c r="B2987" s="29">
        <v>2131.0</v>
      </c>
      <c r="C2987" s="26">
        <v>2000.0</v>
      </c>
      <c r="D2987" s="27">
        <v>-131.0</v>
      </c>
      <c r="E2987" s="28" t="s">
        <v>8983</v>
      </c>
    </row>
    <row r="2988" hidden="1">
      <c r="A2988" s="31" t="s">
        <v>3867</v>
      </c>
      <c r="B2988" s="29">
        <v>2025.0</v>
      </c>
      <c r="C2988" s="26">
        <v>2025.0</v>
      </c>
      <c r="D2988" s="27">
        <v>0.0</v>
      </c>
      <c r="E2988" s="41"/>
    </row>
    <row r="2989" hidden="1">
      <c r="A2989" s="58" t="s">
        <v>3868</v>
      </c>
      <c r="B2989" s="29">
        <v>34925.399999999994</v>
      </c>
      <c r="C2989" s="29">
        <v>34925.399999999994</v>
      </c>
      <c r="D2989" s="27">
        <v>0.0</v>
      </c>
      <c r="E2989" s="42"/>
    </row>
    <row r="2990" hidden="1">
      <c r="A2990" s="58" t="s">
        <v>3869</v>
      </c>
      <c r="B2990" s="29">
        <v>19659.0</v>
      </c>
      <c r="C2990" s="59">
        <v>19659.0</v>
      </c>
      <c r="D2990" s="27">
        <v>0.0</v>
      </c>
      <c r="E2990" s="42"/>
    </row>
    <row r="2991" hidden="1">
      <c r="A2991" s="58" t="s">
        <v>3870</v>
      </c>
      <c r="B2991" s="29">
        <v>33179.0</v>
      </c>
      <c r="C2991" s="59">
        <v>33179.0</v>
      </c>
      <c r="D2991" s="27">
        <v>0.0</v>
      </c>
      <c r="E2991" s="42"/>
    </row>
    <row r="2992" hidden="1">
      <c r="A2992" s="58" t="s">
        <v>3871</v>
      </c>
      <c r="B2992" s="29">
        <v>23968.0</v>
      </c>
      <c r="C2992" s="59">
        <v>23968.0</v>
      </c>
      <c r="D2992" s="27">
        <v>0.0</v>
      </c>
      <c r="E2992" s="42"/>
    </row>
    <row r="2993" hidden="1">
      <c r="A2993" s="58" t="s">
        <v>3873</v>
      </c>
      <c r="B2993" s="29">
        <v>458.0</v>
      </c>
      <c r="C2993" s="59">
        <v>458.0</v>
      </c>
      <c r="D2993" s="27">
        <v>0.0</v>
      </c>
      <c r="E2993" s="42"/>
    </row>
    <row r="2994" hidden="1">
      <c r="A2994" s="58" t="s">
        <v>3874</v>
      </c>
      <c r="B2994" s="29">
        <v>4776.0</v>
      </c>
      <c r="C2994" s="59">
        <v>4776.0</v>
      </c>
      <c r="D2994" s="27">
        <v>0.0</v>
      </c>
      <c r="E2994" s="42"/>
    </row>
    <row r="2995" hidden="1">
      <c r="A2995" s="35" t="s">
        <v>3875</v>
      </c>
      <c r="B2995" s="29">
        <v>135865.40000000002</v>
      </c>
      <c r="C2995" s="59">
        <v>135865.40000000002</v>
      </c>
      <c r="D2995" s="27">
        <v>0.0</v>
      </c>
      <c r="E2995" s="42"/>
    </row>
    <row r="2996" hidden="1">
      <c r="A2996" s="36" t="s">
        <v>3876</v>
      </c>
      <c r="B2996" s="43">
        <v>0.0</v>
      </c>
      <c r="C2996" s="65">
        <v>-2.9103830456733704E-11</v>
      </c>
      <c r="D2996" s="66">
        <v>-2.9103830456733704E-11</v>
      </c>
      <c r="E2996" s="47"/>
    </row>
    <row r="2997" hidden="1">
      <c r="A2997" s="39"/>
      <c r="B2997" s="60"/>
      <c r="C2997" s="67"/>
      <c r="D2997" s="61"/>
      <c r="E2997" s="69"/>
    </row>
    <row r="2998" hidden="1">
      <c r="A2998" s="39"/>
      <c r="B2998" s="60"/>
      <c r="C2998" s="67"/>
      <c r="D2998" s="61"/>
      <c r="E2998" s="69"/>
    </row>
    <row r="2999" hidden="1">
      <c r="A2999" s="5" t="s">
        <v>5092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5" t="s">
        <v>3850</v>
      </c>
      <c r="B3001" s="6"/>
      <c r="C3001" s="6"/>
      <c r="D3001" s="6"/>
      <c r="E3001" s="7"/>
    </row>
    <row r="3002" hidden="1">
      <c r="A3002" s="10"/>
      <c r="B3002" s="11"/>
      <c r="C3002" s="11"/>
      <c r="D3002" s="11"/>
      <c r="E3002" s="12"/>
    </row>
    <row r="3003" hidden="1">
      <c r="A3003" s="13">
        <v>46143.0</v>
      </c>
      <c r="B3003" s="6"/>
      <c r="C3003" s="54" t="s">
        <v>3851</v>
      </c>
      <c r="D3003" s="15">
        <v>46145.0</v>
      </c>
      <c r="E3003" s="7"/>
    </row>
    <row r="3004" hidden="1">
      <c r="A3004" s="10"/>
      <c r="B3004" s="11"/>
      <c r="C3004" s="16"/>
      <c r="D3004" s="11"/>
      <c r="E3004" s="12"/>
    </row>
    <row r="3005" hidden="1">
      <c r="A3005" s="55" t="s">
        <v>5105</v>
      </c>
      <c r="B3005" s="7"/>
      <c r="C3005" s="16"/>
      <c r="D3005" s="56" t="s">
        <v>5099</v>
      </c>
      <c r="E3005" s="7"/>
    </row>
    <row r="3006" hidden="1">
      <c r="A3006" s="10"/>
      <c r="B3006" s="12"/>
      <c r="C3006" s="16"/>
      <c r="D3006" s="11"/>
      <c r="E3006" s="12"/>
    </row>
    <row r="3007" hidden="1">
      <c r="A3007" s="19" t="s">
        <v>3852</v>
      </c>
      <c r="B3007" s="6"/>
      <c r="C3007" s="6"/>
      <c r="D3007" s="6"/>
      <c r="E3007" s="7"/>
    </row>
    <row r="3008" hidden="1">
      <c r="A3008" s="20" t="s">
        <v>3853</v>
      </c>
      <c r="B3008" s="21" t="s">
        <v>3854</v>
      </c>
      <c r="C3008" s="22" t="s">
        <v>3855</v>
      </c>
      <c r="D3008" s="21" t="s">
        <v>3856</v>
      </c>
      <c r="E3008" s="23" t="s">
        <v>13</v>
      </c>
    </row>
    <row r="3009" hidden="1">
      <c r="A3009" s="57" t="s">
        <v>3857</v>
      </c>
      <c r="B3009" s="25">
        <v>15988.0</v>
      </c>
      <c r="C3009" s="26">
        <v>15986.0</v>
      </c>
      <c r="D3009" s="27">
        <v>-2.0</v>
      </c>
      <c r="E3009" s="28"/>
    </row>
    <row r="3010" hidden="1">
      <c r="A3010" s="57" t="s">
        <v>3858</v>
      </c>
      <c r="B3010" s="29">
        <v>7809.0</v>
      </c>
      <c r="C3010" s="26">
        <v>7809.0</v>
      </c>
      <c r="D3010" s="27">
        <v>0.0</v>
      </c>
      <c r="E3010" s="41"/>
    </row>
    <row r="3011" hidden="1">
      <c r="A3011" s="57" t="s">
        <v>3859</v>
      </c>
      <c r="B3011" s="25">
        <v>0.0</v>
      </c>
      <c r="C3011" s="26"/>
      <c r="D3011" s="27">
        <v>0.0</v>
      </c>
      <c r="E3011" s="42"/>
    </row>
    <row r="3012" hidden="1">
      <c r="A3012" s="57" t="s">
        <v>3860</v>
      </c>
      <c r="B3012" s="29">
        <v>1000.0</v>
      </c>
      <c r="C3012" s="26">
        <v>1000.0</v>
      </c>
      <c r="D3012" s="27">
        <v>0.0</v>
      </c>
      <c r="E3012" s="42"/>
    </row>
    <row r="3013" hidden="1">
      <c r="A3013" s="31" t="s">
        <v>3862</v>
      </c>
      <c r="B3013" s="29">
        <v>0.0</v>
      </c>
      <c r="C3013" s="26"/>
      <c r="D3013" s="27">
        <v>0.0</v>
      </c>
      <c r="E3013" s="41"/>
    </row>
    <row r="3014" hidden="1">
      <c r="A3014" s="31" t="s">
        <v>3863</v>
      </c>
      <c r="B3014" s="29">
        <v>0.0</v>
      </c>
      <c r="C3014" s="26"/>
      <c r="D3014" s="27">
        <v>0.0</v>
      </c>
      <c r="E3014" s="41"/>
    </row>
    <row r="3015" hidden="1">
      <c r="A3015" s="31" t="s">
        <v>3865</v>
      </c>
      <c r="B3015" s="29">
        <v>2639.0</v>
      </c>
      <c r="C3015" s="26">
        <v>2639.0</v>
      </c>
      <c r="D3015" s="27">
        <v>0.0</v>
      </c>
      <c r="E3015" s="28" t="s">
        <v>8984</v>
      </c>
    </row>
    <row r="3016" hidden="1">
      <c r="A3016" s="31" t="s">
        <v>3867</v>
      </c>
      <c r="B3016" s="29">
        <v>1710.0</v>
      </c>
      <c r="C3016" s="26">
        <v>1710.0</v>
      </c>
      <c r="D3016" s="27">
        <v>0.0</v>
      </c>
      <c r="E3016" s="41"/>
    </row>
    <row r="3017" hidden="1">
      <c r="A3017" s="58" t="s">
        <v>3868</v>
      </c>
      <c r="B3017" s="29">
        <v>34020.0</v>
      </c>
      <c r="C3017" s="29">
        <v>34020.0</v>
      </c>
      <c r="D3017" s="27">
        <v>0.0</v>
      </c>
      <c r="E3017" s="42"/>
    </row>
    <row r="3018" hidden="1">
      <c r="A3018" s="58" t="s">
        <v>3869</v>
      </c>
      <c r="B3018" s="29">
        <v>18819.0</v>
      </c>
      <c r="C3018" s="59">
        <v>18819.0</v>
      </c>
      <c r="D3018" s="27">
        <v>0.0</v>
      </c>
      <c r="E3018" s="42"/>
    </row>
    <row r="3019" hidden="1">
      <c r="A3019" s="58" t="s">
        <v>3870</v>
      </c>
      <c r="B3019" s="29">
        <v>26654.0</v>
      </c>
      <c r="C3019" s="59">
        <v>26654.0</v>
      </c>
      <c r="D3019" s="27">
        <v>0.0</v>
      </c>
      <c r="E3019" s="42"/>
    </row>
    <row r="3020" hidden="1">
      <c r="A3020" s="58" t="s">
        <v>3871</v>
      </c>
      <c r="B3020" s="29">
        <v>26600.0</v>
      </c>
      <c r="C3020" s="59">
        <v>26600.0</v>
      </c>
      <c r="D3020" s="27">
        <v>0.0</v>
      </c>
      <c r="E3020" s="42"/>
    </row>
    <row r="3021" hidden="1">
      <c r="A3021" s="58" t="s">
        <v>3873</v>
      </c>
      <c r="B3021" s="29">
        <v>0.0</v>
      </c>
      <c r="C3021" s="59">
        <v>0.0</v>
      </c>
      <c r="D3021" s="27">
        <v>0.0</v>
      </c>
      <c r="E3021" s="42"/>
    </row>
    <row r="3022" hidden="1">
      <c r="A3022" s="58" t="s">
        <v>3874</v>
      </c>
      <c r="B3022" s="29">
        <v>9342.0</v>
      </c>
      <c r="C3022" s="59">
        <v>9342.0</v>
      </c>
      <c r="D3022" s="27">
        <v>0.0</v>
      </c>
      <c r="E3022" s="42"/>
    </row>
    <row r="3023" hidden="1">
      <c r="A3023" s="35" t="s">
        <v>3875</v>
      </c>
      <c r="B3023" s="29">
        <v>135238.6</v>
      </c>
      <c r="C3023" s="59">
        <v>135238.6</v>
      </c>
      <c r="D3023" s="27">
        <v>0.0</v>
      </c>
      <c r="E3023" s="42"/>
    </row>
    <row r="3024" hidden="1">
      <c r="A3024" s="36" t="s">
        <v>3876</v>
      </c>
      <c r="B3024" s="43">
        <v>0.39999999999417923</v>
      </c>
      <c r="C3024" s="65">
        <v>-1.6000000000058208</v>
      </c>
      <c r="D3024" s="66">
        <v>-2.0</v>
      </c>
      <c r="E3024" s="47"/>
    </row>
    <row r="3025" hidden="1">
      <c r="A3025" s="39"/>
      <c r="B3025" s="60"/>
      <c r="C3025" s="67"/>
      <c r="D3025" s="61"/>
      <c r="E3025" s="69"/>
    </row>
    <row r="3026" hidden="1">
      <c r="A3026" s="39"/>
      <c r="B3026" s="60"/>
      <c r="C3026" s="67"/>
      <c r="D3026" s="61"/>
      <c r="E3026" s="69"/>
    </row>
    <row r="3027" hidden="1">
      <c r="A3027" s="5" t="s">
        <v>5092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5" t="s">
        <v>3850</v>
      </c>
      <c r="B3029" s="6"/>
      <c r="C3029" s="6"/>
      <c r="D3029" s="6"/>
      <c r="E3029" s="7"/>
    </row>
    <row r="3030" hidden="1">
      <c r="A3030" s="10"/>
      <c r="B3030" s="11"/>
      <c r="C3030" s="11"/>
      <c r="D3030" s="11"/>
      <c r="E3030" s="12"/>
    </row>
    <row r="3031" hidden="1">
      <c r="A3031" s="13">
        <v>46146.0</v>
      </c>
      <c r="B3031" s="6"/>
      <c r="C3031" s="54" t="s">
        <v>3851</v>
      </c>
      <c r="D3031" s="15">
        <v>46152.0</v>
      </c>
      <c r="E3031" s="7"/>
    </row>
    <row r="3032" hidden="1">
      <c r="A3032" s="10"/>
      <c r="B3032" s="11"/>
      <c r="C3032" s="16"/>
      <c r="D3032" s="11"/>
      <c r="E3032" s="12"/>
    </row>
    <row r="3033" hidden="1">
      <c r="A3033" s="55" t="s">
        <v>5098</v>
      </c>
      <c r="B3033" s="7"/>
      <c r="C3033" s="16"/>
      <c r="D3033" s="56" t="s">
        <v>5099</v>
      </c>
      <c r="E3033" s="7"/>
    </row>
    <row r="3034" hidden="1">
      <c r="A3034" s="10"/>
      <c r="B3034" s="12"/>
      <c r="C3034" s="16"/>
      <c r="D3034" s="11"/>
      <c r="E3034" s="12"/>
    </row>
    <row r="3035" hidden="1">
      <c r="A3035" s="19" t="s">
        <v>3852</v>
      </c>
      <c r="B3035" s="6"/>
      <c r="C3035" s="6"/>
      <c r="D3035" s="6"/>
      <c r="E3035" s="7"/>
    </row>
    <row r="3036" hidden="1">
      <c r="A3036" s="20" t="s">
        <v>3853</v>
      </c>
      <c r="B3036" s="21" t="s">
        <v>3854</v>
      </c>
      <c r="C3036" s="22" t="s">
        <v>3855</v>
      </c>
      <c r="D3036" s="21" t="s">
        <v>3856</v>
      </c>
      <c r="E3036" s="23" t="s">
        <v>13</v>
      </c>
    </row>
    <row r="3037" hidden="1">
      <c r="A3037" s="57" t="s">
        <v>3857</v>
      </c>
      <c r="B3037" s="25">
        <v>36823.0</v>
      </c>
      <c r="C3037" s="26">
        <v>36823.0</v>
      </c>
      <c r="D3037" s="27">
        <v>0.0</v>
      </c>
      <c r="E3037" s="28"/>
    </row>
    <row r="3038" hidden="1">
      <c r="A3038" s="57" t="s">
        <v>3858</v>
      </c>
      <c r="B3038" s="29">
        <v>25915.5</v>
      </c>
      <c r="C3038" s="26">
        <v>25915.0</v>
      </c>
      <c r="D3038" s="27">
        <v>-0.5</v>
      </c>
      <c r="E3038" s="41"/>
    </row>
    <row r="3039" hidden="1">
      <c r="A3039" s="57" t="s">
        <v>3859</v>
      </c>
      <c r="B3039" s="25">
        <v>600.0</v>
      </c>
      <c r="C3039" s="26">
        <v>600.0</v>
      </c>
      <c r="D3039" s="27">
        <v>0.0</v>
      </c>
      <c r="E3039" s="42"/>
    </row>
    <row r="3040" hidden="1">
      <c r="A3040" s="57" t="s">
        <v>3860</v>
      </c>
      <c r="B3040" s="29">
        <v>1000.0</v>
      </c>
      <c r="C3040" s="26">
        <v>1000.0</v>
      </c>
      <c r="D3040" s="27">
        <v>0.0</v>
      </c>
      <c r="E3040" s="42"/>
    </row>
    <row r="3041" hidden="1">
      <c r="A3041" s="31" t="s">
        <v>3862</v>
      </c>
      <c r="B3041" s="29">
        <v>0.0</v>
      </c>
      <c r="C3041" s="26"/>
      <c r="D3041" s="27">
        <v>0.0</v>
      </c>
      <c r="E3041" s="41"/>
    </row>
    <row r="3042" hidden="1">
      <c r="A3042" s="31" t="s">
        <v>3863</v>
      </c>
      <c r="B3042" s="29">
        <v>0.0</v>
      </c>
      <c r="C3042" s="26"/>
      <c r="D3042" s="27">
        <v>0.0</v>
      </c>
      <c r="E3042" s="41"/>
    </row>
    <row r="3043" hidden="1">
      <c r="A3043" s="31" t="s">
        <v>3865</v>
      </c>
      <c r="B3043" s="29">
        <v>4791.0</v>
      </c>
      <c r="C3043" s="26">
        <v>4656.0</v>
      </c>
      <c r="D3043" s="27">
        <v>-135.0</v>
      </c>
      <c r="E3043" s="28" t="s">
        <v>8985</v>
      </c>
    </row>
    <row r="3044" hidden="1">
      <c r="A3044" s="31" t="s">
        <v>3867</v>
      </c>
      <c r="B3044" s="29">
        <v>4275.0</v>
      </c>
      <c r="C3044" s="26">
        <v>4410.0</v>
      </c>
      <c r="D3044" s="27">
        <v>135.0</v>
      </c>
      <c r="E3044" s="41"/>
    </row>
    <row r="3045" hidden="1">
      <c r="A3045" s="58" t="s">
        <v>3868</v>
      </c>
      <c r="B3045" s="29">
        <v>78543.0</v>
      </c>
      <c r="C3045" s="29">
        <v>78543.0</v>
      </c>
      <c r="D3045" s="27">
        <v>0.0</v>
      </c>
      <c r="E3045" s="42"/>
    </row>
    <row r="3046" hidden="1">
      <c r="A3046" s="58" t="s">
        <v>3869</v>
      </c>
      <c r="B3046" s="29">
        <v>31700.0</v>
      </c>
      <c r="C3046" s="59">
        <v>31700.0</v>
      </c>
      <c r="D3046" s="27">
        <v>0.0</v>
      </c>
      <c r="E3046" s="42"/>
    </row>
    <row r="3047" hidden="1">
      <c r="A3047" s="58" t="s">
        <v>3870</v>
      </c>
      <c r="B3047" s="29">
        <v>70513.0</v>
      </c>
      <c r="C3047" s="59">
        <v>70513.0</v>
      </c>
      <c r="D3047" s="27">
        <v>0.0</v>
      </c>
      <c r="E3047" s="42"/>
    </row>
    <row r="3048" hidden="1">
      <c r="A3048" s="58" t="s">
        <v>3871</v>
      </c>
      <c r="B3048" s="29">
        <v>56385.0</v>
      </c>
      <c r="C3048" s="59">
        <v>56385.0</v>
      </c>
      <c r="D3048" s="27">
        <v>0.0</v>
      </c>
      <c r="E3048" s="42"/>
    </row>
    <row r="3049" hidden="1">
      <c r="A3049" s="58" t="s">
        <v>3873</v>
      </c>
      <c r="B3049" s="29">
        <v>1350.0</v>
      </c>
      <c r="C3049" s="59">
        <v>1350.0</v>
      </c>
      <c r="D3049" s="27">
        <v>0.0</v>
      </c>
      <c r="E3049" s="42"/>
    </row>
    <row r="3050" hidden="1">
      <c r="A3050" s="58" t="s">
        <v>3874</v>
      </c>
      <c r="B3050" s="29">
        <v>15586.0</v>
      </c>
      <c r="C3050" s="59">
        <v>15586.0</v>
      </c>
      <c r="D3050" s="27">
        <v>0.0</v>
      </c>
      <c r="E3050" s="42"/>
    </row>
    <row r="3051" hidden="1">
      <c r="A3051" s="35" t="s">
        <v>3875</v>
      </c>
      <c r="B3051" s="29">
        <v>311895.1</v>
      </c>
      <c r="C3051" s="59">
        <v>311895.10000000003</v>
      </c>
      <c r="D3051" s="27">
        <v>5.820766091346741E-11</v>
      </c>
      <c r="E3051" s="42"/>
    </row>
    <row r="3052" hidden="1">
      <c r="A3052" s="36" t="s">
        <v>3876</v>
      </c>
      <c r="B3052" s="43">
        <v>0.4000000000014552</v>
      </c>
      <c r="C3052" s="65">
        <v>-0.1000000000349246</v>
      </c>
      <c r="D3052" s="66">
        <v>-0.5000000000363798</v>
      </c>
      <c r="E3052" s="47"/>
    </row>
    <row r="3053" hidden="1">
      <c r="A3053" s="39"/>
      <c r="B3053" s="60"/>
      <c r="C3053" s="67"/>
      <c r="D3053" s="61"/>
      <c r="E3053" s="69"/>
    </row>
    <row r="3054" hidden="1">
      <c r="A3054" s="39"/>
      <c r="B3054" s="60"/>
      <c r="C3054" s="67"/>
      <c r="D3054" s="61"/>
      <c r="E3054" s="69"/>
    </row>
    <row r="3055" hidden="1">
      <c r="A3055" s="5" t="s">
        <v>5092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5" t="s">
        <v>3850</v>
      </c>
      <c r="B3057" s="6"/>
      <c r="C3057" s="6"/>
      <c r="D3057" s="6"/>
      <c r="E3057" s="7"/>
    </row>
    <row r="3058" hidden="1">
      <c r="A3058" s="10"/>
      <c r="B3058" s="11"/>
      <c r="C3058" s="11"/>
      <c r="D3058" s="11"/>
      <c r="E3058" s="12"/>
    </row>
    <row r="3059" hidden="1">
      <c r="A3059" s="13">
        <v>46153.0</v>
      </c>
      <c r="B3059" s="6"/>
      <c r="C3059" s="54" t="s">
        <v>3851</v>
      </c>
      <c r="D3059" s="15">
        <v>46159.0</v>
      </c>
      <c r="E3059" s="7"/>
    </row>
    <row r="3060" hidden="1">
      <c r="A3060" s="10"/>
      <c r="B3060" s="11"/>
      <c r="C3060" s="16"/>
      <c r="D3060" s="11"/>
      <c r="E3060" s="12"/>
    </row>
    <row r="3061" hidden="1">
      <c r="A3061" s="55" t="s">
        <v>5098</v>
      </c>
      <c r="B3061" s="7"/>
      <c r="C3061" s="16"/>
      <c r="D3061" s="56" t="s">
        <v>5099</v>
      </c>
      <c r="E3061" s="7"/>
    </row>
    <row r="3062" hidden="1">
      <c r="A3062" s="10"/>
      <c r="B3062" s="12"/>
      <c r="C3062" s="16"/>
      <c r="D3062" s="11"/>
      <c r="E3062" s="12"/>
    </row>
    <row r="3063" hidden="1">
      <c r="A3063" s="19" t="s">
        <v>3852</v>
      </c>
      <c r="B3063" s="6"/>
      <c r="C3063" s="6"/>
      <c r="D3063" s="6"/>
      <c r="E3063" s="7"/>
    </row>
    <row r="3064" hidden="1">
      <c r="A3064" s="20" t="s">
        <v>3853</v>
      </c>
      <c r="B3064" s="21" t="s">
        <v>3854</v>
      </c>
      <c r="C3064" s="22" t="s">
        <v>3855</v>
      </c>
      <c r="D3064" s="21" t="s">
        <v>3856</v>
      </c>
      <c r="E3064" s="23" t="s">
        <v>13</v>
      </c>
    </row>
    <row r="3065" hidden="1">
      <c r="A3065" s="57" t="s">
        <v>3857</v>
      </c>
      <c r="B3065" s="25">
        <v>37984.0</v>
      </c>
      <c r="C3065" s="26">
        <v>37984.0</v>
      </c>
      <c r="D3065" s="27">
        <v>0.0</v>
      </c>
      <c r="E3065" s="28"/>
    </row>
    <row r="3066" hidden="1">
      <c r="A3066" s="57" t="s">
        <v>3858</v>
      </c>
      <c r="B3066" s="29">
        <v>22295.0</v>
      </c>
      <c r="C3066" s="26">
        <v>22295.0</v>
      </c>
      <c r="D3066" s="27">
        <v>0.0</v>
      </c>
      <c r="E3066" s="41"/>
    </row>
    <row r="3067" hidden="1">
      <c r="A3067" s="57" t="s">
        <v>3859</v>
      </c>
      <c r="B3067" s="25">
        <v>0.0</v>
      </c>
      <c r="C3067" s="26"/>
      <c r="D3067" s="27">
        <v>0.0</v>
      </c>
      <c r="E3067" s="42"/>
    </row>
    <row r="3068" hidden="1">
      <c r="A3068" s="57" t="s">
        <v>3860</v>
      </c>
      <c r="B3068" s="29">
        <v>500.0</v>
      </c>
      <c r="C3068" s="26">
        <v>500.0</v>
      </c>
      <c r="D3068" s="27">
        <v>0.0</v>
      </c>
      <c r="E3068" s="42"/>
    </row>
    <row r="3069" hidden="1">
      <c r="A3069" s="31" t="s">
        <v>3862</v>
      </c>
      <c r="B3069" s="29">
        <v>0.0</v>
      </c>
      <c r="C3069" s="26"/>
      <c r="D3069" s="27">
        <v>0.0</v>
      </c>
      <c r="E3069" s="41"/>
    </row>
    <row r="3070" hidden="1">
      <c r="A3070" s="31" t="s">
        <v>3863</v>
      </c>
      <c r="B3070" s="29">
        <v>0.0</v>
      </c>
      <c r="C3070" s="26"/>
      <c r="D3070" s="27">
        <v>0.0</v>
      </c>
      <c r="E3070" s="41"/>
    </row>
    <row r="3071" hidden="1">
      <c r="A3071" s="31" t="s">
        <v>3865</v>
      </c>
      <c r="B3071" s="29">
        <v>2205.0</v>
      </c>
      <c r="C3071" s="26">
        <v>1305.0</v>
      </c>
      <c r="D3071" s="27">
        <v>-900.0</v>
      </c>
      <c r="E3071" s="28" t="s">
        <v>8986</v>
      </c>
    </row>
    <row r="3072" hidden="1">
      <c r="A3072" s="31" t="s">
        <v>3867</v>
      </c>
      <c r="B3072" s="29">
        <v>4590.0</v>
      </c>
      <c r="C3072" s="26">
        <v>5445.0</v>
      </c>
      <c r="D3072" s="27">
        <v>855.0</v>
      </c>
      <c r="E3072" s="41"/>
    </row>
    <row r="3073" hidden="1">
      <c r="A3073" s="58" t="s">
        <v>3868</v>
      </c>
      <c r="B3073" s="29">
        <v>69316.5</v>
      </c>
      <c r="C3073" s="29">
        <v>69316.5</v>
      </c>
      <c r="D3073" s="27">
        <v>0.0</v>
      </c>
      <c r="E3073" s="42"/>
    </row>
    <row r="3074" hidden="1">
      <c r="A3074" s="58" t="s">
        <v>3869</v>
      </c>
      <c r="B3074" s="29">
        <v>38163.0</v>
      </c>
      <c r="C3074" s="59">
        <v>38163.0</v>
      </c>
      <c r="D3074" s="27">
        <v>0.0</v>
      </c>
      <c r="E3074" s="42"/>
    </row>
    <row r="3075" hidden="1">
      <c r="A3075" s="58" t="s">
        <v>3870</v>
      </c>
      <c r="B3075" s="29">
        <v>57728.0</v>
      </c>
      <c r="C3075" s="59">
        <v>57728.0</v>
      </c>
      <c r="D3075" s="27">
        <v>0.0</v>
      </c>
      <c r="E3075" s="42"/>
    </row>
    <row r="3076" hidden="1">
      <c r="A3076" s="58" t="s">
        <v>3871</v>
      </c>
      <c r="B3076" s="29">
        <v>65497.0</v>
      </c>
      <c r="C3076" s="59">
        <v>65497.0</v>
      </c>
      <c r="D3076" s="27">
        <v>0.0</v>
      </c>
      <c r="E3076" s="42"/>
    </row>
    <row r="3077" hidden="1">
      <c r="A3077" s="58" t="s">
        <v>3873</v>
      </c>
      <c r="B3077" s="29">
        <v>1055.0</v>
      </c>
      <c r="C3077" s="59">
        <v>1055.0</v>
      </c>
      <c r="D3077" s="27">
        <v>0.0</v>
      </c>
      <c r="E3077" s="42"/>
    </row>
    <row r="3078" hidden="1">
      <c r="A3078" s="58" t="s">
        <v>3874</v>
      </c>
      <c r="B3078" s="29">
        <v>16850.0</v>
      </c>
      <c r="C3078" s="59">
        <v>16850.0</v>
      </c>
      <c r="D3078" s="27">
        <v>0.0</v>
      </c>
      <c r="E3078" s="42"/>
    </row>
    <row r="3079" hidden="1">
      <c r="A3079" s="35" t="s">
        <v>3875</v>
      </c>
      <c r="B3079" s="29">
        <v>299333.0</v>
      </c>
      <c r="C3079" s="59">
        <v>299333.0</v>
      </c>
      <c r="D3079" s="27">
        <v>0.0</v>
      </c>
      <c r="E3079" s="42"/>
    </row>
    <row r="3080" hidden="1">
      <c r="A3080" s="36" t="s">
        <v>3876</v>
      </c>
      <c r="B3080" s="43">
        <v>0.5</v>
      </c>
      <c r="C3080" s="65">
        <v>-44.5</v>
      </c>
      <c r="D3080" s="66">
        <v>-45.0</v>
      </c>
      <c r="E3080" s="47"/>
    </row>
    <row r="3081" hidden="1">
      <c r="A3081" s="39"/>
      <c r="B3081" s="60"/>
      <c r="C3081" s="67"/>
      <c r="D3081" s="61"/>
      <c r="E3081" s="69"/>
    </row>
    <row r="3082" hidden="1">
      <c r="A3082" s="39"/>
      <c r="B3082" s="60"/>
      <c r="C3082" s="67"/>
      <c r="D3082" s="61"/>
      <c r="E3082" s="69"/>
    </row>
    <row r="3083" hidden="1">
      <c r="A3083" s="5" t="s">
        <v>5092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5" t="s">
        <v>3850</v>
      </c>
      <c r="B3085" s="6"/>
      <c r="C3085" s="6"/>
      <c r="D3085" s="6"/>
      <c r="E3085" s="7"/>
    </row>
    <row r="3086" hidden="1">
      <c r="A3086" s="10"/>
      <c r="B3086" s="11"/>
      <c r="C3086" s="11"/>
      <c r="D3086" s="11"/>
      <c r="E3086" s="12"/>
    </row>
    <row r="3087" hidden="1">
      <c r="A3087" s="13">
        <v>46160.0</v>
      </c>
      <c r="B3087" s="6"/>
      <c r="C3087" s="54" t="s">
        <v>3851</v>
      </c>
      <c r="D3087" s="15">
        <v>46166.0</v>
      </c>
      <c r="E3087" s="7"/>
    </row>
    <row r="3088" hidden="1">
      <c r="A3088" s="10"/>
      <c r="B3088" s="11"/>
      <c r="C3088" s="16"/>
      <c r="D3088" s="11"/>
      <c r="E3088" s="12"/>
    </row>
    <row r="3089" hidden="1">
      <c r="A3089" s="55" t="s">
        <v>5098</v>
      </c>
      <c r="B3089" s="7"/>
      <c r="C3089" s="16"/>
      <c r="D3089" s="56" t="s">
        <v>5099</v>
      </c>
      <c r="E3089" s="7"/>
    </row>
    <row r="3090" hidden="1">
      <c r="A3090" s="10"/>
      <c r="B3090" s="12"/>
      <c r="C3090" s="16"/>
      <c r="D3090" s="11"/>
      <c r="E3090" s="12"/>
    </row>
    <row r="3091" hidden="1">
      <c r="A3091" s="19" t="s">
        <v>3852</v>
      </c>
      <c r="B3091" s="6"/>
      <c r="C3091" s="6"/>
      <c r="D3091" s="6"/>
      <c r="E3091" s="7"/>
    </row>
    <row r="3092" hidden="1">
      <c r="A3092" s="20" t="s">
        <v>3853</v>
      </c>
      <c r="B3092" s="21" t="s">
        <v>3854</v>
      </c>
      <c r="C3092" s="22" t="s">
        <v>3855</v>
      </c>
      <c r="D3092" s="21" t="s">
        <v>3856</v>
      </c>
      <c r="E3092" s="23" t="s">
        <v>13</v>
      </c>
    </row>
    <row r="3093" hidden="1">
      <c r="A3093" s="57" t="s">
        <v>3857</v>
      </c>
      <c r="B3093" s="25">
        <v>31049.0</v>
      </c>
      <c r="C3093" s="26">
        <v>31049.0</v>
      </c>
      <c r="D3093" s="27">
        <v>0.0</v>
      </c>
      <c r="E3093" s="28"/>
    </row>
    <row r="3094" hidden="1">
      <c r="A3094" s="57" t="s">
        <v>3858</v>
      </c>
      <c r="B3094" s="29">
        <v>13049.0</v>
      </c>
      <c r="C3094" s="26">
        <v>13049.0</v>
      </c>
      <c r="D3094" s="27">
        <v>0.0</v>
      </c>
      <c r="E3094" s="41"/>
    </row>
    <row r="3095" hidden="1">
      <c r="A3095" s="57" t="s">
        <v>3859</v>
      </c>
      <c r="B3095" s="25">
        <v>1460.0</v>
      </c>
      <c r="C3095" s="26">
        <v>1460.0</v>
      </c>
      <c r="D3095" s="27">
        <v>0.0</v>
      </c>
      <c r="E3095" s="42"/>
    </row>
    <row r="3096" hidden="1">
      <c r="A3096" s="57" t="s">
        <v>3860</v>
      </c>
      <c r="B3096" s="29">
        <v>1500.0</v>
      </c>
      <c r="C3096" s="26">
        <v>1500.0</v>
      </c>
      <c r="D3096" s="27">
        <v>0.0</v>
      </c>
      <c r="E3096" s="42"/>
    </row>
    <row r="3097" hidden="1">
      <c r="A3097" s="31" t="s">
        <v>3862</v>
      </c>
      <c r="B3097" s="29">
        <v>0.0</v>
      </c>
      <c r="C3097" s="26"/>
      <c r="D3097" s="27">
        <v>0.0</v>
      </c>
      <c r="E3097" s="41"/>
    </row>
    <row r="3098" hidden="1">
      <c r="A3098" s="31" t="s">
        <v>3863</v>
      </c>
      <c r="B3098" s="29">
        <v>0.0</v>
      </c>
      <c r="C3098" s="26">
        <v>50.0</v>
      </c>
      <c r="D3098" s="27">
        <v>50.0</v>
      </c>
      <c r="E3098" s="41" t="s">
        <v>8987</v>
      </c>
    </row>
    <row r="3099" hidden="1">
      <c r="A3099" s="31" t="s">
        <v>3865</v>
      </c>
      <c r="B3099" s="29">
        <v>50.0</v>
      </c>
      <c r="C3099" s="26"/>
      <c r="D3099" s="27">
        <v>-50.0</v>
      </c>
      <c r="E3099" s="28"/>
    </row>
    <row r="3100" hidden="1">
      <c r="A3100" s="31" t="s">
        <v>3867</v>
      </c>
      <c r="B3100" s="29">
        <v>6040.0</v>
      </c>
      <c r="C3100" s="26">
        <v>6040.0</v>
      </c>
      <c r="D3100" s="27">
        <v>0.0</v>
      </c>
      <c r="E3100" s="41"/>
    </row>
    <row r="3101" hidden="1">
      <c r="A3101" s="58" t="s">
        <v>3868</v>
      </c>
      <c r="B3101" s="29">
        <v>71830.7</v>
      </c>
      <c r="C3101" s="29">
        <v>71830.70000000001</v>
      </c>
      <c r="D3101" s="27">
        <v>1.4551915228366852E-11</v>
      </c>
      <c r="E3101" s="42"/>
    </row>
    <row r="3102" hidden="1">
      <c r="A3102" s="58" t="s">
        <v>3869</v>
      </c>
      <c r="B3102" s="29">
        <v>36304.0</v>
      </c>
      <c r="C3102" s="59">
        <v>36304.0</v>
      </c>
      <c r="D3102" s="27">
        <v>0.0</v>
      </c>
      <c r="E3102" s="42"/>
    </row>
    <row r="3103" hidden="1">
      <c r="A3103" s="58" t="s">
        <v>3870</v>
      </c>
      <c r="B3103" s="29">
        <v>76784.0</v>
      </c>
      <c r="C3103" s="59">
        <v>76784.0</v>
      </c>
      <c r="D3103" s="27">
        <v>0.0</v>
      </c>
      <c r="E3103" s="42"/>
    </row>
    <row r="3104" hidden="1">
      <c r="A3104" s="58" t="s">
        <v>3871</v>
      </c>
      <c r="B3104" s="29">
        <v>60914.1</v>
      </c>
      <c r="C3104" s="59">
        <v>60914.1</v>
      </c>
      <c r="D3104" s="27">
        <v>0.0</v>
      </c>
      <c r="E3104" s="42"/>
    </row>
    <row r="3105" hidden="1">
      <c r="A3105" s="58" t="s">
        <v>3873</v>
      </c>
      <c r="B3105" s="29">
        <v>1023.0</v>
      </c>
      <c r="C3105" s="59">
        <v>1023.0</v>
      </c>
      <c r="D3105" s="27">
        <v>0.0</v>
      </c>
      <c r="E3105" s="42"/>
    </row>
    <row r="3106" hidden="1">
      <c r="A3106" s="58" t="s">
        <v>3874</v>
      </c>
      <c r="B3106" s="29">
        <v>13746.0</v>
      </c>
      <c r="C3106" s="59">
        <v>13746.0</v>
      </c>
      <c r="D3106" s="27">
        <v>0.0</v>
      </c>
      <c r="E3106" s="42"/>
    </row>
    <row r="3107" hidden="1">
      <c r="A3107" s="35" t="s">
        <v>3875</v>
      </c>
      <c r="B3107" s="29">
        <v>299993.25</v>
      </c>
      <c r="C3107" s="59">
        <v>299993.24999999994</v>
      </c>
      <c r="D3107" s="27">
        <v>-5.820766091346741E-11</v>
      </c>
      <c r="E3107" s="42"/>
    </row>
    <row r="3108" hidden="1">
      <c r="A3108" s="36" t="s">
        <v>3876</v>
      </c>
      <c r="B3108" s="43">
        <v>10.55000000000291</v>
      </c>
      <c r="C3108" s="65">
        <v>10.550000000046566</v>
      </c>
      <c r="D3108" s="66">
        <v>4.3655745685100555E-11</v>
      </c>
      <c r="E3108" s="47"/>
    </row>
    <row r="3109" hidden="1">
      <c r="A3109" s="39"/>
      <c r="B3109" s="60"/>
      <c r="C3109" s="67"/>
      <c r="D3109" s="61"/>
      <c r="E3109" s="69"/>
    </row>
    <row r="3110" hidden="1">
      <c r="A3110" s="39"/>
      <c r="B3110" s="60"/>
      <c r="C3110" s="67"/>
      <c r="D3110" s="61"/>
      <c r="E3110" s="69"/>
    </row>
    <row r="3111" hidden="1">
      <c r="A3111" s="5" t="s">
        <v>5092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5" t="s">
        <v>3850</v>
      </c>
      <c r="B3113" s="6"/>
      <c r="C3113" s="6"/>
      <c r="D3113" s="6"/>
      <c r="E3113" s="7"/>
    </row>
    <row r="3114" hidden="1">
      <c r="A3114" s="10"/>
      <c r="B3114" s="11"/>
      <c r="C3114" s="11"/>
      <c r="D3114" s="11"/>
      <c r="E3114" s="12"/>
    </row>
    <row r="3115" hidden="1">
      <c r="A3115" s="13">
        <v>46167.0</v>
      </c>
      <c r="B3115" s="6"/>
      <c r="C3115" s="54" t="s">
        <v>3851</v>
      </c>
      <c r="D3115" s="15">
        <v>46173.0</v>
      </c>
      <c r="E3115" s="7"/>
    </row>
    <row r="3116" hidden="1">
      <c r="A3116" s="10"/>
      <c r="B3116" s="11"/>
      <c r="C3116" s="16"/>
      <c r="D3116" s="11"/>
      <c r="E3116" s="12"/>
    </row>
    <row r="3117" hidden="1">
      <c r="A3117" s="55" t="s">
        <v>5098</v>
      </c>
      <c r="B3117" s="7"/>
      <c r="C3117" s="16"/>
      <c r="D3117" s="56" t="s">
        <v>5099</v>
      </c>
      <c r="E3117" s="7"/>
    </row>
    <row r="3118" hidden="1">
      <c r="A3118" s="10"/>
      <c r="B3118" s="12"/>
      <c r="C3118" s="16"/>
      <c r="D3118" s="11"/>
      <c r="E3118" s="12"/>
    </row>
    <row r="3119" hidden="1">
      <c r="A3119" s="19" t="s">
        <v>3852</v>
      </c>
      <c r="B3119" s="6"/>
      <c r="C3119" s="6"/>
      <c r="D3119" s="6"/>
      <c r="E3119" s="7"/>
    </row>
    <row r="3120" hidden="1">
      <c r="A3120" s="20" t="s">
        <v>3853</v>
      </c>
      <c r="B3120" s="21" t="s">
        <v>3854</v>
      </c>
      <c r="C3120" s="22" t="s">
        <v>3855</v>
      </c>
      <c r="D3120" s="21" t="s">
        <v>3856</v>
      </c>
      <c r="E3120" s="23" t="s">
        <v>13</v>
      </c>
    </row>
    <row r="3121" hidden="1">
      <c r="A3121" s="57" t="s">
        <v>3857</v>
      </c>
      <c r="B3121" s="25">
        <v>22149.0</v>
      </c>
      <c r="C3121" s="26">
        <v>22149.0</v>
      </c>
      <c r="D3121" s="27">
        <v>0.0</v>
      </c>
      <c r="E3121" s="28"/>
    </row>
    <row r="3122" hidden="1">
      <c r="A3122" s="57" t="s">
        <v>3858</v>
      </c>
      <c r="B3122" s="29">
        <v>13403.0</v>
      </c>
      <c r="C3122" s="26">
        <v>13403.0</v>
      </c>
      <c r="D3122" s="27">
        <v>0.0</v>
      </c>
      <c r="E3122" s="41"/>
    </row>
    <row r="3123" hidden="1">
      <c r="A3123" s="57" t="s">
        <v>3859</v>
      </c>
      <c r="B3123" s="25">
        <v>0.0</v>
      </c>
      <c r="C3123" s="26"/>
      <c r="D3123" s="27">
        <v>0.0</v>
      </c>
      <c r="E3123" s="42"/>
    </row>
    <row r="3124" hidden="1">
      <c r="A3124" s="57" t="s">
        <v>3860</v>
      </c>
      <c r="B3124" s="29">
        <v>500.0</v>
      </c>
      <c r="C3124" s="26">
        <v>500.0</v>
      </c>
      <c r="D3124" s="27">
        <v>0.0</v>
      </c>
      <c r="E3124" s="42"/>
    </row>
    <row r="3125" hidden="1">
      <c r="A3125" s="31" t="s">
        <v>3862</v>
      </c>
      <c r="B3125" s="29">
        <v>0.0</v>
      </c>
      <c r="C3125" s="26"/>
      <c r="D3125" s="27">
        <v>0.0</v>
      </c>
      <c r="E3125" s="41"/>
    </row>
    <row r="3126" hidden="1">
      <c r="A3126" s="31" t="s">
        <v>3863</v>
      </c>
      <c r="B3126" s="29">
        <v>0.0</v>
      </c>
      <c r="C3126" s="26"/>
      <c r="D3126" s="27">
        <v>0.0</v>
      </c>
      <c r="E3126" s="41"/>
    </row>
    <row r="3127" hidden="1">
      <c r="A3127" s="31" t="s">
        <v>3865</v>
      </c>
      <c r="B3127" s="29">
        <v>1130.0</v>
      </c>
      <c r="C3127" s="26">
        <v>1130.0</v>
      </c>
      <c r="D3127" s="27">
        <v>0.0</v>
      </c>
      <c r="E3127" s="28" t="s">
        <v>8988</v>
      </c>
    </row>
    <row r="3128" hidden="1">
      <c r="A3128" s="31" t="s">
        <v>3867</v>
      </c>
      <c r="B3128" s="29">
        <v>5625.0</v>
      </c>
      <c r="C3128" s="26">
        <v>5625.0</v>
      </c>
      <c r="D3128" s="27">
        <v>0.0</v>
      </c>
      <c r="E3128" s="41"/>
    </row>
    <row r="3129" hidden="1">
      <c r="A3129" s="58" t="s">
        <v>3868</v>
      </c>
      <c r="B3129" s="29">
        <v>76110.1</v>
      </c>
      <c r="C3129" s="29">
        <v>76479.1</v>
      </c>
      <c r="D3129" s="27">
        <v>369.0</v>
      </c>
      <c r="E3129" s="42"/>
    </row>
    <row r="3130" hidden="1">
      <c r="A3130" s="58" t="s">
        <v>3869</v>
      </c>
      <c r="B3130" s="29">
        <v>34470.0</v>
      </c>
      <c r="C3130" s="59">
        <v>34470.0</v>
      </c>
      <c r="D3130" s="27">
        <v>0.0</v>
      </c>
      <c r="E3130" s="42"/>
    </row>
    <row r="3131" hidden="1">
      <c r="A3131" s="58" t="s">
        <v>3870</v>
      </c>
      <c r="B3131" s="29">
        <v>70357.0</v>
      </c>
      <c r="C3131" s="59">
        <v>70357.0</v>
      </c>
      <c r="D3131" s="27">
        <v>0.0</v>
      </c>
      <c r="E3131" s="42"/>
    </row>
    <row r="3132" hidden="1">
      <c r="A3132" s="58" t="s">
        <v>3871</v>
      </c>
      <c r="B3132" s="29">
        <v>55694.2</v>
      </c>
      <c r="C3132" s="59">
        <v>55694.2</v>
      </c>
      <c r="D3132" s="27">
        <v>0.0</v>
      </c>
      <c r="E3132" s="42"/>
    </row>
    <row r="3133" hidden="1">
      <c r="A3133" s="58" t="s">
        <v>3873</v>
      </c>
      <c r="B3133" s="29">
        <v>630.0</v>
      </c>
      <c r="C3133" s="59">
        <v>630.0</v>
      </c>
      <c r="D3133" s="27">
        <v>0.0</v>
      </c>
      <c r="E3133" s="42"/>
    </row>
    <row r="3134" hidden="1">
      <c r="A3134" s="58" t="s">
        <v>3874</v>
      </c>
      <c r="B3134" s="29">
        <v>10954.0</v>
      </c>
      <c r="C3134" s="59">
        <v>10156.0</v>
      </c>
      <c r="D3134" s="27">
        <v>-798.0</v>
      </c>
      <c r="E3134" s="42"/>
    </row>
    <row r="3135" hidden="1">
      <c r="A3135" s="35" t="s">
        <v>3875</v>
      </c>
      <c r="B3135" s="29">
        <v>280068.35000000003</v>
      </c>
      <c r="C3135" s="59">
        <v>279639.35</v>
      </c>
      <c r="D3135" s="27">
        <v>-429.0000000000582</v>
      </c>
      <c r="E3135" s="42"/>
    </row>
    <row r="3136" hidden="1">
      <c r="A3136" s="36" t="s">
        <v>3876</v>
      </c>
      <c r="B3136" s="43">
        <v>-0.05000000000291038</v>
      </c>
      <c r="C3136" s="65">
        <v>797.9500000000116</v>
      </c>
      <c r="D3136" s="66">
        <v>798.0000000000146</v>
      </c>
      <c r="E3136" s="47"/>
    </row>
    <row r="3137" hidden="1">
      <c r="A3137" s="39"/>
      <c r="B3137" s="60"/>
      <c r="C3137" s="67"/>
      <c r="D3137" s="61"/>
      <c r="E3137" s="69"/>
    </row>
    <row r="3138" hidden="1">
      <c r="A3138" s="39"/>
      <c r="B3138" s="60"/>
      <c r="C3138" s="67"/>
      <c r="D3138" s="61"/>
      <c r="E3138" s="69"/>
    </row>
    <row r="3139">
      <c r="A3139" s="5" t="s">
        <v>5092</v>
      </c>
      <c r="B3139" s="6"/>
      <c r="C3139" s="6"/>
      <c r="D3139" s="6"/>
      <c r="E3139" s="7"/>
    </row>
    <row r="3140">
      <c r="A3140" s="10"/>
      <c r="B3140" s="11"/>
      <c r="C3140" s="11"/>
      <c r="D3140" s="11"/>
      <c r="E3140" s="12"/>
    </row>
    <row r="3141">
      <c r="A3141" s="5" t="s">
        <v>3850</v>
      </c>
      <c r="B3141" s="6"/>
      <c r="C3141" s="6"/>
      <c r="D3141" s="6"/>
      <c r="E3141" s="7"/>
    </row>
    <row r="3142">
      <c r="A3142" s="10"/>
      <c r="B3142" s="11"/>
      <c r="C3142" s="11"/>
      <c r="D3142" s="11"/>
      <c r="E3142" s="12"/>
    </row>
    <row r="3143">
      <c r="A3143" s="13">
        <v>46174.0</v>
      </c>
      <c r="B3143" s="6"/>
      <c r="C3143" s="54" t="s">
        <v>3851</v>
      </c>
      <c r="D3143" s="15">
        <v>46180.0</v>
      </c>
      <c r="E3143" s="7"/>
    </row>
    <row r="3144">
      <c r="A3144" s="10"/>
      <c r="B3144" s="11"/>
      <c r="C3144" s="16"/>
      <c r="D3144" s="11"/>
      <c r="E3144" s="12"/>
    </row>
    <row r="3145">
      <c r="A3145" s="55" t="s">
        <v>5098</v>
      </c>
      <c r="B3145" s="7"/>
      <c r="C3145" s="16"/>
      <c r="D3145" s="56" t="s">
        <v>5099</v>
      </c>
      <c r="E3145" s="7"/>
    </row>
    <row r="3146">
      <c r="A3146" s="10"/>
      <c r="B3146" s="12"/>
      <c r="C3146" s="16"/>
      <c r="D3146" s="11"/>
      <c r="E3146" s="12"/>
    </row>
    <row r="3147">
      <c r="A3147" s="19" t="s">
        <v>3852</v>
      </c>
      <c r="B3147" s="6"/>
      <c r="C3147" s="6"/>
      <c r="D3147" s="6"/>
      <c r="E3147" s="7"/>
    </row>
    <row r="3148">
      <c r="A3148" s="20" t="s">
        <v>3853</v>
      </c>
      <c r="B3148" s="21" t="s">
        <v>3854</v>
      </c>
      <c r="C3148" s="22" t="s">
        <v>3855</v>
      </c>
      <c r="D3148" s="21" t="s">
        <v>3856</v>
      </c>
      <c r="E3148" s="23" t="s">
        <v>13</v>
      </c>
    </row>
    <row r="3149">
      <c r="A3149" s="57" t="s">
        <v>3857</v>
      </c>
      <c r="B3149" s="25">
        <v>40366.0</v>
      </c>
      <c r="C3149" s="26">
        <v>40366.0</v>
      </c>
      <c r="D3149" s="27">
        <v>0.0</v>
      </c>
      <c r="E3149" s="28"/>
    </row>
    <row r="3150">
      <c r="A3150" s="57" t="s">
        <v>3858</v>
      </c>
      <c r="B3150" s="29">
        <v>20338.0</v>
      </c>
      <c r="C3150" s="26">
        <v>20338.0</v>
      </c>
      <c r="D3150" s="27">
        <v>0.0</v>
      </c>
      <c r="E3150" s="41"/>
    </row>
    <row r="3151">
      <c r="A3151" s="57" t="s">
        <v>3859</v>
      </c>
      <c r="B3151" s="25">
        <v>0.0</v>
      </c>
      <c r="C3151" s="26"/>
      <c r="D3151" s="27">
        <v>0.0</v>
      </c>
      <c r="E3151" s="42"/>
    </row>
    <row r="3152">
      <c r="A3152" s="57" t="s">
        <v>3860</v>
      </c>
      <c r="B3152" s="29">
        <v>500.0</v>
      </c>
      <c r="C3152" s="26">
        <v>500.0</v>
      </c>
      <c r="D3152" s="27">
        <v>0.0</v>
      </c>
      <c r="E3152" s="42"/>
    </row>
    <row r="3153">
      <c r="A3153" s="31" t="s">
        <v>3862</v>
      </c>
      <c r="B3153" s="29">
        <v>0.0</v>
      </c>
      <c r="C3153" s="26"/>
      <c r="D3153" s="27">
        <v>0.0</v>
      </c>
      <c r="E3153" s="41"/>
    </row>
    <row r="3154">
      <c r="A3154" s="31" t="s">
        <v>3863</v>
      </c>
      <c r="B3154" s="29">
        <v>0.0</v>
      </c>
      <c r="C3154" s="26">
        <v>215.0</v>
      </c>
      <c r="D3154" s="27">
        <v>215.0</v>
      </c>
      <c r="E3154" s="41" t="s">
        <v>8989</v>
      </c>
    </row>
    <row r="3155">
      <c r="A3155" s="31" t="s">
        <v>3865</v>
      </c>
      <c r="B3155" s="29">
        <v>2373.0</v>
      </c>
      <c r="C3155" s="26">
        <v>2043.0</v>
      </c>
      <c r="D3155" s="27">
        <v>-330.0</v>
      </c>
      <c r="E3155" s="28" t="s">
        <v>8990</v>
      </c>
    </row>
    <row r="3156">
      <c r="A3156" s="31" t="s">
        <v>3867</v>
      </c>
      <c r="B3156" s="29">
        <v>5870.0</v>
      </c>
      <c r="C3156" s="26">
        <v>5985.0</v>
      </c>
      <c r="D3156" s="27">
        <v>115.0</v>
      </c>
      <c r="E3156" s="41"/>
    </row>
    <row r="3157">
      <c r="A3157" s="58" t="s">
        <v>3868</v>
      </c>
      <c r="B3157" s="29">
        <v>80499.8</v>
      </c>
      <c r="C3157" s="29">
        <v>80499.80000000002</v>
      </c>
      <c r="D3157" s="27">
        <v>1.4551915228366852E-11</v>
      </c>
      <c r="E3157" s="42"/>
    </row>
    <row r="3158">
      <c r="A3158" s="58" t="s">
        <v>3869</v>
      </c>
      <c r="B3158" s="29">
        <v>34502.0</v>
      </c>
      <c r="C3158" s="59">
        <v>34502.0</v>
      </c>
      <c r="D3158" s="27">
        <v>0.0</v>
      </c>
      <c r="E3158" s="42"/>
    </row>
    <row r="3159">
      <c r="A3159" s="58" t="s">
        <v>3870</v>
      </c>
      <c r="B3159" s="29">
        <v>93949.99</v>
      </c>
      <c r="C3159" s="59">
        <v>93949.99000000002</v>
      </c>
      <c r="D3159" s="27">
        <v>1.4551915228366852E-11</v>
      </c>
      <c r="E3159" s="42"/>
    </row>
    <row r="3160">
      <c r="A3160" s="58" t="s">
        <v>3871</v>
      </c>
      <c r="B3160" s="29">
        <v>56163.0</v>
      </c>
      <c r="C3160" s="59">
        <v>56163.0</v>
      </c>
      <c r="D3160" s="27">
        <v>0.0</v>
      </c>
      <c r="E3160" s="42"/>
    </row>
    <row r="3161">
      <c r="A3161" s="58" t="s">
        <v>3873</v>
      </c>
      <c r="B3161" s="29">
        <v>306.0</v>
      </c>
      <c r="C3161" s="59">
        <v>306.0</v>
      </c>
      <c r="D3161" s="27">
        <v>0.0</v>
      </c>
      <c r="E3161" s="42"/>
    </row>
    <row r="3162">
      <c r="A3162" s="58" t="s">
        <v>3874</v>
      </c>
      <c r="B3162" s="29">
        <v>17314.1</v>
      </c>
      <c r="C3162" s="59">
        <v>17314.1</v>
      </c>
      <c r="D3162" s="27">
        <v>0.0</v>
      </c>
      <c r="E3162" s="42"/>
    </row>
    <row r="3163">
      <c r="A3163" s="35" t="s">
        <v>3875</v>
      </c>
      <c r="B3163" s="29">
        <v>334867.79</v>
      </c>
      <c r="C3163" s="59">
        <v>334867.79</v>
      </c>
      <c r="D3163" s="27">
        <v>0.0</v>
      </c>
      <c r="E3163" s="42"/>
    </row>
    <row r="3164">
      <c r="A3164" s="36" t="s">
        <v>3876</v>
      </c>
      <c r="B3164" s="43">
        <v>4.3655745685100555E-11</v>
      </c>
      <c r="C3164" s="65">
        <v>5.820766091346741E-11</v>
      </c>
      <c r="D3164" s="66">
        <v>1.4551915228366852E-11</v>
      </c>
      <c r="E3164" s="47"/>
    </row>
    <row r="3165">
      <c r="A3165" s="39"/>
      <c r="B3165" s="60"/>
      <c r="C3165" s="67"/>
      <c r="D3165" s="61"/>
      <c r="E3165" s="69"/>
    </row>
    <row r="3166">
      <c r="A3166" s="39"/>
      <c r="B3166" s="60"/>
      <c r="C3166" s="67"/>
      <c r="D3166" s="61"/>
      <c r="E3166" s="69"/>
    </row>
    <row r="3167">
      <c r="A3167" s="5" t="s">
        <v>5092</v>
      </c>
      <c r="B3167" s="6"/>
      <c r="C3167" s="6"/>
      <c r="D3167" s="6"/>
      <c r="E3167" s="7"/>
    </row>
    <row r="3168">
      <c r="A3168" s="10"/>
      <c r="B3168" s="11"/>
      <c r="C3168" s="11"/>
      <c r="D3168" s="11"/>
      <c r="E3168" s="12"/>
    </row>
    <row r="3169">
      <c r="A3169" s="5" t="s">
        <v>3850</v>
      </c>
      <c r="B3169" s="6"/>
      <c r="C3169" s="6"/>
      <c r="D3169" s="6"/>
      <c r="E3169" s="7"/>
    </row>
    <row r="3170">
      <c r="A3170" s="10"/>
      <c r="B3170" s="11"/>
      <c r="C3170" s="11"/>
      <c r="D3170" s="11"/>
      <c r="E3170" s="12"/>
    </row>
    <row r="3171">
      <c r="A3171" s="13">
        <v>46181.0</v>
      </c>
      <c r="B3171" s="6"/>
      <c r="C3171" s="54" t="s">
        <v>3851</v>
      </c>
      <c r="D3171" s="15">
        <v>46187.0</v>
      </c>
      <c r="E3171" s="7"/>
    </row>
    <row r="3172">
      <c r="A3172" s="10"/>
      <c r="B3172" s="11"/>
      <c r="C3172" s="16"/>
      <c r="D3172" s="11"/>
      <c r="E3172" s="12"/>
    </row>
    <row r="3173">
      <c r="A3173" s="55" t="s">
        <v>5098</v>
      </c>
      <c r="B3173" s="7"/>
      <c r="C3173" s="16"/>
      <c r="D3173" s="56" t="s">
        <v>5099</v>
      </c>
      <c r="E3173" s="7"/>
    </row>
    <row r="3174">
      <c r="A3174" s="10"/>
      <c r="B3174" s="12"/>
      <c r="C3174" s="16"/>
      <c r="D3174" s="11"/>
      <c r="E3174" s="12"/>
    </row>
    <row r="3175">
      <c r="A3175" s="19" t="s">
        <v>3852</v>
      </c>
      <c r="B3175" s="6"/>
      <c r="C3175" s="6"/>
      <c r="D3175" s="6"/>
      <c r="E3175" s="7"/>
    </row>
    <row r="3176">
      <c r="A3176" s="20" t="s">
        <v>3853</v>
      </c>
      <c r="B3176" s="21" t="s">
        <v>3854</v>
      </c>
      <c r="C3176" s="22" t="s">
        <v>3855</v>
      </c>
      <c r="D3176" s="21" t="s">
        <v>3856</v>
      </c>
      <c r="E3176" s="23" t="s">
        <v>13</v>
      </c>
    </row>
    <row r="3177">
      <c r="A3177" s="57" t="s">
        <v>3857</v>
      </c>
      <c r="B3177" s="25">
        <v>28188.0</v>
      </c>
      <c r="C3177" s="26">
        <v>28188.0</v>
      </c>
      <c r="D3177" s="27">
        <v>0.0</v>
      </c>
      <c r="E3177" s="28"/>
    </row>
    <row r="3178">
      <c r="A3178" s="57" t="s">
        <v>3858</v>
      </c>
      <c r="B3178" s="29">
        <v>16674.0</v>
      </c>
      <c r="C3178" s="26">
        <v>16674.0</v>
      </c>
      <c r="D3178" s="27">
        <v>0.0</v>
      </c>
      <c r="E3178" s="41"/>
    </row>
    <row r="3179">
      <c r="A3179" s="57" t="s">
        <v>3859</v>
      </c>
      <c r="B3179" s="25">
        <v>320.0</v>
      </c>
      <c r="C3179" s="26">
        <v>320.0</v>
      </c>
      <c r="D3179" s="27">
        <v>0.0</v>
      </c>
      <c r="E3179" s="42"/>
    </row>
    <row r="3180">
      <c r="A3180" s="57" t="s">
        <v>3860</v>
      </c>
      <c r="B3180" s="29">
        <v>1000.0</v>
      </c>
      <c r="C3180" s="26">
        <v>1000.0</v>
      </c>
      <c r="D3180" s="27">
        <v>0.0</v>
      </c>
      <c r="E3180" s="42"/>
    </row>
    <row r="3181">
      <c r="A3181" s="31" t="s">
        <v>3862</v>
      </c>
      <c r="B3181" s="29">
        <v>0.0</v>
      </c>
      <c r="C3181" s="26"/>
      <c r="D3181" s="27">
        <v>0.0</v>
      </c>
      <c r="E3181" s="41"/>
    </row>
    <row r="3182">
      <c r="A3182" s="31" t="s">
        <v>3863</v>
      </c>
      <c r="B3182" s="29">
        <v>0.0</v>
      </c>
      <c r="C3182" s="26">
        <v>133.0</v>
      </c>
      <c r="D3182" s="27">
        <v>133.0</v>
      </c>
      <c r="E3182" s="41" t="s">
        <v>5093</v>
      </c>
    </row>
    <row r="3183">
      <c r="A3183" s="31" t="s">
        <v>3865</v>
      </c>
      <c r="B3183" s="29">
        <v>884.0</v>
      </c>
      <c r="C3183" s="26">
        <v>763.0</v>
      </c>
      <c r="D3183" s="27">
        <v>-121.0</v>
      </c>
      <c r="E3183" s="28" t="s">
        <v>8991</v>
      </c>
    </row>
    <row r="3184">
      <c r="A3184" s="31" t="s">
        <v>3867</v>
      </c>
      <c r="B3184" s="29">
        <v>6075.0</v>
      </c>
      <c r="C3184" s="26">
        <v>6075.0</v>
      </c>
      <c r="D3184" s="27">
        <v>0.0</v>
      </c>
      <c r="E3184" s="41"/>
    </row>
    <row r="3185">
      <c r="A3185" s="58" t="s">
        <v>3868</v>
      </c>
      <c r="B3185" s="29">
        <v>97164.01000000002</v>
      </c>
      <c r="C3185" s="29">
        <v>97164.00999999982</v>
      </c>
      <c r="D3185" s="27">
        <v>-2.0372681319713593E-10</v>
      </c>
      <c r="E3185" s="42"/>
    </row>
    <row r="3186">
      <c r="A3186" s="58" t="s">
        <v>3869</v>
      </c>
      <c r="B3186" s="29">
        <v>34032.0</v>
      </c>
      <c r="C3186" s="59">
        <v>34032.0</v>
      </c>
      <c r="D3186" s="27">
        <v>0.0</v>
      </c>
      <c r="E3186" s="42"/>
    </row>
    <row r="3187">
      <c r="A3187" s="58" t="s">
        <v>3870</v>
      </c>
      <c r="B3187" s="29">
        <v>78879.0</v>
      </c>
      <c r="C3187" s="59">
        <v>78879.0</v>
      </c>
      <c r="D3187" s="27">
        <v>0.0</v>
      </c>
      <c r="E3187" s="42"/>
    </row>
    <row r="3188">
      <c r="A3188" s="58" t="s">
        <v>3871</v>
      </c>
      <c r="B3188" s="29">
        <v>55843.0</v>
      </c>
      <c r="C3188" s="59">
        <v>55843.0</v>
      </c>
      <c r="D3188" s="27">
        <v>0.0</v>
      </c>
      <c r="E3188" s="42"/>
    </row>
    <row r="3189">
      <c r="A3189" s="58" t="s">
        <v>3873</v>
      </c>
      <c r="B3189" s="29">
        <v>1346.0</v>
      </c>
      <c r="C3189" s="59">
        <v>1346.0</v>
      </c>
      <c r="D3189" s="27">
        <v>0.0</v>
      </c>
      <c r="E3189" s="42"/>
    </row>
    <row r="3190">
      <c r="A3190" s="58" t="s">
        <v>3874</v>
      </c>
      <c r="B3190" s="29">
        <v>11319.0</v>
      </c>
      <c r="C3190" s="59">
        <v>11319.0</v>
      </c>
      <c r="D3190" s="27">
        <v>0.0</v>
      </c>
      <c r="E3190" s="42"/>
    </row>
    <row r="3191">
      <c r="A3191" s="35" t="s">
        <v>3875</v>
      </c>
      <c r="B3191" s="29">
        <v>318959.91</v>
      </c>
      <c r="C3191" s="59">
        <v>318959.91000000056</v>
      </c>
      <c r="D3191" s="27">
        <v>5.820766091346741E-10</v>
      </c>
      <c r="E3191" s="42"/>
    </row>
    <row r="3192">
      <c r="A3192" s="36" t="s">
        <v>3876</v>
      </c>
      <c r="B3192" s="43">
        <v>1445.1000000000568</v>
      </c>
      <c r="C3192" s="65">
        <v>1457.0999999992782</v>
      </c>
      <c r="D3192" s="66">
        <v>11.999999999221473</v>
      </c>
      <c r="E3192" s="47"/>
    </row>
    <row r="3193">
      <c r="A3193" s="39"/>
      <c r="B3193" s="60"/>
      <c r="C3193" s="67"/>
      <c r="D3193" s="61"/>
      <c r="E3193" s="69"/>
    </row>
    <row r="3194">
      <c r="A3194" s="39"/>
      <c r="B3194" s="60"/>
      <c r="C3194" s="67"/>
      <c r="D3194" s="61"/>
      <c r="E3194" s="69"/>
    </row>
    <row r="3195">
      <c r="A3195" s="5" t="s">
        <v>5092</v>
      </c>
      <c r="B3195" s="6"/>
      <c r="C3195" s="6"/>
      <c r="D3195" s="6"/>
      <c r="E3195" s="7"/>
    </row>
    <row r="3196">
      <c r="A3196" s="10"/>
      <c r="B3196" s="11"/>
      <c r="C3196" s="11"/>
      <c r="D3196" s="11"/>
      <c r="E3196" s="12"/>
    </row>
    <row r="3197">
      <c r="A3197" s="5" t="s">
        <v>3850</v>
      </c>
      <c r="B3197" s="6"/>
      <c r="C3197" s="6"/>
      <c r="D3197" s="6"/>
      <c r="E3197" s="7"/>
    </row>
    <row r="3198">
      <c r="A3198" s="10"/>
      <c r="B3198" s="11"/>
      <c r="C3198" s="11"/>
      <c r="D3198" s="11"/>
      <c r="E3198" s="12"/>
    </row>
    <row r="3199">
      <c r="A3199" s="13">
        <v>46181.0</v>
      </c>
      <c r="B3199" s="6"/>
      <c r="C3199" s="54" t="s">
        <v>3851</v>
      </c>
      <c r="D3199" s="15">
        <v>46187.0</v>
      </c>
      <c r="E3199" s="7"/>
    </row>
    <row r="3200">
      <c r="A3200" s="10"/>
      <c r="B3200" s="11"/>
      <c r="C3200" s="16"/>
      <c r="D3200" s="11"/>
      <c r="E3200" s="12"/>
    </row>
    <row r="3201">
      <c r="A3201" s="55" t="s">
        <v>5098</v>
      </c>
      <c r="B3201" s="7"/>
      <c r="C3201" s="16"/>
      <c r="D3201" s="56" t="s">
        <v>5099</v>
      </c>
      <c r="E3201" s="7"/>
    </row>
    <row r="3202">
      <c r="A3202" s="10"/>
      <c r="B3202" s="12"/>
      <c r="C3202" s="16"/>
      <c r="D3202" s="11"/>
      <c r="E3202" s="12"/>
    </row>
    <row r="3203">
      <c r="A3203" s="19" t="s">
        <v>3852</v>
      </c>
      <c r="B3203" s="6"/>
      <c r="C3203" s="6"/>
      <c r="D3203" s="6"/>
      <c r="E3203" s="7"/>
    </row>
    <row r="3204">
      <c r="A3204" s="20" t="s">
        <v>3853</v>
      </c>
      <c r="B3204" s="21" t="s">
        <v>3854</v>
      </c>
      <c r="C3204" s="22" t="s">
        <v>3855</v>
      </c>
      <c r="D3204" s="21" t="s">
        <v>3856</v>
      </c>
      <c r="E3204" s="23" t="s">
        <v>13</v>
      </c>
    </row>
    <row r="3205">
      <c r="A3205" s="57" t="s">
        <v>3857</v>
      </c>
      <c r="B3205" s="25">
        <v>28188.0</v>
      </c>
      <c r="C3205" s="26">
        <v>28188.0</v>
      </c>
      <c r="D3205" s="27">
        <v>0.0</v>
      </c>
      <c r="E3205" s="28"/>
    </row>
    <row r="3206">
      <c r="A3206" s="57" t="s">
        <v>3858</v>
      </c>
      <c r="B3206" s="29">
        <v>16674.0</v>
      </c>
      <c r="C3206" s="26">
        <v>16674.0</v>
      </c>
      <c r="D3206" s="27">
        <v>0.0</v>
      </c>
      <c r="E3206" s="41"/>
    </row>
    <row r="3207">
      <c r="A3207" s="57" t="s">
        <v>3859</v>
      </c>
      <c r="B3207" s="25">
        <v>320.0</v>
      </c>
      <c r="C3207" s="26">
        <v>320.0</v>
      </c>
      <c r="D3207" s="27">
        <v>0.0</v>
      </c>
      <c r="E3207" s="42"/>
    </row>
    <row r="3208">
      <c r="A3208" s="57" t="s">
        <v>3860</v>
      </c>
      <c r="B3208" s="29">
        <v>1000.0</v>
      </c>
      <c r="C3208" s="26">
        <v>1000.0</v>
      </c>
      <c r="D3208" s="27">
        <v>0.0</v>
      </c>
      <c r="E3208" s="42"/>
    </row>
    <row r="3209">
      <c r="A3209" s="31" t="s">
        <v>3862</v>
      </c>
      <c r="B3209" s="29">
        <v>0.0</v>
      </c>
      <c r="C3209" s="26"/>
      <c r="D3209" s="27">
        <v>0.0</v>
      </c>
      <c r="E3209" s="41"/>
    </row>
    <row r="3210">
      <c r="A3210" s="31" t="s">
        <v>3863</v>
      </c>
      <c r="B3210" s="29">
        <v>0.0</v>
      </c>
      <c r="C3210" s="26">
        <v>133.0</v>
      </c>
      <c r="D3210" s="27">
        <v>133.0</v>
      </c>
      <c r="E3210" s="41" t="s">
        <v>5093</v>
      </c>
    </row>
    <row r="3211">
      <c r="A3211" s="31" t="s">
        <v>3865</v>
      </c>
      <c r="B3211" s="29">
        <v>884.0</v>
      </c>
      <c r="C3211" s="26">
        <v>763.0</v>
      </c>
      <c r="D3211" s="27">
        <v>-121.0</v>
      </c>
      <c r="E3211" s="28" t="s">
        <v>5094</v>
      </c>
    </row>
    <row r="3212">
      <c r="A3212" s="31" t="s">
        <v>3867</v>
      </c>
      <c r="B3212" s="29">
        <v>6075.0</v>
      </c>
      <c r="C3212" s="26">
        <v>6075.0</v>
      </c>
      <c r="D3212" s="27">
        <v>0.0</v>
      </c>
      <c r="E3212" s="41"/>
    </row>
    <row r="3213">
      <c r="A3213" s="58" t="s">
        <v>3868</v>
      </c>
      <c r="B3213" s="29">
        <v>97164.01000000002</v>
      </c>
      <c r="C3213" s="29">
        <v>97164.00999999982</v>
      </c>
      <c r="D3213" s="27">
        <v>-2.0372681319713593E-10</v>
      </c>
      <c r="E3213" s="42"/>
    </row>
    <row r="3214">
      <c r="A3214" s="58" t="s">
        <v>3869</v>
      </c>
      <c r="B3214" s="29">
        <v>34032.0</v>
      </c>
      <c r="C3214" s="59">
        <v>34032.0</v>
      </c>
      <c r="D3214" s="27">
        <v>0.0</v>
      </c>
      <c r="E3214" s="42"/>
    </row>
    <row r="3215">
      <c r="A3215" s="58" t="s">
        <v>3870</v>
      </c>
      <c r="B3215" s="29">
        <v>78879.0</v>
      </c>
      <c r="C3215" s="59">
        <v>78879.0</v>
      </c>
      <c r="D3215" s="27">
        <v>0.0</v>
      </c>
      <c r="E3215" s="42"/>
    </row>
    <row r="3216">
      <c r="A3216" s="58" t="s">
        <v>3871</v>
      </c>
      <c r="B3216" s="29">
        <v>55843.0</v>
      </c>
      <c r="C3216" s="59">
        <v>55843.0</v>
      </c>
      <c r="D3216" s="27">
        <v>0.0</v>
      </c>
      <c r="E3216" s="42"/>
    </row>
    <row r="3217">
      <c r="A3217" s="58" t="s">
        <v>3873</v>
      </c>
      <c r="B3217" s="29">
        <v>1346.0</v>
      </c>
      <c r="C3217" s="59">
        <v>1346.0</v>
      </c>
      <c r="D3217" s="27">
        <v>0.0</v>
      </c>
      <c r="E3217" s="42"/>
    </row>
    <row r="3218">
      <c r="A3218" s="58" t="s">
        <v>3874</v>
      </c>
      <c r="B3218" s="29">
        <v>11319.0</v>
      </c>
      <c r="C3218" s="59">
        <v>11319.0</v>
      </c>
      <c r="D3218" s="27">
        <v>0.0</v>
      </c>
      <c r="E3218" s="42"/>
    </row>
    <row r="3219">
      <c r="A3219" s="35" t="s">
        <v>3875</v>
      </c>
      <c r="B3219" s="29">
        <v>318959.91</v>
      </c>
      <c r="C3219" s="59">
        <v>318959.91000000056</v>
      </c>
      <c r="D3219" s="27">
        <v>5.820766091346741E-10</v>
      </c>
      <c r="E3219" s="42"/>
    </row>
    <row r="3220">
      <c r="A3220" s="36" t="s">
        <v>3876</v>
      </c>
      <c r="B3220" s="43">
        <v>1445.1000000000568</v>
      </c>
      <c r="C3220" s="65">
        <v>1457.0999999992782</v>
      </c>
      <c r="D3220" s="66">
        <v>11.999999999221473</v>
      </c>
      <c r="E3220" s="47"/>
    </row>
    <row r="3221">
      <c r="A3221" s="39"/>
      <c r="B3221" s="60"/>
      <c r="C3221" s="67"/>
      <c r="D3221" s="61"/>
      <c r="E3221" s="69"/>
    </row>
    <row r="3222">
      <c r="A3222" s="39"/>
      <c r="B3222" s="60"/>
      <c r="C3222" s="67"/>
      <c r="D3222" s="61"/>
      <c r="E3222" s="69"/>
    </row>
    <row r="3223">
      <c r="A3223" s="39"/>
      <c r="B3223" s="60"/>
      <c r="C3223" s="67"/>
      <c r="D3223" s="61"/>
      <c r="E3223" s="69"/>
    </row>
    <row r="3224">
      <c r="A3224" s="39"/>
      <c r="B3224" s="60"/>
      <c r="C3224" s="67"/>
      <c r="D3224" s="61"/>
      <c r="E3224" s="69"/>
    </row>
    <row r="3225">
      <c r="A3225" s="39"/>
      <c r="B3225" s="60"/>
      <c r="C3225" s="67"/>
      <c r="D3225" s="61"/>
      <c r="E3225" s="69"/>
    </row>
    <row r="3226">
      <c r="A3226" s="39"/>
      <c r="B3226" s="60"/>
      <c r="C3226" s="67"/>
      <c r="D3226" s="61"/>
      <c r="E3226" s="69"/>
    </row>
    <row r="3227">
      <c r="A3227" s="39"/>
      <c r="B3227" s="60"/>
      <c r="C3227" s="67"/>
      <c r="D3227" s="61"/>
      <c r="E3227" s="69"/>
    </row>
    <row r="3228">
      <c r="A3228" s="39"/>
      <c r="B3228" s="60"/>
      <c r="C3228" s="67"/>
      <c r="D3228" s="61"/>
      <c r="E3228" s="69"/>
    </row>
    <row r="3229">
      <c r="A3229" s="39"/>
      <c r="B3229" s="60"/>
      <c r="C3229" s="67"/>
      <c r="D3229" s="61"/>
      <c r="E3229" s="69"/>
    </row>
    <row r="3230">
      <c r="A3230" s="39"/>
      <c r="B3230" s="60"/>
      <c r="C3230" s="67"/>
      <c r="D3230" s="61"/>
      <c r="E3230" s="69"/>
    </row>
    <row r="3231">
      <c r="A3231" s="39"/>
      <c r="B3231" s="60"/>
      <c r="C3231" s="67"/>
      <c r="D3231" s="61"/>
      <c r="E3231" s="69"/>
    </row>
    <row r="3232">
      <c r="A3232" s="39"/>
      <c r="B3232" s="60"/>
      <c r="C3232" s="67"/>
      <c r="D3232" s="61"/>
      <c r="E3232" s="69"/>
    </row>
    <row r="3233">
      <c r="A3233" s="39"/>
      <c r="B3233" s="60"/>
      <c r="C3233" s="67"/>
      <c r="D3233" s="61"/>
      <c r="E3233" s="69"/>
    </row>
    <row r="3234">
      <c r="A3234" s="39"/>
      <c r="B3234" s="60"/>
      <c r="C3234" s="67"/>
      <c r="D3234" s="61"/>
      <c r="E3234" s="69"/>
    </row>
  </sheetData>
  <mergeCells count="920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3091:E3091"/>
    <mergeCell ref="A3111:E3112"/>
    <mergeCell ref="A3113:E3114"/>
    <mergeCell ref="A3115:B3116"/>
    <mergeCell ref="C3115:C3118"/>
    <mergeCell ref="D3115:E3116"/>
    <mergeCell ref="A3117:B3118"/>
    <mergeCell ref="D3117:E3118"/>
    <mergeCell ref="A3119:E3119"/>
    <mergeCell ref="A3139:E3140"/>
    <mergeCell ref="A3141:E3142"/>
    <mergeCell ref="A3143:B3144"/>
    <mergeCell ref="C3143:C3146"/>
    <mergeCell ref="A3145:B3146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3055:E3056"/>
    <mergeCell ref="A3057:E3058"/>
    <mergeCell ref="A3059:B3060"/>
    <mergeCell ref="C3059:C3062"/>
    <mergeCell ref="D3059:E3060"/>
    <mergeCell ref="A3061:B3062"/>
    <mergeCell ref="D3087:E3088"/>
    <mergeCell ref="D3089:E3090"/>
    <mergeCell ref="D3061:E3062"/>
    <mergeCell ref="A3063:E3063"/>
    <mergeCell ref="A3083:E3084"/>
    <mergeCell ref="A3085:E3086"/>
    <mergeCell ref="A3087:B3088"/>
    <mergeCell ref="C3087:C3090"/>
    <mergeCell ref="A3089:B3090"/>
    <mergeCell ref="A3171:B3172"/>
    <mergeCell ref="A3173:B3174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3143:E3144"/>
    <mergeCell ref="D3145:E3146"/>
    <mergeCell ref="A3147:E3147"/>
    <mergeCell ref="A3167:E3168"/>
    <mergeCell ref="A3169:E3170"/>
    <mergeCell ref="C3171:C3174"/>
    <mergeCell ref="D3171:E3172"/>
    <mergeCell ref="D3199:E3200"/>
    <mergeCell ref="D3201:E3202"/>
    <mergeCell ref="D3173:E3174"/>
    <mergeCell ref="A3175:E3175"/>
    <mergeCell ref="A3195:E3196"/>
    <mergeCell ref="A3197:E3198"/>
    <mergeCell ref="A3199:B3200"/>
    <mergeCell ref="C3199:C3202"/>
    <mergeCell ref="A3201:B3202"/>
    <mergeCell ref="A3203:E3203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2 B3064:D3082 C3087:D3090 B3092:D3110 C3115:D3118 B3120:D3138 C3143:D3146 B3148:D3166 C3171:D3174 B3176:D3194 C3199:D3200 C3201:D3202 B3204:D3234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 A3089:B3090 A3117:B3118 A3145:B3146 A3173:B3174 A3201:B320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 D3089:E3090 D3117:E3118 D3145:E3146 D3173:E3174 D3201:E3202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5095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3850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3851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3852</v>
      </c>
      <c r="B9" s="6"/>
      <c r="C9" s="6"/>
      <c r="D9" s="6"/>
      <c r="E9" s="7"/>
    </row>
    <row r="10" hidden="1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</row>
    <row r="11" hidden="1">
      <c r="A11" s="24" t="s">
        <v>3857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2"/>
    </row>
    <row r="12" hidden="1">
      <c r="A12" s="24" t="s">
        <v>3858</v>
      </c>
      <c r="B12" s="29">
        <v>4173.0</v>
      </c>
      <c r="C12" s="26">
        <v>4173.0</v>
      </c>
      <c r="D12" s="27">
        <f t="shared" si="1"/>
        <v>0</v>
      </c>
      <c r="E12" s="42"/>
    </row>
    <row r="13" hidden="1">
      <c r="A13" s="24" t="s">
        <v>3859</v>
      </c>
      <c r="B13" s="29">
        <v>0.0</v>
      </c>
      <c r="C13" s="26"/>
      <c r="D13" s="27">
        <f t="shared" si="1"/>
        <v>0</v>
      </c>
      <c r="E13" s="42"/>
    </row>
    <row r="14" hidden="1">
      <c r="A14" s="24" t="s">
        <v>3860</v>
      </c>
      <c r="B14" s="29">
        <v>500.0</v>
      </c>
      <c r="C14" s="26">
        <v>500.0</v>
      </c>
      <c r="D14" s="27">
        <f t="shared" si="1"/>
        <v>0</v>
      </c>
      <c r="E14" s="42"/>
    </row>
    <row r="15" hidden="1">
      <c r="A15" s="30" t="s">
        <v>3862</v>
      </c>
      <c r="B15" s="29">
        <v>0.0</v>
      </c>
      <c r="C15" s="26"/>
      <c r="D15" s="27">
        <f t="shared" si="1"/>
        <v>0</v>
      </c>
      <c r="E15" s="42"/>
    </row>
    <row r="16" hidden="1">
      <c r="A16" s="30" t="s">
        <v>3863</v>
      </c>
      <c r="B16" s="29">
        <v>0.0</v>
      </c>
      <c r="C16" s="26"/>
      <c r="D16" s="27">
        <f t="shared" si="1"/>
        <v>0</v>
      </c>
      <c r="E16" s="42"/>
    </row>
    <row r="17" hidden="1">
      <c r="A17" s="30" t="s">
        <v>3865</v>
      </c>
      <c r="B17" s="29">
        <v>0.0</v>
      </c>
      <c r="C17" s="26"/>
      <c r="D17" s="27">
        <f t="shared" si="1"/>
        <v>0</v>
      </c>
      <c r="E17" s="42"/>
    </row>
    <row r="18" hidden="1">
      <c r="A18" s="31" t="s">
        <v>3867</v>
      </c>
      <c r="B18" s="29">
        <v>240.0</v>
      </c>
      <c r="C18" s="26">
        <v>240.0</v>
      </c>
      <c r="D18" s="27">
        <f t="shared" si="1"/>
        <v>0</v>
      </c>
      <c r="E18" s="42"/>
    </row>
    <row r="19" hidden="1">
      <c r="A19" s="32" t="s">
        <v>3868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130793.86</v>
      </c>
      <c r="D19" s="27">
        <f t="shared" si="1"/>
        <v>109858.86</v>
      </c>
      <c r="E19" s="42"/>
    </row>
    <row r="20" hidden="1">
      <c r="A20" s="32" t="s">
        <v>3869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45281</v>
      </c>
      <c r="D20" s="27">
        <f t="shared" si="1"/>
        <v>40372</v>
      </c>
      <c r="E20" s="42"/>
    </row>
    <row r="21" hidden="1">
      <c r="A21" s="32" t="s">
        <v>3870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83110</v>
      </c>
      <c r="D21" s="27">
        <f t="shared" si="1"/>
        <v>72251</v>
      </c>
      <c r="E21" s="42"/>
    </row>
    <row r="22" hidden="1">
      <c r="A22" s="32" t="s">
        <v>3871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69504</v>
      </c>
      <c r="D22" s="27">
        <f t="shared" si="1"/>
        <v>60686</v>
      </c>
      <c r="E22" s="42"/>
    </row>
    <row r="23" hidden="1">
      <c r="A23" s="32" t="s">
        <v>3873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5735</v>
      </c>
      <c r="D23" s="27">
        <f t="shared" si="1"/>
        <v>5147</v>
      </c>
      <c r="E23" s="42"/>
    </row>
    <row r="24" hidden="1">
      <c r="A24" s="32" t="s">
        <v>3874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11699</v>
      </c>
      <c r="D24" s="27">
        <f t="shared" si="1"/>
        <v>10818</v>
      </c>
      <c r="E24" s="42"/>
    </row>
    <row r="25" hidden="1">
      <c r="A25" s="35" t="s">
        <v>3875</v>
      </c>
      <c r="B25" s="29">
        <v>53701.0</v>
      </c>
      <c r="C25" s="9">
        <f t="array" ref="C25">SUM(INDIRECT(A1 &amp; " Restia!C:C")) - SUMIFS(INDIRECT(A1 &amp; " Restia!C:C"), INDIRECT(A1 &amp; " Restia!B:B"), "canceled")</f>
        <v>393921.86</v>
      </c>
      <c r="D25" s="27">
        <f t="shared" si="1"/>
        <v>340220.86</v>
      </c>
      <c r="E25" s="42"/>
    </row>
    <row r="26" hidden="1">
      <c r="A26" s="36" t="s">
        <v>3876</v>
      </c>
      <c r="B26" s="43">
        <v>1.0</v>
      </c>
      <c r="C26" s="44">
        <f>sum(C11:C23)-C25</f>
        <v>-51905</v>
      </c>
      <c r="D26" s="45">
        <f t="shared" si="1"/>
        <v>-51906</v>
      </c>
      <c r="E26" s="46"/>
    </row>
    <row r="27" hidden="1"/>
    <row r="28" hidden="1"/>
    <row r="29" hidden="1">
      <c r="A29" s="5" t="s">
        <v>5095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3850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3851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3852</v>
      </c>
      <c r="B37" s="6"/>
      <c r="C37" s="6"/>
      <c r="D37" s="6"/>
      <c r="E37" s="7"/>
    </row>
    <row r="38" hidden="1">
      <c r="A38" s="20" t="s">
        <v>3853</v>
      </c>
      <c r="B38" s="21" t="s">
        <v>3854</v>
      </c>
      <c r="C38" s="22" t="s">
        <v>3855</v>
      </c>
      <c r="D38" s="21" t="s">
        <v>3856</v>
      </c>
      <c r="E38" s="23" t="s">
        <v>13</v>
      </c>
    </row>
    <row r="39" hidden="1">
      <c r="A39" s="24" t="s">
        <v>3857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2"/>
    </row>
    <row r="40" hidden="1">
      <c r="A40" s="24" t="s">
        <v>3858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2"/>
    </row>
    <row r="41" hidden="1">
      <c r="A41" s="24" t="s">
        <v>3859</v>
      </c>
      <c r="B41" s="29">
        <v>180.0</v>
      </c>
      <c r="C41" s="26">
        <v>180.0</v>
      </c>
      <c r="D41" s="27">
        <f t="shared" si="2"/>
        <v>0</v>
      </c>
      <c r="E41" s="42"/>
    </row>
    <row r="42" hidden="1">
      <c r="A42" s="24" t="s">
        <v>3860</v>
      </c>
      <c r="B42" s="29">
        <v>500.0</v>
      </c>
      <c r="C42" s="26">
        <v>500.0</v>
      </c>
      <c r="D42" s="27">
        <f t="shared" si="2"/>
        <v>0</v>
      </c>
      <c r="E42" s="42"/>
    </row>
    <row r="43" hidden="1">
      <c r="A43" s="30" t="s">
        <v>3862</v>
      </c>
      <c r="B43" s="29">
        <v>0.0</v>
      </c>
      <c r="C43" s="26"/>
      <c r="D43" s="27">
        <f t="shared" si="2"/>
        <v>0</v>
      </c>
      <c r="E43" s="42"/>
    </row>
    <row r="44" hidden="1">
      <c r="A44" s="30" t="s">
        <v>3863</v>
      </c>
      <c r="B44" s="29">
        <v>0.0</v>
      </c>
      <c r="C44" s="26"/>
      <c r="D44" s="27">
        <f t="shared" si="2"/>
        <v>0</v>
      </c>
      <c r="E44" s="42"/>
    </row>
    <row r="45" hidden="1">
      <c r="A45" s="30" t="s">
        <v>3865</v>
      </c>
      <c r="B45" s="29">
        <v>1060.0</v>
      </c>
      <c r="C45" s="26">
        <f>60+1000</f>
        <v>1060</v>
      </c>
      <c r="D45" s="27">
        <f t="shared" si="2"/>
        <v>0</v>
      </c>
      <c r="E45" s="41" t="s">
        <v>8992</v>
      </c>
    </row>
    <row r="46" hidden="1">
      <c r="A46" s="31" t="s">
        <v>3867</v>
      </c>
      <c r="B46" s="29">
        <v>2200.0</v>
      </c>
      <c r="C46" s="26">
        <f>440+600+120+160+280+400+280</f>
        <v>2280</v>
      </c>
      <c r="D46" s="27">
        <f t="shared" si="2"/>
        <v>80</v>
      </c>
      <c r="E46" s="42"/>
    </row>
    <row r="47" hidden="1">
      <c r="A47" s="32" t="s">
        <v>3868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130793.86</v>
      </c>
      <c r="D47" s="27">
        <f t="shared" si="2"/>
        <v>22876.86</v>
      </c>
      <c r="E47" s="42"/>
    </row>
    <row r="48" hidden="1">
      <c r="A48" s="32" t="s">
        <v>3869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45281</v>
      </c>
      <c r="D48" s="27">
        <f t="shared" si="2"/>
        <v>17578</v>
      </c>
      <c r="E48" s="42"/>
    </row>
    <row r="49" hidden="1">
      <c r="A49" s="32" t="s">
        <v>3870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83110</v>
      </c>
      <c r="D49" s="27">
        <f t="shared" si="2"/>
        <v>8404</v>
      </c>
      <c r="E49" s="42"/>
    </row>
    <row r="50" hidden="1">
      <c r="A50" s="32" t="s">
        <v>3871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69504</v>
      </c>
      <c r="D50" s="27">
        <f t="shared" si="2"/>
        <v>15627</v>
      </c>
      <c r="E50" s="42"/>
    </row>
    <row r="51" hidden="1">
      <c r="A51" s="32" t="s">
        <v>3873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5735</v>
      </c>
      <c r="D51" s="27">
        <f t="shared" si="2"/>
        <v>3489</v>
      </c>
      <c r="E51" s="42"/>
    </row>
    <row r="52" hidden="1">
      <c r="A52" s="32" t="s">
        <v>3874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11699</v>
      </c>
      <c r="D52" s="27">
        <f t="shared" si="2"/>
        <v>-545</v>
      </c>
      <c r="E52" s="42"/>
    </row>
    <row r="53" hidden="1">
      <c r="A53" s="35" t="s">
        <v>3875</v>
      </c>
      <c r="B53" s="29">
        <v>330405.0</v>
      </c>
      <c r="C53" s="9">
        <f t="array" ref="C53">SUM(INDIRECT(A29 &amp; " Restia!C:C")) - SUMIFS(INDIRECT(A29 &amp; " Restia!C:C"), INDIRECT(A29 &amp; " Restia!B:B"), "canceled")</f>
        <v>393921.86</v>
      </c>
      <c r="D53" s="27">
        <f t="shared" si="2"/>
        <v>63516.86</v>
      </c>
      <c r="E53" s="42"/>
    </row>
    <row r="54" hidden="1">
      <c r="A54" s="36" t="s">
        <v>3876</v>
      </c>
      <c r="B54" s="43">
        <v>105.0</v>
      </c>
      <c r="C54" s="44">
        <f>sum(C39:C51)-C53</f>
        <v>4643</v>
      </c>
      <c r="D54" s="45">
        <f t="shared" si="2"/>
        <v>4538</v>
      </c>
      <c r="E54" s="46"/>
    </row>
    <row r="55" hidden="1"/>
    <row r="56" hidden="1"/>
    <row r="57" hidden="1">
      <c r="A57" s="5" t="s">
        <v>5095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3850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3851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3852</v>
      </c>
      <c r="B65" s="6"/>
      <c r="C65" s="6"/>
      <c r="D65" s="6"/>
      <c r="E65" s="7"/>
    </row>
    <row r="66" hidden="1">
      <c r="A66" s="20" t="s">
        <v>3853</v>
      </c>
      <c r="B66" s="21" t="s">
        <v>3854</v>
      </c>
      <c r="C66" s="22" t="s">
        <v>3855</v>
      </c>
      <c r="D66" s="21" t="s">
        <v>3856</v>
      </c>
      <c r="E66" s="23" t="s">
        <v>13</v>
      </c>
    </row>
    <row r="67" hidden="1">
      <c r="A67" s="24" t="s">
        <v>3857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2"/>
    </row>
    <row r="68" hidden="1">
      <c r="A68" s="24" t="s">
        <v>3858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2"/>
    </row>
    <row r="69" hidden="1">
      <c r="A69" s="24" t="s">
        <v>3859</v>
      </c>
      <c r="B69" s="29">
        <v>220.0</v>
      </c>
      <c r="C69" s="26">
        <f>110+110</f>
        <v>220</v>
      </c>
      <c r="D69" s="27">
        <f t="shared" si="3"/>
        <v>0</v>
      </c>
      <c r="E69" s="42"/>
    </row>
    <row r="70" hidden="1">
      <c r="A70" s="24" t="s">
        <v>3860</v>
      </c>
      <c r="B70" s="29">
        <v>1499.0</v>
      </c>
      <c r="C70" s="26">
        <f>505+499+500</f>
        <v>1504</v>
      </c>
      <c r="D70" s="27">
        <f t="shared" si="3"/>
        <v>5</v>
      </c>
      <c r="E70" s="42"/>
    </row>
    <row r="71" hidden="1">
      <c r="A71" s="30" t="s">
        <v>3862</v>
      </c>
      <c r="B71" s="29">
        <v>0.0</v>
      </c>
      <c r="C71" s="26"/>
      <c r="D71" s="27">
        <f t="shared" si="3"/>
        <v>0</v>
      </c>
      <c r="E71" s="42"/>
    </row>
    <row r="72" hidden="1">
      <c r="A72" s="30" t="s">
        <v>3863</v>
      </c>
      <c r="B72" s="29">
        <v>0.0</v>
      </c>
      <c r="C72" s="26"/>
      <c r="D72" s="27">
        <f t="shared" si="3"/>
        <v>0</v>
      </c>
      <c r="E72" s="42"/>
    </row>
    <row r="73" hidden="1">
      <c r="A73" s="30" t="s">
        <v>3865</v>
      </c>
      <c r="B73" s="29">
        <v>40.0</v>
      </c>
      <c r="C73" s="26"/>
      <c r="D73" s="27">
        <f t="shared" si="3"/>
        <v>-40</v>
      </c>
      <c r="E73" s="41"/>
    </row>
    <row r="74" hidden="1">
      <c r="A74" s="31" t="s">
        <v>3867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2"/>
    </row>
    <row r="75" hidden="1">
      <c r="A75" s="32" t="s">
        <v>3868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130793.86</v>
      </c>
      <c r="D75" s="27">
        <f t="shared" si="3"/>
        <v>-3097.14</v>
      </c>
      <c r="E75" s="42"/>
    </row>
    <row r="76" hidden="1">
      <c r="A76" s="32" t="s">
        <v>3869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45281</v>
      </c>
      <c r="D76" s="27">
        <f t="shared" si="3"/>
        <v>11062</v>
      </c>
      <c r="E76" s="42"/>
    </row>
    <row r="77" hidden="1">
      <c r="A77" s="32" t="s">
        <v>3870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83110</v>
      </c>
      <c r="D77" s="27">
        <f t="shared" si="3"/>
        <v>2271</v>
      </c>
      <c r="E77" s="42"/>
    </row>
    <row r="78" hidden="1">
      <c r="A78" s="32" t="s">
        <v>3871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69504</v>
      </c>
      <c r="D78" s="27">
        <f t="shared" si="3"/>
        <v>8985</v>
      </c>
      <c r="E78" s="42"/>
    </row>
    <row r="79" hidden="1">
      <c r="A79" s="32" t="s">
        <v>3873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5735</v>
      </c>
      <c r="D79" s="27">
        <f t="shared" si="3"/>
        <v>3418</v>
      </c>
      <c r="E79" s="42"/>
    </row>
    <row r="80" hidden="1">
      <c r="A80" s="32" t="s">
        <v>3874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11699</v>
      </c>
      <c r="D80" s="27">
        <f t="shared" si="3"/>
        <v>-3944</v>
      </c>
      <c r="E80" s="42"/>
    </row>
    <row r="81" hidden="1">
      <c r="A81" s="35" t="s">
        <v>3875</v>
      </c>
      <c r="B81" s="29">
        <v>378386.5</v>
      </c>
      <c r="C81" s="9">
        <f t="array" ref="C81">SUM(INDIRECT(A57 &amp; " Restia!C:C")) - SUMIFS(INDIRECT(A57 &amp; " Restia!C:C"), INDIRECT(A57 &amp; " Restia!B:B"), "canceled")</f>
        <v>393921.86</v>
      </c>
      <c r="D81" s="27">
        <f t="shared" si="3"/>
        <v>15535.36</v>
      </c>
      <c r="E81" s="42"/>
    </row>
    <row r="82" hidden="1">
      <c r="A82" s="36" t="s">
        <v>3876</v>
      </c>
      <c r="B82" s="43">
        <v>90.5</v>
      </c>
      <c r="C82" s="44">
        <f>sum(C67:C79)-C81</f>
        <v>7245</v>
      </c>
      <c r="D82" s="45">
        <f t="shared" si="3"/>
        <v>7154.5</v>
      </c>
      <c r="E82" s="46"/>
    </row>
    <row r="83" hidden="1"/>
    <row r="84" hidden="1"/>
    <row r="85" hidden="1">
      <c r="A85" s="5" t="s">
        <v>5095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3850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3851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3852</v>
      </c>
      <c r="B93" s="6"/>
      <c r="C93" s="6"/>
      <c r="D93" s="6"/>
      <c r="E93" s="7"/>
    </row>
    <row r="94" hidden="1">
      <c r="A94" s="20" t="s">
        <v>3853</v>
      </c>
      <c r="B94" s="21" t="s">
        <v>3854</v>
      </c>
      <c r="C94" s="22" t="s">
        <v>3855</v>
      </c>
      <c r="D94" s="21" t="s">
        <v>3856</v>
      </c>
      <c r="E94" s="23" t="s">
        <v>13</v>
      </c>
    </row>
    <row r="95" hidden="1">
      <c r="A95" s="24" t="s">
        <v>3857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2"/>
    </row>
    <row r="96" hidden="1">
      <c r="A96" s="24" t="s">
        <v>3858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2"/>
    </row>
    <row r="97" hidden="1">
      <c r="A97" s="24" t="s">
        <v>3859</v>
      </c>
      <c r="B97" s="29">
        <v>220.0</v>
      </c>
      <c r="C97" s="26">
        <f>110+110</f>
        <v>220</v>
      </c>
      <c r="D97" s="27">
        <f t="shared" si="4"/>
        <v>0</v>
      </c>
      <c r="E97" s="42"/>
    </row>
    <row r="98" hidden="1">
      <c r="A98" s="24" t="s">
        <v>3860</v>
      </c>
      <c r="B98" s="29">
        <v>499.0</v>
      </c>
      <c r="C98" s="26">
        <v>499.0</v>
      </c>
      <c r="D98" s="27">
        <f t="shared" si="4"/>
        <v>0</v>
      </c>
      <c r="E98" s="42"/>
    </row>
    <row r="99" hidden="1">
      <c r="A99" s="30" t="s">
        <v>3862</v>
      </c>
      <c r="B99" s="29">
        <v>135.0</v>
      </c>
      <c r="C99" s="26">
        <v>135.0</v>
      </c>
      <c r="D99" s="27">
        <f t="shared" si="4"/>
        <v>0</v>
      </c>
      <c r="E99" s="42"/>
    </row>
    <row r="100" hidden="1">
      <c r="A100" s="30" t="s">
        <v>3863</v>
      </c>
      <c r="B100" s="29">
        <v>0.0</v>
      </c>
      <c r="C100" s="26"/>
      <c r="D100" s="27">
        <f t="shared" si="4"/>
        <v>0</v>
      </c>
      <c r="E100" s="42"/>
    </row>
    <row r="101" hidden="1">
      <c r="A101" s="30" t="s">
        <v>3865</v>
      </c>
      <c r="B101" s="29">
        <v>10080.0</v>
      </c>
      <c r="C101" s="26">
        <v>10000.0</v>
      </c>
      <c r="D101" s="27">
        <f t="shared" si="4"/>
        <v>-80</v>
      </c>
      <c r="E101" s="41" t="s">
        <v>8993</v>
      </c>
    </row>
    <row r="102" hidden="1">
      <c r="A102" s="31" t="s">
        <v>3867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2"/>
    </row>
    <row r="103" hidden="1">
      <c r="A103" s="32" t="s">
        <v>3868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130793.86</v>
      </c>
      <c r="D103" s="27">
        <f t="shared" si="4"/>
        <v>24688.86</v>
      </c>
      <c r="E103" s="42"/>
    </row>
    <row r="104" hidden="1">
      <c r="A104" s="32" t="s">
        <v>3869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45281</v>
      </c>
      <c r="D104" s="27">
        <f t="shared" si="4"/>
        <v>15799</v>
      </c>
      <c r="E104" s="42"/>
    </row>
    <row r="105" hidden="1">
      <c r="A105" s="32" t="s">
        <v>3870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83110</v>
      </c>
      <c r="D105" s="27">
        <f t="shared" si="4"/>
        <v>6454</v>
      </c>
      <c r="E105" s="42"/>
    </row>
    <row r="106" hidden="1">
      <c r="A106" s="32" t="s">
        <v>3871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69504</v>
      </c>
      <c r="D106" s="27">
        <f t="shared" si="4"/>
        <v>2603.5</v>
      </c>
      <c r="E106" s="42"/>
    </row>
    <row r="107" hidden="1">
      <c r="A107" s="32" t="s">
        <v>3873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5735</v>
      </c>
      <c r="D107" s="27">
        <f t="shared" si="4"/>
        <v>4530</v>
      </c>
      <c r="E107" s="42"/>
    </row>
    <row r="108" hidden="1">
      <c r="A108" s="32" t="s">
        <v>3874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11699</v>
      </c>
      <c r="D108" s="27">
        <f t="shared" si="4"/>
        <v>-1560</v>
      </c>
      <c r="E108" s="42"/>
    </row>
    <row r="109" hidden="1">
      <c r="A109" s="35" t="s">
        <v>3875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393921.86</v>
      </c>
      <c r="D109" s="27">
        <f t="shared" si="4"/>
        <v>47851.86</v>
      </c>
      <c r="E109" s="42"/>
    </row>
    <row r="110" hidden="1">
      <c r="A110" s="36" t="s">
        <v>3876</v>
      </c>
      <c r="B110" s="43">
        <v>10079.5</v>
      </c>
      <c r="C110" s="44">
        <f>sum(C95:C107)-C109</f>
        <v>6318</v>
      </c>
      <c r="D110" s="45">
        <f t="shared" si="4"/>
        <v>-3761.5</v>
      </c>
      <c r="E110" s="46"/>
    </row>
    <row r="111" hidden="1"/>
    <row r="112" hidden="1"/>
    <row r="113" hidden="1">
      <c r="A113" s="5" t="s">
        <v>5095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3850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3851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3852</v>
      </c>
      <c r="B121" s="6"/>
      <c r="C121" s="6"/>
      <c r="D121" s="6"/>
      <c r="E121" s="7"/>
    </row>
    <row r="122" hidden="1">
      <c r="A122" s="20" t="s">
        <v>3853</v>
      </c>
      <c r="B122" s="21" t="s">
        <v>3854</v>
      </c>
      <c r="C122" s="22" t="s">
        <v>3855</v>
      </c>
      <c r="D122" s="21" t="s">
        <v>3856</v>
      </c>
      <c r="E122" s="23" t="s">
        <v>13</v>
      </c>
    </row>
    <row r="123" hidden="1">
      <c r="A123" s="24" t="s">
        <v>3857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2"/>
    </row>
    <row r="124" hidden="1">
      <c r="A124" s="24" t="s">
        <v>3858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2"/>
    </row>
    <row r="125" hidden="1">
      <c r="A125" s="24" t="s">
        <v>3859</v>
      </c>
      <c r="B125" s="29">
        <v>200.0</v>
      </c>
      <c r="C125" s="26">
        <v>200.0</v>
      </c>
      <c r="D125" s="27">
        <f t="shared" si="5"/>
        <v>0</v>
      </c>
      <c r="E125" s="42"/>
    </row>
    <row r="126" hidden="1">
      <c r="A126" s="24" t="s">
        <v>3860</v>
      </c>
      <c r="B126" s="29">
        <v>999.0</v>
      </c>
      <c r="C126" s="26">
        <f>499+500</f>
        <v>999</v>
      </c>
      <c r="D126" s="27">
        <f t="shared" si="5"/>
        <v>0</v>
      </c>
      <c r="E126" s="42"/>
    </row>
    <row r="127" hidden="1">
      <c r="A127" s="30" t="s">
        <v>3862</v>
      </c>
      <c r="B127" s="29">
        <v>0.0</v>
      </c>
      <c r="C127" s="26"/>
      <c r="D127" s="27">
        <f t="shared" si="5"/>
        <v>0</v>
      </c>
      <c r="E127" s="42"/>
    </row>
    <row r="128" hidden="1">
      <c r="A128" s="30" t="s">
        <v>3863</v>
      </c>
      <c r="B128" s="29">
        <v>0.0</v>
      </c>
      <c r="C128" s="26"/>
      <c r="D128" s="27">
        <f t="shared" si="5"/>
        <v>0</v>
      </c>
      <c r="E128" s="42"/>
    </row>
    <row r="129" hidden="1">
      <c r="A129" s="30" t="s">
        <v>3865</v>
      </c>
      <c r="B129" s="29">
        <v>0.0</v>
      </c>
      <c r="C129" s="26"/>
      <c r="D129" s="27">
        <f t="shared" si="5"/>
        <v>0</v>
      </c>
      <c r="E129" s="41" t="s">
        <v>8993</v>
      </c>
    </row>
    <row r="130" hidden="1">
      <c r="A130" s="31" t="s">
        <v>3867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2"/>
    </row>
    <row r="131" hidden="1">
      <c r="A131" s="32" t="s">
        <v>3868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130793.86</v>
      </c>
      <c r="D131" s="27">
        <f t="shared" si="5"/>
        <v>34498.86</v>
      </c>
      <c r="E131" s="42"/>
    </row>
    <row r="132" hidden="1">
      <c r="A132" s="32" t="s">
        <v>3869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45281</v>
      </c>
      <c r="D132" s="27">
        <f t="shared" si="5"/>
        <v>8945</v>
      </c>
      <c r="E132" s="42"/>
    </row>
    <row r="133" hidden="1">
      <c r="A133" s="32" t="s">
        <v>3870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83110</v>
      </c>
      <c r="D133" s="27">
        <f t="shared" si="5"/>
        <v>15819</v>
      </c>
      <c r="E133" s="42"/>
    </row>
    <row r="134" hidden="1">
      <c r="A134" s="32" t="s">
        <v>3871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69504</v>
      </c>
      <c r="D134" s="27">
        <f t="shared" si="5"/>
        <v>11648</v>
      </c>
      <c r="E134" s="42"/>
    </row>
    <row r="135" hidden="1">
      <c r="A135" s="32" t="s">
        <v>3873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5735</v>
      </c>
      <c r="D135" s="27">
        <f t="shared" si="5"/>
        <v>4739</v>
      </c>
      <c r="E135" s="42"/>
    </row>
    <row r="136" hidden="1">
      <c r="A136" s="32" t="s">
        <v>3874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11699</v>
      </c>
      <c r="D136" s="27">
        <f t="shared" si="5"/>
        <v>-895</v>
      </c>
      <c r="E136" s="42"/>
    </row>
    <row r="137" hidden="1">
      <c r="A137" s="35" t="s">
        <v>3875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393921.86</v>
      </c>
      <c r="D137" s="27">
        <f t="shared" si="5"/>
        <v>66098.96</v>
      </c>
      <c r="E137" s="42"/>
    </row>
    <row r="138" hidden="1">
      <c r="A138" s="36" t="s">
        <v>3876</v>
      </c>
      <c r="B138" s="43">
        <v>50.099999999998545</v>
      </c>
      <c r="C138" s="44">
        <f>sum(C123:C135)-C137</f>
        <v>9640</v>
      </c>
      <c r="D138" s="45">
        <f t="shared" si="5"/>
        <v>9589.9</v>
      </c>
      <c r="E138" s="46"/>
    </row>
    <row r="139" hidden="1"/>
    <row r="140" hidden="1"/>
    <row r="141" hidden="1">
      <c r="A141" s="5" t="s">
        <v>5095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3850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3851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3852</v>
      </c>
      <c r="B149" s="6"/>
      <c r="C149" s="6"/>
      <c r="D149" s="6"/>
      <c r="E149" s="7"/>
    </row>
    <row r="150" hidden="1">
      <c r="A150" s="20" t="s">
        <v>3853</v>
      </c>
      <c r="B150" s="21" t="s">
        <v>3854</v>
      </c>
      <c r="C150" s="22" t="s">
        <v>3855</v>
      </c>
      <c r="D150" s="21" t="s">
        <v>3856</v>
      </c>
      <c r="E150" s="23" t="s">
        <v>13</v>
      </c>
    </row>
    <row r="151" hidden="1">
      <c r="A151" s="24" t="s">
        <v>3857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2"/>
    </row>
    <row r="152" hidden="1">
      <c r="A152" s="24" t="s">
        <v>3858</v>
      </c>
      <c r="B152" s="29">
        <v>687.0</v>
      </c>
      <c r="C152" s="26">
        <v>687.0</v>
      </c>
      <c r="D152" s="27">
        <f t="shared" si="6"/>
        <v>0</v>
      </c>
      <c r="E152" s="42"/>
    </row>
    <row r="153" hidden="1">
      <c r="A153" s="24" t="s">
        <v>3859</v>
      </c>
      <c r="B153" s="29">
        <v>0.0</v>
      </c>
      <c r="C153" s="26"/>
      <c r="D153" s="27">
        <f t="shared" si="6"/>
        <v>0</v>
      </c>
      <c r="E153" s="42"/>
    </row>
    <row r="154" hidden="1">
      <c r="A154" s="24" t="s">
        <v>3860</v>
      </c>
      <c r="B154" s="29">
        <v>0.0</v>
      </c>
      <c r="C154" s="26"/>
      <c r="D154" s="27">
        <f t="shared" si="6"/>
        <v>0</v>
      </c>
      <c r="E154" s="42"/>
    </row>
    <row r="155" hidden="1">
      <c r="A155" s="30" t="s">
        <v>3862</v>
      </c>
      <c r="B155" s="29">
        <v>0.0</v>
      </c>
      <c r="C155" s="26"/>
      <c r="D155" s="27">
        <f t="shared" si="6"/>
        <v>0</v>
      </c>
      <c r="E155" s="42"/>
    </row>
    <row r="156" hidden="1">
      <c r="A156" s="30" t="s">
        <v>3863</v>
      </c>
      <c r="B156" s="29">
        <v>0.0</v>
      </c>
      <c r="C156" s="26"/>
      <c r="D156" s="27">
        <f t="shared" si="6"/>
        <v>0</v>
      </c>
      <c r="E156" s="42"/>
    </row>
    <row r="157" hidden="1">
      <c r="A157" s="30" t="s">
        <v>3865</v>
      </c>
      <c r="B157" s="29">
        <v>0.0</v>
      </c>
      <c r="C157" s="26"/>
      <c r="D157" s="27">
        <f t="shared" si="6"/>
        <v>0</v>
      </c>
      <c r="E157" s="41"/>
    </row>
    <row r="158" hidden="1">
      <c r="A158" s="31" t="s">
        <v>3867</v>
      </c>
      <c r="B158" s="29">
        <v>0.0</v>
      </c>
      <c r="C158" s="26"/>
      <c r="D158" s="27">
        <f t="shared" si="6"/>
        <v>0</v>
      </c>
      <c r="E158" s="42"/>
    </row>
    <row r="159" hidden="1">
      <c r="A159" s="32" t="s">
        <v>3868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130793.86</v>
      </c>
      <c r="D159" s="27">
        <f t="shared" si="6"/>
        <v>123791.86</v>
      </c>
      <c r="E159" s="42"/>
    </row>
    <row r="160" hidden="1">
      <c r="A160" s="32" t="s">
        <v>3869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45281</v>
      </c>
      <c r="D160" s="27">
        <f t="shared" si="6"/>
        <v>42334</v>
      </c>
      <c r="E160" s="42"/>
    </row>
    <row r="161" hidden="1">
      <c r="A161" s="32" t="s">
        <v>3870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83110</v>
      </c>
      <c r="D161" s="27">
        <f t="shared" si="6"/>
        <v>71349</v>
      </c>
      <c r="E161" s="42"/>
    </row>
    <row r="162" hidden="1">
      <c r="A162" s="32" t="s">
        <v>3871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69504</v>
      </c>
      <c r="D162" s="27">
        <f t="shared" si="6"/>
        <v>62042</v>
      </c>
      <c r="E162" s="42"/>
    </row>
    <row r="163" hidden="1">
      <c r="A163" s="32" t="s">
        <v>3873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5735</v>
      </c>
      <c r="D163" s="27">
        <f t="shared" si="6"/>
        <v>5485</v>
      </c>
      <c r="E163" s="42"/>
    </row>
    <row r="164" hidden="1">
      <c r="A164" s="32" t="s">
        <v>3874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11699</v>
      </c>
      <c r="D164" s="27">
        <f t="shared" si="6"/>
        <v>10283</v>
      </c>
      <c r="E164" s="42"/>
    </row>
    <row r="165" hidden="1">
      <c r="A165" s="35" t="s">
        <v>3875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393921.86</v>
      </c>
      <c r="D165" s="27">
        <f t="shared" si="6"/>
        <v>360908.86</v>
      </c>
      <c r="E165" s="42"/>
    </row>
    <row r="166" hidden="1">
      <c r="A166" s="36" t="s">
        <v>3876</v>
      </c>
      <c r="B166" s="43">
        <v>0.0</v>
      </c>
      <c r="C166" s="44">
        <f>sum(C151:C163)-C165</f>
        <v>-55906</v>
      </c>
      <c r="D166" s="45">
        <f t="shared" si="6"/>
        <v>-55906</v>
      </c>
      <c r="E166" s="46"/>
    </row>
    <row r="167" hidden="1"/>
    <row r="168" hidden="1"/>
    <row r="169" hidden="1">
      <c r="A169" s="5" t="s">
        <v>5095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3850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3851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3852</v>
      </c>
      <c r="B177" s="6"/>
      <c r="C177" s="6"/>
      <c r="D177" s="6"/>
      <c r="E177" s="7"/>
    </row>
    <row r="178" hidden="1">
      <c r="A178" s="20" t="s">
        <v>3853</v>
      </c>
      <c r="B178" s="21" t="s">
        <v>3854</v>
      </c>
      <c r="C178" s="22" t="s">
        <v>3855</v>
      </c>
      <c r="D178" s="21" t="s">
        <v>3856</v>
      </c>
      <c r="E178" s="23" t="s">
        <v>13</v>
      </c>
    </row>
    <row r="179" hidden="1">
      <c r="A179" s="24" t="s">
        <v>3857</v>
      </c>
      <c r="B179" s="25">
        <v>31412.0</v>
      </c>
      <c r="C179" s="26">
        <v>31415.0</v>
      </c>
      <c r="D179" s="27">
        <f t="shared" ref="D179:D194" si="7">C179-B179</f>
        <v>3</v>
      </c>
      <c r="E179" s="42"/>
    </row>
    <row r="180" hidden="1">
      <c r="A180" s="24" t="s">
        <v>3858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2"/>
    </row>
    <row r="181" hidden="1">
      <c r="A181" s="24" t="s">
        <v>3859</v>
      </c>
      <c r="B181" s="29">
        <v>145.0</v>
      </c>
      <c r="C181" s="26">
        <v>145.0</v>
      </c>
      <c r="D181" s="27">
        <f t="shared" si="7"/>
        <v>0</v>
      </c>
      <c r="E181" s="42"/>
    </row>
    <row r="182" hidden="1">
      <c r="A182" s="24" t="s">
        <v>3860</v>
      </c>
      <c r="B182" s="29">
        <v>499.0</v>
      </c>
      <c r="C182" s="26">
        <v>499.0</v>
      </c>
      <c r="D182" s="27">
        <f t="shared" si="7"/>
        <v>0</v>
      </c>
      <c r="E182" s="42"/>
    </row>
    <row r="183" hidden="1">
      <c r="A183" s="30" t="s">
        <v>3862</v>
      </c>
      <c r="B183" s="29">
        <v>0.0</v>
      </c>
      <c r="C183" s="26"/>
      <c r="D183" s="27">
        <f t="shared" si="7"/>
        <v>0</v>
      </c>
      <c r="E183" s="42"/>
    </row>
    <row r="184" hidden="1">
      <c r="A184" s="30" t="s">
        <v>3863</v>
      </c>
      <c r="B184" s="29">
        <v>0.0</v>
      </c>
      <c r="C184" s="26"/>
      <c r="D184" s="27">
        <f t="shared" si="7"/>
        <v>0</v>
      </c>
      <c r="E184" s="42"/>
    </row>
    <row r="185" hidden="1">
      <c r="A185" s="30" t="s">
        <v>3865</v>
      </c>
      <c r="B185" s="29">
        <v>490.0</v>
      </c>
      <c r="C185" s="26">
        <v>450.0</v>
      </c>
      <c r="D185" s="27">
        <f t="shared" si="7"/>
        <v>-40</v>
      </c>
      <c r="E185" s="41" t="s">
        <v>8994</v>
      </c>
    </row>
    <row r="186" hidden="1">
      <c r="A186" s="31" t="s">
        <v>3867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2"/>
    </row>
    <row r="187" hidden="1">
      <c r="A187" s="32" t="s">
        <v>3868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130793.86</v>
      </c>
      <c r="D187" s="27">
        <f t="shared" si="7"/>
        <v>57322.86</v>
      </c>
      <c r="E187" s="42"/>
    </row>
    <row r="188" hidden="1">
      <c r="A188" s="32" t="s">
        <v>3869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45281</v>
      </c>
      <c r="D188" s="27">
        <f t="shared" si="7"/>
        <v>17532</v>
      </c>
      <c r="E188" s="42"/>
    </row>
    <row r="189" hidden="1">
      <c r="A189" s="32" t="s">
        <v>3870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83110</v>
      </c>
      <c r="D189" s="27">
        <f t="shared" si="7"/>
        <v>13892</v>
      </c>
      <c r="E189" s="42"/>
    </row>
    <row r="190" hidden="1">
      <c r="A190" s="32" t="s">
        <v>3871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69504</v>
      </c>
      <c r="D190" s="27">
        <f t="shared" si="7"/>
        <v>25816.5</v>
      </c>
      <c r="E190" s="42"/>
    </row>
    <row r="191" hidden="1">
      <c r="A191" s="32" t="s">
        <v>3873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5735</v>
      </c>
      <c r="D191" s="27">
        <f t="shared" si="7"/>
        <v>5417</v>
      </c>
      <c r="E191" s="42"/>
    </row>
    <row r="192" hidden="1">
      <c r="A192" s="32" t="s">
        <v>3874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11699</v>
      </c>
      <c r="D192" s="27">
        <f t="shared" si="7"/>
        <v>-576</v>
      </c>
      <c r="E192" s="42"/>
    </row>
    <row r="193" hidden="1">
      <c r="A193" s="35" t="s">
        <v>3875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393921.86</v>
      </c>
      <c r="D193" s="27">
        <f t="shared" si="7"/>
        <v>122672.86</v>
      </c>
      <c r="E193" s="42"/>
    </row>
    <row r="194" hidden="1">
      <c r="A194" s="36" t="s">
        <v>3876</v>
      </c>
      <c r="B194" s="43">
        <v>42.5</v>
      </c>
      <c r="C194" s="44">
        <f>sum(C179:C191)-C193</f>
        <v>-2647</v>
      </c>
      <c r="D194" s="45">
        <f t="shared" si="7"/>
        <v>-2689.5</v>
      </c>
      <c r="E194" s="46"/>
    </row>
    <row r="195" hidden="1"/>
    <row r="196" hidden="1"/>
    <row r="197" hidden="1">
      <c r="A197" s="5" t="s">
        <v>5095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3850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3851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3852</v>
      </c>
      <c r="B205" s="6"/>
      <c r="C205" s="6"/>
      <c r="D205" s="6"/>
      <c r="E205" s="7"/>
    </row>
    <row r="206" hidden="1">
      <c r="A206" s="20" t="s">
        <v>3853</v>
      </c>
      <c r="B206" s="21" t="s">
        <v>3854</v>
      </c>
      <c r="C206" s="22" t="s">
        <v>3855</v>
      </c>
      <c r="D206" s="21" t="s">
        <v>3856</v>
      </c>
      <c r="E206" s="23" t="s">
        <v>13</v>
      </c>
    </row>
    <row r="207" hidden="1">
      <c r="A207" s="24" t="s">
        <v>3857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2"/>
    </row>
    <row r="208" hidden="1">
      <c r="A208" s="24" t="s">
        <v>3858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2"/>
    </row>
    <row r="209" hidden="1">
      <c r="A209" s="24" t="s">
        <v>3859</v>
      </c>
      <c r="B209" s="29">
        <v>300.0</v>
      </c>
      <c r="C209" s="26">
        <f>300</f>
        <v>300</v>
      </c>
      <c r="D209" s="27">
        <f t="shared" si="8"/>
        <v>0</v>
      </c>
      <c r="E209" s="42"/>
    </row>
    <row r="210" hidden="1">
      <c r="A210" s="24" t="s">
        <v>3860</v>
      </c>
      <c r="B210" s="29">
        <v>500.0</v>
      </c>
      <c r="C210" s="26">
        <v>500.0</v>
      </c>
      <c r="D210" s="27">
        <f t="shared" si="8"/>
        <v>0</v>
      </c>
      <c r="E210" s="42"/>
    </row>
    <row r="211" hidden="1">
      <c r="A211" s="30" t="s">
        <v>3862</v>
      </c>
      <c r="B211" s="29">
        <v>40.0</v>
      </c>
      <c r="C211" s="26"/>
      <c r="D211" s="27">
        <f t="shared" si="8"/>
        <v>-40</v>
      </c>
      <c r="E211" s="42"/>
    </row>
    <row r="212" hidden="1">
      <c r="A212" s="30" t="s">
        <v>3863</v>
      </c>
      <c r="B212" s="29">
        <v>0.0</v>
      </c>
      <c r="C212" s="26"/>
      <c r="D212" s="27">
        <f t="shared" si="8"/>
        <v>0</v>
      </c>
      <c r="E212" s="42"/>
    </row>
    <row r="213" hidden="1">
      <c r="A213" s="30" t="s">
        <v>3865</v>
      </c>
      <c r="B213" s="29">
        <v>500.0</v>
      </c>
      <c r="C213" s="26">
        <v>500.0</v>
      </c>
      <c r="D213" s="27">
        <f t="shared" si="8"/>
        <v>0</v>
      </c>
      <c r="E213" s="41"/>
    </row>
    <row r="214" hidden="1">
      <c r="A214" s="31" t="s">
        <v>3867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2"/>
    </row>
    <row r="215" hidden="1">
      <c r="A215" s="32" t="s">
        <v>3868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130793.86</v>
      </c>
      <c r="D215" s="27">
        <f t="shared" si="8"/>
        <v>13987.86</v>
      </c>
      <c r="E215" s="42"/>
    </row>
    <row r="216" hidden="1">
      <c r="A216" s="32" t="s">
        <v>3869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45281</v>
      </c>
      <c r="D216" s="27">
        <f t="shared" si="8"/>
        <v>18582</v>
      </c>
      <c r="E216" s="42"/>
    </row>
    <row r="217" hidden="1">
      <c r="A217" s="32" t="s">
        <v>3870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83110</v>
      </c>
      <c r="D217" s="27">
        <f t="shared" si="8"/>
        <v>385</v>
      </c>
      <c r="E217" s="42"/>
    </row>
    <row r="218" hidden="1">
      <c r="A218" s="32" t="s">
        <v>3871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69504</v>
      </c>
      <c r="D218" s="27">
        <f t="shared" si="8"/>
        <v>716.5</v>
      </c>
      <c r="E218" s="42"/>
    </row>
    <row r="219" hidden="1">
      <c r="A219" s="32" t="s">
        <v>3873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5735</v>
      </c>
      <c r="D219" s="27">
        <f t="shared" si="8"/>
        <v>2605</v>
      </c>
      <c r="E219" s="42"/>
    </row>
    <row r="220" hidden="1">
      <c r="A220" s="32" t="s">
        <v>3874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11699</v>
      </c>
      <c r="D220" s="27">
        <f t="shared" si="8"/>
        <v>343</v>
      </c>
      <c r="E220" s="42"/>
    </row>
    <row r="221" hidden="1">
      <c r="A221" s="35" t="s">
        <v>3875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393921.86</v>
      </c>
      <c r="D221" s="27">
        <f t="shared" si="8"/>
        <v>48750.46</v>
      </c>
      <c r="E221" s="42"/>
    </row>
    <row r="222" hidden="1">
      <c r="A222" s="36" t="s">
        <v>3876</v>
      </c>
      <c r="B222" s="43">
        <v>29.10000000000582</v>
      </c>
      <c r="C222" s="44">
        <f>sum(C207:C219)-C221</f>
        <v>-12434</v>
      </c>
      <c r="D222" s="45">
        <f t="shared" si="8"/>
        <v>-12463.1</v>
      </c>
      <c r="E222" s="46"/>
    </row>
    <row r="223" hidden="1"/>
    <row r="224" hidden="1"/>
    <row r="225" hidden="1">
      <c r="A225" s="5" t="s">
        <v>5095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3850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3851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3852</v>
      </c>
      <c r="B233" s="6"/>
      <c r="C233" s="6"/>
      <c r="D233" s="6"/>
      <c r="E233" s="7"/>
    </row>
    <row r="234" hidden="1">
      <c r="A234" s="20" t="s">
        <v>3853</v>
      </c>
      <c r="B234" s="21" t="s">
        <v>3854</v>
      </c>
      <c r="C234" s="22" t="s">
        <v>3855</v>
      </c>
      <c r="D234" s="21" t="s">
        <v>3856</v>
      </c>
      <c r="E234" s="23" t="s">
        <v>13</v>
      </c>
    </row>
    <row r="235" hidden="1">
      <c r="A235" s="24" t="s">
        <v>3857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2"/>
    </row>
    <row r="236" hidden="1">
      <c r="A236" s="24" t="s">
        <v>3858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2"/>
    </row>
    <row r="237" hidden="1">
      <c r="A237" s="24" t="s">
        <v>3859</v>
      </c>
      <c r="B237" s="29">
        <v>216.0</v>
      </c>
      <c r="C237" s="26">
        <v>116.0</v>
      </c>
      <c r="D237" s="27">
        <f t="shared" si="9"/>
        <v>-100</v>
      </c>
      <c r="E237" s="42"/>
    </row>
    <row r="238" hidden="1">
      <c r="A238" s="24" t="s">
        <v>3860</v>
      </c>
      <c r="B238" s="29">
        <v>499.0</v>
      </c>
      <c r="C238" s="26">
        <v>499.0</v>
      </c>
      <c r="D238" s="27">
        <f t="shared" si="9"/>
        <v>0</v>
      </c>
      <c r="E238" s="42"/>
    </row>
    <row r="239" hidden="1">
      <c r="A239" s="30" t="s">
        <v>3862</v>
      </c>
      <c r="B239" s="29">
        <v>500.0</v>
      </c>
      <c r="C239" s="26">
        <v>500.0</v>
      </c>
      <c r="D239" s="27">
        <f t="shared" si="9"/>
        <v>0</v>
      </c>
      <c r="E239" s="42"/>
    </row>
    <row r="240" hidden="1">
      <c r="A240" s="30" t="s">
        <v>3863</v>
      </c>
      <c r="B240" s="29">
        <v>0.0</v>
      </c>
      <c r="C240" s="26"/>
      <c r="D240" s="27">
        <f t="shared" si="9"/>
        <v>0</v>
      </c>
      <c r="E240" s="42"/>
    </row>
    <row r="241" hidden="1">
      <c r="A241" s="30" t="s">
        <v>3865</v>
      </c>
      <c r="B241" s="29">
        <v>500.0</v>
      </c>
      <c r="C241" s="26">
        <v>500.0</v>
      </c>
      <c r="D241" s="27">
        <f t="shared" si="9"/>
        <v>0</v>
      </c>
      <c r="E241" s="41"/>
    </row>
    <row r="242" hidden="1">
      <c r="A242" s="31" t="s">
        <v>3867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2"/>
    </row>
    <row r="243" hidden="1">
      <c r="A243" s="32" t="s">
        <v>3868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130793.86</v>
      </c>
      <c r="D243" s="27">
        <f t="shared" si="9"/>
        <v>27442.86</v>
      </c>
      <c r="E243" s="42"/>
    </row>
    <row r="244" hidden="1">
      <c r="A244" s="32" t="s">
        <v>3869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45281</v>
      </c>
      <c r="D244" s="27">
        <f t="shared" si="9"/>
        <v>13090</v>
      </c>
      <c r="E244" s="42"/>
    </row>
    <row r="245" hidden="1">
      <c r="A245" s="32" t="s">
        <v>3870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83110</v>
      </c>
      <c r="D245" s="27">
        <f t="shared" si="9"/>
        <v>685</v>
      </c>
      <c r="E245" s="42"/>
    </row>
    <row r="246" hidden="1">
      <c r="A246" s="32" t="s">
        <v>3871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69504</v>
      </c>
      <c r="D246" s="27">
        <f t="shared" si="9"/>
        <v>7700</v>
      </c>
      <c r="E246" s="42"/>
    </row>
    <row r="247" hidden="1">
      <c r="A247" s="32" t="s">
        <v>3873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5735</v>
      </c>
      <c r="D247" s="27">
        <f t="shared" si="9"/>
        <v>2321</v>
      </c>
      <c r="E247" s="42"/>
    </row>
    <row r="248" hidden="1">
      <c r="A248" s="32" t="s">
        <v>3874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11699</v>
      </c>
      <c r="D248" s="27">
        <f t="shared" si="9"/>
        <v>-8049</v>
      </c>
      <c r="E248" s="42"/>
    </row>
    <row r="249" hidden="1">
      <c r="A249" s="35" t="s">
        <v>3875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393921.86</v>
      </c>
      <c r="D249" s="27">
        <f t="shared" si="9"/>
        <v>49873.86</v>
      </c>
      <c r="E249" s="42"/>
    </row>
    <row r="250" hidden="1">
      <c r="A250" s="36" t="s">
        <v>3876</v>
      </c>
      <c r="B250" s="43">
        <v>90.0</v>
      </c>
      <c r="C250" s="44">
        <f>sum(C235:C247)-C249</f>
        <v>1358</v>
      </c>
      <c r="D250" s="45">
        <f t="shared" si="9"/>
        <v>1268</v>
      </c>
      <c r="E250" s="46"/>
    </row>
    <row r="251" hidden="1"/>
    <row r="252" hidden="1"/>
    <row r="253" hidden="1">
      <c r="A253" s="5" t="s">
        <v>5095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3850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3851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3852</v>
      </c>
      <c r="B261" s="6"/>
      <c r="C261" s="6"/>
      <c r="D261" s="6"/>
      <c r="E261" s="7"/>
    </row>
    <row r="262" hidden="1">
      <c r="A262" s="20" t="s">
        <v>3853</v>
      </c>
      <c r="B262" s="21" t="s">
        <v>3854</v>
      </c>
      <c r="C262" s="22" t="s">
        <v>3855</v>
      </c>
      <c r="D262" s="21" t="s">
        <v>3856</v>
      </c>
      <c r="E262" s="23" t="s">
        <v>13</v>
      </c>
    </row>
    <row r="263" hidden="1">
      <c r="A263" s="24" t="s">
        <v>3857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2"/>
    </row>
    <row r="264" hidden="1">
      <c r="A264" s="24" t="s">
        <v>3858</v>
      </c>
      <c r="B264" s="29">
        <v>20190.0</v>
      </c>
      <c r="C264" s="26">
        <v>20190.0</v>
      </c>
      <c r="D264" s="27">
        <f t="shared" si="10"/>
        <v>0</v>
      </c>
      <c r="E264" s="42"/>
    </row>
    <row r="265" hidden="1">
      <c r="A265" s="24" t="s">
        <v>3859</v>
      </c>
      <c r="B265" s="29">
        <v>110.0</v>
      </c>
      <c r="C265" s="26">
        <v>110.0</v>
      </c>
      <c r="D265" s="27">
        <f t="shared" si="10"/>
        <v>0</v>
      </c>
      <c r="E265" s="42"/>
    </row>
    <row r="266" hidden="1">
      <c r="A266" s="24" t="s">
        <v>3860</v>
      </c>
      <c r="B266" s="29">
        <v>499.0</v>
      </c>
      <c r="C266" s="26">
        <v>499.0</v>
      </c>
      <c r="D266" s="27">
        <f t="shared" si="10"/>
        <v>0</v>
      </c>
      <c r="E266" s="42"/>
    </row>
    <row r="267" hidden="1">
      <c r="A267" s="30" t="s">
        <v>3862</v>
      </c>
      <c r="B267" s="29">
        <v>40.0</v>
      </c>
      <c r="C267" s="26"/>
      <c r="D267" s="27">
        <f t="shared" si="10"/>
        <v>-40</v>
      </c>
      <c r="E267" s="42"/>
    </row>
    <row r="268" hidden="1">
      <c r="A268" s="30" t="s">
        <v>3863</v>
      </c>
      <c r="B268" s="29">
        <v>0.0</v>
      </c>
      <c r="C268" s="26"/>
      <c r="D268" s="27">
        <f t="shared" si="10"/>
        <v>0</v>
      </c>
      <c r="E268" s="42"/>
    </row>
    <row r="269" hidden="1">
      <c r="A269" s="30" t="s">
        <v>3865</v>
      </c>
      <c r="B269" s="29">
        <v>120.0</v>
      </c>
      <c r="C269" s="26"/>
      <c r="D269" s="27">
        <f t="shared" si="10"/>
        <v>-120</v>
      </c>
      <c r="E269" s="41"/>
    </row>
    <row r="270" hidden="1">
      <c r="A270" s="31" t="s">
        <v>3867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2"/>
    </row>
    <row r="271" hidden="1">
      <c r="A271" s="32" t="s">
        <v>3868</v>
      </c>
      <c r="B271" s="29">
        <v>109019.0</v>
      </c>
      <c r="C271" s="33">
        <v>109019.0</v>
      </c>
      <c r="D271" s="27">
        <f t="shared" si="10"/>
        <v>0</v>
      </c>
      <c r="E271" s="42"/>
    </row>
    <row r="272" hidden="1">
      <c r="A272" s="32" t="s">
        <v>3869</v>
      </c>
      <c r="B272" s="29">
        <v>32041.0</v>
      </c>
      <c r="C272" s="9">
        <v>32041.0</v>
      </c>
      <c r="D272" s="27">
        <f t="shared" si="10"/>
        <v>0</v>
      </c>
      <c r="E272" s="42"/>
    </row>
    <row r="273" hidden="1">
      <c r="A273" s="32" t="s">
        <v>3870</v>
      </c>
      <c r="B273" s="29">
        <v>71820.0</v>
      </c>
      <c r="C273" s="9">
        <v>70651.0</v>
      </c>
      <c r="D273" s="27">
        <f t="shared" si="10"/>
        <v>-1169</v>
      </c>
      <c r="E273" s="42"/>
    </row>
    <row r="274" hidden="1">
      <c r="A274" s="32" t="s">
        <v>3871</v>
      </c>
      <c r="B274" s="29">
        <v>52999.0</v>
      </c>
      <c r="C274" s="9">
        <v>52999.0</v>
      </c>
      <c r="D274" s="27">
        <f t="shared" si="10"/>
        <v>0</v>
      </c>
      <c r="E274" s="42"/>
    </row>
    <row r="275" hidden="1">
      <c r="A275" s="32" t="s">
        <v>3873</v>
      </c>
      <c r="B275" s="29">
        <v>3011.0</v>
      </c>
      <c r="C275" s="9">
        <v>3011.0</v>
      </c>
      <c r="D275" s="27">
        <f t="shared" si="10"/>
        <v>0</v>
      </c>
      <c r="E275" s="42"/>
    </row>
    <row r="276" hidden="1">
      <c r="A276" s="32" t="s">
        <v>3874</v>
      </c>
      <c r="B276" s="29">
        <v>18817.0</v>
      </c>
      <c r="C276" s="9">
        <v>18553.0</v>
      </c>
      <c r="D276" s="27">
        <f t="shared" si="10"/>
        <v>-264</v>
      </c>
      <c r="E276" s="42"/>
    </row>
    <row r="277" hidden="1">
      <c r="A277" s="35" t="s">
        <v>3875</v>
      </c>
      <c r="B277" s="29">
        <v>338673.5</v>
      </c>
      <c r="C277" s="9">
        <v>337240.5</v>
      </c>
      <c r="D277" s="27">
        <f t="shared" si="10"/>
        <v>-1433</v>
      </c>
      <c r="E277" s="42"/>
    </row>
    <row r="278" hidden="1">
      <c r="A278" s="36" t="s">
        <v>3876</v>
      </c>
      <c r="B278" s="43">
        <v>52.5</v>
      </c>
      <c r="C278" s="44">
        <f>sum(C263:C275)-C277</f>
        <v>239.5</v>
      </c>
      <c r="D278" s="45">
        <f t="shared" si="10"/>
        <v>187</v>
      </c>
      <c r="E278" s="46"/>
    </row>
    <row r="279" hidden="1"/>
    <row r="280" hidden="1"/>
    <row r="281" hidden="1">
      <c r="A281" s="5" t="s">
        <v>5095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3850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3851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5098</v>
      </c>
      <c r="B287" s="7"/>
      <c r="C287" s="16"/>
      <c r="D287" s="56" t="s">
        <v>5113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3852</v>
      </c>
      <c r="B289" s="6"/>
      <c r="C289" s="6"/>
      <c r="D289" s="6"/>
      <c r="E289" s="7"/>
    </row>
    <row r="290" hidden="1">
      <c r="A290" s="20" t="s">
        <v>3853</v>
      </c>
      <c r="B290" s="21" t="s">
        <v>3854</v>
      </c>
      <c r="C290" s="22" t="s">
        <v>3855</v>
      </c>
      <c r="D290" s="21" t="s">
        <v>3856</v>
      </c>
      <c r="E290" s="23" t="s">
        <v>13</v>
      </c>
    </row>
    <row r="291" hidden="1">
      <c r="A291" s="57" t="s">
        <v>3857</v>
      </c>
      <c r="B291" s="25">
        <v>20984.0</v>
      </c>
      <c r="C291" s="26">
        <v>21000.0</v>
      </c>
      <c r="D291" s="27">
        <v>16.0</v>
      </c>
      <c r="E291" s="42"/>
    </row>
    <row r="292" hidden="1">
      <c r="A292" s="57" t="s">
        <v>3858</v>
      </c>
      <c r="B292" s="29">
        <v>14162.0</v>
      </c>
      <c r="C292" s="26">
        <v>14162.0</v>
      </c>
      <c r="D292" s="27">
        <v>0.0</v>
      </c>
      <c r="E292" s="42"/>
    </row>
    <row r="293" hidden="1">
      <c r="A293" s="57" t="s">
        <v>3859</v>
      </c>
      <c r="B293" s="29">
        <v>0.0</v>
      </c>
      <c r="C293" s="26"/>
      <c r="D293" s="27">
        <v>0.0</v>
      </c>
      <c r="E293" s="42"/>
    </row>
    <row r="294" hidden="1">
      <c r="A294" s="57" t="s">
        <v>3860</v>
      </c>
      <c r="B294" s="29">
        <v>998.0</v>
      </c>
      <c r="C294" s="26">
        <v>998.0</v>
      </c>
      <c r="D294" s="27">
        <v>0.0</v>
      </c>
      <c r="E294" s="42"/>
    </row>
    <row r="295" hidden="1">
      <c r="A295" s="31" t="s">
        <v>3862</v>
      </c>
      <c r="B295" s="29">
        <v>0.0</v>
      </c>
      <c r="C295" s="26"/>
      <c r="D295" s="27">
        <v>0.0</v>
      </c>
      <c r="E295" s="42"/>
    </row>
    <row r="296" hidden="1">
      <c r="A296" s="31" t="s">
        <v>3863</v>
      </c>
      <c r="B296" s="29">
        <v>0.0</v>
      </c>
      <c r="C296" s="26"/>
      <c r="D296" s="27">
        <v>0.0</v>
      </c>
      <c r="E296" s="42"/>
    </row>
    <row r="297" hidden="1">
      <c r="A297" s="31" t="s">
        <v>3865</v>
      </c>
      <c r="B297" s="29">
        <v>80.0</v>
      </c>
      <c r="C297" s="26"/>
      <c r="D297" s="27">
        <v>-80.0</v>
      </c>
      <c r="E297" s="41"/>
    </row>
    <row r="298" hidden="1">
      <c r="A298" s="31" t="s">
        <v>3867</v>
      </c>
      <c r="B298" s="29">
        <v>2080.0</v>
      </c>
      <c r="C298" s="26">
        <v>2160.0</v>
      </c>
      <c r="D298" s="27">
        <v>80.0</v>
      </c>
      <c r="E298" s="42"/>
    </row>
    <row r="299" hidden="1">
      <c r="A299" s="58" t="s">
        <v>3868</v>
      </c>
      <c r="B299" s="29">
        <v>55181.0</v>
      </c>
      <c r="C299" s="29">
        <v>55181.0</v>
      </c>
      <c r="D299" s="27">
        <v>0.0</v>
      </c>
      <c r="E299" s="42"/>
    </row>
    <row r="300" hidden="1">
      <c r="A300" s="58" t="s">
        <v>3869</v>
      </c>
      <c r="B300" s="29">
        <v>14854.0</v>
      </c>
      <c r="C300" s="59">
        <v>14854.0</v>
      </c>
      <c r="D300" s="27">
        <v>0.0</v>
      </c>
      <c r="E300" s="42"/>
    </row>
    <row r="301" hidden="1">
      <c r="A301" s="58" t="s">
        <v>3870</v>
      </c>
      <c r="B301" s="29">
        <v>32034.0</v>
      </c>
      <c r="C301" s="59">
        <v>32034.0</v>
      </c>
      <c r="D301" s="27">
        <v>0.0</v>
      </c>
      <c r="E301" s="42"/>
    </row>
    <row r="302" hidden="1">
      <c r="A302" s="58" t="s">
        <v>3871</v>
      </c>
      <c r="B302" s="29">
        <v>36657.5</v>
      </c>
      <c r="C302" s="59">
        <v>36657.5</v>
      </c>
      <c r="D302" s="27">
        <v>0.0</v>
      </c>
      <c r="E302" s="42"/>
    </row>
    <row r="303" hidden="1">
      <c r="A303" s="58" t="s">
        <v>3873</v>
      </c>
      <c r="B303" s="29">
        <v>1298.0</v>
      </c>
      <c r="C303" s="59">
        <v>1298.0</v>
      </c>
      <c r="D303" s="27">
        <v>0.0</v>
      </c>
      <c r="E303" s="42"/>
    </row>
    <row r="304" hidden="1">
      <c r="A304" s="58" t="s">
        <v>3874</v>
      </c>
      <c r="B304" s="29">
        <v>6336.0</v>
      </c>
      <c r="C304" s="59">
        <v>6336.0</v>
      </c>
      <c r="D304" s="27">
        <v>0.0</v>
      </c>
      <c r="E304" s="42"/>
    </row>
    <row r="305" hidden="1">
      <c r="A305" s="35" t="s">
        <v>3875</v>
      </c>
      <c r="B305" s="29">
        <v>178323.0</v>
      </c>
      <c r="C305" s="59">
        <v>178323.0</v>
      </c>
      <c r="D305" s="27">
        <v>0.0</v>
      </c>
      <c r="E305" s="42"/>
    </row>
    <row r="306" hidden="1">
      <c r="A306" s="36" t="s">
        <v>3876</v>
      </c>
      <c r="B306" s="43">
        <v>5.5</v>
      </c>
      <c r="C306" s="65">
        <v>21.5</v>
      </c>
      <c r="D306" s="66">
        <v>16.0</v>
      </c>
      <c r="E306" s="46"/>
    </row>
    <row r="307" hidden="1"/>
    <row r="308" hidden="1"/>
    <row r="309" hidden="1">
      <c r="A309" s="5" t="s">
        <v>5095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3850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3851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5105</v>
      </c>
      <c r="B315" s="7"/>
      <c r="C315" s="16"/>
      <c r="D315" s="56" t="s">
        <v>5099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3852</v>
      </c>
      <c r="B317" s="6"/>
      <c r="C317" s="6"/>
      <c r="D317" s="6"/>
      <c r="E317" s="7"/>
    </row>
    <row r="318" hidden="1">
      <c r="A318" s="20" t="s">
        <v>3853</v>
      </c>
      <c r="B318" s="21" t="s">
        <v>3854</v>
      </c>
      <c r="C318" s="22" t="s">
        <v>3855</v>
      </c>
      <c r="D318" s="21" t="s">
        <v>3856</v>
      </c>
      <c r="E318" s="23" t="s">
        <v>13</v>
      </c>
    </row>
    <row r="319" hidden="1">
      <c r="A319" s="57" t="s">
        <v>3857</v>
      </c>
      <c r="B319" s="25">
        <v>23290.0</v>
      </c>
      <c r="C319" s="26">
        <v>23300.0</v>
      </c>
      <c r="D319" s="27">
        <v>10.0</v>
      </c>
      <c r="E319" s="42"/>
    </row>
    <row r="320" hidden="1">
      <c r="A320" s="57" t="s">
        <v>3858</v>
      </c>
      <c r="B320" s="29">
        <v>11739.0</v>
      </c>
      <c r="C320" s="26">
        <v>11739.0</v>
      </c>
      <c r="D320" s="27">
        <v>0.0</v>
      </c>
      <c r="E320" s="42"/>
    </row>
    <row r="321" hidden="1">
      <c r="A321" s="57" t="s">
        <v>3859</v>
      </c>
      <c r="B321" s="29">
        <v>0.0</v>
      </c>
      <c r="C321" s="26"/>
      <c r="D321" s="27">
        <v>0.0</v>
      </c>
      <c r="E321" s="42"/>
    </row>
    <row r="322" hidden="1">
      <c r="A322" s="57" t="s">
        <v>3860</v>
      </c>
      <c r="B322" s="29">
        <v>1000.0</v>
      </c>
      <c r="C322" s="26">
        <v>1000.0</v>
      </c>
      <c r="D322" s="27">
        <v>0.0</v>
      </c>
      <c r="E322" s="42"/>
    </row>
    <row r="323" hidden="1">
      <c r="A323" s="31" t="s">
        <v>3862</v>
      </c>
      <c r="B323" s="29">
        <v>0.0</v>
      </c>
      <c r="C323" s="26"/>
      <c r="D323" s="27">
        <v>0.0</v>
      </c>
      <c r="E323" s="42"/>
    </row>
    <row r="324" hidden="1">
      <c r="A324" s="31" t="s">
        <v>3863</v>
      </c>
      <c r="B324" s="29">
        <v>0.0</v>
      </c>
      <c r="C324" s="26"/>
      <c r="D324" s="27">
        <v>0.0</v>
      </c>
      <c r="E324" s="42"/>
    </row>
    <row r="325" hidden="1">
      <c r="A325" s="31" t="s">
        <v>3865</v>
      </c>
      <c r="B325" s="29">
        <v>0.0</v>
      </c>
      <c r="C325" s="26"/>
      <c r="D325" s="27">
        <v>0.0</v>
      </c>
      <c r="E325" s="41"/>
    </row>
    <row r="326" hidden="1">
      <c r="A326" s="31" t="s">
        <v>3867</v>
      </c>
      <c r="B326" s="29">
        <v>1320.0</v>
      </c>
      <c r="C326" s="26">
        <v>1240.0</v>
      </c>
      <c r="D326" s="27">
        <v>-80.0</v>
      </c>
      <c r="E326" s="42"/>
    </row>
    <row r="327" hidden="1">
      <c r="A327" s="58" t="s">
        <v>3868</v>
      </c>
      <c r="B327" s="29">
        <v>43049.0</v>
      </c>
      <c r="C327" s="29">
        <v>43049.0</v>
      </c>
      <c r="D327" s="27">
        <v>0.0</v>
      </c>
      <c r="E327" s="42"/>
    </row>
    <row r="328" hidden="1">
      <c r="A328" s="58" t="s">
        <v>3869</v>
      </c>
      <c r="B328" s="29">
        <v>16603.0</v>
      </c>
      <c r="C328" s="59">
        <v>16603.0</v>
      </c>
      <c r="D328" s="27">
        <v>0.0</v>
      </c>
      <c r="E328" s="42"/>
    </row>
    <row r="329" hidden="1">
      <c r="A329" s="58" t="s">
        <v>3870</v>
      </c>
      <c r="B329" s="29">
        <v>33368.0</v>
      </c>
      <c r="C329" s="59">
        <v>33368.0</v>
      </c>
      <c r="D329" s="27">
        <v>0.0</v>
      </c>
      <c r="E329" s="42"/>
    </row>
    <row r="330" hidden="1">
      <c r="A330" s="58" t="s">
        <v>3871</v>
      </c>
      <c r="B330" s="29">
        <v>35547.0</v>
      </c>
      <c r="C330" s="59">
        <v>35547.0</v>
      </c>
      <c r="D330" s="27">
        <v>0.0</v>
      </c>
      <c r="E330" s="42"/>
    </row>
    <row r="331" hidden="1">
      <c r="A331" s="58" t="s">
        <v>3873</v>
      </c>
      <c r="B331" s="29">
        <v>917.0</v>
      </c>
      <c r="C331" s="59">
        <v>917.0</v>
      </c>
      <c r="D331" s="27">
        <v>0.0</v>
      </c>
      <c r="E331" s="42"/>
    </row>
    <row r="332" hidden="1">
      <c r="A332" s="58" t="s">
        <v>3874</v>
      </c>
      <c r="B332" s="29">
        <v>9209.0</v>
      </c>
      <c r="C332" s="59">
        <v>9209.0</v>
      </c>
      <c r="D332" s="27">
        <v>0.0</v>
      </c>
      <c r="E332" s="42"/>
    </row>
    <row r="333" hidden="1">
      <c r="A333" s="35" t="s">
        <v>3875</v>
      </c>
      <c r="B333" s="29">
        <v>166809.5</v>
      </c>
      <c r="C333" s="59">
        <v>166809.5</v>
      </c>
      <c r="D333" s="27">
        <v>0.0</v>
      </c>
      <c r="E333" s="42"/>
    </row>
    <row r="334" hidden="1">
      <c r="A334" s="36" t="s">
        <v>3876</v>
      </c>
      <c r="B334" s="43">
        <v>23.5</v>
      </c>
      <c r="C334" s="65">
        <v>-46.5</v>
      </c>
      <c r="D334" s="66">
        <v>-70.0</v>
      </c>
      <c r="E334" s="46"/>
    </row>
    <row r="335" hidden="1"/>
    <row r="336" hidden="1"/>
    <row r="337" hidden="1">
      <c r="A337" s="5" t="s">
        <v>5095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3850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3851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5098</v>
      </c>
      <c r="B343" s="7"/>
      <c r="C343" s="16"/>
      <c r="D343" s="56" t="s">
        <v>5099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3852</v>
      </c>
      <c r="B345" s="6"/>
      <c r="C345" s="6"/>
      <c r="D345" s="6"/>
      <c r="E345" s="7"/>
    </row>
    <row r="346" hidden="1">
      <c r="A346" s="20" t="s">
        <v>3853</v>
      </c>
      <c r="B346" s="21" t="s">
        <v>3854</v>
      </c>
      <c r="C346" s="22" t="s">
        <v>3855</v>
      </c>
      <c r="D346" s="21" t="s">
        <v>3856</v>
      </c>
      <c r="E346" s="23" t="s">
        <v>13</v>
      </c>
    </row>
    <row r="347" hidden="1">
      <c r="A347" s="57" t="s">
        <v>3857</v>
      </c>
      <c r="B347" s="25">
        <v>29390.0</v>
      </c>
      <c r="C347" s="26">
        <v>31415.0</v>
      </c>
      <c r="D347" s="27">
        <v>2025.0</v>
      </c>
      <c r="E347" s="42"/>
    </row>
    <row r="348" hidden="1">
      <c r="A348" s="57" t="s">
        <v>3858</v>
      </c>
      <c r="B348" s="29">
        <v>19810.0</v>
      </c>
      <c r="C348" s="26">
        <v>19810.0</v>
      </c>
      <c r="D348" s="27">
        <v>0.0</v>
      </c>
      <c r="E348" s="42"/>
    </row>
    <row r="349" hidden="1">
      <c r="A349" s="57" t="s">
        <v>3859</v>
      </c>
      <c r="B349" s="29">
        <v>0.0</v>
      </c>
      <c r="C349" s="26"/>
      <c r="D349" s="27">
        <v>0.0</v>
      </c>
      <c r="E349" s="42"/>
    </row>
    <row r="350" hidden="1">
      <c r="A350" s="57" t="s">
        <v>3860</v>
      </c>
      <c r="B350" s="29">
        <v>500.0</v>
      </c>
      <c r="C350" s="26">
        <v>500.0</v>
      </c>
      <c r="D350" s="27">
        <v>0.0</v>
      </c>
      <c r="E350" s="42"/>
    </row>
    <row r="351" hidden="1">
      <c r="A351" s="31" t="s">
        <v>3862</v>
      </c>
      <c r="B351" s="29">
        <v>0.0</v>
      </c>
      <c r="C351" s="26"/>
      <c r="D351" s="27">
        <v>0.0</v>
      </c>
      <c r="E351" s="42"/>
    </row>
    <row r="352" hidden="1">
      <c r="A352" s="31" t="s">
        <v>3863</v>
      </c>
      <c r="B352" s="29">
        <v>0.0</v>
      </c>
      <c r="C352" s="26"/>
      <c r="D352" s="27">
        <v>0.0</v>
      </c>
      <c r="E352" s="42"/>
    </row>
    <row r="353" hidden="1">
      <c r="A353" s="31" t="s">
        <v>3865</v>
      </c>
      <c r="B353" s="29">
        <v>2080.0</v>
      </c>
      <c r="C353" s="26">
        <v>2000.0</v>
      </c>
      <c r="D353" s="27">
        <v>-80.0</v>
      </c>
      <c r="E353" s="41" t="s">
        <v>8995</v>
      </c>
    </row>
    <row r="354" hidden="1">
      <c r="A354" s="31" t="s">
        <v>3867</v>
      </c>
      <c r="B354" s="29">
        <v>3160.0</v>
      </c>
      <c r="C354" s="26">
        <v>3240.0</v>
      </c>
      <c r="D354" s="27">
        <v>80.0</v>
      </c>
      <c r="E354" s="42"/>
    </row>
    <row r="355" hidden="1">
      <c r="A355" s="58" t="s">
        <v>3868</v>
      </c>
      <c r="B355" s="29">
        <v>79548.0</v>
      </c>
      <c r="C355" s="29">
        <v>79548.0</v>
      </c>
      <c r="D355" s="27">
        <v>0.0</v>
      </c>
      <c r="E355" s="42"/>
    </row>
    <row r="356" hidden="1">
      <c r="A356" s="58" t="s">
        <v>3869</v>
      </c>
      <c r="B356" s="29">
        <v>43310.0</v>
      </c>
      <c r="C356" s="59">
        <v>43310.0</v>
      </c>
      <c r="D356" s="27">
        <v>0.0</v>
      </c>
      <c r="E356" s="42"/>
    </row>
    <row r="357" hidden="1">
      <c r="A357" s="58" t="s">
        <v>3870</v>
      </c>
      <c r="B357" s="29">
        <v>74218.0</v>
      </c>
      <c r="C357" s="59">
        <v>73849.0</v>
      </c>
      <c r="D357" s="27">
        <v>-369.0</v>
      </c>
      <c r="E357" s="42"/>
    </row>
    <row r="358" hidden="1">
      <c r="A358" s="58" t="s">
        <v>3871</v>
      </c>
      <c r="B358" s="29">
        <v>47167.0</v>
      </c>
      <c r="C358" s="59">
        <v>47167.0</v>
      </c>
      <c r="D358" s="27">
        <v>0.0</v>
      </c>
      <c r="E358" s="42"/>
    </row>
    <row r="359" hidden="1">
      <c r="A359" s="58" t="s">
        <v>3873</v>
      </c>
      <c r="B359" s="29">
        <v>0.0</v>
      </c>
      <c r="C359" s="59">
        <v>0.0</v>
      </c>
      <c r="D359" s="27">
        <v>0.0</v>
      </c>
      <c r="E359" s="42"/>
    </row>
    <row r="360" hidden="1">
      <c r="A360" s="58" t="s">
        <v>3874</v>
      </c>
      <c r="B360" s="29">
        <v>15147.0</v>
      </c>
      <c r="C360" s="59">
        <v>14720.0</v>
      </c>
      <c r="D360" s="27">
        <v>-427.0</v>
      </c>
      <c r="E360" s="42"/>
    </row>
    <row r="361" hidden="1">
      <c r="A361" s="35" t="s">
        <v>3875</v>
      </c>
      <c r="B361" s="29">
        <v>301188.5</v>
      </c>
      <c r="C361" s="59">
        <v>300392.5</v>
      </c>
      <c r="D361" s="27">
        <v>-796.0</v>
      </c>
      <c r="E361" s="42"/>
    </row>
    <row r="362" hidden="1">
      <c r="A362" s="36" t="s">
        <v>3876</v>
      </c>
      <c r="B362" s="43">
        <v>-2005.5</v>
      </c>
      <c r="C362" s="65">
        <v>446.5</v>
      </c>
      <c r="D362" s="66">
        <v>2452.0</v>
      </c>
      <c r="E362" s="46"/>
    </row>
    <row r="363" hidden="1"/>
    <row r="364" hidden="1"/>
    <row r="365" hidden="1">
      <c r="A365" s="5" t="s">
        <v>5095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3850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3851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5098</v>
      </c>
      <c r="B371" s="7"/>
      <c r="C371" s="16"/>
      <c r="D371" s="56" t="s">
        <v>5099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3852</v>
      </c>
      <c r="B373" s="6"/>
      <c r="C373" s="6"/>
      <c r="D373" s="6"/>
      <c r="E373" s="7"/>
    </row>
    <row r="374" hidden="1">
      <c r="A374" s="20" t="s">
        <v>3853</v>
      </c>
      <c r="B374" s="21" t="s">
        <v>3854</v>
      </c>
      <c r="C374" s="22" t="s">
        <v>3855</v>
      </c>
      <c r="D374" s="21" t="s">
        <v>3856</v>
      </c>
      <c r="E374" s="23" t="s">
        <v>13</v>
      </c>
    </row>
    <row r="375" hidden="1">
      <c r="A375" s="57" t="s">
        <v>3857</v>
      </c>
      <c r="B375" s="25">
        <v>34630.0</v>
      </c>
      <c r="C375" s="26">
        <v>34630.0</v>
      </c>
      <c r="D375" s="27">
        <v>0.0</v>
      </c>
      <c r="E375" s="42"/>
    </row>
    <row r="376" hidden="1">
      <c r="A376" s="57" t="s">
        <v>3858</v>
      </c>
      <c r="B376" s="29">
        <v>22910.0</v>
      </c>
      <c r="C376" s="26">
        <v>22931.0</v>
      </c>
      <c r="D376" s="27">
        <v>21.0</v>
      </c>
      <c r="E376" s="42"/>
    </row>
    <row r="377" hidden="1">
      <c r="A377" s="57" t="s">
        <v>3859</v>
      </c>
      <c r="B377" s="29">
        <v>630.0</v>
      </c>
      <c r="C377" s="26">
        <v>630.0</v>
      </c>
      <c r="D377" s="27">
        <v>0.0</v>
      </c>
      <c r="E377" s="42"/>
    </row>
    <row r="378" hidden="1">
      <c r="A378" s="57" t="s">
        <v>3860</v>
      </c>
      <c r="B378" s="29">
        <v>0.0</v>
      </c>
      <c r="C378" s="26"/>
      <c r="D378" s="27">
        <v>0.0</v>
      </c>
      <c r="E378" s="42"/>
    </row>
    <row r="379" hidden="1">
      <c r="A379" s="31" t="s">
        <v>3862</v>
      </c>
      <c r="B379" s="29">
        <v>500.0</v>
      </c>
      <c r="C379" s="26">
        <v>500.0</v>
      </c>
      <c r="D379" s="27">
        <v>0.0</v>
      </c>
      <c r="E379" s="42"/>
    </row>
    <row r="380" hidden="1">
      <c r="A380" s="31" t="s">
        <v>3863</v>
      </c>
      <c r="B380" s="29">
        <v>0.0</v>
      </c>
      <c r="C380" s="26"/>
      <c r="D380" s="27">
        <v>0.0</v>
      </c>
      <c r="E380" s="42"/>
    </row>
    <row r="381" hidden="1">
      <c r="A381" s="31" t="s">
        <v>3865</v>
      </c>
      <c r="B381" s="29">
        <v>1458.0</v>
      </c>
      <c r="C381" s="26">
        <v>1417.0</v>
      </c>
      <c r="D381" s="27">
        <v>-41.0</v>
      </c>
      <c r="E381" s="41"/>
    </row>
    <row r="382" hidden="1">
      <c r="A382" s="31" t="s">
        <v>3867</v>
      </c>
      <c r="B382" s="29">
        <v>3400.0</v>
      </c>
      <c r="C382" s="26">
        <v>3440.0</v>
      </c>
      <c r="D382" s="27">
        <v>40.0</v>
      </c>
      <c r="E382" s="42"/>
    </row>
    <row r="383" hidden="1">
      <c r="A383" s="58" t="s">
        <v>3868</v>
      </c>
      <c r="B383" s="29">
        <v>104919.0</v>
      </c>
      <c r="C383" s="29">
        <v>104919.0</v>
      </c>
      <c r="D383" s="27">
        <v>0.0</v>
      </c>
      <c r="E383" s="42"/>
    </row>
    <row r="384" hidden="1">
      <c r="A384" s="58" t="s">
        <v>3869</v>
      </c>
      <c r="B384" s="29">
        <v>33016.0</v>
      </c>
      <c r="C384" s="59">
        <v>33016.0</v>
      </c>
      <c r="D384" s="27">
        <v>0.0</v>
      </c>
      <c r="E384" s="42"/>
    </row>
    <row r="385" hidden="1">
      <c r="A385" s="58" t="s">
        <v>3870</v>
      </c>
      <c r="B385" s="29">
        <v>75646.0</v>
      </c>
      <c r="C385" s="59">
        <v>75646.0</v>
      </c>
      <c r="D385" s="27">
        <v>0.0</v>
      </c>
      <c r="E385" s="42"/>
    </row>
    <row r="386" hidden="1">
      <c r="A386" s="58" t="s">
        <v>3871</v>
      </c>
      <c r="B386" s="29">
        <v>62100.5</v>
      </c>
      <c r="C386" s="59">
        <v>62100.5</v>
      </c>
      <c r="D386" s="27">
        <v>0.0</v>
      </c>
      <c r="E386" s="42"/>
    </row>
    <row r="387" hidden="1">
      <c r="A387" s="58" t="s">
        <v>3873</v>
      </c>
      <c r="B387" s="29">
        <v>2591.0</v>
      </c>
      <c r="C387" s="59">
        <v>2591.0</v>
      </c>
      <c r="D387" s="27">
        <v>0.0</v>
      </c>
      <c r="E387" s="42"/>
    </row>
    <row r="388" hidden="1">
      <c r="A388" s="58" t="s">
        <v>3874</v>
      </c>
      <c r="B388" s="29">
        <v>13201.0</v>
      </c>
      <c r="C388" s="59">
        <v>13201.0</v>
      </c>
      <c r="D388" s="27">
        <v>0.0</v>
      </c>
      <c r="E388" s="42"/>
    </row>
    <row r="389" hidden="1">
      <c r="A389" s="35" t="s">
        <v>3875</v>
      </c>
      <c r="B389" s="29">
        <v>341783.0</v>
      </c>
      <c r="C389" s="59">
        <v>341783.0</v>
      </c>
      <c r="D389" s="27">
        <v>0.0</v>
      </c>
      <c r="E389" s="42"/>
    </row>
    <row r="390" hidden="1">
      <c r="A390" s="36" t="s">
        <v>3876</v>
      </c>
      <c r="B390" s="43">
        <v>17.5</v>
      </c>
      <c r="C390" s="65">
        <v>37.5</v>
      </c>
      <c r="D390" s="66">
        <v>20.0</v>
      </c>
      <c r="E390" s="46"/>
    </row>
    <row r="391" hidden="1"/>
    <row r="392" hidden="1"/>
    <row r="393" hidden="1">
      <c r="A393" s="5" t="s">
        <v>5095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3850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4" t="s">
        <v>3851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5098</v>
      </c>
      <c r="B399" s="7"/>
      <c r="C399" s="16"/>
      <c r="D399" s="56" t="s">
        <v>5099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3852</v>
      </c>
      <c r="B401" s="6"/>
      <c r="C401" s="6"/>
      <c r="D401" s="6"/>
      <c r="E401" s="7"/>
    </row>
    <row r="402" hidden="1">
      <c r="A402" s="20" t="s">
        <v>3853</v>
      </c>
      <c r="B402" s="21" t="s">
        <v>3854</v>
      </c>
      <c r="C402" s="22" t="s">
        <v>3855</v>
      </c>
      <c r="D402" s="21" t="s">
        <v>3856</v>
      </c>
      <c r="E402" s="23" t="s">
        <v>13</v>
      </c>
    </row>
    <row r="403" hidden="1">
      <c r="A403" s="57" t="s">
        <v>3857</v>
      </c>
      <c r="B403" s="25">
        <v>36238.0</v>
      </c>
      <c r="C403" s="26">
        <v>36240.0</v>
      </c>
      <c r="D403" s="27">
        <v>2.0</v>
      </c>
      <c r="E403" s="42"/>
    </row>
    <row r="404" hidden="1">
      <c r="A404" s="57" t="s">
        <v>3858</v>
      </c>
      <c r="B404" s="29">
        <v>21688.0</v>
      </c>
      <c r="C404" s="26">
        <v>21688.0</v>
      </c>
      <c r="D404" s="27">
        <v>0.0</v>
      </c>
      <c r="E404" s="42"/>
    </row>
    <row r="405" hidden="1">
      <c r="A405" s="57" t="s">
        <v>3859</v>
      </c>
      <c r="B405" s="29">
        <v>530.0</v>
      </c>
      <c r="C405" s="26">
        <v>530.0</v>
      </c>
      <c r="D405" s="27">
        <v>0.0</v>
      </c>
      <c r="E405" s="42"/>
    </row>
    <row r="406" hidden="1">
      <c r="A406" s="57" t="s">
        <v>3860</v>
      </c>
      <c r="B406" s="29">
        <v>1500.0</v>
      </c>
      <c r="C406" s="26">
        <v>1500.0</v>
      </c>
      <c r="D406" s="27">
        <v>0.0</v>
      </c>
      <c r="E406" s="42"/>
    </row>
    <row r="407" hidden="1">
      <c r="A407" s="31" t="s">
        <v>3862</v>
      </c>
      <c r="B407" s="29">
        <v>200.0</v>
      </c>
      <c r="C407" s="26"/>
      <c r="D407" s="27">
        <v>-200.0</v>
      </c>
      <c r="E407" s="42"/>
    </row>
    <row r="408" hidden="1">
      <c r="A408" s="31" t="s">
        <v>3863</v>
      </c>
      <c r="B408" s="29">
        <v>0.0</v>
      </c>
      <c r="C408" s="26"/>
      <c r="D408" s="27">
        <v>0.0</v>
      </c>
      <c r="E408" s="42"/>
    </row>
    <row r="409" hidden="1">
      <c r="A409" s="31" t="s">
        <v>3865</v>
      </c>
      <c r="B409" s="29">
        <v>480.0</v>
      </c>
      <c r="C409" s="26"/>
      <c r="D409" s="27">
        <v>-480.0</v>
      </c>
      <c r="E409" s="41"/>
    </row>
    <row r="410" hidden="1">
      <c r="A410" s="31" t="s">
        <v>3867</v>
      </c>
      <c r="B410" s="29">
        <v>2240.0</v>
      </c>
      <c r="C410" s="26">
        <v>2920.0</v>
      </c>
      <c r="D410" s="27">
        <v>680.0</v>
      </c>
      <c r="E410" s="42"/>
    </row>
    <row r="411" hidden="1">
      <c r="A411" s="58" t="s">
        <v>3868</v>
      </c>
      <c r="B411" s="29">
        <v>112078.0</v>
      </c>
      <c r="C411" s="29">
        <v>112078.0</v>
      </c>
      <c r="D411" s="27">
        <v>0.0</v>
      </c>
      <c r="E411" s="42"/>
    </row>
    <row r="412" hidden="1">
      <c r="A412" s="58" t="s">
        <v>3869</v>
      </c>
      <c r="B412" s="29">
        <v>32312.0</v>
      </c>
      <c r="C412" s="59">
        <v>32312.0</v>
      </c>
      <c r="D412" s="27">
        <v>0.0</v>
      </c>
      <c r="E412" s="42"/>
    </row>
    <row r="413" hidden="1">
      <c r="A413" s="58" t="s">
        <v>3870</v>
      </c>
      <c r="B413" s="29">
        <v>77846.0</v>
      </c>
      <c r="C413" s="59">
        <v>77582.0</v>
      </c>
      <c r="D413" s="27">
        <v>-264.0</v>
      </c>
      <c r="E413" s="42"/>
    </row>
    <row r="414" hidden="1">
      <c r="A414" s="58" t="s">
        <v>3871</v>
      </c>
      <c r="B414" s="29">
        <v>64193.5</v>
      </c>
      <c r="C414" s="59">
        <v>64492.5</v>
      </c>
      <c r="D414" s="27">
        <v>299.0</v>
      </c>
      <c r="E414" s="42"/>
    </row>
    <row r="415" hidden="1">
      <c r="A415" s="58" t="s">
        <v>3873</v>
      </c>
      <c r="B415" s="29">
        <v>3889.0</v>
      </c>
      <c r="C415" s="59">
        <v>3889.0</v>
      </c>
      <c r="D415" s="27">
        <v>0.0</v>
      </c>
      <c r="E415" s="42"/>
    </row>
    <row r="416" hidden="1">
      <c r="A416" s="58" t="s">
        <v>3874</v>
      </c>
      <c r="B416" s="29">
        <v>15129.0</v>
      </c>
      <c r="C416" s="59">
        <v>15129.0</v>
      </c>
      <c r="D416" s="27">
        <v>0.0</v>
      </c>
      <c r="E416" s="42"/>
    </row>
    <row r="417" hidden="1">
      <c r="A417" s="35" t="s">
        <v>3875</v>
      </c>
      <c r="B417" s="29">
        <v>353165.2</v>
      </c>
      <c r="C417" s="59">
        <v>353200.2</v>
      </c>
      <c r="D417" s="27">
        <v>35.0</v>
      </c>
      <c r="E417" s="42"/>
    </row>
    <row r="418" hidden="1">
      <c r="A418" s="36" t="s">
        <v>3876</v>
      </c>
      <c r="B418" s="43">
        <v>29.30000000000291</v>
      </c>
      <c r="C418" s="65">
        <v>31.29999999998836</v>
      </c>
      <c r="D418" s="66">
        <v>1.999999999985448</v>
      </c>
      <c r="E418" s="46"/>
    </row>
    <row r="419" hidden="1"/>
    <row r="420" hidden="1"/>
    <row r="421" hidden="1">
      <c r="A421" s="5" t="s">
        <v>5095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3850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4" t="s">
        <v>3851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5098</v>
      </c>
      <c r="B427" s="7"/>
      <c r="C427" s="16"/>
      <c r="D427" s="56" t="s">
        <v>5107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3852</v>
      </c>
      <c r="B429" s="6"/>
      <c r="C429" s="6"/>
      <c r="D429" s="6"/>
      <c r="E429" s="7"/>
    </row>
    <row r="430" hidden="1">
      <c r="A430" s="20" t="s">
        <v>3853</v>
      </c>
      <c r="B430" s="21" t="s">
        <v>3854</v>
      </c>
      <c r="C430" s="22" t="s">
        <v>3855</v>
      </c>
      <c r="D430" s="21" t="s">
        <v>3856</v>
      </c>
      <c r="E430" s="23" t="s">
        <v>13</v>
      </c>
    </row>
    <row r="431" hidden="1">
      <c r="A431" s="57" t="s">
        <v>3857</v>
      </c>
      <c r="B431" s="25">
        <v>30032.0</v>
      </c>
      <c r="C431" s="26">
        <v>17632.0</v>
      </c>
      <c r="D431" s="27">
        <v>-12400.0</v>
      </c>
      <c r="E431" s="42"/>
    </row>
    <row r="432" hidden="1">
      <c r="A432" s="57" t="s">
        <v>3858</v>
      </c>
      <c r="B432" s="29">
        <v>19233.5</v>
      </c>
      <c r="C432" s="26">
        <v>19233.0</v>
      </c>
      <c r="D432" s="27">
        <v>-0.5</v>
      </c>
      <c r="E432" s="42"/>
    </row>
    <row r="433" hidden="1">
      <c r="A433" s="57" t="s">
        <v>3859</v>
      </c>
      <c r="B433" s="29">
        <v>200.0</v>
      </c>
      <c r="C433" s="26">
        <v>200.0</v>
      </c>
      <c r="D433" s="27">
        <v>0.0</v>
      </c>
      <c r="E433" s="42"/>
    </row>
    <row r="434" hidden="1">
      <c r="A434" s="57" t="s">
        <v>3860</v>
      </c>
      <c r="B434" s="29">
        <v>1000.0</v>
      </c>
      <c r="C434" s="26">
        <v>1000.0</v>
      </c>
      <c r="D434" s="27">
        <v>0.0</v>
      </c>
      <c r="E434" s="42"/>
    </row>
    <row r="435" hidden="1">
      <c r="A435" s="31" t="s">
        <v>3862</v>
      </c>
      <c r="B435" s="29">
        <v>0.0</v>
      </c>
      <c r="C435" s="26"/>
      <c r="D435" s="27">
        <v>0.0</v>
      </c>
      <c r="E435" s="42"/>
    </row>
    <row r="436" hidden="1">
      <c r="A436" s="31" t="s">
        <v>3863</v>
      </c>
      <c r="B436" s="29">
        <v>0.0</v>
      </c>
      <c r="C436" s="26"/>
      <c r="D436" s="27">
        <v>0.0</v>
      </c>
      <c r="E436" s="42"/>
    </row>
    <row r="437" hidden="1">
      <c r="A437" s="31" t="s">
        <v>3865</v>
      </c>
      <c r="B437" s="29">
        <v>400.0</v>
      </c>
      <c r="C437" s="26"/>
      <c r="D437" s="27">
        <v>-400.0</v>
      </c>
      <c r="E437" s="41"/>
    </row>
    <row r="438" hidden="1">
      <c r="A438" s="31" t="s">
        <v>3867</v>
      </c>
      <c r="B438" s="29">
        <v>1080.0</v>
      </c>
      <c r="C438" s="26">
        <v>1480.0</v>
      </c>
      <c r="D438" s="27">
        <v>400.0</v>
      </c>
      <c r="E438" s="42"/>
    </row>
    <row r="439" hidden="1">
      <c r="A439" s="58" t="s">
        <v>3868</v>
      </c>
      <c r="B439" s="29">
        <v>88504.0</v>
      </c>
      <c r="C439" s="29">
        <v>88504.0</v>
      </c>
      <c r="D439" s="27">
        <v>0.0</v>
      </c>
      <c r="E439" s="42"/>
    </row>
    <row r="440" hidden="1">
      <c r="A440" s="58" t="s">
        <v>3869</v>
      </c>
      <c r="B440" s="29">
        <v>34100.0</v>
      </c>
      <c r="C440" s="59">
        <v>34100.0</v>
      </c>
      <c r="D440" s="27">
        <v>0.0</v>
      </c>
      <c r="E440" s="42"/>
    </row>
    <row r="441" hidden="1">
      <c r="A441" s="58" t="s">
        <v>3870</v>
      </c>
      <c r="B441" s="29">
        <v>59785.0</v>
      </c>
      <c r="C441" s="59">
        <v>59571.0</v>
      </c>
      <c r="D441" s="27">
        <v>-214.0</v>
      </c>
      <c r="E441" s="42"/>
    </row>
    <row r="442" hidden="1">
      <c r="A442" s="58" t="s">
        <v>3871</v>
      </c>
      <c r="B442" s="29">
        <v>54313.0</v>
      </c>
      <c r="C442" s="59">
        <v>54313.0</v>
      </c>
      <c r="D442" s="27">
        <v>0.0</v>
      </c>
      <c r="E442" s="42"/>
    </row>
    <row r="443" hidden="1">
      <c r="A443" s="58" t="s">
        <v>3873</v>
      </c>
      <c r="B443" s="29">
        <v>3925.0</v>
      </c>
      <c r="C443" s="59">
        <v>3925.0</v>
      </c>
      <c r="D443" s="27">
        <v>0.0</v>
      </c>
      <c r="E443" s="42"/>
    </row>
    <row r="444" hidden="1">
      <c r="A444" s="58" t="s">
        <v>3874</v>
      </c>
      <c r="B444" s="29">
        <v>14193.0</v>
      </c>
      <c r="C444" s="59">
        <v>13701.0</v>
      </c>
      <c r="D444" s="27">
        <v>-492.0</v>
      </c>
      <c r="E444" s="42"/>
    </row>
    <row r="445" hidden="1">
      <c r="A445" s="35" t="s">
        <v>3875</v>
      </c>
      <c r="B445" s="29">
        <v>292555.5</v>
      </c>
      <c r="C445" s="59">
        <v>291849.5</v>
      </c>
      <c r="D445" s="27">
        <v>-706.0</v>
      </c>
      <c r="E445" s="42"/>
    </row>
    <row r="446" hidden="1">
      <c r="A446" s="36" t="s">
        <v>3876</v>
      </c>
      <c r="B446" s="43">
        <v>17.0</v>
      </c>
      <c r="C446" s="65">
        <v>-11891.5</v>
      </c>
      <c r="D446" s="66">
        <v>-11908.5</v>
      </c>
      <c r="E446" s="46"/>
    </row>
    <row r="447" hidden="1"/>
    <row r="448" hidden="1"/>
    <row r="449" hidden="1">
      <c r="A449" s="5" t="s">
        <v>5095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3850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4" t="s">
        <v>3851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5099</v>
      </c>
      <c r="B455" s="7"/>
      <c r="C455" s="16"/>
      <c r="D455" s="56" t="s">
        <v>5099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3852</v>
      </c>
      <c r="B457" s="6"/>
      <c r="C457" s="6"/>
      <c r="D457" s="6"/>
      <c r="E457" s="7"/>
    </row>
    <row r="458" hidden="1">
      <c r="A458" s="20" t="s">
        <v>3853</v>
      </c>
      <c r="B458" s="21" t="s">
        <v>3854</v>
      </c>
      <c r="C458" s="22" t="s">
        <v>3855</v>
      </c>
      <c r="D458" s="21" t="s">
        <v>3856</v>
      </c>
      <c r="E458" s="23" t="s">
        <v>13</v>
      </c>
    </row>
    <row r="459" hidden="1">
      <c r="A459" s="57" t="s">
        <v>3857</v>
      </c>
      <c r="B459" s="25">
        <v>4820.0</v>
      </c>
      <c r="C459" s="26">
        <v>4820.0</v>
      </c>
      <c r="D459" s="27">
        <v>0.0</v>
      </c>
      <c r="E459" s="42"/>
    </row>
    <row r="460" hidden="1">
      <c r="A460" s="57" t="s">
        <v>3858</v>
      </c>
      <c r="B460" s="29">
        <v>2689.0</v>
      </c>
      <c r="C460" s="26">
        <v>2689.0</v>
      </c>
      <c r="D460" s="27">
        <v>0.0</v>
      </c>
      <c r="E460" s="42"/>
    </row>
    <row r="461" hidden="1">
      <c r="A461" s="57" t="s">
        <v>3859</v>
      </c>
      <c r="B461" s="29">
        <v>0.0</v>
      </c>
      <c r="C461" s="26"/>
      <c r="D461" s="27">
        <v>0.0</v>
      </c>
      <c r="E461" s="42"/>
    </row>
    <row r="462" hidden="1">
      <c r="A462" s="57" t="s">
        <v>3860</v>
      </c>
      <c r="B462" s="29">
        <v>0.0</v>
      </c>
      <c r="C462" s="26"/>
      <c r="D462" s="27">
        <v>0.0</v>
      </c>
      <c r="E462" s="42"/>
    </row>
    <row r="463" hidden="1">
      <c r="A463" s="31" t="s">
        <v>3862</v>
      </c>
      <c r="B463" s="29">
        <v>0.0</v>
      </c>
      <c r="C463" s="26"/>
      <c r="D463" s="27">
        <v>0.0</v>
      </c>
      <c r="E463" s="42"/>
    </row>
    <row r="464" hidden="1">
      <c r="A464" s="31" t="s">
        <v>3863</v>
      </c>
      <c r="B464" s="29">
        <v>0.0</v>
      </c>
      <c r="C464" s="26"/>
      <c r="D464" s="27">
        <v>0.0</v>
      </c>
      <c r="E464" s="42"/>
    </row>
    <row r="465" hidden="1">
      <c r="A465" s="31" t="s">
        <v>3865</v>
      </c>
      <c r="B465" s="29">
        <v>12400.0</v>
      </c>
      <c r="C465" s="26">
        <v>12400.0</v>
      </c>
      <c r="D465" s="27">
        <v>0.0</v>
      </c>
      <c r="E465" s="41" t="s">
        <v>8996</v>
      </c>
    </row>
    <row r="466" hidden="1">
      <c r="A466" s="31" t="s">
        <v>3867</v>
      </c>
      <c r="B466" s="29">
        <v>200.0</v>
      </c>
      <c r="C466" s="26">
        <v>200.0</v>
      </c>
      <c r="D466" s="27">
        <v>0.0</v>
      </c>
      <c r="E466" s="42"/>
    </row>
    <row r="467" hidden="1">
      <c r="A467" s="58" t="s">
        <v>3868</v>
      </c>
      <c r="B467" s="29">
        <v>13673.0</v>
      </c>
      <c r="C467" s="29">
        <v>13673.0</v>
      </c>
      <c r="D467" s="27">
        <v>0.0</v>
      </c>
      <c r="E467" s="42"/>
    </row>
    <row r="468" hidden="1">
      <c r="A468" s="58" t="s">
        <v>3869</v>
      </c>
      <c r="B468" s="29">
        <v>6267.0</v>
      </c>
      <c r="C468" s="59">
        <v>6267.0</v>
      </c>
      <c r="D468" s="27">
        <v>0.0</v>
      </c>
      <c r="E468" s="42"/>
    </row>
    <row r="469" hidden="1">
      <c r="A469" s="58" t="s">
        <v>3870</v>
      </c>
      <c r="B469" s="29">
        <v>15011.0</v>
      </c>
      <c r="C469" s="59">
        <v>15011.0</v>
      </c>
      <c r="D469" s="27">
        <v>0.0</v>
      </c>
      <c r="E469" s="42"/>
    </row>
    <row r="470" hidden="1">
      <c r="A470" s="58" t="s">
        <v>3871</v>
      </c>
      <c r="B470" s="29">
        <v>6878.0</v>
      </c>
      <c r="C470" s="59">
        <v>6878.0</v>
      </c>
      <c r="D470" s="27">
        <v>0.0</v>
      </c>
      <c r="E470" s="42"/>
    </row>
    <row r="471" hidden="1">
      <c r="A471" s="58" t="s">
        <v>3873</v>
      </c>
      <c r="B471" s="29">
        <v>0.0</v>
      </c>
      <c r="C471" s="59">
        <v>0.0</v>
      </c>
      <c r="D471" s="27">
        <v>0.0</v>
      </c>
      <c r="E471" s="42"/>
    </row>
    <row r="472" hidden="1">
      <c r="A472" s="58" t="s">
        <v>3874</v>
      </c>
      <c r="B472" s="29">
        <v>3104.0</v>
      </c>
      <c r="C472" s="59">
        <v>3104.0</v>
      </c>
      <c r="D472" s="27">
        <v>0.0</v>
      </c>
      <c r="E472" s="42"/>
    </row>
    <row r="473" hidden="1">
      <c r="A473" s="35" t="s">
        <v>3875</v>
      </c>
      <c r="B473" s="29">
        <v>49533.0</v>
      </c>
      <c r="C473" s="59">
        <v>49533.0</v>
      </c>
      <c r="D473" s="27">
        <v>0.0</v>
      </c>
      <c r="E473" s="42"/>
    </row>
    <row r="474" hidden="1">
      <c r="A474" s="36" t="s">
        <v>3876</v>
      </c>
      <c r="B474" s="43">
        <v>12405.0</v>
      </c>
      <c r="C474" s="65">
        <v>12405.0</v>
      </c>
      <c r="D474" s="66">
        <v>0.0</v>
      </c>
      <c r="E474" s="46"/>
    </row>
    <row r="475" hidden="1"/>
    <row r="476" hidden="1"/>
    <row r="477" hidden="1">
      <c r="A477" s="5" t="s">
        <v>5095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3850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4" t="s">
        <v>3851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5098</v>
      </c>
      <c r="B483" s="7"/>
      <c r="C483" s="16"/>
      <c r="D483" s="56" t="s">
        <v>5099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3852</v>
      </c>
      <c r="B485" s="6"/>
      <c r="C485" s="6"/>
      <c r="D485" s="6"/>
      <c r="E485" s="7"/>
    </row>
    <row r="486" hidden="1">
      <c r="A486" s="20" t="s">
        <v>3853</v>
      </c>
      <c r="B486" s="21" t="s">
        <v>3854</v>
      </c>
      <c r="C486" s="22" t="s">
        <v>3855</v>
      </c>
      <c r="D486" s="21" t="s">
        <v>3856</v>
      </c>
      <c r="E486" s="23" t="s">
        <v>13</v>
      </c>
    </row>
    <row r="487" hidden="1">
      <c r="A487" s="57" t="s">
        <v>3857</v>
      </c>
      <c r="B487" s="25">
        <v>39785.0</v>
      </c>
      <c r="C487" s="26">
        <v>39780.0</v>
      </c>
      <c r="D487" s="27">
        <v>-5.0</v>
      </c>
      <c r="E487" s="42"/>
    </row>
    <row r="488" hidden="1">
      <c r="A488" s="57" t="s">
        <v>3858</v>
      </c>
      <c r="B488" s="29">
        <v>26517.0</v>
      </c>
      <c r="C488" s="26">
        <v>26517.0</v>
      </c>
      <c r="D488" s="27">
        <v>0.0</v>
      </c>
      <c r="E488" s="42"/>
    </row>
    <row r="489" hidden="1">
      <c r="A489" s="57" t="s">
        <v>3859</v>
      </c>
      <c r="B489" s="29">
        <v>400.0</v>
      </c>
      <c r="C489" s="26">
        <v>400.0</v>
      </c>
      <c r="D489" s="27">
        <v>0.0</v>
      </c>
      <c r="E489" s="42"/>
    </row>
    <row r="490" hidden="1">
      <c r="A490" s="57" t="s">
        <v>3860</v>
      </c>
      <c r="B490" s="29">
        <v>1500.0</v>
      </c>
      <c r="C490" s="26">
        <v>1500.0</v>
      </c>
      <c r="D490" s="27">
        <v>0.0</v>
      </c>
      <c r="E490" s="42"/>
    </row>
    <row r="491" hidden="1">
      <c r="A491" s="31" t="s">
        <v>3862</v>
      </c>
      <c r="B491" s="29">
        <v>0.0</v>
      </c>
      <c r="C491" s="26"/>
      <c r="D491" s="27">
        <v>0.0</v>
      </c>
      <c r="E491" s="42"/>
    </row>
    <row r="492" hidden="1">
      <c r="A492" s="31" t="s">
        <v>3863</v>
      </c>
      <c r="B492" s="29">
        <v>0.0</v>
      </c>
      <c r="C492" s="26"/>
      <c r="D492" s="27">
        <v>0.0</v>
      </c>
      <c r="E492" s="42"/>
    </row>
    <row r="493" hidden="1">
      <c r="A493" s="31" t="s">
        <v>3865</v>
      </c>
      <c r="B493" s="29">
        <v>2280.0</v>
      </c>
      <c r="C493" s="26">
        <v>2280.0</v>
      </c>
      <c r="D493" s="27">
        <v>0.0</v>
      </c>
      <c r="E493" s="41" t="s">
        <v>8997</v>
      </c>
    </row>
    <row r="494" hidden="1">
      <c r="A494" s="31" t="s">
        <v>3867</v>
      </c>
      <c r="B494" s="29">
        <v>3680.0</v>
      </c>
      <c r="C494" s="26">
        <v>3240.0</v>
      </c>
      <c r="D494" s="27">
        <v>-440.0</v>
      </c>
      <c r="E494" s="42"/>
    </row>
    <row r="495" hidden="1">
      <c r="A495" s="58" t="s">
        <v>3868</v>
      </c>
      <c r="B495" s="29">
        <v>101457.0</v>
      </c>
      <c r="C495" s="29">
        <v>101457.0</v>
      </c>
      <c r="D495" s="27">
        <v>0.0</v>
      </c>
      <c r="E495" s="42"/>
    </row>
    <row r="496" hidden="1">
      <c r="A496" s="58" t="s">
        <v>3869</v>
      </c>
      <c r="B496" s="29">
        <v>35290.0</v>
      </c>
      <c r="C496" s="59">
        <v>35290.0</v>
      </c>
      <c r="D496" s="27">
        <v>0.0</v>
      </c>
      <c r="E496" s="42"/>
    </row>
    <row r="497" hidden="1">
      <c r="A497" s="58" t="s">
        <v>3870</v>
      </c>
      <c r="B497" s="29">
        <v>80648.0</v>
      </c>
      <c r="C497" s="59">
        <v>78703.0</v>
      </c>
      <c r="D497" s="27">
        <v>-1945.0</v>
      </c>
      <c r="E497" s="42"/>
    </row>
    <row r="498" hidden="1">
      <c r="A498" s="58" t="s">
        <v>3871</v>
      </c>
      <c r="B498" s="29">
        <v>67107.5</v>
      </c>
      <c r="C498" s="59">
        <v>67107.5</v>
      </c>
      <c r="D498" s="27">
        <v>0.0</v>
      </c>
      <c r="E498" s="42"/>
    </row>
    <row r="499" hidden="1">
      <c r="A499" s="58" t="s">
        <v>3873</v>
      </c>
      <c r="B499" s="29">
        <v>3187.0</v>
      </c>
      <c r="C499" s="59">
        <v>3187.0</v>
      </c>
      <c r="D499" s="27">
        <v>0.0</v>
      </c>
      <c r="E499" s="42"/>
    </row>
    <row r="500" hidden="1">
      <c r="A500" s="58" t="s">
        <v>3874</v>
      </c>
      <c r="B500" s="29">
        <v>13694.0</v>
      </c>
      <c r="C500" s="59">
        <v>13694.0</v>
      </c>
      <c r="D500" s="27">
        <v>0.0</v>
      </c>
      <c r="E500" s="42"/>
    </row>
    <row r="501" hidden="1">
      <c r="A501" s="35" t="s">
        <v>3875</v>
      </c>
      <c r="B501" s="29">
        <v>361829.8</v>
      </c>
      <c r="C501" s="59">
        <v>359884.8</v>
      </c>
      <c r="D501" s="27">
        <v>-1945.0</v>
      </c>
      <c r="E501" s="42"/>
    </row>
    <row r="502" hidden="1">
      <c r="A502" s="36" t="s">
        <v>3876</v>
      </c>
      <c r="B502" s="43">
        <v>21.69999999999709</v>
      </c>
      <c r="C502" s="65">
        <v>-423.29999999998836</v>
      </c>
      <c r="D502" s="66">
        <v>-444.99999999998545</v>
      </c>
      <c r="E502" s="46"/>
    </row>
    <row r="503" hidden="1"/>
    <row r="504" hidden="1"/>
    <row r="505" hidden="1">
      <c r="A505" s="5" t="s">
        <v>5095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3850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4" t="s">
        <v>3851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5098</v>
      </c>
      <c r="B511" s="7"/>
      <c r="C511" s="16"/>
      <c r="D511" s="56" t="s">
        <v>5099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3852</v>
      </c>
      <c r="B513" s="6"/>
      <c r="C513" s="6"/>
      <c r="D513" s="6"/>
      <c r="E513" s="7"/>
    </row>
    <row r="514" hidden="1">
      <c r="A514" s="20" t="s">
        <v>3853</v>
      </c>
      <c r="B514" s="21" t="s">
        <v>3854</v>
      </c>
      <c r="C514" s="22" t="s">
        <v>3855</v>
      </c>
      <c r="D514" s="21" t="s">
        <v>3856</v>
      </c>
      <c r="E514" s="23" t="s">
        <v>13</v>
      </c>
    </row>
    <row r="515" hidden="1">
      <c r="A515" s="57" t="s">
        <v>3857</v>
      </c>
      <c r="B515" s="25">
        <v>41939.0</v>
      </c>
      <c r="C515" s="26">
        <v>41942.0</v>
      </c>
      <c r="D515" s="27">
        <v>3.0</v>
      </c>
      <c r="E515" s="42"/>
    </row>
    <row r="516" hidden="1">
      <c r="A516" s="57" t="s">
        <v>3858</v>
      </c>
      <c r="B516" s="29">
        <v>24536.0</v>
      </c>
      <c r="C516" s="26">
        <v>19211.0</v>
      </c>
      <c r="D516" s="27">
        <v>-5325.0</v>
      </c>
      <c r="E516" s="41" t="s">
        <v>8998</v>
      </c>
    </row>
    <row r="517" hidden="1">
      <c r="A517" s="57" t="s">
        <v>3859</v>
      </c>
      <c r="B517" s="29">
        <v>760.0</v>
      </c>
      <c r="C517" s="26">
        <v>760.0</v>
      </c>
      <c r="D517" s="27">
        <v>0.0</v>
      </c>
      <c r="E517" s="42"/>
    </row>
    <row r="518" hidden="1">
      <c r="A518" s="57" t="s">
        <v>3860</v>
      </c>
      <c r="B518" s="29">
        <v>1020.0</v>
      </c>
      <c r="C518" s="26">
        <v>1020.0</v>
      </c>
      <c r="D518" s="27">
        <v>0.0</v>
      </c>
      <c r="E518" s="42"/>
    </row>
    <row r="519" hidden="1">
      <c r="A519" s="31" t="s">
        <v>3862</v>
      </c>
      <c r="B519" s="29">
        <v>0.0</v>
      </c>
      <c r="C519" s="26"/>
      <c r="D519" s="27">
        <v>0.0</v>
      </c>
      <c r="E519" s="42"/>
    </row>
    <row r="520" hidden="1">
      <c r="A520" s="31" t="s">
        <v>3863</v>
      </c>
      <c r="B520" s="29">
        <v>0.0</v>
      </c>
      <c r="C520" s="26"/>
      <c r="D520" s="27">
        <v>0.0</v>
      </c>
      <c r="E520" s="42"/>
    </row>
    <row r="521" hidden="1">
      <c r="A521" s="31" t="s">
        <v>3865</v>
      </c>
      <c r="B521" s="29">
        <v>7920.0</v>
      </c>
      <c r="C521" s="26">
        <v>7000.0</v>
      </c>
      <c r="D521" s="27">
        <v>-920.0</v>
      </c>
      <c r="E521" s="41" t="s">
        <v>8999</v>
      </c>
    </row>
    <row r="522" hidden="1">
      <c r="A522" s="31" t="s">
        <v>3867</v>
      </c>
      <c r="B522" s="29">
        <v>2840.0</v>
      </c>
      <c r="C522" s="26">
        <v>3760.0</v>
      </c>
      <c r="D522" s="27">
        <v>920.0</v>
      </c>
      <c r="E522" s="42"/>
    </row>
    <row r="523" hidden="1">
      <c r="A523" s="58" t="s">
        <v>3868</v>
      </c>
      <c r="B523" s="29">
        <v>117349.0</v>
      </c>
      <c r="C523" s="29">
        <v>117349.0</v>
      </c>
      <c r="D523" s="27">
        <v>0.0</v>
      </c>
      <c r="E523" s="42"/>
    </row>
    <row r="524" hidden="1">
      <c r="A524" s="58" t="s">
        <v>3869</v>
      </c>
      <c r="B524" s="29">
        <v>33356.0</v>
      </c>
      <c r="C524" s="59">
        <v>33356.0</v>
      </c>
      <c r="D524" s="27">
        <v>0.0</v>
      </c>
      <c r="E524" s="42"/>
    </row>
    <row r="525" hidden="1">
      <c r="A525" s="58" t="s">
        <v>3870</v>
      </c>
      <c r="B525" s="29">
        <v>87221.0</v>
      </c>
      <c r="C525" s="59">
        <v>86658.0</v>
      </c>
      <c r="D525" s="27">
        <v>-563.0</v>
      </c>
      <c r="E525" s="42"/>
    </row>
    <row r="526" hidden="1">
      <c r="A526" s="58" t="s">
        <v>3871</v>
      </c>
      <c r="B526" s="29">
        <v>78943.0</v>
      </c>
      <c r="C526" s="59">
        <v>78943.0</v>
      </c>
      <c r="D526" s="27">
        <v>0.0</v>
      </c>
      <c r="E526" s="42"/>
    </row>
    <row r="527" hidden="1">
      <c r="A527" s="58" t="s">
        <v>3873</v>
      </c>
      <c r="B527" s="29">
        <v>1934.0</v>
      </c>
      <c r="C527" s="59">
        <v>3143.0</v>
      </c>
      <c r="D527" s="27">
        <v>1209.0</v>
      </c>
      <c r="E527" s="42"/>
    </row>
    <row r="528" hidden="1">
      <c r="A528" s="58" t="s">
        <v>3874</v>
      </c>
      <c r="B528" s="29">
        <v>16341.0</v>
      </c>
      <c r="C528" s="59">
        <v>16341.0</v>
      </c>
      <c r="D528" s="27">
        <v>0.0</v>
      </c>
      <c r="E528" s="42"/>
    </row>
    <row r="529" hidden="1">
      <c r="A529" s="35" t="s">
        <v>3875</v>
      </c>
      <c r="B529" s="29">
        <v>397849.0</v>
      </c>
      <c r="C529" s="59">
        <v>397286.0</v>
      </c>
      <c r="D529" s="27">
        <v>-563.0</v>
      </c>
      <c r="E529" s="42"/>
    </row>
    <row r="530" hidden="1">
      <c r="A530" s="36" t="s">
        <v>3876</v>
      </c>
      <c r="B530" s="43">
        <v>-31.0</v>
      </c>
      <c r="C530" s="65">
        <v>-4144.0</v>
      </c>
      <c r="D530" s="66">
        <v>-4113.0</v>
      </c>
      <c r="E530" s="46"/>
    </row>
    <row r="531" hidden="1"/>
    <row r="532" hidden="1"/>
    <row r="533" hidden="1">
      <c r="A533" s="5" t="s">
        <v>5095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3850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4" t="s">
        <v>3851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5098</v>
      </c>
      <c r="B539" s="7"/>
      <c r="C539" s="16"/>
      <c r="D539" s="56" t="s">
        <v>5099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3852</v>
      </c>
      <c r="B541" s="6"/>
      <c r="C541" s="6"/>
      <c r="D541" s="6"/>
      <c r="E541" s="7"/>
    </row>
    <row r="542" hidden="1">
      <c r="A542" s="20" t="s">
        <v>3853</v>
      </c>
      <c r="B542" s="21" t="s">
        <v>3854</v>
      </c>
      <c r="C542" s="22" t="s">
        <v>3855</v>
      </c>
      <c r="D542" s="21" t="s">
        <v>3856</v>
      </c>
      <c r="E542" s="23" t="s">
        <v>13</v>
      </c>
    </row>
    <row r="543" hidden="1">
      <c r="A543" s="57" t="s">
        <v>3857</v>
      </c>
      <c r="B543" s="25">
        <v>36613.0</v>
      </c>
      <c r="C543" s="26">
        <v>36115.0</v>
      </c>
      <c r="D543" s="27">
        <v>-498.0</v>
      </c>
      <c r="E543" s="42"/>
    </row>
    <row r="544" hidden="1">
      <c r="A544" s="57" t="s">
        <v>3858</v>
      </c>
      <c r="B544" s="29">
        <v>19451.0</v>
      </c>
      <c r="C544" s="26">
        <v>19451.0</v>
      </c>
      <c r="D544" s="27">
        <v>0.0</v>
      </c>
      <c r="E544" s="41"/>
    </row>
    <row r="545" hidden="1">
      <c r="A545" s="57" t="s">
        <v>3859</v>
      </c>
      <c r="B545" s="29">
        <v>0.0</v>
      </c>
      <c r="C545" s="26"/>
      <c r="D545" s="27">
        <v>0.0</v>
      </c>
      <c r="E545" s="42"/>
    </row>
    <row r="546" hidden="1">
      <c r="A546" s="57" t="s">
        <v>3860</v>
      </c>
      <c r="B546" s="29">
        <v>1000.0</v>
      </c>
      <c r="C546" s="26">
        <v>1000.0</v>
      </c>
      <c r="D546" s="27">
        <v>0.0</v>
      </c>
      <c r="E546" s="42"/>
    </row>
    <row r="547" hidden="1">
      <c r="A547" s="31" t="s">
        <v>3862</v>
      </c>
      <c r="B547" s="29">
        <v>0.0</v>
      </c>
      <c r="C547" s="26"/>
      <c r="D547" s="27">
        <v>0.0</v>
      </c>
      <c r="E547" s="42"/>
    </row>
    <row r="548" hidden="1">
      <c r="A548" s="31" t="s">
        <v>3863</v>
      </c>
      <c r="B548" s="29">
        <v>108.0</v>
      </c>
      <c r="C548" s="26">
        <v>108.0</v>
      </c>
      <c r="D548" s="27">
        <v>0.0</v>
      </c>
      <c r="E548" s="42"/>
    </row>
    <row r="549" hidden="1">
      <c r="A549" s="31" t="s">
        <v>3865</v>
      </c>
      <c r="B549" s="29">
        <v>3654.0</v>
      </c>
      <c r="C549" s="26">
        <v>3654.0</v>
      </c>
      <c r="D549" s="27">
        <v>0.0</v>
      </c>
      <c r="E549" s="41"/>
    </row>
    <row r="550" hidden="1">
      <c r="A550" s="31" t="s">
        <v>3867</v>
      </c>
      <c r="B550" s="29">
        <v>3600.0</v>
      </c>
      <c r="C550" s="26">
        <v>3320.0</v>
      </c>
      <c r="D550" s="27">
        <v>-280.0</v>
      </c>
      <c r="E550" s="42"/>
    </row>
    <row r="551" hidden="1">
      <c r="A551" s="58" t="s">
        <v>3868</v>
      </c>
      <c r="B551" s="29">
        <v>102051.0</v>
      </c>
      <c r="C551" s="29">
        <v>102051.0</v>
      </c>
      <c r="D551" s="27">
        <v>0.0</v>
      </c>
      <c r="E551" s="42"/>
    </row>
    <row r="552" hidden="1">
      <c r="A552" s="58" t="s">
        <v>3869</v>
      </c>
      <c r="B552" s="29">
        <v>44934.0</v>
      </c>
      <c r="C552" s="59">
        <v>44934.0</v>
      </c>
      <c r="D552" s="27">
        <v>0.0</v>
      </c>
      <c r="E552" s="42"/>
    </row>
    <row r="553" hidden="1">
      <c r="A553" s="58" t="s">
        <v>3870</v>
      </c>
      <c r="B553" s="29">
        <v>70795.0</v>
      </c>
      <c r="C553" s="59">
        <v>70466.0</v>
      </c>
      <c r="D553" s="27">
        <v>-329.0</v>
      </c>
      <c r="E553" s="42"/>
    </row>
    <row r="554" hidden="1">
      <c r="A554" s="58" t="s">
        <v>3871</v>
      </c>
      <c r="B554" s="29">
        <v>65836.0</v>
      </c>
      <c r="C554" s="59">
        <v>65836.0</v>
      </c>
      <c r="D554" s="27">
        <v>0.0</v>
      </c>
      <c r="E554" s="42"/>
    </row>
    <row r="555" hidden="1">
      <c r="A555" s="58" t="s">
        <v>3873</v>
      </c>
      <c r="B555" s="29">
        <v>3740.0</v>
      </c>
      <c r="C555" s="59">
        <v>3740.0</v>
      </c>
      <c r="D555" s="27">
        <v>0.0</v>
      </c>
      <c r="E555" s="42"/>
    </row>
    <row r="556" hidden="1">
      <c r="A556" s="58" t="s">
        <v>3874</v>
      </c>
      <c r="B556" s="29">
        <v>15034.0</v>
      </c>
      <c r="C556" s="59">
        <v>14755.0</v>
      </c>
      <c r="D556" s="27">
        <v>-279.0</v>
      </c>
      <c r="E556" s="42"/>
    </row>
    <row r="557" hidden="1">
      <c r="A557" s="35" t="s">
        <v>3875</v>
      </c>
      <c r="B557" s="29">
        <v>351760.5</v>
      </c>
      <c r="C557" s="59">
        <v>351152.5</v>
      </c>
      <c r="D557" s="27">
        <v>-608.0</v>
      </c>
      <c r="E557" s="42"/>
    </row>
    <row r="558" hidden="1">
      <c r="A558" s="36" t="s">
        <v>3876</v>
      </c>
      <c r="B558" s="43">
        <v>21.5</v>
      </c>
      <c r="C558" s="65">
        <v>-477.5</v>
      </c>
      <c r="D558" s="66">
        <v>-499.0</v>
      </c>
      <c r="E558" s="46"/>
    </row>
    <row r="559" hidden="1"/>
    <row r="560" hidden="1"/>
    <row r="561" hidden="1">
      <c r="A561" s="5" t="s">
        <v>5095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3850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4" t="s">
        <v>3851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5098</v>
      </c>
      <c r="B567" s="7"/>
      <c r="C567" s="16"/>
      <c r="D567" s="56" t="s">
        <v>5099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3852</v>
      </c>
      <c r="B569" s="6"/>
      <c r="C569" s="6"/>
      <c r="D569" s="6"/>
      <c r="E569" s="7"/>
    </row>
    <row r="570" hidden="1">
      <c r="A570" s="20" t="s">
        <v>3853</v>
      </c>
      <c r="B570" s="21" t="s">
        <v>3854</v>
      </c>
      <c r="C570" s="22" t="s">
        <v>3855</v>
      </c>
      <c r="D570" s="21" t="s">
        <v>3856</v>
      </c>
      <c r="E570" s="23" t="s">
        <v>13</v>
      </c>
    </row>
    <row r="571" hidden="1">
      <c r="A571" s="57" t="s">
        <v>3857</v>
      </c>
      <c r="B571" s="25">
        <v>34206.0</v>
      </c>
      <c r="C571" s="26">
        <v>34206.0</v>
      </c>
      <c r="D571" s="27">
        <v>0.0</v>
      </c>
      <c r="E571" s="42"/>
    </row>
    <row r="572" hidden="1">
      <c r="A572" s="57" t="s">
        <v>3858</v>
      </c>
      <c r="B572" s="29">
        <v>9875.0</v>
      </c>
      <c r="C572" s="26">
        <v>9875.0</v>
      </c>
      <c r="D572" s="27">
        <v>0.0</v>
      </c>
      <c r="E572" s="41"/>
    </row>
    <row r="573" hidden="1">
      <c r="A573" s="57" t="s">
        <v>3859</v>
      </c>
      <c r="B573" s="29">
        <v>1300.0</v>
      </c>
      <c r="C573" s="26">
        <v>1300.0</v>
      </c>
      <c r="D573" s="27">
        <v>0.0</v>
      </c>
      <c r="E573" s="42"/>
    </row>
    <row r="574" hidden="1">
      <c r="A574" s="57" t="s">
        <v>3860</v>
      </c>
      <c r="B574" s="29">
        <v>499.0</v>
      </c>
      <c r="C574" s="26">
        <v>499.0</v>
      </c>
      <c r="D574" s="27">
        <v>0.0</v>
      </c>
      <c r="E574" s="42"/>
    </row>
    <row r="575" hidden="1">
      <c r="A575" s="31" t="s">
        <v>3862</v>
      </c>
      <c r="B575" s="29">
        <v>0.0</v>
      </c>
      <c r="C575" s="26"/>
      <c r="D575" s="27">
        <v>0.0</v>
      </c>
      <c r="E575" s="42"/>
    </row>
    <row r="576" hidden="1">
      <c r="A576" s="31" t="s">
        <v>3863</v>
      </c>
      <c r="B576" s="29">
        <v>38.0</v>
      </c>
      <c r="C576" s="26">
        <v>38.0</v>
      </c>
      <c r="D576" s="27">
        <v>0.0</v>
      </c>
      <c r="E576" s="42"/>
    </row>
    <row r="577" hidden="1">
      <c r="A577" s="31" t="s">
        <v>3865</v>
      </c>
      <c r="B577" s="29">
        <v>2500.0</v>
      </c>
      <c r="C577" s="26">
        <v>2500.0</v>
      </c>
      <c r="D577" s="27">
        <v>0.0</v>
      </c>
      <c r="E577" s="41"/>
    </row>
    <row r="578" hidden="1">
      <c r="A578" s="31" t="s">
        <v>3867</v>
      </c>
      <c r="B578" s="29">
        <v>2120.0</v>
      </c>
      <c r="C578" s="26">
        <v>2120.0</v>
      </c>
      <c r="D578" s="27">
        <v>0.0</v>
      </c>
      <c r="E578" s="42"/>
    </row>
    <row r="579" hidden="1">
      <c r="A579" s="58" t="s">
        <v>3868</v>
      </c>
      <c r="B579" s="29">
        <v>65186.0</v>
      </c>
      <c r="C579" s="29">
        <v>65186.0</v>
      </c>
      <c r="D579" s="27">
        <v>0.0</v>
      </c>
      <c r="E579" s="42"/>
    </row>
    <row r="580" hidden="1">
      <c r="A580" s="58" t="s">
        <v>3869</v>
      </c>
      <c r="B580" s="29">
        <v>25256.0</v>
      </c>
      <c r="C580" s="59">
        <v>25256.0</v>
      </c>
      <c r="D580" s="27">
        <v>0.0</v>
      </c>
      <c r="E580" s="42"/>
    </row>
    <row r="581" hidden="1">
      <c r="A581" s="58" t="s">
        <v>3870</v>
      </c>
      <c r="B581" s="29">
        <v>57282.0</v>
      </c>
      <c r="C581" s="59">
        <v>56921.0</v>
      </c>
      <c r="D581" s="27">
        <v>-361.0</v>
      </c>
      <c r="E581" s="42"/>
    </row>
    <row r="582" hidden="1">
      <c r="A582" s="58" t="s">
        <v>3871</v>
      </c>
      <c r="B582" s="29">
        <v>38984.5</v>
      </c>
      <c r="C582" s="59">
        <v>38984.5</v>
      </c>
      <c r="D582" s="27">
        <v>0.0</v>
      </c>
      <c r="E582" s="42"/>
    </row>
    <row r="583" hidden="1">
      <c r="A583" s="58" t="s">
        <v>3873</v>
      </c>
      <c r="B583" s="29">
        <v>2909.0</v>
      </c>
      <c r="C583" s="59">
        <v>2909.0</v>
      </c>
      <c r="D583" s="27">
        <v>0.0</v>
      </c>
      <c r="E583" s="42"/>
    </row>
    <row r="584" hidden="1">
      <c r="A584" s="58" t="s">
        <v>3874</v>
      </c>
      <c r="B584" s="29">
        <v>15651.0</v>
      </c>
      <c r="C584" s="59">
        <v>15651.0</v>
      </c>
      <c r="D584" s="27">
        <v>0.0</v>
      </c>
      <c r="E584" s="42"/>
    </row>
    <row r="585" hidden="1">
      <c r="A585" s="35" t="s">
        <v>3875</v>
      </c>
      <c r="B585" s="29">
        <v>240482.0</v>
      </c>
      <c r="C585" s="59">
        <v>240121.0</v>
      </c>
      <c r="D585" s="27">
        <v>-361.0</v>
      </c>
      <c r="E585" s="42"/>
    </row>
    <row r="586" hidden="1">
      <c r="A586" s="36" t="s">
        <v>3876</v>
      </c>
      <c r="B586" s="43">
        <v>-326.5</v>
      </c>
      <c r="C586" s="65">
        <v>-326.5</v>
      </c>
      <c r="D586" s="66">
        <v>0.0</v>
      </c>
      <c r="E586" s="46"/>
    </row>
    <row r="587" hidden="1"/>
    <row r="588" hidden="1"/>
    <row r="589" hidden="1">
      <c r="A589" s="5" t="s">
        <v>5095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3850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3851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5098</v>
      </c>
      <c r="B595" s="7"/>
      <c r="C595" s="16"/>
      <c r="D595" s="56" t="s">
        <v>5099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3852</v>
      </c>
      <c r="B597" s="6"/>
      <c r="C597" s="6"/>
      <c r="D597" s="6"/>
      <c r="E597" s="7"/>
    </row>
    <row r="598" hidden="1">
      <c r="A598" s="20" t="s">
        <v>3853</v>
      </c>
      <c r="B598" s="21" t="s">
        <v>3854</v>
      </c>
      <c r="C598" s="22" t="s">
        <v>3855</v>
      </c>
      <c r="D598" s="21" t="s">
        <v>3856</v>
      </c>
      <c r="E598" s="23" t="s">
        <v>13</v>
      </c>
    </row>
    <row r="599" hidden="1">
      <c r="A599" s="57" t="s">
        <v>3857</v>
      </c>
      <c r="B599" s="25">
        <v>34206.0</v>
      </c>
      <c r="C599" s="26">
        <v>34206.0</v>
      </c>
      <c r="D599" s="27">
        <v>0.0</v>
      </c>
      <c r="E599" s="42"/>
    </row>
    <row r="600" hidden="1">
      <c r="A600" s="57" t="s">
        <v>3858</v>
      </c>
      <c r="B600" s="29">
        <v>9875.0</v>
      </c>
      <c r="C600" s="26">
        <v>9875.0</v>
      </c>
      <c r="D600" s="27">
        <v>0.0</v>
      </c>
      <c r="E600" s="41"/>
    </row>
    <row r="601" hidden="1">
      <c r="A601" s="57" t="s">
        <v>3859</v>
      </c>
      <c r="B601" s="29">
        <v>1300.0</v>
      </c>
      <c r="C601" s="26">
        <v>1300.0</v>
      </c>
      <c r="D601" s="27">
        <v>0.0</v>
      </c>
      <c r="E601" s="42"/>
    </row>
    <row r="602" hidden="1">
      <c r="A602" s="57" t="s">
        <v>3860</v>
      </c>
      <c r="B602" s="29">
        <v>499.0</v>
      </c>
      <c r="C602" s="26">
        <v>499.0</v>
      </c>
      <c r="D602" s="27">
        <v>0.0</v>
      </c>
      <c r="E602" s="42"/>
    </row>
    <row r="603" hidden="1">
      <c r="A603" s="31" t="s">
        <v>3862</v>
      </c>
      <c r="B603" s="29">
        <v>0.0</v>
      </c>
      <c r="C603" s="26"/>
      <c r="D603" s="27">
        <v>0.0</v>
      </c>
      <c r="E603" s="42"/>
    </row>
    <row r="604" hidden="1">
      <c r="A604" s="31" t="s">
        <v>3863</v>
      </c>
      <c r="B604" s="29">
        <v>38.0</v>
      </c>
      <c r="C604" s="26">
        <v>38.0</v>
      </c>
      <c r="D604" s="27">
        <v>0.0</v>
      </c>
      <c r="E604" s="42"/>
    </row>
    <row r="605" hidden="1">
      <c r="A605" s="31" t="s">
        <v>3865</v>
      </c>
      <c r="B605" s="29">
        <v>2500.0</v>
      </c>
      <c r="C605" s="26">
        <v>2500.0</v>
      </c>
      <c r="D605" s="27">
        <v>0.0</v>
      </c>
      <c r="E605" s="28" t="s">
        <v>9000</v>
      </c>
    </row>
    <row r="606" hidden="1">
      <c r="A606" s="31" t="s">
        <v>3867</v>
      </c>
      <c r="B606" s="29">
        <v>2120.0</v>
      </c>
      <c r="C606" s="26">
        <v>2120.0</v>
      </c>
      <c r="D606" s="27">
        <v>0.0</v>
      </c>
      <c r="E606" s="42"/>
    </row>
    <row r="607" hidden="1">
      <c r="A607" s="58" t="s">
        <v>3868</v>
      </c>
      <c r="B607" s="29">
        <v>65186.0</v>
      </c>
      <c r="C607" s="29">
        <v>65186.0</v>
      </c>
      <c r="D607" s="27">
        <v>0.0</v>
      </c>
      <c r="E607" s="42"/>
    </row>
    <row r="608" hidden="1">
      <c r="A608" s="58" t="s">
        <v>3869</v>
      </c>
      <c r="B608" s="29">
        <v>25256.0</v>
      </c>
      <c r="C608" s="59">
        <v>25256.0</v>
      </c>
      <c r="D608" s="27">
        <v>0.0</v>
      </c>
      <c r="E608" s="42"/>
    </row>
    <row r="609" hidden="1">
      <c r="A609" s="58" t="s">
        <v>3870</v>
      </c>
      <c r="B609" s="29">
        <v>57282.0</v>
      </c>
      <c r="C609" s="59">
        <v>56921.0</v>
      </c>
      <c r="D609" s="27">
        <v>-361.0</v>
      </c>
      <c r="E609" s="42"/>
    </row>
    <row r="610" hidden="1">
      <c r="A610" s="58" t="s">
        <v>3871</v>
      </c>
      <c r="B610" s="29">
        <v>38984.5</v>
      </c>
      <c r="C610" s="59">
        <v>38984.5</v>
      </c>
      <c r="D610" s="27">
        <v>0.0</v>
      </c>
      <c r="E610" s="42"/>
    </row>
    <row r="611" hidden="1">
      <c r="A611" s="58" t="s">
        <v>3873</v>
      </c>
      <c r="B611" s="29">
        <v>2909.0</v>
      </c>
      <c r="C611" s="59">
        <v>2909.0</v>
      </c>
      <c r="D611" s="27">
        <v>0.0</v>
      </c>
      <c r="E611" s="42"/>
    </row>
    <row r="612" hidden="1">
      <c r="A612" s="58" t="s">
        <v>3874</v>
      </c>
      <c r="B612" s="29">
        <v>15651.0</v>
      </c>
      <c r="C612" s="59">
        <v>15651.0</v>
      </c>
      <c r="D612" s="27">
        <v>0.0</v>
      </c>
      <c r="E612" s="42"/>
    </row>
    <row r="613" hidden="1">
      <c r="A613" s="35" t="s">
        <v>3875</v>
      </c>
      <c r="B613" s="29">
        <v>240482.0</v>
      </c>
      <c r="C613" s="59">
        <v>240121.0</v>
      </c>
      <c r="D613" s="27">
        <v>-361.0</v>
      </c>
      <c r="E613" s="42"/>
    </row>
    <row r="614" hidden="1">
      <c r="A614" s="36" t="s">
        <v>3876</v>
      </c>
      <c r="B614" s="43">
        <v>-326.5</v>
      </c>
      <c r="C614" s="65">
        <v>-326.5</v>
      </c>
      <c r="D614" s="66">
        <v>0.0</v>
      </c>
      <c r="E614" s="46"/>
    </row>
    <row r="615" hidden="1"/>
    <row r="616" hidden="1"/>
    <row r="617" hidden="1">
      <c r="A617" s="5" t="s">
        <v>5095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3850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3851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5098</v>
      </c>
      <c r="B623" s="7"/>
      <c r="C623" s="16"/>
      <c r="D623" s="56" t="s">
        <v>5100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3852</v>
      </c>
      <c r="B625" s="6"/>
      <c r="C625" s="6"/>
      <c r="D625" s="6"/>
      <c r="E625" s="7"/>
    </row>
    <row r="626" hidden="1">
      <c r="A626" s="20" t="s">
        <v>3853</v>
      </c>
      <c r="B626" s="21" t="s">
        <v>3854</v>
      </c>
      <c r="C626" s="22" t="s">
        <v>3855</v>
      </c>
      <c r="D626" s="21" t="s">
        <v>3856</v>
      </c>
      <c r="E626" s="23" t="s">
        <v>13</v>
      </c>
    </row>
    <row r="627" hidden="1">
      <c r="A627" s="57" t="s">
        <v>3857</v>
      </c>
      <c r="B627" s="25">
        <v>12148.0</v>
      </c>
      <c r="C627" s="26">
        <v>12150.0</v>
      </c>
      <c r="D627" s="27">
        <v>2.0</v>
      </c>
      <c r="E627" s="42"/>
    </row>
    <row r="628" hidden="1">
      <c r="A628" s="57" t="s">
        <v>3858</v>
      </c>
      <c r="B628" s="29">
        <v>4923.0</v>
      </c>
      <c r="C628" s="26">
        <v>4923.0</v>
      </c>
      <c r="D628" s="27">
        <v>0.0</v>
      </c>
      <c r="E628" s="41"/>
    </row>
    <row r="629" hidden="1">
      <c r="A629" s="57" t="s">
        <v>3859</v>
      </c>
      <c r="B629" s="29">
        <v>280.0</v>
      </c>
      <c r="C629" s="26">
        <v>280.0</v>
      </c>
      <c r="D629" s="27">
        <v>0.0</v>
      </c>
      <c r="E629" s="42"/>
    </row>
    <row r="630" hidden="1">
      <c r="A630" s="57" t="s">
        <v>3860</v>
      </c>
      <c r="B630" s="29">
        <v>500.0</v>
      </c>
      <c r="C630" s="26">
        <v>500.0</v>
      </c>
      <c r="D630" s="27">
        <v>0.0</v>
      </c>
      <c r="E630" s="42"/>
    </row>
    <row r="631" hidden="1">
      <c r="A631" s="31" t="s">
        <v>3862</v>
      </c>
      <c r="B631" s="29">
        <v>135.0</v>
      </c>
      <c r="C631" s="26">
        <v>135.0</v>
      </c>
      <c r="D631" s="27">
        <v>0.0</v>
      </c>
      <c r="E631" s="42"/>
    </row>
    <row r="632" hidden="1">
      <c r="A632" s="31" t="s">
        <v>3863</v>
      </c>
      <c r="B632" s="29">
        <v>115.0</v>
      </c>
      <c r="C632" s="26">
        <v>115.0</v>
      </c>
      <c r="D632" s="27">
        <v>0.0</v>
      </c>
      <c r="E632" s="42"/>
    </row>
    <row r="633" hidden="1">
      <c r="A633" s="31" t="s">
        <v>3865</v>
      </c>
      <c r="B633" s="29">
        <v>0.0</v>
      </c>
      <c r="C633" s="26"/>
      <c r="D633" s="27">
        <v>0.0</v>
      </c>
      <c r="E633" s="28"/>
    </row>
    <row r="634" hidden="1">
      <c r="A634" s="31" t="s">
        <v>3867</v>
      </c>
      <c r="B634" s="29">
        <v>880.0</v>
      </c>
      <c r="C634" s="26">
        <v>880.0</v>
      </c>
      <c r="D634" s="27">
        <v>0.0</v>
      </c>
      <c r="E634" s="42"/>
    </row>
    <row r="635" hidden="1">
      <c r="A635" s="58" t="s">
        <v>3868</v>
      </c>
      <c r="B635" s="29">
        <v>31364.0</v>
      </c>
      <c r="C635" s="29">
        <v>0.0</v>
      </c>
      <c r="D635" s="27">
        <v>-31364.0</v>
      </c>
      <c r="E635" s="42"/>
    </row>
    <row r="636" hidden="1">
      <c r="A636" s="58" t="s">
        <v>3869</v>
      </c>
      <c r="B636" s="29">
        <v>5618.0</v>
      </c>
      <c r="C636" s="59">
        <v>0.0</v>
      </c>
      <c r="D636" s="27">
        <v>-5618.0</v>
      </c>
      <c r="E636" s="42"/>
    </row>
    <row r="637" hidden="1">
      <c r="A637" s="58" t="s">
        <v>3870</v>
      </c>
      <c r="B637" s="29">
        <v>24976.0</v>
      </c>
      <c r="C637" s="59">
        <v>0.0</v>
      </c>
      <c r="D637" s="27">
        <v>-24976.0</v>
      </c>
      <c r="E637" s="42"/>
    </row>
    <row r="638" hidden="1">
      <c r="A638" s="58" t="s">
        <v>3871</v>
      </c>
      <c r="B638" s="29">
        <v>14773.0</v>
      </c>
      <c r="C638" s="59">
        <v>0.0</v>
      </c>
      <c r="D638" s="27">
        <v>-14773.0</v>
      </c>
      <c r="E638" s="42"/>
    </row>
    <row r="639" hidden="1">
      <c r="A639" s="58" t="s">
        <v>3873</v>
      </c>
      <c r="B639" s="29">
        <v>4659.0</v>
      </c>
      <c r="C639" s="59">
        <v>0.0</v>
      </c>
      <c r="D639" s="27">
        <v>-4659.0</v>
      </c>
      <c r="E639" s="42"/>
    </row>
    <row r="640" hidden="1">
      <c r="A640" s="58" t="s">
        <v>3874</v>
      </c>
      <c r="B640" s="29">
        <v>5845.0</v>
      </c>
      <c r="C640" s="59">
        <v>0.0</v>
      </c>
      <c r="D640" s="27">
        <v>-5845.0</v>
      </c>
      <c r="E640" s="42"/>
    </row>
    <row r="641" hidden="1">
      <c r="A641" s="35" t="s">
        <v>3875</v>
      </c>
      <c r="B641" s="29">
        <v>100371.0</v>
      </c>
      <c r="C641" s="59">
        <v>0.0</v>
      </c>
      <c r="D641" s="27">
        <v>-100371.0</v>
      </c>
      <c r="E641" s="42"/>
    </row>
    <row r="642" hidden="1">
      <c r="A642" s="36" t="s">
        <v>3876</v>
      </c>
      <c r="B642" s="43">
        <v>0.0</v>
      </c>
      <c r="C642" s="65">
        <v>18983.0</v>
      </c>
      <c r="D642" s="66">
        <v>18983.0</v>
      </c>
      <c r="E642" s="46"/>
    </row>
    <row r="643" hidden="1"/>
    <row r="644" hidden="1"/>
    <row r="645" hidden="1">
      <c r="A645" s="5" t="s">
        <v>5095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3850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3851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5098</v>
      </c>
      <c r="B651" s="7"/>
      <c r="C651" s="16"/>
      <c r="D651" s="56" t="s">
        <v>5100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3852</v>
      </c>
      <c r="B653" s="6"/>
      <c r="C653" s="6"/>
      <c r="D653" s="6"/>
      <c r="E653" s="7"/>
    </row>
    <row r="654" hidden="1">
      <c r="A654" s="20" t="s">
        <v>3853</v>
      </c>
      <c r="B654" s="21" t="s">
        <v>3854</v>
      </c>
      <c r="C654" s="22" t="s">
        <v>3855</v>
      </c>
      <c r="D654" s="21" t="s">
        <v>3856</v>
      </c>
      <c r="E654" s="23" t="s">
        <v>13</v>
      </c>
    </row>
    <row r="655" hidden="1">
      <c r="A655" s="57" t="s">
        <v>3857</v>
      </c>
      <c r="B655" s="25">
        <v>12148.0</v>
      </c>
      <c r="C655" s="26">
        <v>12150.0</v>
      </c>
      <c r="D655" s="27">
        <v>2.0</v>
      </c>
      <c r="E655" s="42"/>
    </row>
    <row r="656" hidden="1">
      <c r="A656" s="57" t="s">
        <v>3858</v>
      </c>
      <c r="B656" s="29">
        <v>4923.0</v>
      </c>
      <c r="C656" s="26">
        <v>4923.0</v>
      </c>
      <c r="D656" s="27">
        <v>0.0</v>
      </c>
      <c r="E656" s="41"/>
    </row>
    <row r="657" hidden="1">
      <c r="A657" s="57" t="s">
        <v>3859</v>
      </c>
      <c r="B657" s="29">
        <v>280.0</v>
      </c>
      <c r="C657" s="26">
        <v>280.0</v>
      </c>
      <c r="D657" s="27">
        <v>0.0</v>
      </c>
      <c r="E657" s="42"/>
    </row>
    <row r="658" hidden="1">
      <c r="A658" s="57" t="s">
        <v>3860</v>
      </c>
      <c r="B658" s="29">
        <v>500.0</v>
      </c>
      <c r="C658" s="26">
        <v>500.0</v>
      </c>
      <c r="D658" s="27">
        <v>0.0</v>
      </c>
      <c r="E658" s="42"/>
    </row>
    <row r="659" hidden="1">
      <c r="A659" s="31" t="s">
        <v>3862</v>
      </c>
      <c r="B659" s="29">
        <v>135.0</v>
      </c>
      <c r="C659" s="26">
        <v>135.0</v>
      </c>
      <c r="D659" s="27">
        <v>0.0</v>
      </c>
      <c r="E659" s="42"/>
    </row>
    <row r="660" hidden="1">
      <c r="A660" s="31" t="s">
        <v>3863</v>
      </c>
      <c r="B660" s="29">
        <v>115.0</v>
      </c>
      <c r="C660" s="26">
        <v>115.0</v>
      </c>
      <c r="D660" s="27">
        <v>0.0</v>
      </c>
      <c r="E660" s="42"/>
    </row>
    <row r="661" hidden="1">
      <c r="A661" s="31" t="s">
        <v>3865</v>
      </c>
      <c r="B661" s="29">
        <v>0.0</v>
      </c>
      <c r="C661" s="26"/>
      <c r="D661" s="27">
        <v>0.0</v>
      </c>
      <c r="E661" s="28"/>
    </row>
    <row r="662" hidden="1">
      <c r="A662" s="31" t="s">
        <v>3867</v>
      </c>
      <c r="B662" s="29">
        <v>880.0</v>
      </c>
      <c r="C662" s="26">
        <v>880.0</v>
      </c>
      <c r="D662" s="27">
        <v>0.0</v>
      </c>
      <c r="E662" s="42"/>
    </row>
    <row r="663" hidden="1">
      <c r="A663" s="58" t="s">
        <v>3868</v>
      </c>
      <c r="B663" s="29">
        <v>31364.0</v>
      </c>
      <c r="C663" s="29">
        <v>30891.0</v>
      </c>
      <c r="D663" s="27">
        <v>-473.0</v>
      </c>
      <c r="E663" s="42"/>
    </row>
    <row r="664" hidden="1">
      <c r="A664" s="58" t="s">
        <v>3869</v>
      </c>
      <c r="B664" s="29">
        <v>5618.0</v>
      </c>
      <c r="C664" s="59">
        <v>5618.0</v>
      </c>
      <c r="D664" s="27">
        <v>0.0</v>
      </c>
      <c r="E664" s="42"/>
    </row>
    <row r="665" hidden="1">
      <c r="A665" s="58" t="s">
        <v>3870</v>
      </c>
      <c r="B665" s="29">
        <v>24976.0</v>
      </c>
      <c r="C665" s="59">
        <v>24976.0</v>
      </c>
      <c r="D665" s="27">
        <v>0.0</v>
      </c>
      <c r="E665" s="42"/>
    </row>
    <row r="666" hidden="1">
      <c r="A666" s="58" t="s">
        <v>3871</v>
      </c>
      <c r="B666" s="29">
        <v>14773.0</v>
      </c>
      <c r="C666" s="59">
        <v>14773.0</v>
      </c>
      <c r="D666" s="27">
        <v>0.0</v>
      </c>
      <c r="E666" s="42"/>
    </row>
    <row r="667" hidden="1">
      <c r="A667" s="58" t="s">
        <v>3873</v>
      </c>
      <c r="B667" s="29">
        <v>4659.0</v>
      </c>
      <c r="C667" s="59">
        <v>4659.0</v>
      </c>
      <c r="D667" s="27">
        <v>0.0</v>
      </c>
      <c r="E667" s="42"/>
    </row>
    <row r="668" hidden="1">
      <c r="A668" s="58" t="s">
        <v>3874</v>
      </c>
      <c r="B668" s="29">
        <v>5845.0</v>
      </c>
      <c r="C668" s="59">
        <v>5845.0</v>
      </c>
      <c r="D668" s="27">
        <v>0.0</v>
      </c>
      <c r="E668" s="42"/>
    </row>
    <row r="669" hidden="1">
      <c r="A669" s="35" t="s">
        <v>3875</v>
      </c>
      <c r="B669" s="29">
        <v>100371.0</v>
      </c>
      <c r="C669" s="59">
        <v>99898.0</v>
      </c>
      <c r="D669" s="27">
        <v>-473.0</v>
      </c>
      <c r="E669" s="42"/>
    </row>
    <row r="670" hidden="1">
      <c r="A670" s="36" t="s">
        <v>3876</v>
      </c>
      <c r="B670" s="43">
        <v>0.0</v>
      </c>
      <c r="C670" s="65">
        <v>2.0</v>
      </c>
      <c r="D670" s="66">
        <v>2.0</v>
      </c>
      <c r="E670" s="46"/>
    </row>
    <row r="671" hidden="1"/>
    <row r="672" hidden="1"/>
    <row r="673" hidden="1">
      <c r="A673" s="5" t="s">
        <v>5095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3850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3851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5101</v>
      </c>
      <c r="B679" s="7"/>
      <c r="C679" s="16"/>
      <c r="D679" s="56" t="s">
        <v>5099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3852</v>
      </c>
      <c r="B681" s="6"/>
      <c r="C681" s="6"/>
      <c r="D681" s="6"/>
      <c r="E681" s="7"/>
    </row>
    <row r="682" hidden="1">
      <c r="A682" s="20" t="s">
        <v>3853</v>
      </c>
      <c r="B682" s="21" t="s">
        <v>3854</v>
      </c>
      <c r="C682" s="22" t="s">
        <v>3855</v>
      </c>
      <c r="D682" s="21" t="s">
        <v>3856</v>
      </c>
      <c r="E682" s="23" t="s">
        <v>13</v>
      </c>
    </row>
    <row r="683" hidden="1">
      <c r="A683" s="57" t="s">
        <v>3857</v>
      </c>
      <c r="B683" s="25">
        <v>29053.0</v>
      </c>
      <c r="C683" s="26">
        <v>29055.0</v>
      </c>
      <c r="D683" s="27">
        <v>2.0</v>
      </c>
      <c r="E683" s="42"/>
    </row>
    <row r="684" hidden="1">
      <c r="A684" s="57" t="s">
        <v>3858</v>
      </c>
      <c r="B684" s="29">
        <v>15937.0</v>
      </c>
      <c r="C684" s="26">
        <v>15937.0</v>
      </c>
      <c r="D684" s="27">
        <v>0.0</v>
      </c>
      <c r="E684" s="41"/>
    </row>
    <row r="685" hidden="1">
      <c r="A685" s="57" t="s">
        <v>3859</v>
      </c>
      <c r="B685" s="29">
        <v>0.0</v>
      </c>
      <c r="C685" s="26"/>
      <c r="D685" s="27">
        <v>0.0</v>
      </c>
      <c r="E685" s="42"/>
    </row>
    <row r="686" hidden="1">
      <c r="A686" s="57" t="s">
        <v>3860</v>
      </c>
      <c r="B686" s="29">
        <v>499.0</v>
      </c>
      <c r="C686" s="26">
        <v>499.0</v>
      </c>
      <c r="D686" s="27">
        <v>0.0</v>
      </c>
      <c r="E686" s="42"/>
    </row>
    <row r="687" hidden="1">
      <c r="A687" s="31" t="s">
        <v>3862</v>
      </c>
      <c r="B687" s="29">
        <v>0.0</v>
      </c>
      <c r="C687" s="26"/>
      <c r="D687" s="27">
        <v>0.0</v>
      </c>
      <c r="E687" s="42"/>
    </row>
    <row r="688" hidden="1">
      <c r="A688" s="31" t="s">
        <v>3863</v>
      </c>
      <c r="B688" s="29">
        <v>0.0</v>
      </c>
      <c r="C688" s="26"/>
      <c r="D688" s="27">
        <v>0.0</v>
      </c>
      <c r="E688" s="42"/>
    </row>
    <row r="689" hidden="1">
      <c r="A689" s="31" t="s">
        <v>3865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3867</v>
      </c>
      <c r="B690" s="29">
        <v>2920.0</v>
      </c>
      <c r="C690" s="26">
        <v>2920.0</v>
      </c>
      <c r="D690" s="27">
        <v>0.0</v>
      </c>
      <c r="E690" s="42"/>
    </row>
    <row r="691" hidden="1">
      <c r="A691" s="58" t="s">
        <v>3868</v>
      </c>
      <c r="B691" s="29">
        <v>92542.0</v>
      </c>
      <c r="C691" s="29">
        <v>92542.0</v>
      </c>
      <c r="D691" s="27">
        <v>0.0</v>
      </c>
      <c r="E691" s="42"/>
    </row>
    <row r="692" hidden="1">
      <c r="A692" s="58" t="s">
        <v>3869</v>
      </c>
      <c r="B692" s="29">
        <v>20828.0</v>
      </c>
      <c r="C692" s="59">
        <v>20828.0</v>
      </c>
      <c r="D692" s="27">
        <v>0.0</v>
      </c>
      <c r="E692" s="42"/>
    </row>
    <row r="693" hidden="1">
      <c r="A693" s="58" t="s">
        <v>3870</v>
      </c>
      <c r="B693" s="29">
        <v>52061.0</v>
      </c>
      <c r="C693" s="59">
        <v>52061.0</v>
      </c>
      <c r="D693" s="27">
        <v>0.0</v>
      </c>
      <c r="E693" s="42"/>
    </row>
    <row r="694" hidden="1">
      <c r="A694" s="58" t="s">
        <v>3871</v>
      </c>
      <c r="B694" s="29">
        <v>45319.5</v>
      </c>
      <c r="C694" s="59">
        <v>45319.5</v>
      </c>
      <c r="D694" s="27">
        <v>0.0</v>
      </c>
      <c r="E694" s="42"/>
    </row>
    <row r="695" hidden="1">
      <c r="A695" s="58" t="s">
        <v>3873</v>
      </c>
      <c r="B695" s="29">
        <v>4572.0</v>
      </c>
      <c r="C695" s="59">
        <v>4572.0</v>
      </c>
      <c r="D695" s="27">
        <v>0.0</v>
      </c>
      <c r="E695" s="42"/>
    </row>
    <row r="696" hidden="1">
      <c r="A696" s="58" t="s">
        <v>3874</v>
      </c>
      <c r="B696" s="29">
        <v>9603.0</v>
      </c>
      <c r="C696" s="59">
        <v>9603.0</v>
      </c>
      <c r="D696" s="27">
        <v>0.0</v>
      </c>
      <c r="E696" s="42"/>
    </row>
    <row r="697" hidden="1">
      <c r="A697" s="35" t="s">
        <v>3875</v>
      </c>
      <c r="B697" s="29">
        <v>263859.5</v>
      </c>
      <c r="C697" s="59">
        <v>263859.5</v>
      </c>
      <c r="D697" s="27">
        <v>0.0</v>
      </c>
      <c r="E697" s="42"/>
    </row>
    <row r="698" hidden="1">
      <c r="A698" s="36" t="s">
        <v>3876</v>
      </c>
      <c r="B698" s="43">
        <v>22.0</v>
      </c>
      <c r="C698" s="65">
        <v>24.0</v>
      </c>
      <c r="D698" s="66">
        <v>2.0</v>
      </c>
      <c r="E698" s="46"/>
    </row>
    <row r="699" hidden="1"/>
    <row r="700" hidden="1"/>
    <row r="701" hidden="1">
      <c r="A701" s="5" t="s">
        <v>5095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3850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3851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5098</v>
      </c>
      <c r="B707" s="7"/>
      <c r="C707" s="16"/>
      <c r="D707" s="56" t="s">
        <v>5099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3852</v>
      </c>
      <c r="B709" s="6"/>
      <c r="C709" s="6"/>
      <c r="D709" s="6"/>
      <c r="E709" s="7"/>
    </row>
    <row r="710" hidden="1">
      <c r="A710" s="20" t="s">
        <v>3853</v>
      </c>
      <c r="B710" s="21" t="s">
        <v>3854</v>
      </c>
      <c r="C710" s="22" t="s">
        <v>3855</v>
      </c>
      <c r="D710" s="21" t="s">
        <v>3856</v>
      </c>
      <c r="E710" s="23" t="s">
        <v>13</v>
      </c>
    </row>
    <row r="711" hidden="1">
      <c r="A711" s="57" t="s">
        <v>3857</v>
      </c>
      <c r="B711" s="25">
        <v>43686.0</v>
      </c>
      <c r="C711" s="26">
        <v>43686.0</v>
      </c>
      <c r="D711" s="27">
        <v>0.0</v>
      </c>
      <c r="E711" s="42"/>
    </row>
    <row r="712" hidden="1">
      <c r="A712" s="57" t="s">
        <v>3858</v>
      </c>
      <c r="B712" s="29">
        <v>15511.5</v>
      </c>
      <c r="C712" s="26">
        <v>15511.5</v>
      </c>
      <c r="D712" s="27">
        <v>0.0</v>
      </c>
      <c r="E712" s="41"/>
    </row>
    <row r="713" hidden="1">
      <c r="A713" s="57" t="s">
        <v>3859</v>
      </c>
      <c r="B713" s="29">
        <v>240.0</v>
      </c>
      <c r="C713" s="26">
        <v>240.0</v>
      </c>
      <c r="D713" s="27">
        <v>0.0</v>
      </c>
      <c r="E713" s="42"/>
    </row>
    <row r="714" hidden="1">
      <c r="A714" s="57" t="s">
        <v>3860</v>
      </c>
      <c r="B714" s="29">
        <v>500.0</v>
      </c>
      <c r="C714" s="26">
        <v>500.0</v>
      </c>
      <c r="D714" s="27">
        <v>0.0</v>
      </c>
      <c r="E714" s="42"/>
    </row>
    <row r="715" hidden="1">
      <c r="A715" s="31" t="s">
        <v>3862</v>
      </c>
      <c r="B715" s="29">
        <v>0.0</v>
      </c>
      <c r="C715" s="26"/>
      <c r="D715" s="27">
        <v>0.0</v>
      </c>
      <c r="E715" s="42"/>
    </row>
    <row r="716" hidden="1">
      <c r="A716" s="31" t="s">
        <v>3863</v>
      </c>
      <c r="B716" s="29">
        <v>0.0</v>
      </c>
      <c r="C716" s="26"/>
      <c r="D716" s="27">
        <v>0.0</v>
      </c>
      <c r="E716" s="42"/>
    </row>
    <row r="717" hidden="1">
      <c r="A717" s="31" t="s">
        <v>3865</v>
      </c>
      <c r="B717" s="29">
        <v>1000.0</v>
      </c>
      <c r="C717" s="26">
        <v>1000.0</v>
      </c>
      <c r="D717" s="27">
        <v>0.0</v>
      </c>
      <c r="E717" s="28" t="s">
        <v>9001</v>
      </c>
    </row>
    <row r="718" hidden="1">
      <c r="A718" s="31" t="s">
        <v>3867</v>
      </c>
      <c r="B718" s="29">
        <v>3200.0</v>
      </c>
      <c r="C718" s="26">
        <v>3200.0</v>
      </c>
      <c r="D718" s="27">
        <v>0.0</v>
      </c>
      <c r="E718" s="42"/>
    </row>
    <row r="719" hidden="1">
      <c r="A719" s="58" t="s">
        <v>3868</v>
      </c>
      <c r="B719" s="29">
        <v>106137.0</v>
      </c>
      <c r="C719" s="29">
        <v>106137.0</v>
      </c>
      <c r="D719" s="27">
        <v>0.0</v>
      </c>
      <c r="E719" s="42"/>
    </row>
    <row r="720" hidden="1">
      <c r="A720" s="58" t="s">
        <v>3869</v>
      </c>
      <c r="B720" s="29">
        <v>33201.0</v>
      </c>
      <c r="C720" s="59">
        <v>33201.0</v>
      </c>
      <c r="D720" s="27">
        <v>0.0</v>
      </c>
      <c r="E720" s="42"/>
    </row>
    <row r="721" hidden="1">
      <c r="A721" s="58" t="s">
        <v>3870</v>
      </c>
      <c r="B721" s="29">
        <v>62752.0</v>
      </c>
      <c r="C721" s="59">
        <v>62752.0</v>
      </c>
      <c r="D721" s="27">
        <v>0.0</v>
      </c>
      <c r="E721" s="42"/>
    </row>
    <row r="722" hidden="1">
      <c r="A722" s="58" t="s">
        <v>3871</v>
      </c>
      <c r="B722" s="29">
        <v>63043.5</v>
      </c>
      <c r="C722" s="59">
        <v>63043.5</v>
      </c>
      <c r="D722" s="27">
        <v>0.0</v>
      </c>
      <c r="E722" s="42"/>
    </row>
    <row r="723" hidden="1">
      <c r="A723" s="58" t="s">
        <v>3873</v>
      </c>
      <c r="B723" s="29">
        <v>6934.0</v>
      </c>
      <c r="C723" s="59">
        <v>6934.0</v>
      </c>
      <c r="D723" s="27">
        <v>0.0</v>
      </c>
      <c r="E723" s="42"/>
    </row>
    <row r="724" hidden="1">
      <c r="A724" s="58" t="s">
        <v>3874</v>
      </c>
      <c r="B724" s="29">
        <v>20419.0</v>
      </c>
      <c r="C724" s="59">
        <v>20419.0</v>
      </c>
      <c r="D724" s="27">
        <v>0.0</v>
      </c>
      <c r="E724" s="42"/>
    </row>
    <row r="725" hidden="1">
      <c r="A725" s="35" t="s">
        <v>3875</v>
      </c>
      <c r="B725" s="29">
        <v>336191.5</v>
      </c>
      <c r="C725" s="59">
        <v>336191.5</v>
      </c>
      <c r="D725" s="27">
        <v>0.0</v>
      </c>
      <c r="E725" s="42"/>
    </row>
    <row r="726" hidden="1">
      <c r="A726" s="36" t="s">
        <v>3876</v>
      </c>
      <c r="B726" s="43">
        <v>13.5</v>
      </c>
      <c r="C726" s="65">
        <v>13.5</v>
      </c>
      <c r="D726" s="66">
        <v>0.0</v>
      </c>
      <c r="E726" s="46"/>
    </row>
    <row r="727" hidden="1"/>
    <row r="728" hidden="1"/>
    <row r="729" hidden="1">
      <c r="A729" s="5" t="s">
        <v>5095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3850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3851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5098</v>
      </c>
      <c r="B735" s="7"/>
      <c r="C735" s="16"/>
      <c r="D735" s="56" t="s">
        <v>5099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3852</v>
      </c>
      <c r="B737" s="6"/>
      <c r="C737" s="6"/>
      <c r="D737" s="6"/>
      <c r="E737" s="7"/>
    </row>
    <row r="738" hidden="1">
      <c r="A738" s="20" t="s">
        <v>3853</v>
      </c>
      <c r="B738" s="21" t="s">
        <v>3854</v>
      </c>
      <c r="C738" s="22" t="s">
        <v>3855</v>
      </c>
      <c r="D738" s="21" t="s">
        <v>3856</v>
      </c>
      <c r="E738" s="23" t="s">
        <v>13</v>
      </c>
    </row>
    <row r="739" hidden="1">
      <c r="A739" s="57" t="s">
        <v>3857</v>
      </c>
      <c r="B739" s="25">
        <v>34499.0</v>
      </c>
      <c r="C739" s="26">
        <v>34500.0</v>
      </c>
      <c r="D739" s="27">
        <v>1.0</v>
      </c>
      <c r="E739" s="42"/>
    </row>
    <row r="740" hidden="1">
      <c r="A740" s="57" t="s">
        <v>3858</v>
      </c>
      <c r="B740" s="29">
        <v>23376.0</v>
      </c>
      <c r="C740" s="26">
        <v>23376.0</v>
      </c>
      <c r="D740" s="27">
        <v>0.0</v>
      </c>
      <c r="E740" s="41"/>
    </row>
    <row r="741" hidden="1">
      <c r="A741" s="57" t="s">
        <v>3859</v>
      </c>
      <c r="B741" s="29">
        <v>300.0</v>
      </c>
      <c r="C741" s="26">
        <v>300.0</v>
      </c>
      <c r="D741" s="27">
        <v>0.0</v>
      </c>
      <c r="E741" s="42"/>
    </row>
    <row r="742" hidden="1">
      <c r="A742" s="57" t="s">
        <v>3860</v>
      </c>
      <c r="B742" s="29">
        <v>500.0</v>
      </c>
      <c r="C742" s="26">
        <v>500.0</v>
      </c>
      <c r="D742" s="27">
        <v>0.0</v>
      </c>
      <c r="E742" s="42"/>
    </row>
    <row r="743" hidden="1">
      <c r="A743" s="31" t="s">
        <v>3862</v>
      </c>
      <c r="B743" s="29">
        <v>219.0</v>
      </c>
      <c r="C743" s="26">
        <v>209.0</v>
      </c>
      <c r="D743" s="27">
        <v>-10.0</v>
      </c>
      <c r="E743" s="28" t="s">
        <v>9002</v>
      </c>
    </row>
    <row r="744" hidden="1">
      <c r="A744" s="31" t="s">
        <v>3863</v>
      </c>
      <c r="B744" s="29">
        <v>0.0</v>
      </c>
      <c r="C744" s="26"/>
      <c r="D744" s="27">
        <v>0.0</v>
      </c>
      <c r="E744" s="42"/>
    </row>
    <row r="745" hidden="1">
      <c r="A745" s="31" t="s">
        <v>3865</v>
      </c>
      <c r="B745" s="29">
        <v>190.0</v>
      </c>
      <c r="C745" s="26">
        <v>110.0</v>
      </c>
      <c r="D745" s="27">
        <v>-80.0</v>
      </c>
      <c r="E745" s="28" t="s">
        <v>9003</v>
      </c>
    </row>
    <row r="746" hidden="1">
      <c r="A746" s="31" t="s">
        <v>3867</v>
      </c>
      <c r="B746" s="29">
        <v>3560.0</v>
      </c>
      <c r="C746" s="26">
        <v>3640.0</v>
      </c>
      <c r="D746" s="27">
        <v>80.0</v>
      </c>
      <c r="E746" s="42"/>
    </row>
    <row r="747" hidden="1">
      <c r="A747" s="58" t="s">
        <v>3868</v>
      </c>
      <c r="B747" s="29">
        <v>98514.0</v>
      </c>
      <c r="C747" s="29">
        <v>98514.0</v>
      </c>
      <c r="D747" s="27">
        <v>0.0</v>
      </c>
      <c r="E747" s="42"/>
    </row>
    <row r="748" hidden="1">
      <c r="A748" s="58" t="s">
        <v>3869</v>
      </c>
      <c r="B748" s="29">
        <v>28744.0</v>
      </c>
      <c r="C748" s="59">
        <v>28744.0</v>
      </c>
      <c r="D748" s="27">
        <v>0.0</v>
      </c>
      <c r="E748" s="42"/>
    </row>
    <row r="749" hidden="1">
      <c r="A749" s="58" t="s">
        <v>3870</v>
      </c>
      <c r="B749" s="29">
        <v>73877.0</v>
      </c>
      <c r="C749" s="59">
        <v>73877.0</v>
      </c>
      <c r="D749" s="27">
        <v>0.0</v>
      </c>
      <c r="E749" s="42"/>
    </row>
    <row r="750" hidden="1">
      <c r="A750" s="58" t="s">
        <v>3871</v>
      </c>
      <c r="B750" s="29">
        <v>53288.0</v>
      </c>
      <c r="C750" s="59">
        <v>53288.0</v>
      </c>
      <c r="D750" s="27">
        <v>0.0</v>
      </c>
      <c r="E750" s="42"/>
    </row>
    <row r="751" hidden="1">
      <c r="A751" s="58" t="s">
        <v>3873</v>
      </c>
      <c r="B751" s="29">
        <v>6322.0</v>
      </c>
      <c r="C751" s="59">
        <v>6322.0</v>
      </c>
      <c r="D751" s="27">
        <v>0.0</v>
      </c>
      <c r="E751" s="42"/>
    </row>
    <row r="752" hidden="1">
      <c r="A752" s="58" t="s">
        <v>3874</v>
      </c>
      <c r="B752" s="29">
        <v>11480.0</v>
      </c>
      <c r="C752" s="59">
        <v>11480.0</v>
      </c>
      <c r="D752" s="27">
        <v>0.0</v>
      </c>
      <c r="E752" s="42"/>
    </row>
    <row r="753" hidden="1">
      <c r="A753" s="35" t="s">
        <v>3875</v>
      </c>
      <c r="B753" s="29">
        <v>323367.5</v>
      </c>
      <c r="C753" s="59">
        <v>323367.5</v>
      </c>
      <c r="D753" s="27">
        <v>0.0</v>
      </c>
      <c r="E753" s="42"/>
    </row>
    <row r="754" hidden="1">
      <c r="A754" s="36" t="s">
        <v>3876</v>
      </c>
      <c r="B754" s="43">
        <v>21.5</v>
      </c>
      <c r="C754" s="65">
        <v>12.5</v>
      </c>
      <c r="D754" s="66">
        <v>-9.0</v>
      </c>
      <c r="E754" s="46"/>
    </row>
    <row r="755" hidden="1"/>
    <row r="756" hidden="1"/>
    <row r="757" hidden="1">
      <c r="A757" s="5" t="s">
        <v>5095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3850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3851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5098</v>
      </c>
      <c r="B763" s="7"/>
      <c r="C763" s="16"/>
      <c r="D763" s="56" t="s">
        <v>5099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3852</v>
      </c>
      <c r="B765" s="6"/>
      <c r="C765" s="6"/>
      <c r="D765" s="6"/>
      <c r="E765" s="7"/>
    </row>
    <row r="766" hidden="1">
      <c r="A766" s="20" t="s">
        <v>3853</v>
      </c>
      <c r="B766" s="21" t="s">
        <v>3854</v>
      </c>
      <c r="C766" s="22" t="s">
        <v>3855</v>
      </c>
      <c r="D766" s="21" t="s">
        <v>3856</v>
      </c>
      <c r="E766" s="23" t="s">
        <v>13</v>
      </c>
    </row>
    <row r="767" hidden="1">
      <c r="A767" s="57" t="s">
        <v>3857</v>
      </c>
      <c r="B767" s="25">
        <v>29859.0</v>
      </c>
      <c r="C767" s="26">
        <v>29860.0</v>
      </c>
      <c r="D767" s="27">
        <v>1.0</v>
      </c>
      <c r="E767" s="42"/>
    </row>
    <row r="768" hidden="1">
      <c r="A768" s="57" t="s">
        <v>3858</v>
      </c>
      <c r="B768" s="29">
        <v>23008.0</v>
      </c>
      <c r="C768" s="26">
        <v>23008.0</v>
      </c>
      <c r="D768" s="27">
        <v>0.0</v>
      </c>
      <c r="E768" s="41"/>
    </row>
    <row r="769" hidden="1">
      <c r="A769" s="57" t="s">
        <v>3859</v>
      </c>
      <c r="B769" s="29">
        <v>0.0</v>
      </c>
      <c r="C769" s="26"/>
      <c r="D769" s="27">
        <v>0.0</v>
      </c>
      <c r="E769" s="42"/>
    </row>
    <row r="770" hidden="1">
      <c r="A770" s="57" t="s">
        <v>3860</v>
      </c>
      <c r="B770" s="29">
        <v>1000.0</v>
      </c>
      <c r="C770" s="26">
        <v>1000.0</v>
      </c>
      <c r="D770" s="27">
        <v>0.0</v>
      </c>
      <c r="E770" s="42"/>
    </row>
    <row r="771" hidden="1">
      <c r="A771" s="31" t="s">
        <v>3862</v>
      </c>
      <c r="B771" s="29">
        <v>0.0</v>
      </c>
      <c r="C771" s="26"/>
      <c r="D771" s="27">
        <v>0.0</v>
      </c>
      <c r="E771" s="28"/>
    </row>
    <row r="772" hidden="1">
      <c r="A772" s="31" t="s">
        <v>3863</v>
      </c>
      <c r="B772" s="29">
        <v>0.0</v>
      </c>
      <c r="C772" s="26"/>
      <c r="D772" s="27">
        <v>0.0</v>
      </c>
      <c r="E772" s="42"/>
    </row>
    <row r="773" hidden="1">
      <c r="A773" s="31" t="s">
        <v>3865</v>
      </c>
      <c r="B773" s="29">
        <v>185.0</v>
      </c>
      <c r="C773" s="26">
        <v>105.0</v>
      </c>
      <c r="D773" s="27">
        <v>-80.0</v>
      </c>
      <c r="E773" s="28" t="s">
        <v>9004</v>
      </c>
    </row>
    <row r="774" hidden="1">
      <c r="A774" s="31" t="s">
        <v>3867</v>
      </c>
      <c r="B774" s="29">
        <v>3160.0</v>
      </c>
      <c r="C774" s="26">
        <v>3240.0</v>
      </c>
      <c r="D774" s="27">
        <v>80.0</v>
      </c>
      <c r="E774" s="42"/>
    </row>
    <row r="775" hidden="1">
      <c r="A775" s="58" t="s">
        <v>3868</v>
      </c>
      <c r="B775" s="29">
        <v>89046.0</v>
      </c>
      <c r="C775" s="29">
        <v>89046.0</v>
      </c>
      <c r="D775" s="27">
        <v>0.0</v>
      </c>
      <c r="E775" s="42"/>
    </row>
    <row r="776" hidden="1">
      <c r="A776" s="58" t="s">
        <v>3869</v>
      </c>
      <c r="B776" s="29">
        <v>22499.0</v>
      </c>
      <c r="C776" s="59">
        <v>22499.0</v>
      </c>
      <c r="D776" s="27">
        <v>0.0</v>
      </c>
      <c r="E776" s="42"/>
    </row>
    <row r="777" hidden="1">
      <c r="A777" s="58" t="s">
        <v>3870</v>
      </c>
      <c r="B777" s="29">
        <v>76239.0</v>
      </c>
      <c r="C777" s="59">
        <v>76239.0</v>
      </c>
      <c r="D777" s="27">
        <v>0.0</v>
      </c>
      <c r="E777" s="42"/>
    </row>
    <row r="778" hidden="1">
      <c r="A778" s="58" t="s">
        <v>3871</v>
      </c>
      <c r="B778" s="29">
        <v>60242.5</v>
      </c>
      <c r="C778" s="59">
        <v>60242.5</v>
      </c>
      <c r="D778" s="27">
        <v>0.0</v>
      </c>
      <c r="E778" s="42"/>
    </row>
    <row r="779" hidden="1">
      <c r="A779" s="58" t="s">
        <v>3873</v>
      </c>
      <c r="B779" s="29">
        <v>5336.0</v>
      </c>
      <c r="C779" s="59">
        <v>5336.0</v>
      </c>
      <c r="D779" s="27">
        <v>0.0</v>
      </c>
      <c r="E779" s="42"/>
    </row>
    <row r="780" hidden="1">
      <c r="A780" s="58" t="s">
        <v>3874</v>
      </c>
      <c r="B780" s="29">
        <v>10002.0</v>
      </c>
      <c r="C780" s="59">
        <v>10002.0</v>
      </c>
      <c r="D780" s="27">
        <v>0.0</v>
      </c>
      <c r="E780" s="42"/>
    </row>
    <row r="781" hidden="1">
      <c r="A781" s="35" t="s">
        <v>3875</v>
      </c>
      <c r="B781" s="29">
        <v>310556.0</v>
      </c>
      <c r="C781" s="59">
        <v>310556.0</v>
      </c>
      <c r="D781" s="27">
        <v>0.0</v>
      </c>
      <c r="E781" s="42"/>
    </row>
    <row r="782" hidden="1">
      <c r="A782" s="36" t="s">
        <v>3876</v>
      </c>
      <c r="B782" s="43">
        <v>18.5</v>
      </c>
      <c r="C782" s="65">
        <v>19.5</v>
      </c>
      <c r="D782" s="66">
        <v>1.0</v>
      </c>
      <c r="E782" s="46"/>
    </row>
    <row r="783" hidden="1"/>
    <row r="784" hidden="1"/>
    <row r="785" hidden="1">
      <c r="A785" s="5" t="s">
        <v>5095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3850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3851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5098</v>
      </c>
      <c r="B791" s="7"/>
      <c r="C791" s="16"/>
      <c r="D791" s="56" t="s">
        <v>5105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3852</v>
      </c>
      <c r="B793" s="6"/>
      <c r="C793" s="6"/>
      <c r="D793" s="6"/>
      <c r="E793" s="7"/>
    </row>
    <row r="794" hidden="1">
      <c r="A794" s="20" t="s">
        <v>3853</v>
      </c>
      <c r="B794" s="21" t="s">
        <v>3854</v>
      </c>
      <c r="C794" s="22" t="s">
        <v>3855</v>
      </c>
      <c r="D794" s="21" t="s">
        <v>3856</v>
      </c>
      <c r="E794" s="23" t="s">
        <v>13</v>
      </c>
    </row>
    <row r="795" hidden="1">
      <c r="A795" s="57" t="s">
        <v>3857</v>
      </c>
      <c r="B795" s="25">
        <v>23519.0</v>
      </c>
      <c r="C795" s="26">
        <v>23519.0</v>
      </c>
      <c r="D795" s="27">
        <v>0.0</v>
      </c>
      <c r="E795" s="42"/>
    </row>
    <row r="796" hidden="1">
      <c r="A796" s="57" t="s">
        <v>3858</v>
      </c>
      <c r="B796" s="29">
        <v>12180.0</v>
      </c>
      <c r="C796" s="26">
        <v>12180.0</v>
      </c>
      <c r="D796" s="27">
        <v>0.0</v>
      </c>
      <c r="E796" s="41"/>
    </row>
    <row r="797" hidden="1">
      <c r="A797" s="57" t="s">
        <v>3859</v>
      </c>
      <c r="B797" s="29">
        <v>840.0</v>
      </c>
      <c r="C797" s="26">
        <v>840.0</v>
      </c>
      <c r="D797" s="27">
        <v>0.0</v>
      </c>
      <c r="E797" s="42"/>
    </row>
    <row r="798" hidden="1">
      <c r="A798" s="57" t="s">
        <v>3860</v>
      </c>
      <c r="B798" s="29">
        <v>0.0</v>
      </c>
      <c r="C798" s="26"/>
      <c r="D798" s="27">
        <v>0.0</v>
      </c>
      <c r="E798" s="42"/>
    </row>
    <row r="799" hidden="1">
      <c r="A799" s="31" t="s">
        <v>3862</v>
      </c>
      <c r="B799" s="29">
        <v>0.0</v>
      </c>
      <c r="C799" s="26"/>
      <c r="D799" s="27">
        <v>0.0</v>
      </c>
      <c r="E799" s="28"/>
    </row>
    <row r="800" hidden="1">
      <c r="A800" s="31" t="s">
        <v>3863</v>
      </c>
      <c r="B800" s="29">
        <v>0.0</v>
      </c>
      <c r="C800" s="26"/>
      <c r="D800" s="27">
        <v>0.0</v>
      </c>
      <c r="E800" s="42"/>
    </row>
    <row r="801" hidden="1">
      <c r="A801" s="31" t="s">
        <v>3865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3867</v>
      </c>
      <c r="B802" s="29">
        <v>2200.0</v>
      </c>
      <c r="C802" s="26">
        <v>2200.0</v>
      </c>
      <c r="D802" s="27">
        <v>0.0</v>
      </c>
      <c r="E802" s="42"/>
    </row>
    <row r="803" hidden="1">
      <c r="A803" s="58" t="s">
        <v>3868</v>
      </c>
      <c r="B803" s="29">
        <v>66187.0</v>
      </c>
      <c r="C803" s="29">
        <v>66187.0</v>
      </c>
      <c r="D803" s="27">
        <v>0.0</v>
      </c>
      <c r="E803" s="42"/>
    </row>
    <row r="804" hidden="1">
      <c r="A804" s="58" t="s">
        <v>3869</v>
      </c>
      <c r="B804" s="29">
        <v>17229.0</v>
      </c>
      <c r="C804" s="59">
        <v>17229.0</v>
      </c>
      <c r="D804" s="27">
        <v>0.0</v>
      </c>
      <c r="E804" s="42"/>
    </row>
    <row r="805" hidden="1">
      <c r="A805" s="58" t="s">
        <v>3870</v>
      </c>
      <c r="B805" s="29">
        <v>44820.0</v>
      </c>
      <c r="C805" s="59">
        <v>44820.0</v>
      </c>
      <c r="D805" s="27">
        <v>0.0</v>
      </c>
      <c r="E805" s="42"/>
    </row>
    <row r="806" hidden="1">
      <c r="A806" s="58" t="s">
        <v>3871</v>
      </c>
      <c r="B806" s="29">
        <v>42880.0</v>
      </c>
      <c r="C806" s="59">
        <v>42880.0</v>
      </c>
      <c r="D806" s="27">
        <v>0.0</v>
      </c>
      <c r="E806" s="42"/>
    </row>
    <row r="807" hidden="1">
      <c r="A807" s="58" t="s">
        <v>3873</v>
      </c>
      <c r="B807" s="29">
        <v>2522.0</v>
      </c>
      <c r="C807" s="59">
        <v>2522.0</v>
      </c>
      <c r="D807" s="27">
        <v>0.0</v>
      </c>
      <c r="E807" s="42"/>
    </row>
    <row r="808" hidden="1">
      <c r="A808" s="58" t="s">
        <v>3874</v>
      </c>
      <c r="B808" s="29">
        <v>8953.0</v>
      </c>
      <c r="C808" s="59">
        <v>8953.0</v>
      </c>
      <c r="D808" s="27">
        <v>0.0</v>
      </c>
      <c r="E808" s="42"/>
    </row>
    <row r="809" hidden="1">
      <c r="A809" s="35" t="s">
        <v>3875</v>
      </c>
      <c r="B809" s="29">
        <v>212421.2</v>
      </c>
      <c r="C809" s="59">
        <v>212421.2</v>
      </c>
      <c r="D809" s="27">
        <v>0.0</v>
      </c>
      <c r="E809" s="42"/>
    </row>
    <row r="810" hidden="1">
      <c r="A810" s="36" t="s">
        <v>3876</v>
      </c>
      <c r="B810" s="43">
        <v>0.8000000000029104</v>
      </c>
      <c r="C810" s="65">
        <v>0.7999999999883585</v>
      </c>
      <c r="D810" s="66">
        <v>-1.4551915228366852E-11</v>
      </c>
      <c r="E810" s="46"/>
    </row>
    <row r="811" hidden="1"/>
    <row r="812" hidden="1"/>
    <row r="813" hidden="1">
      <c r="A813" s="5" t="s">
        <v>5095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3850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3851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5107</v>
      </c>
      <c r="B819" s="7"/>
      <c r="C819" s="16"/>
      <c r="D819" s="56" t="s">
        <v>5099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3852</v>
      </c>
      <c r="B821" s="6"/>
      <c r="C821" s="6"/>
      <c r="D821" s="6"/>
      <c r="E821" s="7"/>
    </row>
    <row r="822" hidden="1">
      <c r="A822" s="20" t="s">
        <v>3853</v>
      </c>
      <c r="B822" s="21" t="s">
        <v>3854</v>
      </c>
      <c r="C822" s="22" t="s">
        <v>3855</v>
      </c>
      <c r="D822" s="21" t="s">
        <v>3856</v>
      </c>
      <c r="E822" s="23" t="s">
        <v>13</v>
      </c>
    </row>
    <row r="823" hidden="1">
      <c r="A823" s="57" t="s">
        <v>3857</v>
      </c>
      <c r="B823" s="25">
        <v>16539.0</v>
      </c>
      <c r="C823" s="26">
        <v>16540.0</v>
      </c>
      <c r="D823" s="27">
        <v>1.0</v>
      </c>
      <c r="E823" s="42"/>
    </row>
    <row r="824" hidden="1">
      <c r="A824" s="57" t="s">
        <v>3858</v>
      </c>
      <c r="B824" s="29">
        <v>5029.0</v>
      </c>
      <c r="C824" s="26">
        <v>5029.0</v>
      </c>
      <c r="D824" s="27">
        <v>0.0</v>
      </c>
      <c r="E824" s="41"/>
    </row>
    <row r="825" hidden="1">
      <c r="A825" s="57" t="s">
        <v>3859</v>
      </c>
      <c r="B825" s="29">
        <v>0.0</v>
      </c>
      <c r="C825" s="26"/>
      <c r="D825" s="27">
        <v>0.0</v>
      </c>
      <c r="E825" s="42"/>
    </row>
    <row r="826" hidden="1">
      <c r="A826" s="57" t="s">
        <v>3860</v>
      </c>
      <c r="B826" s="29">
        <v>500.0</v>
      </c>
      <c r="C826" s="26">
        <v>500.0</v>
      </c>
      <c r="D826" s="27">
        <v>0.0</v>
      </c>
      <c r="E826" s="42"/>
    </row>
    <row r="827" hidden="1">
      <c r="A827" s="31" t="s">
        <v>3862</v>
      </c>
      <c r="B827" s="29">
        <v>0.0</v>
      </c>
      <c r="C827" s="26"/>
      <c r="D827" s="27">
        <v>0.0</v>
      </c>
      <c r="E827" s="28"/>
    </row>
    <row r="828" hidden="1">
      <c r="A828" s="31" t="s">
        <v>3863</v>
      </c>
      <c r="B828" s="29">
        <v>0.0</v>
      </c>
      <c r="C828" s="26"/>
      <c r="D828" s="27">
        <v>0.0</v>
      </c>
      <c r="E828" s="42"/>
    </row>
    <row r="829" hidden="1">
      <c r="A829" s="31" t="s">
        <v>3865</v>
      </c>
      <c r="B829" s="29">
        <v>0.0</v>
      </c>
      <c r="C829" s="26"/>
      <c r="D829" s="27">
        <v>0.0</v>
      </c>
      <c r="E829" s="28"/>
    </row>
    <row r="830" hidden="1">
      <c r="A830" s="31" t="s">
        <v>3867</v>
      </c>
      <c r="B830" s="29">
        <v>1080.0</v>
      </c>
      <c r="C830" s="26">
        <v>1170.0</v>
      </c>
      <c r="D830" s="27">
        <v>90.0</v>
      </c>
      <c r="E830" s="42"/>
    </row>
    <row r="831" hidden="1">
      <c r="A831" s="58" t="s">
        <v>3868</v>
      </c>
      <c r="B831" s="29">
        <v>34396.0</v>
      </c>
      <c r="C831" s="29">
        <v>34396.0</v>
      </c>
      <c r="D831" s="27">
        <v>0.0</v>
      </c>
      <c r="E831" s="42"/>
    </row>
    <row r="832" hidden="1">
      <c r="A832" s="58" t="s">
        <v>3869</v>
      </c>
      <c r="B832" s="29">
        <v>8031.0</v>
      </c>
      <c r="C832" s="59">
        <v>8031.0</v>
      </c>
      <c r="D832" s="27">
        <v>0.0</v>
      </c>
      <c r="E832" s="42"/>
    </row>
    <row r="833" hidden="1">
      <c r="A833" s="58" t="s">
        <v>3870</v>
      </c>
      <c r="B833" s="29">
        <v>24781.0</v>
      </c>
      <c r="C833" s="59">
        <v>24781.0</v>
      </c>
      <c r="D833" s="27">
        <v>0.0</v>
      </c>
      <c r="E833" s="42"/>
    </row>
    <row r="834" hidden="1">
      <c r="A834" s="58" t="s">
        <v>3871</v>
      </c>
      <c r="B834" s="29">
        <v>24369.0</v>
      </c>
      <c r="C834" s="59">
        <v>24369.0</v>
      </c>
      <c r="D834" s="27">
        <v>0.0</v>
      </c>
      <c r="E834" s="42"/>
    </row>
    <row r="835" hidden="1">
      <c r="A835" s="58" t="s">
        <v>3873</v>
      </c>
      <c r="B835" s="29">
        <v>1286.0</v>
      </c>
      <c r="C835" s="59">
        <v>1286.0</v>
      </c>
      <c r="D835" s="27">
        <v>0.0</v>
      </c>
      <c r="E835" s="42"/>
    </row>
    <row r="836" hidden="1">
      <c r="A836" s="58" t="s">
        <v>3874</v>
      </c>
      <c r="B836" s="29">
        <v>6467.0</v>
      </c>
      <c r="C836" s="59">
        <v>6467.0</v>
      </c>
      <c r="D836" s="27">
        <v>0.0</v>
      </c>
      <c r="E836" s="42"/>
    </row>
    <row r="837" hidden="1">
      <c r="A837" s="35" t="s">
        <v>3875</v>
      </c>
      <c r="B837" s="29">
        <v>116011.0</v>
      </c>
      <c r="C837" s="59">
        <v>116011.0</v>
      </c>
      <c r="D837" s="27">
        <v>0.0</v>
      </c>
      <c r="E837" s="42"/>
    </row>
    <row r="838" hidden="1">
      <c r="A838" s="36" t="s">
        <v>3876</v>
      </c>
      <c r="B838" s="43">
        <v>0.0</v>
      </c>
      <c r="C838" s="65">
        <v>91.0</v>
      </c>
      <c r="D838" s="66">
        <v>91.0</v>
      </c>
      <c r="E838" s="46"/>
    </row>
    <row r="839" hidden="1"/>
    <row r="840" hidden="1"/>
    <row r="841" hidden="1">
      <c r="A841" s="5" t="s">
        <v>5095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3850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3851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5098</v>
      </c>
      <c r="B847" s="7"/>
      <c r="C847" s="16"/>
      <c r="D847" s="56" t="s">
        <v>5099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3852</v>
      </c>
      <c r="B849" s="6"/>
      <c r="C849" s="6"/>
      <c r="D849" s="6"/>
      <c r="E849" s="7"/>
    </row>
    <row r="850" hidden="1">
      <c r="A850" s="20" t="s">
        <v>3853</v>
      </c>
      <c r="B850" s="21" t="s">
        <v>3854</v>
      </c>
      <c r="C850" s="22" t="s">
        <v>3855</v>
      </c>
      <c r="D850" s="21" t="s">
        <v>3856</v>
      </c>
      <c r="E850" s="23" t="s">
        <v>13</v>
      </c>
    </row>
    <row r="851" hidden="1">
      <c r="A851" s="57" t="s">
        <v>3857</v>
      </c>
      <c r="B851" s="25">
        <v>30688.0</v>
      </c>
      <c r="C851" s="26">
        <v>30700.0</v>
      </c>
      <c r="D851" s="27">
        <v>12.0</v>
      </c>
      <c r="E851" s="41" t="s">
        <v>9005</v>
      </c>
    </row>
    <row r="852" hidden="1">
      <c r="A852" s="57" t="s">
        <v>3858</v>
      </c>
      <c r="B852" s="29">
        <v>23963.0</v>
      </c>
      <c r="C852" s="26">
        <v>23963.0</v>
      </c>
      <c r="D852" s="27">
        <v>0.0</v>
      </c>
      <c r="E852" s="41"/>
    </row>
    <row r="853" hidden="1">
      <c r="A853" s="57" t="s">
        <v>3859</v>
      </c>
      <c r="B853" s="29">
        <v>0.0</v>
      </c>
      <c r="C853" s="26"/>
      <c r="D853" s="27">
        <v>0.0</v>
      </c>
      <c r="E853" s="42"/>
    </row>
    <row r="854" hidden="1">
      <c r="A854" s="57" t="s">
        <v>3860</v>
      </c>
      <c r="B854" s="29">
        <v>999.0</v>
      </c>
      <c r="C854" s="26">
        <v>999.0</v>
      </c>
      <c r="D854" s="27">
        <v>0.0</v>
      </c>
      <c r="E854" s="42"/>
    </row>
    <row r="855" hidden="1">
      <c r="A855" s="31" t="s">
        <v>3862</v>
      </c>
      <c r="B855" s="29">
        <v>0.0</v>
      </c>
      <c r="C855" s="26"/>
      <c r="D855" s="27">
        <v>0.0</v>
      </c>
      <c r="E855" s="28"/>
    </row>
    <row r="856" hidden="1">
      <c r="A856" s="31" t="s">
        <v>3863</v>
      </c>
      <c r="B856" s="29">
        <v>0.0</v>
      </c>
      <c r="C856" s="26"/>
      <c r="D856" s="27">
        <v>0.0</v>
      </c>
      <c r="E856" s="42"/>
    </row>
    <row r="857" hidden="1">
      <c r="A857" s="31" t="s">
        <v>3865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3867</v>
      </c>
      <c r="B858" s="29">
        <v>2600.0</v>
      </c>
      <c r="C858" s="26">
        <v>2720.0</v>
      </c>
      <c r="D858" s="27">
        <v>120.0</v>
      </c>
      <c r="E858" s="42"/>
    </row>
    <row r="859" hidden="1">
      <c r="A859" s="58" t="s">
        <v>3868</v>
      </c>
      <c r="B859" s="29">
        <v>101453.0</v>
      </c>
      <c r="C859" s="29">
        <v>101453.0</v>
      </c>
      <c r="D859" s="27">
        <v>0.0</v>
      </c>
      <c r="E859" s="42"/>
    </row>
    <row r="860" hidden="1">
      <c r="A860" s="58" t="s">
        <v>3869</v>
      </c>
      <c r="B860" s="29">
        <v>46960.799999999996</v>
      </c>
      <c r="C860" s="59">
        <v>46960.80000000008</v>
      </c>
      <c r="D860" s="27">
        <v>8.731149137020111E-11</v>
      </c>
      <c r="E860" s="42"/>
    </row>
    <row r="861" hidden="1">
      <c r="A861" s="58" t="s">
        <v>3870</v>
      </c>
      <c r="B861" s="29">
        <v>59294.0</v>
      </c>
      <c r="C861" s="59">
        <v>59294.0</v>
      </c>
      <c r="D861" s="27">
        <v>0.0</v>
      </c>
      <c r="E861" s="42"/>
    </row>
    <row r="862" hidden="1">
      <c r="A862" s="58" t="s">
        <v>3871</v>
      </c>
      <c r="B862" s="29">
        <v>66914.5</v>
      </c>
      <c r="C862" s="59">
        <v>66914.5</v>
      </c>
      <c r="D862" s="27">
        <v>0.0</v>
      </c>
      <c r="E862" s="42"/>
    </row>
    <row r="863" hidden="1">
      <c r="A863" s="58" t="s">
        <v>3873</v>
      </c>
      <c r="B863" s="29">
        <v>5934.0</v>
      </c>
      <c r="C863" s="59">
        <v>5934.0</v>
      </c>
      <c r="D863" s="27">
        <v>0.0</v>
      </c>
      <c r="E863" s="42"/>
    </row>
    <row r="864" hidden="1">
      <c r="A864" s="58" t="s">
        <v>3874</v>
      </c>
      <c r="B864" s="29">
        <v>13533.0</v>
      </c>
      <c r="C864" s="59">
        <v>13533.0</v>
      </c>
      <c r="D864" s="27">
        <v>0.0</v>
      </c>
      <c r="E864" s="42"/>
    </row>
    <row r="865" hidden="1">
      <c r="A865" s="35" t="s">
        <v>3875</v>
      </c>
      <c r="B865" s="29">
        <v>339057.30000000005</v>
      </c>
      <c r="C865" s="59">
        <v>339057.3000000004</v>
      </c>
      <c r="D865" s="27">
        <v>3.4924596548080444E-10</v>
      </c>
      <c r="E865" s="42"/>
    </row>
    <row r="866" hidden="1">
      <c r="A866" s="36" t="s">
        <v>3876</v>
      </c>
      <c r="B866" s="43">
        <v>3.9999999999417923</v>
      </c>
      <c r="C866" s="65">
        <v>15.999999999650754</v>
      </c>
      <c r="D866" s="66">
        <v>11.999999999708962</v>
      </c>
      <c r="E866" s="46"/>
    </row>
    <row r="867" hidden="1"/>
    <row r="868" hidden="1"/>
    <row r="869" hidden="1">
      <c r="A869" s="5" t="s">
        <v>5095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3850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3851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5098</v>
      </c>
      <c r="B875" s="7"/>
      <c r="C875" s="16"/>
      <c r="D875" s="56" t="s">
        <v>5099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3852</v>
      </c>
      <c r="B877" s="6"/>
      <c r="C877" s="6"/>
      <c r="D877" s="6"/>
      <c r="E877" s="7"/>
    </row>
    <row r="878" hidden="1">
      <c r="A878" s="20" t="s">
        <v>3853</v>
      </c>
      <c r="B878" s="21" t="s">
        <v>3854</v>
      </c>
      <c r="C878" s="22" t="s">
        <v>3855</v>
      </c>
      <c r="D878" s="21" t="s">
        <v>3856</v>
      </c>
      <c r="E878" s="23" t="s">
        <v>13</v>
      </c>
    </row>
    <row r="879" hidden="1">
      <c r="A879" s="57" t="s">
        <v>3857</v>
      </c>
      <c r="B879" s="25">
        <v>25957.0</v>
      </c>
      <c r="C879" s="26">
        <v>25960.0</v>
      </c>
      <c r="D879" s="27">
        <v>3.0</v>
      </c>
      <c r="E879" s="28" t="s">
        <v>9006</v>
      </c>
    </row>
    <row r="880" hidden="1">
      <c r="A880" s="57" t="s">
        <v>3858</v>
      </c>
      <c r="B880" s="29">
        <v>22058.0</v>
      </c>
      <c r="C880" s="26">
        <v>22058.0</v>
      </c>
      <c r="D880" s="27">
        <v>0.0</v>
      </c>
      <c r="E880" s="41"/>
    </row>
    <row r="881" hidden="1">
      <c r="A881" s="57" t="s">
        <v>3859</v>
      </c>
      <c r="B881" s="29">
        <v>0.0</v>
      </c>
      <c r="C881" s="26"/>
      <c r="D881" s="27">
        <v>0.0</v>
      </c>
      <c r="E881" s="42"/>
    </row>
    <row r="882" hidden="1">
      <c r="A882" s="57" t="s">
        <v>3860</v>
      </c>
      <c r="B882" s="29">
        <v>501.0</v>
      </c>
      <c r="C882" s="26">
        <v>501.0</v>
      </c>
      <c r="D882" s="27">
        <v>0.0</v>
      </c>
      <c r="E882" s="42"/>
    </row>
    <row r="883" hidden="1">
      <c r="A883" s="31" t="s">
        <v>3862</v>
      </c>
      <c r="B883" s="29">
        <v>0.0</v>
      </c>
      <c r="C883" s="26"/>
      <c r="D883" s="27">
        <v>0.0</v>
      </c>
      <c r="E883" s="28"/>
    </row>
    <row r="884" hidden="1">
      <c r="A884" s="31" t="s">
        <v>3863</v>
      </c>
      <c r="B884" s="29">
        <v>0.0</v>
      </c>
      <c r="C884" s="26"/>
      <c r="D884" s="27">
        <v>0.0</v>
      </c>
      <c r="E884" s="42"/>
    </row>
    <row r="885" hidden="1">
      <c r="A885" s="31" t="s">
        <v>3865</v>
      </c>
      <c r="B885" s="29">
        <v>386.0</v>
      </c>
      <c r="C885" s="26">
        <v>386.0</v>
      </c>
      <c r="D885" s="27">
        <v>0.0</v>
      </c>
      <c r="E885" s="28" t="s">
        <v>9007</v>
      </c>
    </row>
    <row r="886" hidden="1">
      <c r="A886" s="31" t="s">
        <v>3867</v>
      </c>
      <c r="B886" s="29">
        <v>2880.0</v>
      </c>
      <c r="C886" s="26">
        <v>2880.0</v>
      </c>
      <c r="D886" s="27">
        <v>0.0</v>
      </c>
      <c r="E886" s="42"/>
    </row>
    <row r="887" hidden="1">
      <c r="A887" s="58" t="s">
        <v>3868</v>
      </c>
      <c r="B887" s="29">
        <v>117034.0</v>
      </c>
      <c r="C887" s="29">
        <v>117034.0</v>
      </c>
      <c r="D887" s="27">
        <v>0.0</v>
      </c>
      <c r="E887" s="42"/>
    </row>
    <row r="888" hidden="1">
      <c r="A888" s="58" t="s">
        <v>3869</v>
      </c>
      <c r="B888" s="29">
        <v>44833.0</v>
      </c>
      <c r="C888" s="59">
        <v>44569.0</v>
      </c>
      <c r="D888" s="27">
        <v>-264.0</v>
      </c>
      <c r="E888" s="42"/>
    </row>
    <row r="889" hidden="1">
      <c r="A889" s="58" t="s">
        <v>3870</v>
      </c>
      <c r="B889" s="29">
        <v>59035.0</v>
      </c>
      <c r="C889" s="59">
        <v>59035.0</v>
      </c>
      <c r="D889" s="27">
        <v>0.0</v>
      </c>
      <c r="E889" s="42"/>
    </row>
    <row r="890" hidden="1">
      <c r="A890" s="58" t="s">
        <v>3871</v>
      </c>
      <c r="B890" s="29">
        <v>70121.5</v>
      </c>
      <c r="C890" s="59">
        <v>70121.5</v>
      </c>
      <c r="D890" s="27">
        <v>0.0</v>
      </c>
      <c r="E890" s="42"/>
    </row>
    <row r="891" hidden="1">
      <c r="A891" s="58" t="s">
        <v>3873</v>
      </c>
      <c r="B891" s="29">
        <v>4776.0</v>
      </c>
      <c r="C891" s="59">
        <v>4776.0</v>
      </c>
      <c r="D891" s="27">
        <v>0.0</v>
      </c>
      <c r="E891" s="42"/>
    </row>
    <row r="892" hidden="1">
      <c r="A892" s="58" t="s">
        <v>3874</v>
      </c>
      <c r="B892" s="29">
        <v>9055.0</v>
      </c>
      <c r="C892" s="59">
        <v>9055.0</v>
      </c>
      <c r="D892" s="27">
        <v>0.0</v>
      </c>
      <c r="E892" s="42"/>
    </row>
    <row r="893" hidden="1">
      <c r="A893" s="35" t="s">
        <v>3875</v>
      </c>
      <c r="B893" s="29">
        <v>347576.5</v>
      </c>
      <c r="C893" s="59">
        <v>347312.5</v>
      </c>
      <c r="D893" s="27">
        <v>-264.0</v>
      </c>
      <c r="E893" s="42"/>
    </row>
    <row r="894" hidden="1">
      <c r="A894" s="36" t="s">
        <v>3876</v>
      </c>
      <c r="B894" s="43">
        <v>5.0</v>
      </c>
      <c r="C894" s="65">
        <v>8.0</v>
      </c>
      <c r="D894" s="66">
        <v>3.0</v>
      </c>
      <c r="E894" s="46"/>
    </row>
    <row r="895" hidden="1"/>
    <row r="896" hidden="1"/>
    <row r="897" hidden="1">
      <c r="A897" s="5" t="s">
        <v>5095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3850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3851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5098</v>
      </c>
      <c r="B903" s="7"/>
      <c r="C903" s="16"/>
      <c r="D903" s="56" t="s">
        <v>5099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3852</v>
      </c>
      <c r="B905" s="6"/>
      <c r="C905" s="6"/>
      <c r="D905" s="6"/>
      <c r="E905" s="7"/>
    </row>
    <row r="906" hidden="1">
      <c r="A906" s="20" t="s">
        <v>3853</v>
      </c>
      <c r="B906" s="21" t="s">
        <v>3854</v>
      </c>
      <c r="C906" s="22" t="s">
        <v>3855</v>
      </c>
      <c r="D906" s="21" t="s">
        <v>3856</v>
      </c>
      <c r="E906" s="23" t="s">
        <v>13</v>
      </c>
    </row>
    <row r="907" hidden="1">
      <c r="A907" s="57" t="s">
        <v>3857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7" t="s">
        <v>3858</v>
      </c>
      <c r="B908" s="29">
        <v>4391.0</v>
      </c>
      <c r="C908" s="26">
        <v>4391.0</v>
      </c>
      <c r="D908" s="27">
        <v>0.0</v>
      </c>
      <c r="E908" s="41"/>
    </row>
    <row r="909" hidden="1">
      <c r="A909" s="57" t="s">
        <v>3859</v>
      </c>
      <c r="B909" s="29">
        <v>110.0</v>
      </c>
      <c r="C909" s="26">
        <v>110.0</v>
      </c>
      <c r="D909" s="27">
        <v>0.0</v>
      </c>
      <c r="E909" s="42"/>
    </row>
    <row r="910" hidden="1">
      <c r="A910" s="57" t="s">
        <v>3860</v>
      </c>
      <c r="B910" s="29">
        <v>999.0</v>
      </c>
      <c r="C910" s="26">
        <v>999.0</v>
      </c>
      <c r="D910" s="27">
        <v>0.0</v>
      </c>
      <c r="E910" s="42"/>
    </row>
    <row r="911" hidden="1">
      <c r="A911" s="31" t="s">
        <v>3862</v>
      </c>
      <c r="B911" s="29">
        <v>0.0</v>
      </c>
      <c r="C911" s="26"/>
      <c r="D911" s="27">
        <v>0.0</v>
      </c>
      <c r="E911" s="28"/>
    </row>
    <row r="912" hidden="1">
      <c r="A912" s="31" t="s">
        <v>3863</v>
      </c>
      <c r="B912" s="29">
        <v>0.0</v>
      </c>
      <c r="C912" s="26"/>
      <c r="D912" s="27">
        <v>0.0</v>
      </c>
      <c r="E912" s="42"/>
    </row>
    <row r="913" hidden="1">
      <c r="A913" s="31" t="s">
        <v>3865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3867</v>
      </c>
      <c r="B914" s="29">
        <v>2520.0</v>
      </c>
      <c r="C914" s="26">
        <v>2700.0</v>
      </c>
      <c r="D914" s="27">
        <v>180.0</v>
      </c>
      <c r="E914" s="42"/>
    </row>
    <row r="915" hidden="1">
      <c r="A915" s="58" t="s">
        <v>3868</v>
      </c>
      <c r="B915" s="29">
        <v>112388.0</v>
      </c>
      <c r="C915" s="29">
        <v>112388.0</v>
      </c>
      <c r="D915" s="27">
        <v>0.0</v>
      </c>
      <c r="E915" s="42"/>
    </row>
    <row r="916" hidden="1">
      <c r="A916" s="58" t="s">
        <v>3869</v>
      </c>
      <c r="B916" s="29">
        <v>45885.0</v>
      </c>
      <c r="C916" s="59">
        <v>45885.0</v>
      </c>
      <c r="D916" s="27">
        <v>0.0</v>
      </c>
      <c r="E916" s="42"/>
    </row>
    <row r="917" hidden="1">
      <c r="A917" s="58" t="s">
        <v>3870</v>
      </c>
      <c r="B917" s="29">
        <v>55726.0</v>
      </c>
      <c r="C917" s="59">
        <v>54804.0</v>
      </c>
      <c r="D917" s="27">
        <v>-922.0</v>
      </c>
      <c r="E917" s="42"/>
    </row>
    <row r="918" hidden="1">
      <c r="A918" s="58" t="s">
        <v>3871</v>
      </c>
      <c r="B918" s="29">
        <v>63547.0</v>
      </c>
      <c r="C918" s="59">
        <v>63547.0</v>
      </c>
      <c r="D918" s="27">
        <v>0.0</v>
      </c>
      <c r="E918" s="42"/>
    </row>
    <row r="919" hidden="1">
      <c r="A919" s="58" t="s">
        <v>3873</v>
      </c>
      <c r="B919" s="29">
        <v>6111.0</v>
      </c>
      <c r="C919" s="59">
        <v>6111.0</v>
      </c>
      <c r="D919" s="27">
        <v>0.0</v>
      </c>
      <c r="E919" s="42"/>
    </row>
    <row r="920" hidden="1">
      <c r="A920" s="58" t="s">
        <v>3874</v>
      </c>
      <c r="B920" s="29">
        <v>15004.0</v>
      </c>
      <c r="C920" s="59">
        <v>14740.0</v>
      </c>
      <c r="D920" s="27">
        <v>-264.0</v>
      </c>
      <c r="E920" s="42"/>
    </row>
    <row r="921" hidden="1">
      <c r="A921" s="35" t="s">
        <v>3875</v>
      </c>
      <c r="B921" s="29">
        <v>329554.5</v>
      </c>
      <c r="C921" s="59">
        <v>328368.5</v>
      </c>
      <c r="D921" s="27">
        <v>-1186.0</v>
      </c>
      <c r="E921" s="42"/>
    </row>
    <row r="922" hidden="1">
      <c r="A922" s="36" t="s">
        <v>3876</v>
      </c>
      <c r="B922" s="43">
        <v>1.5</v>
      </c>
      <c r="C922" s="65">
        <v>281.5</v>
      </c>
      <c r="D922" s="66">
        <v>280.0</v>
      </c>
      <c r="E922" s="46"/>
    </row>
    <row r="923" hidden="1"/>
    <row r="924" hidden="1"/>
    <row r="925" hidden="1">
      <c r="A925" s="5" t="s">
        <v>5095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3850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4" t="s">
        <v>3851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5098</v>
      </c>
      <c r="B931" s="7"/>
      <c r="C931" s="16"/>
      <c r="D931" s="56" t="s">
        <v>5099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3852</v>
      </c>
      <c r="B933" s="6"/>
      <c r="C933" s="6"/>
      <c r="D933" s="6"/>
      <c r="E933" s="7"/>
    </row>
    <row r="934" hidden="1">
      <c r="A934" s="20" t="s">
        <v>3853</v>
      </c>
      <c r="B934" s="21" t="s">
        <v>3854</v>
      </c>
      <c r="C934" s="22" t="s">
        <v>3855</v>
      </c>
      <c r="D934" s="21" t="s">
        <v>3856</v>
      </c>
      <c r="E934" s="23" t="s">
        <v>13</v>
      </c>
    </row>
    <row r="935" hidden="1">
      <c r="A935" s="57" t="s">
        <v>3857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7" t="s">
        <v>3858</v>
      </c>
      <c r="B936" s="29">
        <v>4391.0</v>
      </c>
      <c r="C936" s="26">
        <v>4391.0</v>
      </c>
      <c r="D936" s="27">
        <v>0.0</v>
      </c>
      <c r="E936" s="41"/>
    </row>
    <row r="937" hidden="1">
      <c r="A937" s="57" t="s">
        <v>3859</v>
      </c>
      <c r="B937" s="29">
        <v>110.0</v>
      </c>
      <c r="C937" s="26">
        <v>110.0</v>
      </c>
      <c r="D937" s="27">
        <v>0.0</v>
      </c>
      <c r="E937" s="42"/>
    </row>
    <row r="938" hidden="1">
      <c r="A938" s="57" t="s">
        <v>3860</v>
      </c>
      <c r="B938" s="29">
        <v>999.0</v>
      </c>
      <c r="C938" s="26">
        <v>999.0</v>
      </c>
      <c r="D938" s="27">
        <v>0.0</v>
      </c>
      <c r="E938" s="42"/>
    </row>
    <row r="939" hidden="1">
      <c r="A939" s="31" t="s">
        <v>3862</v>
      </c>
      <c r="B939" s="29">
        <v>0.0</v>
      </c>
      <c r="C939" s="26"/>
      <c r="D939" s="27">
        <v>0.0</v>
      </c>
      <c r="E939" s="28"/>
    </row>
    <row r="940" hidden="1">
      <c r="A940" s="31" t="s">
        <v>3863</v>
      </c>
      <c r="B940" s="29">
        <v>0.0</v>
      </c>
      <c r="C940" s="26"/>
      <c r="D940" s="27">
        <v>0.0</v>
      </c>
      <c r="E940" s="42"/>
    </row>
    <row r="941" hidden="1">
      <c r="A941" s="31" t="s">
        <v>3865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3867</v>
      </c>
      <c r="B942" s="29">
        <v>2520.0</v>
      </c>
      <c r="C942" s="26">
        <v>2700.0</v>
      </c>
      <c r="D942" s="27">
        <v>180.0</v>
      </c>
      <c r="E942" s="42"/>
    </row>
    <row r="943" hidden="1">
      <c r="A943" s="58" t="s">
        <v>3868</v>
      </c>
      <c r="B943" s="29">
        <v>112388.0</v>
      </c>
      <c r="C943" s="29">
        <v>112388.0</v>
      </c>
      <c r="D943" s="27">
        <v>0.0</v>
      </c>
      <c r="E943" s="42"/>
    </row>
    <row r="944" hidden="1">
      <c r="A944" s="58" t="s">
        <v>3869</v>
      </c>
      <c r="B944" s="29">
        <v>45885.0</v>
      </c>
      <c r="C944" s="59">
        <v>45885.0</v>
      </c>
      <c r="D944" s="27">
        <v>0.0</v>
      </c>
      <c r="E944" s="42"/>
    </row>
    <row r="945" hidden="1">
      <c r="A945" s="58" t="s">
        <v>3870</v>
      </c>
      <c r="B945" s="29">
        <v>55726.0</v>
      </c>
      <c r="C945" s="59">
        <v>54804.0</v>
      </c>
      <c r="D945" s="27">
        <v>-922.0</v>
      </c>
      <c r="E945" s="42"/>
    </row>
    <row r="946" hidden="1">
      <c r="A946" s="58" t="s">
        <v>3871</v>
      </c>
      <c r="B946" s="29">
        <v>63547.0</v>
      </c>
      <c r="C946" s="59">
        <v>63547.0</v>
      </c>
      <c r="D946" s="27">
        <v>0.0</v>
      </c>
      <c r="E946" s="42"/>
    </row>
    <row r="947" hidden="1">
      <c r="A947" s="58" t="s">
        <v>3873</v>
      </c>
      <c r="B947" s="29">
        <v>6111.0</v>
      </c>
      <c r="C947" s="59">
        <v>6111.0</v>
      </c>
      <c r="D947" s="27">
        <v>0.0</v>
      </c>
      <c r="E947" s="42"/>
    </row>
    <row r="948" hidden="1">
      <c r="A948" s="58" t="s">
        <v>3874</v>
      </c>
      <c r="B948" s="29">
        <v>15004.0</v>
      </c>
      <c r="C948" s="59">
        <v>14740.0</v>
      </c>
      <c r="D948" s="27">
        <v>-264.0</v>
      </c>
      <c r="E948" s="42"/>
    </row>
    <row r="949" hidden="1">
      <c r="A949" s="35" t="s">
        <v>3875</v>
      </c>
      <c r="B949" s="29">
        <v>329554.5</v>
      </c>
      <c r="C949" s="59">
        <v>328368.5</v>
      </c>
      <c r="D949" s="27">
        <v>-1186.0</v>
      </c>
      <c r="E949" s="42"/>
    </row>
    <row r="950" hidden="1">
      <c r="A950" s="36" t="s">
        <v>3876</v>
      </c>
      <c r="B950" s="43">
        <v>1.5</v>
      </c>
      <c r="C950" s="65">
        <v>281.5</v>
      </c>
      <c r="D950" s="66">
        <v>280.0</v>
      </c>
      <c r="E950" s="46"/>
    </row>
    <row r="951" hidden="1"/>
    <row r="952" hidden="1"/>
    <row r="953" hidden="1">
      <c r="A953" s="5" t="s">
        <v>5095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3850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3851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5107</v>
      </c>
      <c r="B959" s="7"/>
      <c r="C959" s="16"/>
      <c r="D959" s="56" t="s">
        <v>5099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3852</v>
      </c>
      <c r="B961" s="6"/>
      <c r="C961" s="6"/>
      <c r="D961" s="6"/>
      <c r="E961" s="7"/>
    </row>
    <row r="962" hidden="1">
      <c r="A962" s="20" t="s">
        <v>3853</v>
      </c>
      <c r="B962" s="21" t="s">
        <v>3854</v>
      </c>
      <c r="C962" s="22" t="s">
        <v>3855</v>
      </c>
      <c r="D962" s="21" t="s">
        <v>3856</v>
      </c>
      <c r="E962" s="23" t="s">
        <v>13</v>
      </c>
    </row>
    <row r="963" hidden="1">
      <c r="A963" s="57" t="s">
        <v>3857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7" t="s">
        <v>3858</v>
      </c>
      <c r="B964" s="29">
        <v>6767.0</v>
      </c>
      <c r="C964" s="26">
        <v>6767.0</v>
      </c>
      <c r="D964" s="27">
        <v>0.0</v>
      </c>
      <c r="E964" s="41"/>
    </row>
    <row r="965" hidden="1">
      <c r="A965" s="57" t="s">
        <v>3859</v>
      </c>
      <c r="B965" s="29">
        <v>0.0</v>
      </c>
      <c r="C965" s="26"/>
      <c r="D965" s="27">
        <v>0.0</v>
      </c>
      <c r="E965" s="42"/>
    </row>
    <row r="966" hidden="1">
      <c r="A966" s="57" t="s">
        <v>3860</v>
      </c>
      <c r="B966" s="29">
        <v>500.0</v>
      </c>
      <c r="C966" s="26">
        <v>500.0</v>
      </c>
      <c r="D966" s="27">
        <v>0.0</v>
      </c>
      <c r="E966" s="42"/>
    </row>
    <row r="967" hidden="1">
      <c r="A967" s="31" t="s">
        <v>3862</v>
      </c>
      <c r="B967" s="29">
        <v>0.0</v>
      </c>
      <c r="C967" s="26"/>
      <c r="D967" s="27">
        <v>0.0</v>
      </c>
      <c r="E967" s="28"/>
    </row>
    <row r="968" hidden="1">
      <c r="A968" s="31" t="s">
        <v>3863</v>
      </c>
      <c r="B968" s="29">
        <v>0.0</v>
      </c>
      <c r="C968" s="26"/>
      <c r="D968" s="27">
        <v>0.0</v>
      </c>
      <c r="E968" s="42"/>
    </row>
    <row r="969" hidden="1">
      <c r="A969" s="31" t="s">
        <v>3865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3867</v>
      </c>
      <c r="B970" s="29">
        <v>0.0</v>
      </c>
      <c r="C970" s="26"/>
      <c r="D970" s="27">
        <v>0.0</v>
      </c>
      <c r="E970" s="42"/>
    </row>
    <row r="971" hidden="1">
      <c r="A971" s="58" t="s">
        <v>3868</v>
      </c>
      <c r="B971" s="29">
        <v>29126.0</v>
      </c>
      <c r="C971" s="29">
        <v>29126.0</v>
      </c>
      <c r="D971" s="27">
        <v>0.0</v>
      </c>
      <c r="E971" s="42"/>
    </row>
    <row r="972" hidden="1">
      <c r="A972" s="58" t="s">
        <v>3869</v>
      </c>
      <c r="B972" s="29">
        <v>20408.0</v>
      </c>
      <c r="C972" s="59">
        <v>20408.0</v>
      </c>
      <c r="D972" s="27">
        <v>0.0</v>
      </c>
      <c r="E972" s="42"/>
    </row>
    <row r="973" hidden="1">
      <c r="A973" s="58" t="s">
        <v>3870</v>
      </c>
      <c r="B973" s="29">
        <v>28784.0</v>
      </c>
      <c r="C973" s="59">
        <v>28784.0</v>
      </c>
      <c r="D973" s="27">
        <v>0.0</v>
      </c>
      <c r="E973" s="42"/>
    </row>
    <row r="974" hidden="1">
      <c r="A974" s="58" t="s">
        <v>3871</v>
      </c>
      <c r="B974" s="29">
        <v>22476.0</v>
      </c>
      <c r="C974" s="59">
        <v>22476.0</v>
      </c>
      <c r="D974" s="27">
        <v>0.0</v>
      </c>
      <c r="E974" s="42"/>
    </row>
    <row r="975" hidden="1">
      <c r="A975" s="58" t="s">
        <v>3873</v>
      </c>
      <c r="B975" s="29">
        <v>1068.0</v>
      </c>
      <c r="C975" s="59">
        <v>1068.0</v>
      </c>
      <c r="D975" s="27">
        <v>0.0</v>
      </c>
      <c r="E975" s="42"/>
    </row>
    <row r="976" hidden="1">
      <c r="A976" s="58" t="s">
        <v>3874</v>
      </c>
      <c r="B976" s="29">
        <v>6186.0</v>
      </c>
      <c r="C976" s="59">
        <v>6186.0</v>
      </c>
      <c r="D976" s="27">
        <v>0.0</v>
      </c>
      <c r="E976" s="42"/>
    </row>
    <row r="977" hidden="1">
      <c r="A977" s="35" t="s">
        <v>3875</v>
      </c>
      <c r="B977" s="29">
        <v>122796.0</v>
      </c>
      <c r="C977" s="59">
        <v>122796.0</v>
      </c>
      <c r="D977" s="27">
        <v>0.0</v>
      </c>
      <c r="E977" s="42"/>
    </row>
    <row r="978" hidden="1">
      <c r="A978" s="36" t="s">
        <v>3876</v>
      </c>
      <c r="B978" s="43">
        <v>1.0</v>
      </c>
      <c r="C978" s="65">
        <v>3.0</v>
      </c>
      <c r="D978" s="66">
        <v>2.0</v>
      </c>
      <c r="E978" s="46"/>
    </row>
    <row r="979" hidden="1"/>
    <row r="980" hidden="1"/>
    <row r="981" hidden="1">
      <c r="A981" s="5" t="s">
        <v>5095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3850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3851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5098</v>
      </c>
      <c r="B987" s="7"/>
      <c r="C987" s="16"/>
      <c r="D987" s="56" t="s">
        <v>5099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3852</v>
      </c>
      <c r="B989" s="6"/>
      <c r="C989" s="6"/>
      <c r="D989" s="6"/>
      <c r="E989" s="7"/>
    </row>
    <row r="990" hidden="1">
      <c r="A990" s="20" t="s">
        <v>3853</v>
      </c>
      <c r="B990" s="21" t="s">
        <v>3854</v>
      </c>
      <c r="C990" s="22" t="s">
        <v>3855</v>
      </c>
      <c r="D990" s="21" t="s">
        <v>3856</v>
      </c>
      <c r="E990" s="23" t="s">
        <v>13</v>
      </c>
    </row>
    <row r="991" hidden="1">
      <c r="A991" s="57" t="s">
        <v>3857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7" t="s">
        <v>3858</v>
      </c>
      <c r="B992" s="29">
        <v>17129.0</v>
      </c>
      <c r="C992" s="26">
        <v>17129.0</v>
      </c>
      <c r="D992" s="27">
        <v>0.0</v>
      </c>
      <c r="E992" s="41"/>
    </row>
    <row r="993" hidden="1">
      <c r="A993" s="57" t="s">
        <v>3859</v>
      </c>
      <c r="B993" s="29">
        <v>225.0</v>
      </c>
      <c r="C993" s="26">
        <v>225.0</v>
      </c>
      <c r="D993" s="27">
        <v>0.0</v>
      </c>
      <c r="E993" s="42"/>
    </row>
    <row r="994" hidden="1">
      <c r="A994" s="57" t="s">
        <v>3860</v>
      </c>
      <c r="B994" s="29">
        <v>500.0</v>
      </c>
      <c r="C994" s="26">
        <v>500.0</v>
      </c>
      <c r="D994" s="27">
        <v>0.0</v>
      </c>
      <c r="E994" s="42"/>
    </row>
    <row r="995" hidden="1">
      <c r="A995" s="31" t="s">
        <v>3862</v>
      </c>
      <c r="B995" s="29">
        <v>0.0</v>
      </c>
      <c r="C995" s="26"/>
      <c r="D995" s="27">
        <v>0.0</v>
      </c>
      <c r="E995" s="28"/>
    </row>
    <row r="996" hidden="1">
      <c r="A996" s="31" t="s">
        <v>3863</v>
      </c>
      <c r="B996" s="29">
        <v>0.0</v>
      </c>
      <c r="C996" s="26"/>
      <c r="D996" s="27">
        <v>0.0</v>
      </c>
      <c r="E996" s="42"/>
    </row>
    <row r="997" hidden="1">
      <c r="A997" s="31" t="s">
        <v>3865</v>
      </c>
      <c r="B997" s="29">
        <v>1960.0</v>
      </c>
      <c r="C997" s="26"/>
      <c r="D997" s="27">
        <v>-1960.0</v>
      </c>
      <c r="E997" s="28"/>
    </row>
    <row r="998" hidden="1">
      <c r="A998" s="31" t="s">
        <v>3867</v>
      </c>
      <c r="B998" s="29">
        <v>1960.0</v>
      </c>
      <c r="C998" s="26">
        <v>3920.0</v>
      </c>
      <c r="D998" s="27">
        <v>1960.0</v>
      </c>
      <c r="E998" s="42"/>
    </row>
    <row r="999" hidden="1">
      <c r="A999" s="58" t="s">
        <v>3868</v>
      </c>
      <c r="B999" s="29">
        <v>79161.0</v>
      </c>
      <c r="C999" s="29">
        <v>79161.0</v>
      </c>
      <c r="D999" s="27">
        <v>0.0</v>
      </c>
      <c r="E999" s="42"/>
    </row>
    <row r="1000" hidden="1">
      <c r="A1000" s="58" t="s">
        <v>3869</v>
      </c>
      <c r="B1000" s="29">
        <v>36190.0</v>
      </c>
      <c r="C1000" s="59">
        <v>36190.0</v>
      </c>
      <c r="D1000" s="27">
        <v>0.0</v>
      </c>
      <c r="E1000" s="42"/>
    </row>
    <row r="1001" hidden="1">
      <c r="A1001" s="58" t="s">
        <v>3870</v>
      </c>
      <c r="B1001" s="29">
        <v>49168.0</v>
      </c>
      <c r="C1001" s="59">
        <v>49168.0</v>
      </c>
      <c r="D1001" s="27">
        <v>0.0</v>
      </c>
      <c r="E1001" s="42"/>
    </row>
    <row r="1002" hidden="1">
      <c r="A1002" s="58" t="s">
        <v>3871</v>
      </c>
      <c r="B1002" s="29">
        <v>60887.5</v>
      </c>
      <c r="C1002" s="59">
        <v>60887.5</v>
      </c>
      <c r="D1002" s="27">
        <v>0.0</v>
      </c>
      <c r="E1002" s="42"/>
    </row>
    <row r="1003" hidden="1">
      <c r="A1003" s="58" t="s">
        <v>3873</v>
      </c>
      <c r="B1003" s="29">
        <v>3579.0</v>
      </c>
      <c r="C1003" s="59">
        <v>3579.0</v>
      </c>
      <c r="D1003" s="27">
        <v>0.0</v>
      </c>
      <c r="E1003" s="42"/>
    </row>
    <row r="1004" hidden="1">
      <c r="A1004" s="58" t="s">
        <v>3874</v>
      </c>
      <c r="B1004" s="29">
        <v>7961.0</v>
      </c>
      <c r="C1004" s="59">
        <v>7961.0</v>
      </c>
      <c r="D1004" s="27">
        <v>0.0</v>
      </c>
      <c r="E1004" s="42"/>
    </row>
    <row r="1005" hidden="1">
      <c r="A1005" s="35" t="s">
        <v>3875</v>
      </c>
      <c r="B1005" s="29">
        <v>274242.5</v>
      </c>
      <c r="C1005" s="59">
        <v>274242.5</v>
      </c>
      <c r="D1005" s="27">
        <v>0.0</v>
      </c>
      <c r="E1005" s="42"/>
    </row>
    <row r="1006" hidden="1">
      <c r="A1006" s="36" t="s">
        <v>3876</v>
      </c>
      <c r="B1006" s="43">
        <v>1.0</v>
      </c>
      <c r="C1006" s="65">
        <v>2.0</v>
      </c>
      <c r="D1006" s="66">
        <v>1.0</v>
      </c>
      <c r="E1006" s="46"/>
    </row>
    <row r="1007" hidden="1"/>
    <row r="1008" hidden="1"/>
    <row r="1009" hidden="1">
      <c r="A1009" s="5" t="s">
        <v>5095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3850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4" t="s">
        <v>3851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5098</v>
      </c>
      <c r="B1015" s="7"/>
      <c r="C1015" s="16"/>
      <c r="D1015" s="56" t="s">
        <v>5099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3852</v>
      </c>
      <c r="B1017" s="6"/>
      <c r="C1017" s="6"/>
      <c r="D1017" s="6"/>
      <c r="E1017" s="7"/>
    </row>
    <row r="1018" hidden="1">
      <c r="A1018" s="20" t="s">
        <v>3853</v>
      </c>
      <c r="B1018" s="21" t="s">
        <v>3854</v>
      </c>
      <c r="C1018" s="22" t="s">
        <v>3855</v>
      </c>
      <c r="D1018" s="21" t="s">
        <v>3856</v>
      </c>
      <c r="E1018" s="23" t="s">
        <v>13</v>
      </c>
    </row>
    <row r="1019" hidden="1">
      <c r="A1019" s="57" t="s">
        <v>3857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7" t="s">
        <v>3858</v>
      </c>
      <c r="B1020" s="29">
        <v>17129.0</v>
      </c>
      <c r="C1020" s="26">
        <v>17129.0</v>
      </c>
      <c r="D1020" s="27">
        <v>0.0</v>
      </c>
      <c r="E1020" s="41"/>
    </row>
    <row r="1021" hidden="1">
      <c r="A1021" s="57" t="s">
        <v>3859</v>
      </c>
      <c r="B1021" s="29">
        <v>225.0</v>
      </c>
      <c r="C1021" s="26">
        <v>225.0</v>
      </c>
      <c r="D1021" s="27">
        <v>0.0</v>
      </c>
      <c r="E1021" s="42"/>
    </row>
    <row r="1022" hidden="1">
      <c r="A1022" s="57" t="s">
        <v>3860</v>
      </c>
      <c r="B1022" s="29">
        <v>500.0</v>
      </c>
      <c r="C1022" s="26">
        <v>500.0</v>
      </c>
      <c r="D1022" s="27">
        <v>0.0</v>
      </c>
      <c r="E1022" s="42"/>
    </row>
    <row r="1023" hidden="1">
      <c r="A1023" s="31" t="s">
        <v>3862</v>
      </c>
      <c r="B1023" s="29">
        <v>0.0</v>
      </c>
      <c r="C1023" s="26"/>
      <c r="D1023" s="27">
        <v>0.0</v>
      </c>
      <c r="E1023" s="28"/>
    </row>
    <row r="1024" hidden="1">
      <c r="A1024" s="31" t="s">
        <v>3863</v>
      </c>
      <c r="B1024" s="29">
        <v>0.0</v>
      </c>
      <c r="C1024" s="26"/>
      <c r="D1024" s="27">
        <v>0.0</v>
      </c>
      <c r="E1024" s="42"/>
    </row>
    <row r="1025" hidden="1">
      <c r="A1025" s="31" t="s">
        <v>3865</v>
      </c>
      <c r="B1025" s="29">
        <v>1960.0</v>
      </c>
      <c r="C1025" s="26"/>
      <c r="D1025" s="27">
        <v>-1960.0</v>
      </c>
      <c r="E1025" s="28"/>
    </row>
    <row r="1026" hidden="1">
      <c r="A1026" s="31" t="s">
        <v>3867</v>
      </c>
      <c r="B1026" s="29">
        <v>1960.0</v>
      </c>
      <c r="C1026" s="26">
        <v>3920.0</v>
      </c>
      <c r="D1026" s="27">
        <v>1960.0</v>
      </c>
      <c r="E1026" s="42"/>
    </row>
    <row r="1027" hidden="1">
      <c r="A1027" s="58" t="s">
        <v>3868</v>
      </c>
      <c r="B1027" s="29">
        <v>79161.0</v>
      </c>
      <c r="C1027" s="29">
        <v>79161.0</v>
      </c>
      <c r="D1027" s="27">
        <v>0.0</v>
      </c>
      <c r="E1027" s="42"/>
    </row>
    <row r="1028" hidden="1">
      <c r="A1028" s="58" t="s">
        <v>3869</v>
      </c>
      <c r="B1028" s="29">
        <v>36190.0</v>
      </c>
      <c r="C1028" s="59">
        <v>36190.0</v>
      </c>
      <c r="D1028" s="27">
        <v>0.0</v>
      </c>
      <c r="E1028" s="42"/>
    </row>
    <row r="1029" hidden="1">
      <c r="A1029" s="58" t="s">
        <v>3870</v>
      </c>
      <c r="B1029" s="29">
        <v>49168.0</v>
      </c>
      <c r="C1029" s="59">
        <v>49168.0</v>
      </c>
      <c r="D1029" s="27">
        <v>0.0</v>
      </c>
      <c r="E1029" s="42"/>
    </row>
    <row r="1030" hidden="1">
      <c r="A1030" s="58" t="s">
        <v>3871</v>
      </c>
      <c r="B1030" s="29">
        <v>60887.5</v>
      </c>
      <c r="C1030" s="59">
        <v>60887.5</v>
      </c>
      <c r="D1030" s="27">
        <v>0.0</v>
      </c>
      <c r="E1030" s="42"/>
    </row>
    <row r="1031" hidden="1">
      <c r="A1031" s="58" t="s">
        <v>3873</v>
      </c>
      <c r="B1031" s="29">
        <v>3579.0</v>
      </c>
      <c r="C1031" s="59">
        <v>3579.0</v>
      </c>
      <c r="D1031" s="27">
        <v>0.0</v>
      </c>
      <c r="E1031" s="42"/>
    </row>
    <row r="1032" hidden="1">
      <c r="A1032" s="58" t="s">
        <v>3874</v>
      </c>
      <c r="B1032" s="29">
        <v>7961.0</v>
      </c>
      <c r="C1032" s="59">
        <v>7961.0</v>
      </c>
      <c r="D1032" s="27">
        <v>0.0</v>
      </c>
      <c r="E1032" s="42"/>
    </row>
    <row r="1033" hidden="1">
      <c r="A1033" s="35" t="s">
        <v>3875</v>
      </c>
      <c r="B1033" s="29">
        <v>274242.5</v>
      </c>
      <c r="C1033" s="59">
        <v>274242.5</v>
      </c>
      <c r="D1033" s="27">
        <v>0.0</v>
      </c>
      <c r="E1033" s="42"/>
    </row>
    <row r="1034" hidden="1">
      <c r="A1034" s="36" t="s">
        <v>3876</v>
      </c>
      <c r="B1034" s="43">
        <v>1.0</v>
      </c>
      <c r="C1034" s="65">
        <v>2.0</v>
      </c>
      <c r="D1034" s="66">
        <v>1.0</v>
      </c>
      <c r="E1034" s="46"/>
    </row>
    <row r="1035" hidden="1"/>
    <row r="1036" hidden="1"/>
    <row r="1037" hidden="1">
      <c r="A1037" s="5" t="s">
        <v>5095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3850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4" t="s">
        <v>3851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5098</v>
      </c>
      <c r="B1043" s="7"/>
      <c r="C1043" s="16"/>
      <c r="D1043" s="56" t="s">
        <v>5099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3852</v>
      </c>
      <c r="B1045" s="6"/>
      <c r="C1045" s="6"/>
      <c r="D1045" s="6"/>
      <c r="E1045" s="7"/>
    </row>
    <row r="1046" hidden="1">
      <c r="A1046" s="20" t="s">
        <v>3853</v>
      </c>
      <c r="B1046" s="21" t="s">
        <v>3854</v>
      </c>
      <c r="C1046" s="22" t="s">
        <v>3855</v>
      </c>
      <c r="D1046" s="21" t="s">
        <v>3856</v>
      </c>
      <c r="E1046" s="23" t="s">
        <v>13</v>
      </c>
    </row>
    <row r="1047" hidden="1">
      <c r="A1047" s="57" t="s">
        <v>3857</v>
      </c>
      <c r="B1047" s="25">
        <v>25850.0</v>
      </c>
      <c r="C1047" s="26">
        <v>15852.0</v>
      </c>
      <c r="D1047" s="27">
        <v>-9998.0</v>
      </c>
    </row>
    <row r="1048" hidden="1">
      <c r="A1048" s="57" t="s">
        <v>3858</v>
      </c>
      <c r="B1048" s="29">
        <v>20510.0</v>
      </c>
      <c r="C1048" s="26">
        <v>20510.0</v>
      </c>
      <c r="D1048" s="27">
        <v>0.0</v>
      </c>
      <c r="E1048" s="41"/>
    </row>
    <row r="1049" hidden="1">
      <c r="A1049" s="57" t="s">
        <v>3859</v>
      </c>
      <c r="B1049" s="29">
        <v>0.0</v>
      </c>
      <c r="C1049" s="26"/>
      <c r="D1049" s="27">
        <v>0.0</v>
      </c>
      <c r="E1049" s="42"/>
    </row>
    <row r="1050" hidden="1">
      <c r="A1050" s="57" t="s">
        <v>3860</v>
      </c>
      <c r="B1050" s="29">
        <v>400.0</v>
      </c>
      <c r="C1050" s="26"/>
      <c r="D1050" s="27">
        <v>-400.0</v>
      </c>
      <c r="E1050" s="42"/>
    </row>
    <row r="1051" hidden="1">
      <c r="A1051" s="31" t="s">
        <v>3862</v>
      </c>
      <c r="B1051" s="29">
        <v>0.0</v>
      </c>
      <c r="C1051" s="26"/>
      <c r="D1051" s="27">
        <v>0.0</v>
      </c>
      <c r="E1051" s="28"/>
    </row>
    <row r="1052" hidden="1">
      <c r="A1052" s="31" t="s">
        <v>3863</v>
      </c>
      <c r="B1052" s="29">
        <v>112.0</v>
      </c>
      <c r="C1052" s="26">
        <v>164.0</v>
      </c>
      <c r="D1052" s="27">
        <v>52.0</v>
      </c>
      <c r="E1052" s="42"/>
    </row>
    <row r="1053" hidden="1">
      <c r="A1053" s="31" t="s">
        <v>3865</v>
      </c>
      <c r="B1053" s="29">
        <v>1090.0</v>
      </c>
      <c r="C1053" s="26">
        <v>10000.0</v>
      </c>
      <c r="D1053" s="27">
        <v>8910.0</v>
      </c>
      <c r="E1053" s="28" t="s">
        <v>9008</v>
      </c>
    </row>
    <row r="1054" hidden="1">
      <c r="A1054" s="31" t="s">
        <v>3867</v>
      </c>
      <c r="B1054" s="29">
        <v>3600.0</v>
      </c>
      <c r="C1054" s="26">
        <v>5000.0</v>
      </c>
      <c r="D1054" s="27">
        <v>1400.0</v>
      </c>
      <c r="E1054" s="42"/>
    </row>
    <row r="1055" hidden="1">
      <c r="A1055" s="58" t="s">
        <v>3868</v>
      </c>
      <c r="B1055" s="29">
        <v>100974.0</v>
      </c>
      <c r="C1055" s="29">
        <v>100974.0</v>
      </c>
      <c r="D1055" s="27">
        <v>0.0</v>
      </c>
      <c r="E1055" s="42"/>
    </row>
    <row r="1056" hidden="1">
      <c r="A1056" s="58" t="s">
        <v>3869</v>
      </c>
      <c r="B1056" s="29">
        <v>37226.0</v>
      </c>
      <c r="C1056" s="59">
        <v>37226.0</v>
      </c>
      <c r="D1056" s="27">
        <v>0.0</v>
      </c>
      <c r="E1056" s="42"/>
    </row>
    <row r="1057" hidden="1">
      <c r="A1057" s="58" t="s">
        <v>3870</v>
      </c>
      <c r="B1057" s="29">
        <v>68878.0</v>
      </c>
      <c r="C1057" s="59">
        <v>68878.0</v>
      </c>
      <c r="D1057" s="27">
        <v>0.0</v>
      </c>
      <c r="E1057" s="42"/>
    </row>
    <row r="1058" hidden="1">
      <c r="A1058" s="58" t="s">
        <v>3871</v>
      </c>
      <c r="B1058" s="29">
        <v>65777.0</v>
      </c>
      <c r="C1058" s="59">
        <v>65777.0</v>
      </c>
      <c r="D1058" s="27">
        <v>0.0</v>
      </c>
      <c r="E1058" s="42"/>
    </row>
    <row r="1059" hidden="1">
      <c r="A1059" s="58" t="s">
        <v>3873</v>
      </c>
      <c r="B1059" s="29">
        <v>3524.0</v>
      </c>
      <c r="C1059" s="59">
        <v>3524.0</v>
      </c>
      <c r="D1059" s="27">
        <v>0.0</v>
      </c>
      <c r="E1059" s="42"/>
    </row>
    <row r="1060" hidden="1">
      <c r="A1060" s="58" t="s">
        <v>3874</v>
      </c>
      <c r="B1060" s="29">
        <v>8891.0</v>
      </c>
      <c r="C1060" s="59">
        <v>8891.0</v>
      </c>
      <c r="D1060" s="27">
        <v>0.0</v>
      </c>
      <c r="E1060" s="42"/>
    </row>
    <row r="1061" hidden="1">
      <c r="A1061" s="35" t="s">
        <v>3875</v>
      </c>
      <c r="B1061" s="29">
        <v>327940.2</v>
      </c>
      <c r="C1061" s="59">
        <v>327940.2</v>
      </c>
      <c r="D1061" s="27">
        <v>0.0</v>
      </c>
      <c r="E1061" s="42"/>
    </row>
    <row r="1062" hidden="1">
      <c r="A1062" s="36" t="s">
        <v>3876</v>
      </c>
      <c r="B1062" s="43">
        <v>0.8000000000029104</v>
      </c>
      <c r="C1062" s="65">
        <v>-35.20000000001164</v>
      </c>
      <c r="D1062" s="66">
        <v>-36.00000000001455</v>
      </c>
      <c r="E1062" s="46"/>
    </row>
    <row r="1063" hidden="1"/>
    <row r="1064" hidden="1"/>
    <row r="1065" hidden="1">
      <c r="A1065" s="5" t="s">
        <v>5095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3850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4" t="s">
        <v>3851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5098</v>
      </c>
      <c r="B1071" s="7"/>
      <c r="C1071" s="16"/>
      <c r="D1071" s="56" t="s">
        <v>5099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3852</v>
      </c>
      <c r="B1073" s="6"/>
      <c r="C1073" s="6"/>
      <c r="D1073" s="6"/>
      <c r="E1073" s="7"/>
    </row>
    <row r="1074" hidden="1">
      <c r="A1074" s="20" t="s">
        <v>3853</v>
      </c>
      <c r="B1074" s="21" t="s">
        <v>3854</v>
      </c>
      <c r="C1074" s="22" t="s">
        <v>3855</v>
      </c>
      <c r="D1074" s="21" t="s">
        <v>3856</v>
      </c>
      <c r="E1074" s="23" t="s">
        <v>13</v>
      </c>
    </row>
    <row r="1075" hidden="1">
      <c r="A1075" s="57" t="s">
        <v>3857</v>
      </c>
      <c r="B1075" s="25">
        <v>32335.0</v>
      </c>
      <c r="C1075" s="26">
        <v>32335.0</v>
      </c>
      <c r="D1075" s="27">
        <v>0.0</v>
      </c>
    </row>
    <row r="1076" hidden="1">
      <c r="A1076" s="57" t="s">
        <v>3858</v>
      </c>
      <c r="B1076" s="29">
        <v>23954.0</v>
      </c>
      <c r="C1076" s="26">
        <v>23954.0</v>
      </c>
      <c r="D1076" s="27">
        <v>0.0</v>
      </c>
      <c r="E1076" s="41" t="s">
        <v>9009</v>
      </c>
    </row>
    <row r="1077" hidden="1">
      <c r="A1077" s="57" t="s">
        <v>3859</v>
      </c>
      <c r="B1077" s="29">
        <v>0.0</v>
      </c>
      <c r="C1077" s="26"/>
      <c r="D1077" s="27">
        <v>0.0</v>
      </c>
      <c r="E1077" s="42"/>
    </row>
    <row r="1078" hidden="1">
      <c r="A1078" s="57" t="s">
        <v>3860</v>
      </c>
      <c r="B1078" s="29">
        <v>0.0</v>
      </c>
      <c r="C1078" s="26"/>
      <c r="D1078" s="27">
        <v>0.0</v>
      </c>
      <c r="E1078" s="42"/>
    </row>
    <row r="1079" hidden="1">
      <c r="A1079" s="31" t="s">
        <v>3862</v>
      </c>
      <c r="B1079" s="29">
        <v>0.0</v>
      </c>
      <c r="C1079" s="26"/>
      <c r="D1079" s="27">
        <v>0.0</v>
      </c>
      <c r="E1079" s="28"/>
    </row>
    <row r="1080" hidden="1">
      <c r="A1080" s="31" t="s">
        <v>3863</v>
      </c>
      <c r="B1080" s="29">
        <v>0.0</v>
      </c>
      <c r="C1080" s="26"/>
      <c r="D1080" s="27">
        <v>0.0</v>
      </c>
      <c r="E1080" s="42"/>
    </row>
    <row r="1081" hidden="1">
      <c r="A1081" s="31" t="s">
        <v>3865</v>
      </c>
      <c r="B1081" s="29">
        <v>1694.0</v>
      </c>
      <c r="C1081" s="26">
        <v>800.0</v>
      </c>
      <c r="D1081" s="27">
        <v>-894.0</v>
      </c>
      <c r="E1081" s="28" t="s">
        <v>9010</v>
      </c>
    </row>
    <row r="1082" hidden="1">
      <c r="A1082" s="31" t="s">
        <v>3867</v>
      </c>
      <c r="B1082" s="29">
        <v>5560.0</v>
      </c>
      <c r="C1082" s="26">
        <v>6120.0</v>
      </c>
      <c r="D1082" s="27">
        <v>560.0</v>
      </c>
      <c r="E1082" s="42"/>
    </row>
    <row r="1083" hidden="1">
      <c r="A1083" s="58" t="s">
        <v>3868</v>
      </c>
      <c r="B1083" s="29">
        <v>126297.0</v>
      </c>
      <c r="C1083" s="29">
        <v>126297.0</v>
      </c>
      <c r="D1083" s="27">
        <v>0.0</v>
      </c>
      <c r="E1083" s="42"/>
    </row>
    <row r="1084" hidden="1">
      <c r="A1084" s="58" t="s">
        <v>3869</v>
      </c>
      <c r="B1084" s="29">
        <v>34267.0</v>
      </c>
      <c r="C1084" s="59">
        <v>34267.0</v>
      </c>
      <c r="D1084" s="27">
        <v>0.0</v>
      </c>
      <c r="E1084" s="42"/>
    </row>
    <row r="1085" hidden="1">
      <c r="A1085" s="58" t="s">
        <v>3870</v>
      </c>
      <c r="B1085" s="29">
        <v>68680.0</v>
      </c>
      <c r="C1085" s="59">
        <v>68680.0</v>
      </c>
      <c r="D1085" s="27">
        <v>0.0</v>
      </c>
      <c r="E1085" s="42"/>
    </row>
    <row r="1086" hidden="1">
      <c r="A1086" s="58" t="s">
        <v>3871</v>
      </c>
      <c r="B1086" s="29">
        <v>66045.0</v>
      </c>
      <c r="C1086" s="59">
        <v>66045.0</v>
      </c>
      <c r="D1086" s="27">
        <v>0.0</v>
      </c>
      <c r="E1086" s="42"/>
    </row>
    <row r="1087" hidden="1">
      <c r="A1087" s="58" t="s">
        <v>3873</v>
      </c>
      <c r="B1087" s="29">
        <v>437.0</v>
      </c>
      <c r="C1087" s="59">
        <v>437.0</v>
      </c>
      <c r="D1087" s="27">
        <v>0.0</v>
      </c>
      <c r="E1087" s="42"/>
    </row>
    <row r="1088" hidden="1">
      <c r="A1088" s="58" t="s">
        <v>3874</v>
      </c>
      <c r="B1088" s="29">
        <v>10436.0</v>
      </c>
      <c r="C1088" s="59">
        <v>10042.0</v>
      </c>
      <c r="D1088" s="27">
        <v>-394.0</v>
      </c>
      <c r="E1088" s="42"/>
    </row>
    <row r="1089" hidden="1">
      <c r="A1089" s="35" t="s">
        <v>3875</v>
      </c>
      <c r="B1089" s="29">
        <v>359268.5</v>
      </c>
      <c r="C1089" s="59">
        <v>358874.5</v>
      </c>
      <c r="D1089" s="27">
        <v>-394.0</v>
      </c>
      <c r="E1089" s="42"/>
    </row>
    <row r="1090" hidden="1">
      <c r="A1090" s="36" t="s">
        <v>3876</v>
      </c>
      <c r="B1090" s="43">
        <v>0.5</v>
      </c>
      <c r="C1090" s="65">
        <v>60.5</v>
      </c>
      <c r="D1090" s="66">
        <v>60.0</v>
      </c>
      <c r="E1090" s="46"/>
    </row>
    <row r="1091" hidden="1"/>
    <row r="1092" hidden="1"/>
    <row r="1093" hidden="1">
      <c r="A1093" s="5" t="s">
        <v>5095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3850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4" t="s">
        <v>3851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5098</v>
      </c>
      <c r="B1099" s="7"/>
      <c r="C1099" s="16"/>
      <c r="D1099" s="56" t="s">
        <v>5099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3852</v>
      </c>
      <c r="B1101" s="6"/>
      <c r="C1101" s="6"/>
      <c r="D1101" s="6"/>
      <c r="E1101" s="7"/>
    </row>
    <row r="1102" hidden="1">
      <c r="A1102" s="20" t="s">
        <v>3853</v>
      </c>
      <c r="B1102" s="21" t="s">
        <v>3854</v>
      </c>
      <c r="C1102" s="22" t="s">
        <v>3855</v>
      </c>
      <c r="D1102" s="21" t="s">
        <v>3856</v>
      </c>
      <c r="E1102" s="23" t="s">
        <v>13</v>
      </c>
    </row>
    <row r="1103" hidden="1">
      <c r="A1103" s="57" t="s">
        <v>3857</v>
      </c>
      <c r="B1103" s="25">
        <v>27725.0</v>
      </c>
      <c r="C1103" s="26">
        <v>27725.0</v>
      </c>
      <c r="D1103" s="27">
        <v>0.0</v>
      </c>
    </row>
    <row r="1104" hidden="1">
      <c r="A1104" s="57" t="s">
        <v>3858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7" t="s">
        <v>3859</v>
      </c>
      <c r="B1105" s="29">
        <v>0.0</v>
      </c>
      <c r="C1105" s="26"/>
      <c r="D1105" s="27">
        <v>0.0</v>
      </c>
      <c r="E1105" s="42"/>
    </row>
    <row r="1106" hidden="1">
      <c r="A1106" s="57" t="s">
        <v>3860</v>
      </c>
      <c r="B1106" s="29">
        <v>0.0</v>
      </c>
      <c r="C1106" s="26"/>
      <c r="D1106" s="27">
        <v>0.0</v>
      </c>
      <c r="E1106" s="42"/>
    </row>
    <row r="1107" hidden="1">
      <c r="A1107" s="31" t="s">
        <v>3862</v>
      </c>
      <c r="B1107" s="29">
        <v>0.0</v>
      </c>
      <c r="C1107" s="26"/>
      <c r="D1107" s="27">
        <v>0.0</v>
      </c>
      <c r="E1107" s="28"/>
    </row>
    <row r="1108" hidden="1">
      <c r="A1108" s="31" t="s">
        <v>3863</v>
      </c>
      <c r="B1108" s="29">
        <v>80.0</v>
      </c>
      <c r="C1108" s="26">
        <v>80.0</v>
      </c>
      <c r="D1108" s="27">
        <v>0.0</v>
      </c>
      <c r="E1108" s="42"/>
    </row>
    <row r="1109" hidden="1">
      <c r="A1109" s="31" t="s">
        <v>3865</v>
      </c>
      <c r="B1109" s="29">
        <v>1800.0</v>
      </c>
      <c r="C1109" s="26"/>
      <c r="D1109" s="27">
        <v>-1800.0</v>
      </c>
      <c r="E1109" s="28"/>
    </row>
    <row r="1110" hidden="1">
      <c r="A1110" s="31" t="s">
        <v>3867</v>
      </c>
      <c r="B1110" s="29">
        <v>3800.0</v>
      </c>
      <c r="C1110" s="26">
        <v>5600.0</v>
      </c>
      <c r="D1110" s="27">
        <v>1800.0</v>
      </c>
      <c r="E1110" s="42"/>
    </row>
    <row r="1111" hidden="1">
      <c r="A1111" s="58" t="s">
        <v>3868</v>
      </c>
      <c r="B1111" s="29">
        <v>132161.47999999998</v>
      </c>
      <c r="C1111" s="29">
        <v>132161.47999999975</v>
      </c>
      <c r="D1111" s="27">
        <v>-2.3283064365386963E-10</v>
      </c>
      <c r="E1111" s="42"/>
    </row>
    <row r="1112" hidden="1">
      <c r="A1112" s="58" t="s">
        <v>3869</v>
      </c>
      <c r="B1112" s="29">
        <v>27222.0</v>
      </c>
      <c r="C1112" s="59">
        <v>27222.0</v>
      </c>
      <c r="D1112" s="27">
        <v>0.0</v>
      </c>
      <c r="E1112" s="42"/>
    </row>
    <row r="1113" hidden="1">
      <c r="A1113" s="58" t="s">
        <v>3870</v>
      </c>
      <c r="B1113" s="29">
        <v>48257.0</v>
      </c>
      <c r="C1113" s="59">
        <v>48257.0</v>
      </c>
      <c r="D1113" s="27">
        <v>0.0</v>
      </c>
      <c r="E1113" s="42"/>
    </row>
    <row r="1114" hidden="1">
      <c r="A1114" s="58" t="s">
        <v>3871</v>
      </c>
      <c r="B1114" s="29">
        <v>60598.5</v>
      </c>
      <c r="C1114" s="59">
        <v>60598.5</v>
      </c>
      <c r="D1114" s="27">
        <v>0.0</v>
      </c>
      <c r="E1114" s="42"/>
    </row>
    <row r="1115" hidden="1">
      <c r="A1115" s="58" t="s">
        <v>3873</v>
      </c>
      <c r="B1115" s="29">
        <v>1300.0</v>
      </c>
      <c r="C1115" s="59">
        <v>1300.0</v>
      </c>
      <c r="D1115" s="27">
        <v>0.0</v>
      </c>
      <c r="E1115" s="42"/>
    </row>
    <row r="1116" hidden="1">
      <c r="A1116" s="58" t="s">
        <v>3874</v>
      </c>
      <c r="B1116" s="29">
        <v>8844.0</v>
      </c>
      <c r="C1116" s="59">
        <v>8465.0</v>
      </c>
      <c r="D1116" s="27">
        <v>-379.0</v>
      </c>
      <c r="E1116" s="42"/>
    </row>
    <row r="1117" hidden="1">
      <c r="A1117" s="35" t="s">
        <v>3875</v>
      </c>
      <c r="B1117" s="29">
        <v>325873.98000000004</v>
      </c>
      <c r="C1117" s="59">
        <v>325494.98000000033</v>
      </c>
      <c r="D1117" s="27">
        <v>-378.99999999970896</v>
      </c>
      <c r="E1117" s="42"/>
    </row>
    <row r="1118" hidden="1">
      <c r="A1118" s="36" t="s">
        <v>3876</v>
      </c>
      <c r="B1118" s="43">
        <v>-379.0000000000291</v>
      </c>
      <c r="C1118" s="65">
        <v>-5.820766091346741E-10</v>
      </c>
      <c r="D1118" s="66">
        <v>378.999999999447</v>
      </c>
      <c r="E1118" s="46"/>
    </row>
    <row r="1119" hidden="1"/>
    <row r="1120" hidden="1"/>
    <row r="1121" hidden="1">
      <c r="A1121" s="5" t="s">
        <v>5095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3850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4" t="s">
        <v>3851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5098</v>
      </c>
      <c r="B1127" s="7"/>
      <c r="C1127" s="16"/>
      <c r="D1127" s="56" t="s">
        <v>5098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3852</v>
      </c>
      <c r="B1129" s="6"/>
      <c r="C1129" s="6"/>
      <c r="D1129" s="6"/>
      <c r="E1129" s="7"/>
    </row>
    <row r="1130" hidden="1">
      <c r="A1130" s="20" t="s">
        <v>3853</v>
      </c>
      <c r="B1130" s="21" t="s">
        <v>3854</v>
      </c>
      <c r="C1130" s="22" t="s">
        <v>3855</v>
      </c>
      <c r="D1130" s="21" t="s">
        <v>3856</v>
      </c>
      <c r="E1130" s="23" t="s">
        <v>13</v>
      </c>
    </row>
    <row r="1131" hidden="1">
      <c r="A1131" s="57" t="s">
        <v>3857</v>
      </c>
      <c r="B1131" s="25">
        <v>2232.0</v>
      </c>
      <c r="C1131" s="26">
        <v>2232.0</v>
      </c>
      <c r="D1131" s="27">
        <v>0.0</v>
      </c>
    </row>
    <row r="1132" hidden="1">
      <c r="A1132" s="57" t="s">
        <v>3858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7" t="s">
        <v>3859</v>
      </c>
      <c r="B1133" s="29">
        <v>0.0</v>
      </c>
      <c r="C1133" s="26"/>
      <c r="D1133" s="27">
        <v>0.0</v>
      </c>
      <c r="E1133" s="42"/>
    </row>
    <row r="1134" hidden="1">
      <c r="A1134" s="57" t="s">
        <v>3860</v>
      </c>
      <c r="B1134" s="29">
        <v>0.0</v>
      </c>
      <c r="C1134" s="26"/>
      <c r="D1134" s="27">
        <v>0.0</v>
      </c>
      <c r="E1134" s="42"/>
    </row>
    <row r="1135" hidden="1">
      <c r="A1135" s="31" t="s">
        <v>3862</v>
      </c>
      <c r="B1135" s="29">
        <v>0.0</v>
      </c>
      <c r="C1135" s="26"/>
      <c r="D1135" s="27">
        <v>0.0</v>
      </c>
      <c r="E1135" s="28"/>
    </row>
    <row r="1136" hidden="1">
      <c r="A1136" s="31" t="s">
        <v>3863</v>
      </c>
      <c r="B1136" s="29">
        <v>0.0</v>
      </c>
      <c r="C1136" s="26"/>
      <c r="D1136" s="27">
        <v>0.0</v>
      </c>
      <c r="E1136" s="42"/>
    </row>
    <row r="1137" hidden="1">
      <c r="A1137" s="31" t="s">
        <v>3865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3867</v>
      </c>
      <c r="B1138" s="29">
        <v>280.0</v>
      </c>
      <c r="C1138" s="26">
        <v>280.0</v>
      </c>
      <c r="D1138" s="27">
        <v>0.0</v>
      </c>
      <c r="E1138" s="42"/>
    </row>
    <row r="1139" hidden="1">
      <c r="A1139" s="58" t="s">
        <v>3868</v>
      </c>
      <c r="B1139" s="29">
        <v>13792.74</v>
      </c>
      <c r="C1139" s="29">
        <v>13792.74</v>
      </c>
      <c r="D1139" s="27">
        <v>0.0</v>
      </c>
      <c r="E1139" s="42"/>
    </row>
    <row r="1140" hidden="1">
      <c r="A1140" s="58" t="s">
        <v>3869</v>
      </c>
      <c r="B1140" s="29">
        <v>4749.0</v>
      </c>
      <c r="C1140" s="59">
        <v>4485.0</v>
      </c>
      <c r="D1140" s="27">
        <v>-264.0</v>
      </c>
      <c r="E1140" s="42"/>
    </row>
    <row r="1141" hidden="1">
      <c r="A1141" s="58" t="s">
        <v>3870</v>
      </c>
      <c r="B1141" s="29">
        <v>4260.0</v>
      </c>
      <c r="C1141" s="59">
        <v>4036.0</v>
      </c>
      <c r="D1141" s="27">
        <v>-224.0</v>
      </c>
      <c r="E1141" s="42"/>
    </row>
    <row r="1142" hidden="1">
      <c r="A1142" s="58" t="s">
        <v>3871</v>
      </c>
      <c r="B1142" s="29">
        <v>3972.5</v>
      </c>
      <c r="C1142" s="59">
        <v>3972.5</v>
      </c>
      <c r="D1142" s="27">
        <v>0.0</v>
      </c>
      <c r="E1142" s="42"/>
    </row>
    <row r="1143" hidden="1">
      <c r="A1143" s="58" t="s">
        <v>3873</v>
      </c>
      <c r="B1143" s="29">
        <v>0.0</v>
      </c>
      <c r="C1143" s="59">
        <v>0.0</v>
      </c>
      <c r="D1143" s="27">
        <v>0.0</v>
      </c>
      <c r="E1143" s="42"/>
    </row>
    <row r="1144" hidden="1">
      <c r="A1144" s="58" t="s">
        <v>3874</v>
      </c>
      <c r="B1144" s="29">
        <v>1111.0</v>
      </c>
      <c r="C1144" s="59">
        <v>847.0</v>
      </c>
      <c r="D1144" s="27">
        <v>-264.0</v>
      </c>
      <c r="E1144" s="42"/>
    </row>
    <row r="1145" hidden="1">
      <c r="A1145" s="35" t="s">
        <v>3875</v>
      </c>
      <c r="B1145" s="29">
        <v>31528.24</v>
      </c>
      <c r="C1145" s="59">
        <v>30776.24</v>
      </c>
      <c r="D1145" s="27">
        <v>-752.0</v>
      </c>
      <c r="E1145" s="42"/>
    </row>
    <row r="1146" hidden="1">
      <c r="A1146" s="36" t="s">
        <v>3876</v>
      </c>
      <c r="B1146" s="43">
        <v>-264.00000000000364</v>
      </c>
      <c r="C1146" s="65">
        <v>-3.637978807091713E-12</v>
      </c>
      <c r="D1146" s="66">
        <v>264.0</v>
      </c>
      <c r="E1146" s="46"/>
    </row>
    <row r="1147" hidden="1"/>
    <row r="1148" hidden="1"/>
    <row r="1149" hidden="1">
      <c r="A1149" s="5" t="s">
        <v>5095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3850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4" t="s">
        <v>3851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5100</v>
      </c>
      <c r="B1155" s="7"/>
      <c r="C1155" s="16"/>
      <c r="D1155" s="56" t="s">
        <v>5099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3852</v>
      </c>
      <c r="B1157" s="6"/>
      <c r="C1157" s="6"/>
      <c r="D1157" s="6"/>
      <c r="E1157" s="7"/>
    </row>
    <row r="1158" hidden="1">
      <c r="A1158" s="20" t="s">
        <v>3853</v>
      </c>
      <c r="B1158" s="21" t="s">
        <v>3854</v>
      </c>
      <c r="C1158" s="22" t="s">
        <v>3855</v>
      </c>
      <c r="D1158" s="21" t="s">
        <v>3856</v>
      </c>
      <c r="E1158" s="23" t="s">
        <v>13</v>
      </c>
    </row>
    <row r="1159" hidden="1">
      <c r="A1159" s="57" t="s">
        <v>3857</v>
      </c>
      <c r="B1159" s="25">
        <v>22311.0</v>
      </c>
      <c r="C1159" s="26">
        <v>22312.0</v>
      </c>
      <c r="D1159" s="27">
        <v>1.0</v>
      </c>
    </row>
    <row r="1160" hidden="1">
      <c r="A1160" s="57" t="s">
        <v>3858</v>
      </c>
      <c r="B1160" s="29">
        <v>20227.0</v>
      </c>
      <c r="C1160" s="26">
        <v>20227.0</v>
      </c>
      <c r="D1160" s="27">
        <v>0.0</v>
      </c>
      <c r="E1160" s="28" t="s">
        <v>9011</v>
      </c>
    </row>
    <row r="1161" hidden="1">
      <c r="A1161" s="57" t="s">
        <v>3859</v>
      </c>
      <c r="B1161" s="29">
        <v>0.0</v>
      </c>
      <c r="C1161" s="26"/>
      <c r="D1161" s="27">
        <v>0.0</v>
      </c>
      <c r="E1161" s="42"/>
    </row>
    <row r="1162" hidden="1">
      <c r="A1162" s="57" t="s">
        <v>3860</v>
      </c>
      <c r="B1162" s="29">
        <v>0.0</v>
      </c>
      <c r="C1162" s="26"/>
      <c r="D1162" s="27">
        <v>0.0</v>
      </c>
      <c r="E1162" s="42"/>
    </row>
    <row r="1163" hidden="1">
      <c r="A1163" s="31" t="s">
        <v>3862</v>
      </c>
      <c r="B1163" s="29">
        <v>0.0</v>
      </c>
      <c r="C1163" s="26"/>
      <c r="D1163" s="27">
        <v>0.0</v>
      </c>
      <c r="E1163" s="28"/>
    </row>
    <row r="1164" hidden="1">
      <c r="A1164" s="31" t="s">
        <v>3863</v>
      </c>
      <c r="B1164" s="29">
        <v>447.0</v>
      </c>
      <c r="C1164" s="26"/>
      <c r="D1164" s="27">
        <v>-447.0</v>
      </c>
      <c r="E1164" s="42"/>
    </row>
    <row r="1165" hidden="1">
      <c r="A1165" s="31" t="s">
        <v>3865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3867</v>
      </c>
      <c r="B1166" s="29">
        <v>4120.0</v>
      </c>
      <c r="C1166" s="26">
        <v>5240.0</v>
      </c>
      <c r="D1166" s="27">
        <v>1120.0</v>
      </c>
      <c r="E1166" s="42"/>
    </row>
    <row r="1167" hidden="1">
      <c r="A1167" s="58" t="s">
        <v>3868</v>
      </c>
      <c r="B1167" s="29">
        <v>100024.0</v>
      </c>
      <c r="C1167" s="29">
        <v>99705.0</v>
      </c>
      <c r="D1167" s="27">
        <v>-319.0</v>
      </c>
      <c r="E1167" s="42"/>
    </row>
    <row r="1168" hidden="1">
      <c r="A1168" s="58" t="s">
        <v>3869</v>
      </c>
      <c r="B1168" s="29">
        <v>27988.0</v>
      </c>
      <c r="C1168" s="59">
        <v>27988.0</v>
      </c>
      <c r="D1168" s="27">
        <v>0.0</v>
      </c>
      <c r="E1168" s="42"/>
    </row>
    <row r="1169" hidden="1">
      <c r="A1169" s="58" t="s">
        <v>3870</v>
      </c>
      <c r="B1169" s="29">
        <v>43219.0</v>
      </c>
      <c r="C1169" s="59">
        <v>43219.0</v>
      </c>
      <c r="D1169" s="27">
        <v>0.0</v>
      </c>
      <c r="E1169" s="42"/>
    </row>
    <row r="1170" hidden="1">
      <c r="A1170" s="58" t="s">
        <v>3871</v>
      </c>
      <c r="B1170" s="29">
        <v>60104.0</v>
      </c>
      <c r="C1170" s="59">
        <v>60104.0</v>
      </c>
      <c r="D1170" s="27">
        <v>0.0</v>
      </c>
      <c r="E1170" s="42"/>
    </row>
    <row r="1171" hidden="1">
      <c r="A1171" s="58" t="s">
        <v>3873</v>
      </c>
      <c r="B1171" s="29">
        <v>2160.0</v>
      </c>
      <c r="C1171" s="59">
        <v>2160.0</v>
      </c>
      <c r="D1171" s="27">
        <v>0.0</v>
      </c>
      <c r="E1171" s="42"/>
    </row>
    <row r="1172" hidden="1">
      <c r="A1172" s="58" t="s">
        <v>3874</v>
      </c>
      <c r="B1172" s="29">
        <v>5648.0</v>
      </c>
      <c r="C1172" s="59">
        <v>5648.0</v>
      </c>
      <c r="D1172" s="27">
        <v>0.0</v>
      </c>
      <c r="E1172" s="42"/>
    </row>
    <row r="1173" hidden="1">
      <c r="A1173" s="35" t="s">
        <v>3875</v>
      </c>
      <c r="B1173" s="29">
        <v>282134.0</v>
      </c>
      <c r="C1173" s="59">
        <v>281815.0</v>
      </c>
      <c r="D1173" s="27">
        <v>-319.0</v>
      </c>
      <c r="E1173" s="42"/>
    </row>
    <row r="1174" hidden="1">
      <c r="A1174" s="36" t="s">
        <v>3876</v>
      </c>
      <c r="B1174" s="43">
        <v>0.0</v>
      </c>
      <c r="C1174" s="65">
        <v>0.0</v>
      </c>
      <c r="D1174" s="66">
        <v>0.0</v>
      </c>
      <c r="E1174" s="46"/>
    </row>
    <row r="1175" hidden="1"/>
    <row r="1176" hidden="1"/>
    <row r="1177" hidden="1">
      <c r="A1177" s="5" t="s">
        <v>5095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3850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4" t="s">
        <v>3851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5098</v>
      </c>
      <c r="B1183" s="7"/>
      <c r="C1183" s="16"/>
      <c r="D1183" s="56" t="s">
        <v>5099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3852</v>
      </c>
      <c r="B1185" s="6"/>
      <c r="C1185" s="6"/>
      <c r="D1185" s="6"/>
      <c r="E1185" s="7"/>
    </row>
    <row r="1186" hidden="1">
      <c r="A1186" s="20" t="s">
        <v>3853</v>
      </c>
      <c r="B1186" s="21" t="s">
        <v>3854</v>
      </c>
      <c r="C1186" s="22" t="s">
        <v>3855</v>
      </c>
      <c r="D1186" s="21" t="s">
        <v>3856</v>
      </c>
      <c r="E1186" s="23" t="s">
        <v>13</v>
      </c>
    </row>
    <row r="1187" hidden="1">
      <c r="A1187" s="57" t="s">
        <v>3857</v>
      </c>
      <c r="B1187" s="25">
        <v>17206.0</v>
      </c>
      <c r="C1187" s="26">
        <v>17207.0</v>
      </c>
      <c r="D1187" s="27">
        <v>1.0</v>
      </c>
    </row>
    <row r="1188" hidden="1">
      <c r="A1188" s="57" t="s">
        <v>3858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7" t="s">
        <v>3859</v>
      </c>
      <c r="B1189" s="29">
        <v>320.0</v>
      </c>
      <c r="C1189" s="26">
        <v>320.0</v>
      </c>
      <c r="D1189" s="27">
        <v>0.0</v>
      </c>
      <c r="E1189" s="42"/>
    </row>
    <row r="1190" hidden="1">
      <c r="A1190" s="57" t="s">
        <v>3860</v>
      </c>
      <c r="B1190" s="29">
        <v>800.0</v>
      </c>
      <c r="C1190" s="26">
        <v>800.0</v>
      </c>
      <c r="D1190" s="27">
        <v>0.0</v>
      </c>
      <c r="E1190" s="42"/>
    </row>
    <row r="1191" hidden="1">
      <c r="A1191" s="31" t="s">
        <v>3862</v>
      </c>
      <c r="B1191" s="29">
        <v>0.0</v>
      </c>
      <c r="C1191" s="26"/>
      <c r="D1191" s="27">
        <v>0.0</v>
      </c>
      <c r="E1191" s="28"/>
    </row>
    <row r="1192" hidden="1">
      <c r="A1192" s="31" t="s">
        <v>3863</v>
      </c>
      <c r="B1192" s="29">
        <v>29.0</v>
      </c>
      <c r="C1192" s="26">
        <v>29.0</v>
      </c>
      <c r="D1192" s="27">
        <v>0.0</v>
      </c>
      <c r="E1192" s="42"/>
    </row>
    <row r="1193" hidden="1">
      <c r="A1193" s="31" t="s">
        <v>3865</v>
      </c>
      <c r="B1193" s="29">
        <v>2040.0</v>
      </c>
      <c r="C1193" s="26">
        <v>2000.0</v>
      </c>
      <c r="D1193" s="27">
        <v>-40.0</v>
      </c>
      <c r="E1193" s="28" t="s">
        <v>9012</v>
      </c>
    </row>
    <row r="1194" hidden="1">
      <c r="A1194" s="31" t="s">
        <v>3867</v>
      </c>
      <c r="B1194" s="29">
        <v>4800.0</v>
      </c>
      <c r="C1194" s="26">
        <v>4800.0</v>
      </c>
      <c r="D1194" s="27">
        <v>0.0</v>
      </c>
      <c r="E1194" s="42"/>
    </row>
    <row r="1195" hidden="1">
      <c r="A1195" s="58" t="s">
        <v>3868</v>
      </c>
      <c r="B1195" s="29">
        <v>115897.0</v>
      </c>
      <c r="C1195" s="29">
        <v>116420.0</v>
      </c>
      <c r="D1195" s="27">
        <v>523.0</v>
      </c>
      <c r="E1195" s="42"/>
    </row>
    <row r="1196" hidden="1">
      <c r="A1196" s="58" t="s">
        <v>3869</v>
      </c>
      <c r="B1196" s="29">
        <v>34146.0</v>
      </c>
      <c r="C1196" s="59">
        <v>34146.0</v>
      </c>
      <c r="D1196" s="27">
        <v>0.0</v>
      </c>
      <c r="E1196" s="42"/>
    </row>
    <row r="1197" hidden="1">
      <c r="A1197" s="58" t="s">
        <v>3870</v>
      </c>
      <c r="B1197" s="29">
        <v>60099.0</v>
      </c>
      <c r="C1197" s="59">
        <v>59780.0</v>
      </c>
      <c r="D1197" s="27">
        <v>-319.0</v>
      </c>
      <c r="E1197" s="42"/>
    </row>
    <row r="1198" hidden="1">
      <c r="A1198" s="58" t="s">
        <v>3871</v>
      </c>
      <c r="B1198" s="29">
        <v>67531.0</v>
      </c>
      <c r="C1198" s="59">
        <v>67531.0</v>
      </c>
      <c r="D1198" s="27">
        <v>0.0</v>
      </c>
      <c r="E1198" s="42"/>
    </row>
    <row r="1199" hidden="1">
      <c r="A1199" s="58" t="s">
        <v>3873</v>
      </c>
      <c r="B1199" s="29">
        <v>866.0</v>
      </c>
      <c r="C1199" s="59">
        <v>866.0</v>
      </c>
      <c r="D1199" s="27">
        <v>0.0</v>
      </c>
      <c r="E1199" s="42"/>
    </row>
    <row r="1200" hidden="1">
      <c r="A1200" s="58" t="s">
        <v>3874</v>
      </c>
      <c r="B1200" s="29">
        <v>9029.0</v>
      </c>
      <c r="C1200" s="59">
        <v>8630.0</v>
      </c>
      <c r="D1200" s="27">
        <v>-399.0</v>
      </c>
      <c r="E1200" s="42"/>
    </row>
    <row r="1201" hidden="1">
      <c r="A1201" s="35" t="s">
        <v>3875</v>
      </c>
      <c r="B1201" s="29">
        <v>333545.0</v>
      </c>
      <c r="C1201" s="59">
        <v>333350.0</v>
      </c>
      <c r="D1201" s="27">
        <v>-195.0</v>
      </c>
      <c r="E1201" s="42"/>
    </row>
    <row r="1202" hidden="1">
      <c r="A1202" s="36" t="s">
        <v>3876</v>
      </c>
      <c r="B1202" s="43">
        <v>8.0</v>
      </c>
      <c r="C1202" s="65">
        <v>369.0</v>
      </c>
      <c r="D1202" s="66">
        <v>361.0</v>
      </c>
      <c r="E1202" s="46"/>
    </row>
    <row r="1203" hidden="1"/>
    <row r="1204" hidden="1"/>
    <row r="1205" hidden="1">
      <c r="A1205" s="5" t="s">
        <v>5095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3850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4" t="s">
        <v>3851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5098</v>
      </c>
      <c r="B1211" s="7"/>
      <c r="C1211" s="16"/>
      <c r="D1211" s="56" t="s">
        <v>5099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3852</v>
      </c>
      <c r="B1213" s="6"/>
      <c r="C1213" s="6"/>
      <c r="D1213" s="6"/>
      <c r="E1213" s="7"/>
    </row>
    <row r="1214" hidden="1">
      <c r="A1214" s="20" t="s">
        <v>3853</v>
      </c>
      <c r="B1214" s="21" t="s">
        <v>3854</v>
      </c>
      <c r="C1214" s="22" t="s">
        <v>3855</v>
      </c>
      <c r="D1214" s="21" t="s">
        <v>3856</v>
      </c>
      <c r="E1214" s="23" t="s">
        <v>13</v>
      </c>
    </row>
    <row r="1215" hidden="1">
      <c r="A1215" s="57" t="s">
        <v>3857</v>
      </c>
      <c r="B1215" s="25">
        <v>19603.0</v>
      </c>
      <c r="C1215" s="26">
        <v>19604.0</v>
      </c>
      <c r="D1215" s="27">
        <v>1.0</v>
      </c>
    </row>
    <row r="1216" hidden="1">
      <c r="A1216" s="57" t="s">
        <v>3858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7" t="s">
        <v>3859</v>
      </c>
      <c r="B1217" s="29">
        <v>510.0</v>
      </c>
      <c r="C1217" s="26">
        <v>510.0</v>
      </c>
      <c r="D1217" s="27">
        <v>0.0</v>
      </c>
      <c r="E1217" s="42"/>
    </row>
    <row r="1218" hidden="1">
      <c r="A1218" s="57" t="s">
        <v>3860</v>
      </c>
      <c r="B1218" s="29">
        <v>0.0</v>
      </c>
      <c r="C1218" s="26"/>
      <c r="D1218" s="27">
        <v>0.0</v>
      </c>
      <c r="E1218" s="42"/>
    </row>
    <row r="1219" hidden="1">
      <c r="A1219" s="31" t="s">
        <v>3862</v>
      </c>
      <c r="B1219" s="29">
        <v>0.0</v>
      </c>
      <c r="C1219" s="26"/>
      <c r="D1219" s="27">
        <v>0.0</v>
      </c>
      <c r="E1219" s="28"/>
    </row>
    <row r="1220" hidden="1">
      <c r="A1220" s="31" t="s">
        <v>3863</v>
      </c>
      <c r="B1220" s="29">
        <v>0.0</v>
      </c>
      <c r="C1220" s="26"/>
      <c r="D1220" s="27">
        <v>0.0</v>
      </c>
      <c r="E1220" s="42"/>
    </row>
    <row r="1221" hidden="1">
      <c r="A1221" s="31" t="s">
        <v>3865</v>
      </c>
      <c r="B1221" s="29">
        <v>5650.0</v>
      </c>
      <c r="C1221" s="26">
        <v>5410.0</v>
      </c>
      <c r="D1221" s="27">
        <v>-240.0</v>
      </c>
      <c r="E1221" s="28" t="s">
        <v>9013</v>
      </c>
    </row>
    <row r="1222" hidden="1">
      <c r="A1222" s="31" t="s">
        <v>3867</v>
      </c>
      <c r="B1222" s="29">
        <v>4960.0</v>
      </c>
      <c r="C1222" s="26">
        <v>5120.0</v>
      </c>
      <c r="D1222" s="27">
        <v>160.0</v>
      </c>
      <c r="E1222" s="42"/>
    </row>
    <row r="1223" hidden="1">
      <c r="A1223" s="58" t="s">
        <v>3868</v>
      </c>
      <c r="B1223" s="29">
        <v>123215.0</v>
      </c>
      <c r="C1223" s="29">
        <v>123215.0</v>
      </c>
      <c r="D1223" s="27">
        <v>0.0</v>
      </c>
      <c r="E1223" s="42"/>
    </row>
    <row r="1224" hidden="1">
      <c r="A1224" s="58" t="s">
        <v>3869</v>
      </c>
      <c r="B1224" s="29">
        <v>35139.0</v>
      </c>
      <c r="C1224" s="59">
        <v>35139.0</v>
      </c>
      <c r="D1224" s="27">
        <v>0.0</v>
      </c>
      <c r="E1224" s="42"/>
    </row>
    <row r="1225" hidden="1">
      <c r="A1225" s="58" t="s">
        <v>3870</v>
      </c>
      <c r="B1225" s="29">
        <v>53127.0</v>
      </c>
      <c r="C1225" s="59">
        <v>53127.0</v>
      </c>
      <c r="D1225" s="27">
        <v>0.0</v>
      </c>
      <c r="E1225" s="42"/>
    </row>
    <row r="1226" hidden="1">
      <c r="A1226" s="58" t="s">
        <v>3871</v>
      </c>
      <c r="B1226" s="29">
        <v>70437.0</v>
      </c>
      <c r="C1226" s="59">
        <v>70437.0</v>
      </c>
      <c r="D1226" s="27">
        <v>0.0</v>
      </c>
      <c r="E1226" s="42"/>
    </row>
    <row r="1227" hidden="1">
      <c r="A1227" s="58" t="s">
        <v>3873</v>
      </c>
      <c r="B1227" s="29">
        <v>1847.0</v>
      </c>
      <c r="C1227" s="59">
        <v>1847.0</v>
      </c>
      <c r="D1227" s="27">
        <v>0.0</v>
      </c>
      <c r="E1227" s="42"/>
    </row>
    <row r="1228" hidden="1">
      <c r="A1228" s="58" t="s">
        <v>3874</v>
      </c>
      <c r="B1228" s="29">
        <v>9749.0</v>
      </c>
      <c r="C1228" s="59">
        <v>9749.0</v>
      </c>
      <c r="D1228" s="27">
        <v>0.0</v>
      </c>
      <c r="E1228" s="42"/>
    </row>
    <row r="1229" hidden="1">
      <c r="A1229" s="35" t="s">
        <v>3875</v>
      </c>
      <c r="B1229" s="29">
        <v>334876.7</v>
      </c>
      <c r="C1229" s="59">
        <v>334876.7</v>
      </c>
      <c r="D1229" s="27">
        <v>0.0</v>
      </c>
      <c r="E1229" s="42"/>
    </row>
    <row r="1230" hidden="1">
      <c r="A1230" s="36" t="s">
        <v>3876</v>
      </c>
      <c r="B1230" s="43">
        <v>0.3000000000029104</v>
      </c>
      <c r="C1230" s="65">
        <v>-78.70000000001164</v>
      </c>
      <c r="D1230" s="66">
        <v>-79.00000000001455</v>
      </c>
      <c r="E1230" s="46"/>
    </row>
    <row r="1231" hidden="1"/>
    <row r="1232" hidden="1"/>
    <row r="1233" hidden="1">
      <c r="A1233" s="5" t="s">
        <v>5095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3850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4" t="s">
        <v>3851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5098</v>
      </c>
      <c r="B1239" s="7"/>
      <c r="C1239" s="16"/>
      <c r="D1239" s="56" t="s">
        <v>5099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3852</v>
      </c>
      <c r="B1241" s="6"/>
      <c r="C1241" s="6"/>
      <c r="D1241" s="6"/>
      <c r="E1241" s="7"/>
    </row>
    <row r="1242" hidden="1">
      <c r="A1242" s="20" t="s">
        <v>3853</v>
      </c>
      <c r="B1242" s="21" t="s">
        <v>3854</v>
      </c>
      <c r="C1242" s="22" t="s">
        <v>3855</v>
      </c>
      <c r="D1242" s="21" t="s">
        <v>3856</v>
      </c>
      <c r="E1242" s="23" t="s">
        <v>13</v>
      </c>
    </row>
    <row r="1243" hidden="1">
      <c r="A1243" s="57" t="s">
        <v>3857</v>
      </c>
      <c r="B1243" s="25">
        <v>31989.0</v>
      </c>
      <c r="C1243" s="26">
        <v>32000.0</v>
      </c>
      <c r="D1243" s="27">
        <v>11.0</v>
      </c>
    </row>
    <row r="1244" hidden="1">
      <c r="A1244" s="57" t="s">
        <v>3858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7" t="s">
        <v>3859</v>
      </c>
      <c r="B1245" s="29">
        <v>0.0</v>
      </c>
      <c r="C1245" s="26"/>
      <c r="D1245" s="27">
        <v>0.0</v>
      </c>
      <c r="E1245" s="42"/>
    </row>
    <row r="1246" hidden="1">
      <c r="A1246" s="57" t="s">
        <v>3860</v>
      </c>
      <c r="B1246" s="29">
        <v>0.0</v>
      </c>
      <c r="C1246" s="26"/>
      <c r="D1246" s="27">
        <v>0.0</v>
      </c>
      <c r="E1246" s="42"/>
    </row>
    <row r="1247" hidden="1">
      <c r="A1247" s="31" t="s">
        <v>3862</v>
      </c>
      <c r="B1247" s="29">
        <v>0.0</v>
      </c>
      <c r="C1247" s="26"/>
      <c r="D1247" s="27">
        <v>0.0</v>
      </c>
      <c r="E1247" s="28"/>
    </row>
    <row r="1248" hidden="1">
      <c r="A1248" s="31" t="s">
        <v>3863</v>
      </c>
      <c r="B1248" s="29">
        <v>60.0</v>
      </c>
      <c r="C1248" s="26">
        <v>60.0</v>
      </c>
      <c r="D1248" s="27">
        <v>0.0</v>
      </c>
      <c r="E1248" s="42"/>
    </row>
    <row r="1249" hidden="1">
      <c r="A1249" s="31" t="s">
        <v>3865</v>
      </c>
      <c r="B1249" s="29">
        <v>360.0</v>
      </c>
      <c r="C1249" s="26"/>
      <c r="D1249" s="27">
        <v>-360.0</v>
      </c>
      <c r="E1249" s="28"/>
    </row>
    <row r="1250" hidden="1">
      <c r="A1250" s="31" t="s">
        <v>3867</v>
      </c>
      <c r="B1250" s="29">
        <v>4280.0</v>
      </c>
      <c r="C1250" s="26">
        <v>4680.0</v>
      </c>
      <c r="D1250" s="27">
        <v>400.0</v>
      </c>
      <c r="E1250" s="42"/>
    </row>
    <row r="1251" hidden="1">
      <c r="A1251" s="58" t="s">
        <v>3868</v>
      </c>
      <c r="B1251" s="29">
        <v>148297.55</v>
      </c>
      <c r="C1251" s="29">
        <v>148297.5499999998</v>
      </c>
      <c r="D1251" s="27">
        <v>-1.7462298274040222E-10</v>
      </c>
      <c r="E1251" s="42"/>
    </row>
    <row r="1252" hidden="1">
      <c r="A1252" s="58" t="s">
        <v>3869</v>
      </c>
      <c r="B1252" s="29">
        <v>37520.0</v>
      </c>
      <c r="C1252" s="59">
        <v>37520.0</v>
      </c>
      <c r="D1252" s="27">
        <v>0.0</v>
      </c>
      <c r="E1252" s="42"/>
    </row>
    <row r="1253" hidden="1">
      <c r="A1253" s="58" t="s">
        <v>3870</v>
      </c>
      <c r="B1253" s="29">
        <v>49899.0</v>
      </c>
      <c r="C1253" s="59">
        <v>49635.0</v>
      </c>
      <c r="D1253" s="27">
        <v>-264.0</v>
      </c>
      <c r="E1253" s="42"/>
    </row>
    <row r="1254" hidden="1">
      <c r="A1254" s="58" t="s">
        <v>3871</v>
      </c>
      <c r="B1254" s="29">
        <v>64292.5</v>
      </c>
      <c r="C1254" s="59">
        <v>64292.5</v>
      </c>
      <c r="D1254" s="27">
        <v>0.0</v>
      </c>
      <c r="E1254" s="42"/>
    </row>
    <row r="1255" hidden="1">
      <c r="A1255" s="58" t="s">
        <v>3873</v>
      </c>
      <c r="B1255" s="29">
        <v>4442.0</v>
      </c>
      <c r="C1255" s="59">
        <v>4442.0</v>
      </c>
      <c r="D1255" s="27">
        <v>0.0</v>
      </c>
      <c r="E1255" s="42"/>
    </row>
    <row r="1256" hidden="1">
      <c r="A1256" s="58" t="s">
        <v>3874</v>
      </c>
      <c r="B1256" s="29">
        <v>8260.0</v>
      </c>
      <c r="C1256" s="59">
        <v>8260.0</v>
      </c>
      <c r="D1256" s="27">
        <v>0.0</v>
      </c>
      <c r="E1256" s="42"/>
    </row>
    <row r="1257" hidden="1">
      <c r="A1257" s="35" t="s">
        <v>3875</v>
      </c>
      <c r="B1257" s="29">
        <v>361713.05000000005</v>
      </c>
      <c r="C1257" s="59">
        <v>361449.0500000002</v>
      </c>
      <c r="D1257" s="27">
        <v>-263.9999999998254</v>
      </c>
      <c r="E1257" s="42"/>
    </row>
    <row r="1258" hidden="1">
      <c r="A1258" s="36" t="s">
        <v>3876</v>
      </c>
      <c r="B1258" s="43">
        <v>0.9999999999636202</v>
      </c>
      <c r="C1258" s="65">
        <v>51.999999999592546</v>
      </c>
      <c r="D1258" s="66">
        <v>50.999999999628926</v>
      </c>
      <c r="E1258" s="46"/>
    </row>
    <row r="1259" hidden="1"/>
    <row r="1260" hidden="1"/>
    <row r="1261" hidden="1">
      <c r="A1261" s="5" t="s">
        <v>5095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3850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4" t="s">
        <v>3851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5098</v>
      </c>
      <c r="B1267" s="7"/>
      <c r="C1267" s="16"/>
      <c r="D1267" s="56" t="s">
        <v>5101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3852</v>
      </c>
      <c r="B1269" s="6"/>
      <c r="C1269" s="6"/>
      <c r="D1269" s="6"/>
      <c r="E1269" s="7"/>
    </row>
    <row r="1270" hidden="1">
      <c r="A1270" s="20" t="s">
        <v>3853</v>
      </c>
      <c r="B1270" s="21" t="s">
        <v>3854</v>
      </c>
      <c r="C1270" s="22" t="s">
        <v>3855</v>
      </c>
      <c r="D1270" s="21" t="s">
        <v>3856</v>
      </c>
      <c r="E1270" s="23" t="s">
        <v>13</v>
      </c>
    </row>
    <row r="1271" hidden="1">
      <c r="A1271" s="57" t="s">
        <v>3857</v>
      </c>
      <c r="B1271" s="25">
        <v>5532.0</v>
      </c>
      <c r="C1271" s="26">
        <v>4532.0</v>
      </c>
      <c r="D1271" s="27">
        <v>-1000.0</v>
      </c>
    </row>
    <row r="1272" hidden="1">
      <c r="A1272" s="57" t="s">
        <v>3858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7" t="s">
        <v>3859</v>
      </c>
      <c r="B1273" s="29">
        <v>140.0</v>
      </c>
      <c r="C1273" s="26">
        <v>140.0</v>
      </c>
      <c r="D1273" s="27">
        <v>0.0</v>
      </c>
      <c r="E1273" s="42"/>
    </row>
    <row r="1274" hidden="1">
      <c r="A1274" s="57" t="s">
        <v>3860</v>
      </c>
      <c r="B1274" s="29">
        <v>0.0</v>
      </c>
      <c r="C1274" s="26"/>
      <c r="D1274" s="27">
        <v>0.0</v>
      </c>
      <c r="E1274" s="42"/>
    </row>
    <row r="1275" hidden="1">
      <c r="A1275" s="31" t="s">
        <v>3862</v>
      </c>
      <c r="B1275" s="29">
        <v>0.0</v>
      </c>
      <c r="C1275" s="26"/>
      <c r="D1275" s="27">
        <v>0.0</v>
      </c>
      <c r="E1275" s="28"/>
    </row>
    <row r="1276" hidden="1">
      <c r="A1276" s="31" t="s">
        <v>3863</v>
      </c>
      <c r="B1276" s="29">
        <v>0.0</v>
      </c>
      <c r="C1276" s="26"/>
      <c r="D1276" s="27">
        <v>0.0</v>
      </c>
      <c r="E1276" s="42"/>
    </row>
    <row r="1277" hidden="1">
      <c r="A1277" s="31" t="s">
        <v>3865</v>
      </c>
      <c r="B1277" s="29">
        <v>7540.0</v>
      </c>
      <c r="C1277" s="26">
        <v>8420.0</v>
      </c>
      <c r="D1277" s="27">
        <v>880.0</v>
      </c>
      <c r="E1277" s="28" t="s">
        <v>9014</v>
      </c>
    </row>
    <row r="1278" hidden="1">
      <c r="A1278" s="31" t="s">
        <v>3867</v>
      </c>
      <c r="B1278" s="29">
        <v>1640.0</v>
      </c>
      <c r="C1278" s="26">
        <v>1760.0</v>
      </c>
      <c r="D1278" s="27">
        <v>120.0</v>
      </c>
      <c r="E1278" s="42"/>
    </row>
    <row r="1279" hidden="1">
      <c r="A1279" s="58" t="s">
        <v>3868</v>
      </c>
      <c r="B1279" s="29">
        <v>49498.0</v>
      </c>
      <c r="C1279" s="29">
        <v>49498.0</v>
      </c>
      <c r="D1279" s="27">
        <v>0.0</v>
      </c>
      <c r="E1279" s="42"/>
    </row>
    <row r="1280" hidden="1">
      <c r="A1280" s="58" t="s">
        <v>3869</v>
      </c>
      <c r="B1280" s="29">
        <v>9018.0</v>
      </c>
      <c r="C1280" s="59">
        <v>9018.0</v>
      </c>
      <c r="D1280" s="27">
        <v>0.0</v>
      </c>
      <c r="E1280" s="42"/>
    </row>
    <row r="1281" hidden="1">
      <c r="A1281" s="58" t="s">
        <v>3870</v>
      </c>
      <c r="B1281" s="29">
        <v>14849.0</v>
      </c>
      <c r="C1281" s="59">
        <v>14849.0</v>
      </c>
      <c r="D1281" s="27">
        <v>0.0</v>
      </c>
      <c r="E1281" s="42"/>
    </row>
    <row r="1282" hidden="1">
      <c r="A1282" s="58" t="s">
        <v>3871</v>
      </c>
      <c r="B1282" s="29">
        <v>17711.0</v>
      </c>
      <c r="C1282" s="59">
        <v>17711.0</v>
      </c>
      <c r="D1282" s="27">
        <v>0.0</v>
      </c>
      <c r="E1282" s="42"/>
    </row>
    <row r="1283" hidden="1">
      <c r="A1283" s="58" t="s">
        <v>3873</v>
      </c>
      <c r="B1283" s="29">
        <v>1239.0</v>
      </c>
      <c r="C1283" s="59">
        <v>1239.0</v>
      </c>
      <c r="D1283" s="27">
        <v>0.0</v>
      </c>
      <c r="E1283" s="42"/>
    </row>
    <row r="1284" hidden="1">
      <c r="A1284" s="58" t="s">
        <v>3874</v>
      </c>
      <c r="B1284" s="29">
        <v>3439.0</v>
      </c>
      <c r="C1284" s="59">
        <v>3439.0</v>
      </c>
      <c r="D1284" s="27">
        <v>0.0</v>
      </c>
      <c r="E1284" s="42"/>
    </row>
    <row r="1285" hidden="1">
      <c r="A1285" s="35" t="s">
        <v>3875</v>
      </c>
      <c r="B1285" s="29">
        <v>115891.0</v>
      </c>
      <c r="C1285" s="59">
        <v>115891.0</v>
      </c>
      <c r="D1285" s="27">
        <v>0.0</v>
      </c>
      <c r="E1285" s="42"/>
    </row>
    <row r="1286" hidden="1">
      <c r="A1286" s="36" t="s">
        <v>3876</v>
      </c>
      <c r="B1286" s="43">
        <v>0.0</v>
      </c>
      <c r="C1286" s="65">
        <v>0.0</v>
      </c>
      <c r="D1286" s="66">
        <v>0.0</v>
      </c>
      <c r="E1286" s="46"/>
    </row>
    <row r="1287" hidden="1"/>
    <row r="1288" hidden="1"/>
    <row r="1289" hidden="1">
      <c r="A1289" s="5" t="s">
        <v>5095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3850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4" t="s">
        <v>3851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5113</v>
      </c>
      <c r="B1295" s="7"/>
      <c r="C1295" s="16"/>
      <c r="D1295" s="56" t="s">
        <v>5099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3852</v>
      </c>
      <c r="B1297" s="6"/>
      <c r="C1297" s="6"/>
      <c r="D1297" s="6"/>
      <c r="E1297" s="7"/>
    </row>
    <row r="1298" hidden="1">
      <c r="A1298" s="20" t="s">
        <v>3853</v>
      </c>
      <c r="B1298" s="21" t="s">
        <v>3854</v>
      </c>
      <c r="C1298" s="22" t="s">
        <v>3855</v>
      </c>
      <c r="D1298" s="21" t="s">
        <v>3856</v>
      </c>
      <c r="E1298" s="23" t="s">
        <v>13</v>
      </c>
    </row>
    <row r="1299" hidden="1">
      <c r="A1299" s="57" t="s">
        <v>3857</v>
      </c>
      <c r="B1299" s="25">
        <v>20080.0</v>
      </c>
      <c r="C1299" s="26">
        <v>20080.0</v>
      </c>
      <c r="D1299" s="27">
        <v>0.0</v>
      </c>
    </row>
    <row r="1300" hidden="1">
      <c r="A1300" s="57" t="s">
        <v>3858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7" t="s">
        <v>3859</v>
      </c>
      <c r="B1301" s="29">
        <v>0.0</v>
      </c>
      <c r="C1301" s="26"/>
      <c r="D1301" s="27">
        <v>0.0</v>
      </c>
      <c r="E1301" s="42"/>
    </row>
    <row r="1302" hidden="1">
      <c r="A1302" s="57" t="s">
        <v>3860</v>
      </c>
      <c r="B1302" s="29">
        <v>0.0</v>
      </c>
      <c r="C1302" s="26"/>
      <c r="D1302" s="27">
        <v>0.0</v>
      </c>
      <c r="E1302" s="42"/>
    </row>
    <row r="1303" hidden="1">
      <c r="A1303" s="31" t="s">
        <v>3862</v>
      </c>
      <c r="B1303" s="29">
        <v>0.0</v>
      </c>
      <c r="C1303" s="26"/>
      <c r="D1303" s="27">
        <v>0.0</v>
      </c>
      <c r="E1303" s="28"/>
    </row>
    <row r="1304" hidden="1">
      <c r="A1304" s="31" t="s">
        <v>3863</v>
      </c>
      <c r="B1304" s="29">
        <v>0.0</v>
      </c>
      <c r="C1304" s="26"/>
      <c r="D1304" s="27">
        <v>0.0</v>
      </c>
      <c r="E1304" s="42"/>
    </row>
    <row r="1305" hidden="1">
      <c r="A1305" s="31" t="s">
        <v>3865</v>
      </c>
      <c r="B1305" s="29">
        <v>40.0</v>
      </c>
      <c r="C1305" s="26"/>
      <c r="D1305" s="27">
        <v>-40.0</v>
      </c>
      <c r="E1305" s="28"/>
    </row>
    <row r="1306" hidden="1">
      <c r="A1306" s="31" t="s">
        <v>3867</v>
      </c>
      <c r="B1306" s="29">
        <v>3040.0</v>
      </c>
      <c r="C1306" s="26">
        <v>3080.0</v>
      </c>
      <c r="D1306" s="27">
        <v>40.0</v>
      </c>
      <c r="E1306" s="42"/>
    </row>
    <row r="1307" hidden="1">
      <c r="A1307" s="58" t="s">
        <v>3868</v>
      </c>
      <c r="B1307" s="29">
        <v>79058.0</v>
      </c>
      <c r="C1307" s="29">
        <v>79058.0</v>
      </c>
      <c r="D1307" s="27">
        <v>0.0</v>
      </c>
      <c r="E1307" s="42"/>
    </row>
    <row r="1308" hidden="1">
      <c r="A1308" s="58" t="s">
        <v>3869</v>
      </c>
      <c r="B1308" s="29">
        <v>23043.0</v>
      </c>
      <c r="C1308" s="59">
        <v>23043.0</v>
      </c>
      <c r="D1308" s="27">
        <v>0.0</v>
      </c>
      <c r="E1308" s="42"/>
    </row>
    <row r="1309" hidden="1">
      <c r="A1309" s="58" t="s">
        <v>3870</v>
      </c>
      <c r="B1309" s="29">
        <v>27429.0</v>
      </c>
      <c r="C1309" s="59">
        <v>27110.0</v>
      </c>
      <c r="D1309" s="27">
        <v>-319.0</v>
      </c>
      <c r="E1309" s="42"/>
    </row>
    <row r="1310" hidden="1">
      <c r="A1310" s="58" t="s">
        <v>3871</v>
      </c>
      <c r="B1310" s="29">
        <v>43833.0</v>
      </c>
      <c r="C1310" s="59">
        <v>43833.0</v>
      </c>
      <c r="D1310" s="27">
        <v>0.0</v>
      </c>
      <c r="E1310" s="42"/>
    </row>
    <row r="1311" hidden="1">
      <c r="A1311" s="58" t="s">
        <v>3873</v>
      </c>
      <c r="B1311" s="29">
        <v>4326.0</v>
      </c>
      <c r="C1311" s="59">
        <v>4326.0</v>
      </c>
      <c r="D1311" s="27">
        <v>0.0</v>
      </c>
      <c r="E1311" s="42"/>
    </row>
    <row r="1312" hidden="1">
      <c r="A1312" s="58" t="s">
        <v>3874</v>
      </c>
      <c r="B1312" s="29">
        <v>6020.0</v>
      </c>
      <c r="C1312" s="59">
        <v>6020.0</v>
      </c>
      <c r="D1312" s="27">
        <v>0.0</v>
      </c>
      <c r="E1312" s="42"/>
    </row>
    <row r="1313" hidden="1">
      <c r="A1313" s="35" t="s">
        <v>3875</v>
      </c>
      <c r="B1313" s="29">
        <v>219191.2</v>
      </c>
      <c r="C1313" s="59">
        <v>218872.2</v>
      </c>
      <c r="D1313" s="27">
        <v>-319.0</v>
      </c>
      <c r="E1313" s="42"/>
    </row>
    <row r="1314" hidden="1">
      <c r="A1314" s="36" t="s">
        <v>3876</v>
      </c>
      <c r="B1314" s="43">
        <v>-0.19999999999708962</v>
      </c>
      <c r="C1314" s="65">
        <v>-0.20000000001164153</v>
      </c>
      <c r="D1314" s="66">
        <v>-1.4551915228366852E-11</v>
      </c>
      <c r="E1314" s="46"/>
    </row>
    <row r="1315" hidden="1"/>
    <row r="1316" hidden="1"/>
    <row r="1317" hidden="1">
      <c r="A1317" s="5" t="s">
        <v>5095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3850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4" t="s">
        <v>3851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5098</v>
      </c>
      <c r="B1323" s="7"/>
      <c r="C1323" s="16"/>
      <c r="D1323" s="56" t="s">
        <v>5099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3852</v>
      </c>
      <c r="B1325" s="6"/>
      <c r="C1325" s="6"/>
      <c r="D1325" s="6"/>
      <c r="E1325" s="7"/>
    </row>
    <row r="1326" hidden="1">
      <c r="A1326" s="20" t="s">
        <v>3853</v>
      </c>
      <c r="B1326" s="21" t="s">
        <v>3854</v>
      </c>
      <c r="C1326" s="22" t="s">
        <v>3855</v>
      </c>
      <c r="D1326" s="21" t="s">
        <v>3856</v>
      </c>
      <c r="E1326" s="23" t="s">
        <v>13</v>
      </c>
    </row>
    <row r="1327" hidden="1">
      <c r="A1327" s="57" t="s">
        <v>3857</v>
      </c>
      <c r="B1327" s="25">
        <v>36610.0</v>
      </c>
      <c r="C1327" s="26">
        <v>35300.0</v>
      </c>
      <c r="D1327" s="27">
        <v>-1310.0</v>
      </c>
    </row>
    <row r="1328" hidden="1">
      <c r="A1328" s="57" t="s">
        <v>3858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7" t="s">
        <v>3859</v>
      </c>
      <c r="B1329" s="29">
        <v>0.0</v>
      </c>
      <c r="C1329" s="26"/>
      <c r="D1329" s="27">
        <v>0.0</v>
      </c>
      <c r="E1329" s="42"/>
    </row>
    <row r="1330" hidden="1">
      <c r="A1330" s="57" t="s">
        <v>3860</v>
      </c>
      <c r="B1330" s="29">
        <v>0.0</v>
      </c>
      <c r="C1330" s="26"/>
      <c r="D1330" s="27">
        <v>0.0</v>
      </c>
      <c r="E1330" s="42"/>
    </row>
    <row r="1331" hidden="1">
      <c r="A1331" s="31" t="s">
        <v>3862</v>
      </c>
      <c r="B1331" s="29">
        <v>0.0</v>
      </c>
      <c r="C1331" s="26"/>
      <c r="D1331" s="27">
        <v>0.0</v>
      </c>
      <c r="E1331" s="28"/>
    </row>
    <row r="1332" hidden="1">
      <c r="A1332" s="31" t="s">
        <v>3863</v>
      </c>
      <c r="B1332" s="29">
        <v>40.0</v>
      </c>
      <c r="C1332" s="26"/>
      <c r="D1332" s="27">
        <v>-40.0</v>
      </c>
      <c r="E1332" s="42"/>
    </row>
    <row r="1333" hidden="1">
      <c r="A1333" s="31" t="s">
        <v>3865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3867</v>
      </c>
      <c r="B1334" s="29">
        <v>4920.0</v>
      </c>
      <c r="C1334" s="26">
        <v>5440.0</v>
      </c>
      <c r="D1334" s="27">
        <v>520.0</v>
      </c>
      <c r="E1334" s="42"/>
    </row>
    <row r="1335" hidden="1">
      <c r="A1335" s="58" t="s">
        <v>3868</v>
      </c>
      <c r="B1335" s="29">
        <v>122877.0</v>
      </c>
      <c r="C1335" s="29">
        <v>122877.0</v>
      </c>
      <c r="D1335" s="27">
        <v>0.0</v>
      </c>
      <c r="E1335" s="42"/>
    </row>
    <row r="1336" hidden="1">
      <c r="A1336" s="58" t="s">
        <v>3869</v>
      </c>
      <c r="B1336" s="29">
        <v>38723.0</v>
      </c>
      <c r="C1336" s="59">
        <v>38723.0</v>
      </c>
      <c r="D1336" s="27">
        <v>0.0</v>
      </c>
      <c r="E1336" s="42"/>
    </row>
    <row r="1337" hidden="1">
      <c r="A1337" s="58" t="s">
        <v>3870</v>
      </c>
      <c r="B1337" s="29">
        <v>42595.0</v>
      </c>
      <c r="C1337" s="59">
        <v>42595.0</v>
      </c>
      <c r="D1337" s="27">
        <v>0.0</v>
      </c>
      <c r="E1337" s="42"/>
    </row>
    <row r="1338" hidden="1">
      <c r="A1338" s="58" t="s">
        <v>3871</v>
      </c>
      <c r="B1338" s="29">
        <v>63576.0</v>
      </c>
      <c r="C1338" s="59">
        <v>63576.0</v>
      </c>
      <c r="D1338" s="27">
        <v>0.0</v>
      </c>
      <c r="E1338" s="42"/>
    </row>
    <row r="1339" hidden="1">
      <c r="A1339" s="58" t="s">
        <v>3873</v>
      </c>
      <c r="B1339" s="29">
        <v>4607.0</v>
      </c>
      <c r="C1339" s="59">
        <v>4607.0</v>
      </c>
      <c r="D1339" s="27">
        <v>0.0</v>
      </c>
      <c r="E1339" s="42"/>
    </row>
    <row r="1340" hidden="1">
      <c r="A1340" s="58" t="s">
        <v>3874</v>
      </c>
      <c r="B1340" s="29">
        <v>12916.0</v>
      </c>
      <c r="C1340" s="59">
        <v>12916.0</v>
      </c>
      <c r="D1340" s="27">
        <v>0.0</v>
      </c>
      <c r="E1340" s="42"/>
    </row>
    <row r="1341" hidden="1">
      <c r="A1341" s="35" t="s">
        <v>3875</v>
      </c>
      <c r="B1341" s="29">
        <v>338785.5</v>
      </c>
      <c r="C1341" s="59">
        <v>338785.5</v>
      </c>
      <c r="D1341" s="27">
        <v>0.0</v>
      </c>
      <c r="E1341" s="42"/>
    </row>
    <row r="1342" hidden="1">
      <c r="A1342" s="36" t="s">
        <v>3876</v>
      </c>
      <c r="B1342" s="43">
        <v>0.5</v>
      </c>
      <c r="C1342" s="65">
        <v>-1310.5</v>
      </c>
      <c r="D1342" s="66">
        <v>-1311.0</v>
      </c>
      <c r="E1342" s="46"/>
    </row>
    <row r="1343" hidden="1"/>
    <row r="1344" hidden="1"/>
    <row r="1345" hidden="1">
      <c r="A1345" s="5" t="s">
        <v>5095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3850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4" t="s">
        <v>3851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5098</v>
      </c>
      <c r="B1351" s="7"/>
      <c r="C1351" s="16"/>
      <c r="D1351" s="56" t="s">
        <v>5099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3852</v>
      </c>
      <c r="B1353" s="6"/>
      <c r="C1353" s="6"/>
      <c r="D1353" s="6"/>
      <c r="E1353" s="7"/>
    </row>
    <row r="1354" hidden="1">
      <c r="A1354" s="20" t="s">
        <v>3853</v>
      </c>
      <c r="B1354" s="21" t="s">
        <v>3854</v>
      </c>
      <c r="C1354" s="22" t="s">
        <v>3855</v>
      </c>
      <c r="D1354" s="21" t="s">
        <v>3856</v>
      </c>
      <c r="E1354" s="23" t="s">
        <v>13</v>
      </c>
    </row>
    <row r="1355" hidden="1">
      <c r="A1355" s="57" t="s">
        <v>3857</v>
      </c>
      <c r="B1355" s="25">
        <v>33925.0</v>
      </c>
      <c r="C1355" s="26">
        <v>33925.0</v>
      </c>
      <c r="D1355" s="27">
        <v>0.0</v>
      </c>
    </row>
    <row r="1356" hidden="1">
      <c r="A1356" s="57" t="s">
        <v>3858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7" t="s">
        <v>3859</v>
      </c>
      <c r="B1357" s="29">
        <v>0.0</v>
      </c>
      <c r="C1357" s="26"/>
      <c r="D1357" s="27">
        <v>0.0</v>
      </c>
      <c r="E1357" s="42"/>
    </row>
    <row r="1358" hidden="1">
      <c r="A1358" s="57" t="s">
        <v>3860</v>
      </c>
      <c r="B1358" s="29">
        <v>500.0</v>
      </c>
      <c r="C1358" s="26">
        <v>500.0</v>
      </c>
      <c r="D1358" s="27">
        <v>0.0</v>
      </c>
      <c r="E1358" s="42"/>
    </row>
    <row r="1359" hidden="1">
      <c r="A1359" s="31" t="s">
        <v>3862</v>
      </c>
      <c r="B1359" s="29">
        <v>0.0</v>
      </c>
      <c r="C1359" s="26"/>
      <c r="D1359" s="27">
        <v>0.0</v>
      </c>
      <c r="E1359" s="28"/>
    </row>
    <row r="1360" hidden="1">
      <c r="A1360" s="31" t="s">
        <v>3863</v>
      </c>
      <c r="B1360" s="29">
        <v>0.0</v>
      </c>
      <c r="C1360" s="26"/>
      <c r="D1360" s="27">
        <v>0.0</v>
      </c>
      <c r="E1360" s="42"/>
    </row>
    <row r="1361" hidden="1">
      <c r="A1361" s="31" t="s">
        <v>3865</v>
      </c>
      <c r="B1361" s="29">
        <v>427.0</v>
      </c>
      <c r="C1361" s="26">
        <v>427.0</v>
      </c>
      <c r="D1361" s="27">
        <v>0.0</v>
      </c>
      <c r="E1361" s="28" t="s">
        <v>9015</v>
      </c>
    </row>
    <row r="1362" hidden="1">
      <c r="A1362" s="31" t="s">
        <v>3867</v>
      </c>
      <c r="B1362" s="29">
        <v>3960.0</v>
      </c>
      <c r="C1362" s="26">
        <v>3920.0</v>
      </c>
      <c r="D1362" s="27">
        <v>-40.0</v>
      </c>
      <c r="E1362" s="42"/>
    </row>
    <row r="1363" hidden="1">
      <c r="A1363" s="58" t="s">
        <v>3868</v>
      </c>
      <c r="B1363" s="29">
        <v>137534.0</v>
      </c>
      <c r="C1363" s="29">
        <v>137534.0</v>
      </c>
      <c r="D1363" s="27">
        <v>0.0</v>
      </c>
      <c r="E1363" s="42"/>
    </row>
    <row r="1364" hidden="1">
      <c r="A1364" s="58" t="s">
        <v>3869</v>
      </c>
      <c r="B1364" s="29">
        <v>27780.0</v>
      </c>
      <c r="C1364" s="59">
        <v>27780.0</v>
      </c>
      <c r="D1364" s="27">
        <v>0.0</v>
      </c>
      <c r="E1364" s="42"/>
    </row>
    <row r="1365" hidden="1">
      <c r="A1365" s="58" t="s">
        <v>3870</v>
      </c>
      <c r="B1365" s="29">
        <v>57769.0</v>
      </c>
      <c r="C1365" s="59">
        <v>57769.0</v>
      </c>
      <c r="D1365" s="27">
        <v>0.0</v>
      </c>
      <c r="E1365" s="42"/>
    </row>
    <row r="1366" hidden="1">
      <c r="A1366" s="58" t="s">
        <v>3871</v>
      </c>
      <c r="B1366" s="29">
        <v>69564.0</v>
      </c>
      <c r="C1366" s="59">
        <v>69564.0</v>
      </c>
      <c r="D1366" s="27">
        <v>0.0</v>
      </c>
      <c r="E1366" s="42"/>
    </row>
    <row r="1367" hidden="1">
      <c r="A1367" s="58" t="s">
        <v>3873</v>
      </c>
      <c r="B1367" s="29">
        <v>5727.0</v>
      </c>
      <c r="C1367" s="59">
        <v>5727.0</v>
      </c>
      <c r="D1367" s="27">
        <v>0.0</v>
      </c>
      <c r="E1367" s="42"/>
    </row>
    <row r="1368" hidden="1">
      <c r="A1368" s="58" t="s">
        <v>3874</v>
      </c>
      <c r="B1368" s="29">
        <v>9479.0</v>
      </c>
      <c r="C1368" s="59">
        <v>9479.0</v>
      </c>
      <c r="D1368" s="27">
        <v>0.0</v>
      </c>
      <c r="E1368" s="42"/>
    </row>
    <row r="1369" hidden="1">
      <c r="A1369" s="35" t="s">
        <v>3875</v>
      </c>
      <c r="B1369" s="29">
        <v>363254.7</v>
      </c>
      <c r="C1369" s="59">
        <v>363254.7</v>
      </c>
      <c r="D1369" s="27">
        <v>0.0</v>
      </c>
      <c r="E1369" s="42"/>
    </row>
    <row r="1370" hidden="1">
      <c r="A1370" s="36" t="s">
        <v>3876</v>
      </c>
      <c r="B1370" s="43">
        <v>1.3000000000029104</v>
      </c>
      <c r="C1370" s="65">
        <v>-38.70000000001164</v>
      </c>
      <c r="D1370" s="66">
        <v>-40.00000000001455</v>
      </c>
      <c r="E1370" s="46"/>
    </row>
    <row r="1371" hidden="1"/>
    <row r="1372" hidden="1"/>
    <row r="1373" hidden="1">
      <c r="A1373" s="5" t="s">
        <v>5095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3850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4" t="s">
        <v>3851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5098</v>
      </c>
      <c r="B1379" s="7"/>
      <c r="C1379" s="16"/>
      <c r="D1379" s="56" t="s">
        <v>5099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3852</v>
      </c>
      <c r="B1381" s="6"/>
      <c r="C1381" s="6"/>
      <c r="D1381" s="6"/>
      <c r="E1381" s="7"/>
    </row>
    <row r="1382" hidden="1">
      <c r="A1382" s="20" t="s">
        <v>3853</v>
      </c>
      <c r="B1382" s="21" t="s">
        <v>3854</v>
      </c>
      <c r="C1382" s="22" t="s">
        <v>3855</v>
      </c>
      <c r="D1382" s="21" t="s">
        <v>3856</v>
      </c>
      <c r="E1382" s="23" t="s">
        <v>13</v>
      </c>
    </row>
    <row r="1383" hidden="1">
      <c r="A1383" s="57" t="s">
        <v>3857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7" t="s">
        <v>3858</v>
      </c>
      <c r="B1384" s="29">
        <v>21490.0</v>
      </c>
      <c r="C1384" s="26">
        <v>21490.0</v>
      </c>
      <c r="D1384" s="27">
        <v>0.0</v>
      </c>
      <c r="E1384" s="28" t="s">
        <v>9016</v>
      </c>
    </row>
    <row r="1385" hidden="1">
      <c r="A1385" s="57" t="s">
        <v>3859</v>
      </c>
      <c r="B1385" s="29">
        <v>140.0</v>
      </c>
      <c r="C1385" s="26">
        <v>140.0</v>
      </c>
      <c r="D1385" s="27">
        <v>0.0</v>
      </c>
      <c r="E1385" s="42"/>
    </row>
    <row r="1386" hidden="1">
      <c r="A1386" s="57" t="s">
        <v>3860</v>
      </c>
      <c r="B1386" s="29">
        <v>0.0</v>
      </c>
      <c r="C1386" s="26"/>
      <c r="D1386" s="27">
        <v>0.0</v>
      </c>
      <c r="E1386" s="42"/>
    </row>
    <row r="1387" hidden="1">
      <c r="A1387" s="31" t="s">
        <v>3862</v>
      </c>
      <c r="B1387" s="29">
        <v>0.0</v>
      </c>
      <c r="C1387" s="26"/>
      <c r="D1387" s="27">
        <v>0.0</v>
      </c>
      <c r="E1387" s="28"/>
    </row>
    <row r="1388" hidden="1">
      <c r="A1388" s="31" t="s">
        <v>3863</v>
      </c>
      <c r="B1388" s="29">
        <v>0.0</v>
      </c>
      <c r="C1388" s="26"/>
      <c r="D1388" s="27">
        <v>0.0</v>
      </c>
      <c r="E1388" s="42"/>
    </row>
    <row r="1389" hidden="1">
      <c r="A1389" s="31" t="s">
        <v>3865</v>
      </c>
      <c r="B1389" s="29">
        <v>0.0</v>
      </c>
      <c r="C1389" s="26"/>
      <c r="D1389" s="27">
        <v>0.0</v>
      </c>
      <c r="E1389" s="28"/>
    </row>
    <row r="1390" hidden="1">
      <c r="A1390" s="31" t="s">
        <v>3867</v>
      </c>
      <c r="B1390" s="29">
        <v>5280.0</v>
      </c>
      <c r="C1390" s="26">
        <v>5200.0</v>
      </c>
      <c r="D1390" s="27">
        <v>-80.0</v>
      </c>
      <c r="E1390" s="42"/>
    </row>
    <row r="1391" hidden="1">
      <c r="A1391" s="58" t="s">
        <v>3868</v>
      </c>
      <c r="B1391" s="29">
        <v>110274.0</v>
      </c>
      <c r="C1391" s="29">
        <v>110274.0</v>
      </c>
      <c r="D1391" s="27">
        <v>0.0</v>
      </c>
      <c r="E1391" s="42"/>
    </row>
    <row r="1392" hidden="1">
      <c r="A1392" s="58" t="s">
        <v>3869</v>
      </c>
      <c r="B1392" s="29">
        <v>47698.0</v>
      </c>
      <c r="C1392" s="59">
        <v>47698.0</v>
      </c>
      <c r="D1392" s="27">
        <v>0.0</v>
      </c>
      <c r="E1392" s="42"/>
    </row>
    <row r="1393" hidden="1">
      <c r="A1393" s="58" t="s">
        <v>3870</v>
      </c>
      <c r="B1393" s="29">
        <v>59133.0</v>
      </c>
      <c r="C1393" s="59">
        <v>59133.0</v>
      </c>
      <c r="D1393" s="27">
        <v>0.0</v>
      </c>
      <c r="E1393" s="42"/>
    </row>
    <row r="1394" hidden="1">
      <c r="A1394" s="58" t="s">
        <v>3871</v>
      </c>
      <c r="B1394" s="29">
        <v>77304.0</v>
      </c>
      <c r="C1394" s="59">
        <v>77304.0</v>
      </c>
      <c r="D1394" s="27">
        <v>0.0</v>
      </c>
      <c r="E1394" s="42"/>
    </row>
    <row r="1395" hidden="1">
      <c r="A1395" s="58" t="s">
        <v>3873</v>
      </c>
      <c r="B1395" s="29">
        <v>11410.0</v>
      </c>
      <c r="C1395" s="59">
        <v>11410.0</v>
      </c>
      <c r="D1395" s="27">
        <v>0.0</v>
      </c>
      <c r="E1395" s="42"/>
    </row>
    <row r="1396" hidden="1">
      <c r="A1396" s="58" t="s">
        <v>3874</v>
      </c>
      <c r="B1396" s="29">
        <v>13016.0</v>
      </c>
      <c r="C1396" s="59">
        <v>12687.0</v>
      </c>
      <c r="D1396" s="27">
        <v>-329.0</v>
      </c>
      <c r="E1396" s="42"/>
    </row>
    <row r="1397" hidden="1">
      <c r="A1397" s="35" t="s">
        <v>3875</v>
      </c>
      <c r="B1397" s="29">
        <v>375264.2</v>
      </c>
      <c r="C1397" s="59">
        <v>374935.2</v>
      </c>
      <c r="D1397" s="27">
        <v>-329.0</v>
      </c>
      <c r="E1397" s="42"/>
    </row>
    <row r="1398" hidden="1">
      <c r="A1398" s="36" t="s">
        <v>3876</v>
      </c>
      <c r="B1398" s="43">
        <v>0.8000000000029104</v>
      </c>
      <c r="C1398" s="65">
        <v>253.79999999998836</v>
      </c>
      <c r="D1398" s="66">
        <v>252.99999999998545</v>
      </c>
      <c r="E1398" s="46"/>
    </row>
    <row r="1399" hidden="1"/>
    <row r="1400" hidden="1"/>
    <row r="1401" hidden="1">
      <c r="A1401" s="5" t="s">
        <v>5095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3850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4" t="s">
        <v>3851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5098</v>
      </c>
      <c r="B1407" s="7"/>
      <c r="C1407" s="16"/>
      <c r="D1407" s="56" t="s">
        <v>5107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3852</v>
      </c>
      <c r="B1409" s="6"/>
      <c r="C1409" s="6"/>
      <c r="D1409" s="6"/>
      <c r="E1409" s="7"/>
    </row>
    <row r="1410" hidden="1">
      <c r="A1410" s="20" t="s">
        <v>3853</v>
      </c>
      <c r="B1410" s="21" t="s">
        <v>3854</v>
      </c>
      <c r="C1410" s="22" t="s">
        <v>3855</v>
      </c>
      <c r="D1410" s="21" t="s">
        <v>3856</v>
      </c>
      <c r="E1410" s="23" t="s">
        <v>13</v>
      </c>
    </row>
    <row r="1411" hidden="1">
      <c r="A1411" s="57" t="s">
        <v>3857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7" t="s">
        <v>3858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7" t="s">
        <v>3859</v>
      </c>
      <c r="B1413" s="29">
        <v>280.0</v>
      </c>
      <c r="C1413" s="26">
        <v>280.0</v>
      </c>
      <c r="D1413" s="27">
        <v>0.0</v>
      </c>
      <c r="E1413" s="42"/>
    </row>
    <row r="1414" hidden="1">
      <c r="A1414" s="57" t="s">
        <v>3860</v>
      </c>
      <c r="B1414" s="29">
        <v>500.0</v>
      </c>
      <c r="C1414" s="26">
        <v>500.0</v>
      </c>
      <c r="D1414" s="27">
        <v>0.0</v>
      </c>
      <c r="E1414" s="42"/>
    </row>
    <row r="1415" hidden="1">
      <c r="A1415" s="31" t="s">
        <v>3862</v>
      </c>
      <c r="B1415" s="29">
        <v>0.0</v>
      </c>
      <c r="C1415" s="26"/>
      <c r="D1415" s="27">
        <v>0.0</v>
      </c>
      <c r="E1415" s="28"/>
    </row>
    <row r="1416" hidden="1">
      <c r="A1416" s="31" t="s">
        <v>3863</v>
      </c>
      <c r="B1416" s="29">
        <v>0.0</v>
      </c>
      <c r="C1416" s="26"/>
      <c r="D1416" s="27">
        <v>0.0</v>
      </c>
      <c r="E1416" s="42"/>
    </row>
    <row r="1417" hidden="1">
      <c r="A1417" s="31" t="s">
        <v>3865</v>
      </c>
      <c r="B1417" s="29">
        <v>0.0</v>
      </c>
      <c r="C1417" s="26">
        <v>15000.0</v>
      </c>
      <c r="D1417" s="27">
        <v>15000.0</v>
      </c>
      <c r="E1417" s="28" t="s">
        <v>9017</v>
      </c>
    </row>
    <row r="1418" hidden="1">
      <c r="A1418" s="31" t="s">
        <v>3867</v>
      </c>
      <c r="B1418" s="29">
        <v>1480.0</v>
      </c>
      <c r="C1418" s="26">
        <v>1480.0</v>
      </c>
      <c r="D1418" s="27">
        <v>0.0</v>
      </c>
      <c r="E1418" s="42"/>
    </row>
    <row r="1419" hidden="1">
      <c r="A1419" s="58" t="s">
        <v>3868</v>
      </c>
      <c r="B1419" s="29">
        <v>105611.0</v>
      </c>
      <c r="C1419" s="29">
        <v>105611.0</v>
      </c>
      <c r="D1419" s="27">
        <v>0.0</v>
      </c>
      <c r="E1419" s="42"/>
    </row>
    <row r="1420" hidden="1">
      <c r="A1420" s="58" t="s">
        <v>3869</v>
      </c>
      <c r="B1420" s="29">
        <v>25888.0</v>
      </c>
      <c r="C1420" s="59">
        <v>25888.0</v>
      </c>
      <c r="D1420" s="27">
        <v>0.0</v>
      </c>
      <c r="E1420" s="42"/>
    </row>
    <row r="1421" hidden="1">
      <c r="A1421" s="58" t="s">
        <v>3870</v>
      </c>
      <c r="B1421" s="29">
        <v>44596.0</v>
      </c>
      <c r="C1421" s="59">
        <v>43938.0</v>
      </c>
      <c r="D1421" s="27">
        <v>-658.0</v>
      </c>
      <c r="E1421" s="42"/>
    </row>
    <row r="1422" hidden="1">
      <c r="A1422" s="58" t="s">
        <v>3871</v>
      </c>
      <c r="B1422" s="29">
        <v>45785.0</v>
      </c>
      <c r="C1422" s="59">
        <v>45785.0</v>
      </c>
      <c r="D1422" s="27">
        <v>0.0</v>
      </c>
      <c r="E1422" s="42"/>
    </row>
    <row r="1423" hidden="1">
      <c r="A1423" s="58" t="s">
        <v>3873</v>
      </c>
      <c r="B1423" s="29">
        <v>3384.0</v>
      </c>
      <c r="C1423" s="59">
        <v>3903.0</v>
      </c>
      <c r="D1423" s="27">
        <v>519.0</v>
      </c>
      <c r="E1423" s="42"/>
    </row>
    <row r="1424" hidden="1">
      <c r="A1424" s="58" t="s">
        <v>3874</v>
      </c>
      <c r="B1424" s="29">
        <v>10430.0</v>
      </c>
      <c r="C1424" s="59">
        <v>10430.0</v>
      </c>
      <c r="D1424" s="27">
        <v>0.0</v>
      </c>
      <c r="E1424" s="42"/>
    </row>
    <row r="1425" hidden="1">
      <c r="A1425" s="35" t="s">
        <v>3875</v>
      </c>
      <c r="B1425" s="29">
        <v>269166.5</v>
      </c>
      <c r="C1425" s="59">
        <v>268508.5</v>
      </c>
      <c r="D1425" s="27">
        <v>-658.0</v>
      </c>
      <c r="E1425" s="42"/>
    </row>
    <row r="1426" hidden="1">
      <c r="A1426" s="36" t="s">
        <v>3876</v>
      </c>
      <c r="B1426" s="43">
        <v>1.5</v>
      </c>
      <c r="C1426" s="65">
        <v>15525.5</v>
      </c>
      <c r="D1426" s="66">
        <v>15524.0</v>
      </c>
      <c r="E1426" s="46"/>
    </row>
    <row r="1427" hidden="1"/>
    <row r="1428" hidden="1"/>
    <row r="1429" hidden="1">
      <c r="A1429" s="5" t="s">
        <v>5095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3850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4" t="s">
        <v>3851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5099</v>
      </c>
      <c r="B1435" s="7"/>
      <c r="C1435" s="16"/>
      <c r="D1435" s="56" t="s">
        <v>5099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3852</v>
      </c>
      <c r="B1437" s="6"/>
      <c r="C1437" s="6"/>
      <c r="D1437" s="6"/>
      <c r="E1437" s="7"/>
    </row>
    <row r="1438" hidden="1">
      <c r="A1438" s="20" t="s">
        <v>3853</v>
      </c>
      <c r="B1438" s="21" t="s">
        <v>3854</v>
      </c>
      <c r="C1438" s="22" t="s">
        <v>3855</v>
      </c>
      <c r="D1438" s="21" t="s">
        <v>3856</v>
      </c>
      <c r="E1438" s="23" t="s">
        <v>13</v>
      </c>
    </row>
    <row r="1439" hidden="1">
      <c r="A1439" s="57" t="s">
        <v>3857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7" t="s">
        <v>3858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7" t="s">
        <v>3859</v>
      </c>
      <c r="B1441" s="29">
        <v>0.0</v>
      </c>
      <c r="C1441" s="26"/>
      <c r="D1441" s="27">
        <v>0.0</v>
      </c>
      <c r="E1441" s="42"/>
    </row>
    <row r="1442" hidden="1">
      <c r="A1442" s="57" t="s">
        <v>3860</v>
      </c>
      <c r="B1442" s="29">
        <v>0.0</v>
      </c>
      <c r="C1442" s="26"/>
      <c r="D1442" s="27">
        <v>0.0</v>
      </c>
      <c r="E1442" s="42"/>
    </row>
    <row r="1443" hidden="1">
      <c r="A1443" s="31" t="s">
        <v>3862</v>
      </c>
      <c r="B1443" s="29">
        <v>0.0</v>
      </c>
      <c r="C1443" s="26"/>
      <c r="D1443" s="27">
        <v>0.0</v>
      </c>
      <c r="E1443" s="28"/>
    </row>
    <row r="1444" hidden="1">
      <c r="A1444" s="31" t="s">
        <v>3863</v>
      </c>
      <c r="B1444" s="29">
        <v>0.0</v>
      </c>
      <c r="C1444" s="26"/>
      <c r="D1444" s="27">
        <v>0.0</v>
      </c>
      <c r="E1444" s="42"/>
    </row>
    <row r="1445" hidden="1">
      <c r="A1445" s="31" t="s">
        <v>3865</v>
      </c>
      <c r="B1445" s="29">
        <v>0.0</v>
      </c>
      <c r="C1445" s="26"/>
      <c r="D1445" s="27">
        <v>0.0</v>
      </c>
      <c r="E1445" s="28"/>
    </row>
    <row r="1446" hidden="1">
      <c r="A1446" s="31" t="s">
        <v>3867</v>
      </c>
      <c r="B1446" s="29">
        <v>640.0</v>
      </c>
      <c r="C1446" s="26">
        <v>640.0</v>
      </c>
      <c r="D1446" s="27">
        <v>0.0</v>
      </c>
      <c r="E1446" s="42"/>
    </row>
    <row r="1447" hidden="1">
      <c r="A1447" s="58" t="s">
        <v>3868</v>
      </c>
      <c r="B1447" s="29">
        <v>17222.0</v>
      </c>
      <c r="C1447" s="29">
        <v>17222.0</v>
      </c>
      <c r="D1447" s="27">
        <v>0.0</v>
      </c>
      <c r="E1447" s="42"/>
    </row>
    <row r="1448" hidden="1">
      <c r="A1448" s="58" t="s">
        <v>3869</v>
      </c>
      <c r="B1448" s="29">
        <v>6535.0</v>
      </c>
      <c r="C1448" s="59">
        <v>6535.0</v>
      </c>
      <c r="D1448" s="27">
        <v>0.0</v>
      </c>
      <c r="E1448" s="42"/>
    </row>
    <row r="1449" hidden="1">
      <c r="A1449" s="58" t="s">
        <v>3870</v>
      </c>
      <c r="B1449" s="29">
        <v>8134.0</v>
      </c>
      <c r="C1449" s="59">
        <v>8134.0</v>
      </c>
      <c r="D1449" s="27">
        <v>0.0</v>
      </c>
      <c r="E1449" s="42"/>
    </row>
    <row r="1450" hidden="1">
      <c r="A1450" s="58" t="s">
        <v>3871</v>
      </c>
      <c r="B1450" s="29">
        <v>12939.0</v>
      </c>
      <c r="C1450" s="59">
        <v>12939.0</v>
      </c>
      <c r="D1450" s="27">
        <v>0.0</v>
      </c>
      <c r="E1450" s="42"/>
    </row>
    <row r="1451" hidden="1">
      <c r="A1451" s="58" t="s">
        <v>3873</v>
      </c>
      <c r="B1451" s="29">
        <v>2031.0</v>
      </c>
      <c r="C1451" s="59">
        <v>2031.0</v>
      </c>
      <c r="D1451" s="27">
        <v>0.0</v>
      </c>
      <c r="E1451" s="42"/>
    </row>
    <row r="1452" hidden="1">
      <c r="A1452" s="58" t="s">
        <v>3874</v>
      </c>
      <c r="B1452" s="29">
        <v>907.0</v>
      </c>
      <c r="C1452" s="59">
        <v>907.0</v>
      </c>
      <c r="D1452" s="27">
        <v>0.0</v>
      </c>
      <c r="E1452" s="42"/>
    </row>
    <row r="1453" hidden="1">
      <c r="A1453" s="35" t="s">
        <v>3875</v>
      </c>
      <c r="B1453" s="29">
        <v>55034.0</v>
      </c>
      <c r="C1453" s="59">
        <v>55034.0</v>
      </c>
      <c r="D1453" s="27">
        <v>0.0</v>
      </c>
      <c r="E1453" s="42"/>
    </row>
    <row r="1454" hidden="1">
      <c r="A1454" s="36" t="s">
        <v>3876</v>
      </c>
      <c r="B1454" s="43">
        <v>0.0</v>
      </c>
      <c r="C1454" s="65">
        <v>0.0</v>
      </c>
      <c r="D1454" s="66">
        <v>0.0</v>
      </c>
      <c r="E1454" s="46"/>
    </row>
    <row r="1455" hidden="1"/>
    <row r="1456" hidden="1"/>
    <row r="1457" hidden="1">
      <c r="A1457" s="5" t="s">
        <v>5095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3850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4" t="s">
        <v>3851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5098</v>
      </c>
      <c r="B1463" s="7"/>
      <c r="C1463" s="16"/>
      <c r="D1463" s="56" t="s">
        <v>5099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3852</v>
      </c>
      <c r="B1465" s="6"/>
      <c r="C1465" s="6"/>
      <c r="D1465" s="6"/>
      <c r="E1465" s="7"/>
    </row>
    <row r="1466" hidden="1">
      <c r="A1466" s="20" t="s">
        <v>3853</v>
      </c>
      <c r="B1466" s="21" t="s">
        <v>3854</v>
      </c>
      <c r="C1466" s="22" t="s">
        <v>3855</v>
      </c>
      <c r="D1466" s="21" t="s">
        <v>3856</v>
      </c>
      <c r="E1466" s="23" t="s">
        <v>13</v>
      </c>
    </row>
    <row r="1467" hidden="1">
      <c r="A1467" s="57" t="s">
        <v>3857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7" t="s">
        <v>3858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7" t="s">
        <v>3859</v>
      </c>
      <c r="B1469" s="29">
        <v>0.0</v>
      </c>
      <c r="C1469" s="26"/>
      <c r="D1469" s="27">
        <v>0.0</v>
      </c>
      <c r="E1469" s="42"/>
    </row>
    <row r="1470" hidden="1">
      <c r="A1470" s="57" t="s">
        <v>3860</v>
      </c>
      <c r="B1470" s="29">
        <v>700.0</v>
      </c>
      <c r="C1470" s="26">
        <v>700.0</v>
      </c>
      <c r="D1470" s="27">
        <v>0.0</v>
      </c>
      <c r="E1470" s="42"/>
    </row>
    <row r="1471" hidden="1">
      <c r="A1471" s="31" t="s">
        <v>3862</v>
      </c>
      <c r="B1471" s="29">
        <v>0.0</v>
      </c>
      <c r="C1471" s="26"/>
      <c r="D1471" s="27">
        <v>0.0</v>
      </c>
      <c r="E1471" s="28"/>
    </row>
    <row r="1472" hidden="1">
      <c r="A1472" s="31" t="s">
        <v>3863</v>
      </c>
      <c r="B1472" s="29">
        <v>0.0</v>
      </c>
      <c r="C1472" s="26"/>
      <c r="D1472" s="27">
        <v>0.0</v>
      </c>
      <c r="E1472" s="42"/>
    </row>
    <row r="1473" hidden="1">
      <c r="A1473" s="31" t="s">
        <v>3865</v>
      </c>
      <c r="B1473" s="29">
        <v>2000.0</v>
      </c>
      <c r="C1473" s="26">
        <v>2000.0</v>
      </c>
      <c r="D1473" s="27">
        <v>0.0</v>
      </c>
      <c r="E1473" s="28" t="s">
        <v>9018</v>
      </c>
    </row>
    <row r="1474" hidden="1">
      <c r="A1474" s="31" t="s">
        <v>3867</v>
      </c>
      <c r="B1474" s="29">
        <v>2840.0</v>
      </c>
      <c r="C1474" s="26">
        <v>2880.0</v>
      </c>
      <c r="D1474" s="27">
        <v>40.0</v>
      </c>
      <c r="E1474" s="42"/>
    </row>
    <row r="1475" hidden="1">
      <c r="A1475" s="58" t="s">
        <v>3868</v>
      </c>
      <c r="B1475" s="29">
        <v>111872.0</v>
      </c>
      <c r="C1475" s="29">
        <v>111872.0</v>
      </c>
      <c r="D1475" s="27">
        <v>0.0</v>
      </c>
      <c r="E1475" s="42"/>
    </row>
    <row r="1476" hidden="1">
      <c r="A1476" s="58" t="s">
        <v>3869</v>
      </c>
      <c r="B1476" s="29">
        <v>54220.0</v>
      </c>
      <c r="C1476" s="59">
        <v>54220.0</v>
      </c>
      <c r="D1476" s="27">
        <v>0.0</v>
      </c>
      <c r="E1476" s="42"/>
    </row>
    <row r="1477" hidden="1">
      <c r="A1477" s="58" t="s">
        <v>3870</v>
      </c>
      <c r="B1477" s="29">
        <v>56677.0</v>
      </c>
      <c r="C1477" s="59">
        <v>56677.0</v>
      </c>
      <c r="D1477" s="27">
        <v>0.0</v>
      </c>
      <c r="E1477" s="42"/>
    </row>
    <row r="1478" hidden="1">
      <c r="A1478" s="58" t="s">
        <v>3871</v>
      </c>
      <c r="B1478" s="29">
        <v>77199.5</v>
      </c>
      <c r="C1478" s="59">
        <v>77199.5</v>
      </c>
      <c r="D1478" s="27">
        <v>0.0</v>
      </c>
      <c r="E1478" s="42"/>
    </row>
    <row r="1479" hidden="1">
      <c r="A1479" s="58" t="s">
        <v>3873</v>
      </c>
      <c r="B1479" s="29">
        <v>6330.0</v>
      </c>
      <c r="C1479" s="59">
        <v>6330.0</v>
      </c>
      <c r="D1479" s="27">
        <v>0.0</v>
      </c>
      <c r="E1479" s="42"/>
    </row>
    <row r="1480" hidden="1">
      <c r="A1480" s="58" t="s">
        <v>3874</v>
      </c>
      <c r="B1480" s="29">
        <v>10194.0</v>
      </c>
      <c r="C1480" s="59">
        <v>10194.0</v>
      </c>
      <c r="D1480" s="27">
        <v>0.0</v>
      </c>
      <c r="E1480" s="42"/>
    </row>
    <row r="1481" hidden="1">
      <c r="A1481" s="35" t="s">
        <v>3875</v>
      </c>
      <c r="B1481" s="29">
        <v>366190.0</v>
      </c>
      <c r="C1481" s="59">
        <v>366190.0</v>
      </c>
      <c r="D1481" s="27">
        <v>0.0</v>
      </c>
      <c r="E1481" s="42"/>
    </row>
    <row r="1482" hidden="1">
      <c r="A1482" s="36" t="s">
        <v>3876</v>
      </c>
      <c r="B1482" s="43">
        <v>0.5</v>
      </c>
      <c r="C1482" s="65">
        <v>42.5</v>
      </c>
      <c r="D1482" s="66">
        <v>42.0</v>
      </c>
      <c r="E1482" s="46"/>
    </row>
    <row r="1483" hidden="1"/>
    <row r="1484" hidden="1"/>
    <row r="1485" hidden="1">
      <c r="A1485" s="5" t="s">
        <v>5095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3850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3851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5098</v>
      </c>
      <c r="B1491" s="7"/>
      <c r="C1491" s="16"/>
      <c r="D1491" s="56" t="s">
        <v>5099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3852</v>
      </c>
      <c r="B1493" s="6"/>
      <c r="C1493" s="6"/>
      <c r="D1493" s="6"/>
      <c r="E1493" s="7"/>
    </row>
    <row r="1494" hidden="1">
      <c r="A1494" s="20" t="s">
        <v>3853</v>
      </c>
      <c r="B1494" s="21" t="s">
        <v>3854</v>
      </c>
      <c r="C1494" s="22" t="s">
        <v>3855</v>
      </c>
      <c r="D1494" s="21" t="s">
        <v>3856</v>
      </c>
      <c r="E1494" s="23" t="s">
        <v>13</v>
      </c>
    </row>
    <row r="1495" hidden="1">
      <c r="A1495" s="57" t="s">
        <v>3857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7" t="s">
        <v>3858</v>
      </c>
      <c r="B1496" s="29">
        <v>29599.0</v>
      </c>
      <c r="C1496" s="26">
        <v>29599.0</v>
      </c>
      <c r="D1496" s="27">
        <v>0.0</v>
      </c>
      <c r="E1496" s="28" t="s">
        <v>9019</v>
      </c>
    </row>
    <row r="1497" hidden="1">
      <c r="A1497" s="57" t="s">
        <v>3859</v>
      </c>
      <c r="B1497" s="29">
        <v>0.0</v>
      </c>
      <c r="C1497" s="26"/>
      <c r="D1497" s="27">
        <v>0.0</v>
      </c>
      <c r="E1497" s="42"/>
    </row>
    <row r="1498" hidden="1">
      <c r="A1498" s="57" t="s">
        <v>3860</v>
      </c>
      <c r="B1498" s="29">
        <v>1000.0</v>
      </c>
      <c r="C1498" s="26">
        <v>1000.0</v>
      </c>
      <c r="D1498" s="27">
        <v>0.0</v>
      </c>
      <c r="E1498" s="42"/>
    </row>
    <row r="1499" hidden="1">
      <c r="A1499" s="31" t="s">
        <v>3862</v>
      </c>
      <c r="B1499" s="29">
        <v>0.0</v>
      </c>
      <c r="C1499" s="26"/>
      <c r="D1499" s="27">
        <v>0.0</v>
      </c>
      <c r="E1499" s="28"/>
    </row>
    <row r="1500" hidden="1">
      <c r="A1500" s="31" t="s">
        <v>3863</v>
      </c>
      <c r="B1500" s="29">
        <v>0.0</v>
      </c>
      <c r="C1500" s="26"/>
      <c r="D1500" s="27">
        <v>0.0</v>
      </c>
      <c r="E1500" s="42"/>
    </row>
    <row r="1501" hidden="1">
      <c r="A1501" s="31" t="s">
        <v>3865</v>
      </c>
      <c r="B1501" s="29">
        <v>5040.0</v>
      </c>
      <c r="C1501" s="26">
        <v>5000.0</v>
      </c>
      <c r="D1501" s="27">
        <v>-40.0</v>
      </c>
      <c r="E1501" s="28" t="s">
        <v>9020</v>
      </c>
    </row>
    <row r="1502" hidden="1">
      <c r="A1502" s="31" t="s">
        <v>3867</v>
      </c>
      <c r="B1502" s="29">
        <v>2120.0</v>
      </c>
      <c r="C1502" s="26">
        <v>2160.0</v>
      </c>
      <c r="D1502" s="27">
        <v>40.0</v>
      </c>
      <c r="E1502" s="42"/>
    </row>
    <row r="1503" hidden="1">
      <c r="A1503" s="58" t="s">
        <v>3868</v>
      </c>
      <c r="B1503" s="29">
        <v>114072.0</v>
      </c>
      <c r="C1503" s="29">
        <v>116838.0</v>
      </c>
      <c r="D1503" s="27">
        <v>2766.0</v>
      </c>
      <c r="E1503" s="42"/>
    </row>
    <row r="1504" hidden="1">
      <c r="A1504" s="58" t="s">
        <v>3869</v>
      </c>
      <c r="B1504" s="29">
        <v>44927.0</v>
      </c>
      <c r="C1504" s="59">
        <v>45466.0</v>
      </c>
      <c r="D1504" s="27">
        <v>539.0</v>
      </c>
      <c r="E1504" s="42"/>
    </row>
    <row r="1505" hidden="1">
      <c r="A1505" s="58" t="s">
        <v>3870</v>
      </c>
      <c r="B1505" s="29">
        <v>64818.0</v>
      </c>
      <c r="C1505" s="59">
        <v>65069.0</v>
      </c>
      <c r="D1505" s="27">
        <v>251.0</v>
      </c>
      <c r="E1505" s="42"/>
    </row>
    <row r="1506" hidden="1">
      <c r="A1506" s="58" t="s">
        <v>3871</v>
      </c>
      <c r="B1506" s="29">
        <v>54602.0</v>
      </c>
      <c r="C1506" s="59">
        <v>54989.0</v>
      </c>
      <c r="D1506" s="27">
        <v>387.0</v>
      </c>
      <c r="E1506" s="42"/>
    </row>
    <row r="1507" hidden="1">
      <c r="A1507" s="58" t="s">
        <v>3873</v>
      </c>
      <c r="B1507" s="29">
        <v>5175.0</v>
      </c>
      <c r="C1507" s="59">
        <v>5175.0</v>
      </c>
      <c r="D1507" s="27">
        <v>0.0</v>
      </c>
      <c r="E1507" s="42"/>
    </row>
    <row r="1508" hidden="1">
      <c r="A1508" s="58" t="s">
        <v>3874</v>
      </c>
      <c r="B1508" s="29">
        <v>10645.0</v>
      </c>
      <c r="C1508" s="59">
        <v>10775.0</v>
      </c>
      <c r="D1508" s="27">
        <v>130.0</v>
      </c>
      <c r="E1508" s="42"/>
    </row>
    <row r="1509" hidden="1">
      <c r="A1509" s="35" t="s">
        <v>3875</v>
      </c>
      <c r="B1509" s="29">
        <v>354860.5</v>
      </c>
      <c r="C1509" s="59">
        <v>359858.5</v>
      </c>
      <c r="D1509" s="27">
        <v>4998.0</v>
      </c>
      <c r="E1509" s="42"/>
    </row>
    <row r="1510" hidden="1">
      <c r="A1510" s="36" t="s">
        <v>3876</v>
      </c>
      <c r="B1510" s="43">
        <v>0.5</v>
      </c>
      <c r="C1510" s="65">
        <v>-1052.5</v>
      </c>
      <c r="D1510" s="66">
        <v>-1053.0</v>
      </c>
      <c r="E1510" s="46"/>
    </row>
    <row r="1511" hidden="1"/>
    <row r="1512" hidden="1"/>
    <row r="1513" hidden="1">
      <c r="A1513" s="5" t="s">
        <v>5095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3850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3851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5098</v>
      </c>
      <c r="B1519" s="7"/>
      <c r="C1519" s="16"/>
      <c r="D1519" s="56" t="s">
        <v>5098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3852</v>
      </c>
      <c r="B1521" s="6"/>
      <c r="C1521" s="6"/>
      <c r="D1521" s="6"/>
      <c r="E1521" s="7"/>
    </row>
    <row r="1522" hidden="1">
      <c r="A1522" s="20" t="s">
        <v>3853</v>
      </c>
      <c r="B1522" s="21" t="s">
        <v>3854</v>
      </c>
      <c r="C1522" s="22" t="s">
        <v>3855</v>
      </c>
      <c r="D1522" s="21" t="s">
        <v>3856</v>
      </c>
      <c r="E1522" s="23" t="s">
        <v>13</v>
      </c>
    </row>
    <row r="1523" hidden="1">
      <c r="A1523" s="57" t="s">
        <v>3857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7" t="s">
        <v>3858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7" t="s">
        <v>3859</v>
      </c>
      <c r="B1525" s="29">
        <v>200.0</v>
      </c>
      <c r="C1525" s="26">
        <v>200.0</v>
      </c>
      <c r="D1525" s="27">
        <v>0.0</v>
      </c>
      <c r="E1525" s="42"/>
    </row>
    <row r="1526" hidden="1">
      <c r="A1526" s="57" t="s">
        <v>3860</v>
      </c>
      <c r="B1526" s="29">
        <v>1000.0</v>
      </c>
      <c r="C1526" s="26">
        <v>1000.0</v>
      </c>
      <c r="D1526" s="27">
        <v>0.0</v>
      </c>
      <c r="E1526" s="42"/>
    </row>
    <row r="1527" hidden="1">
      <c r="A1527" s="31" t="s">
        <v>3862</v>
      </c>
      <c r="B1527" s="29">
        <v>0.0</v>
      </c>
      <c r="C1527" s="26"/>
      <c r="D1527" s="27">
        <v>0.0</v>
      </c>
      <c r="E1527" s="28"/>
    </row>
    <row r="1528" hidden="1">
      <c r="A1528" s="31" t="s">
        <v>3863</v>
      </c>
      <c r="B1528" s="29">
        <v>0.0</v>
      </c>
      <c r="C1528" s="26"/>
      <c r="D1528" s="27">
        <v>0.0</v>
      </c>
      <c r="E1528" s="42"/>
    </row>
    <row r="1529" hidden="1">
      <c r="A1529" s="31" t="s">
        <v>3865</v>
      </c>
      <c r="B1529" s="29">
        <v>2460.0</v>
      </c>
      <c r="C1529" s="26">
        <v>1900.0</v>
      </c>
      <c r="D1529" s="27">
        <v>-560.0</v>
      </c>
      <c r="E1529" s="28" t="s">
        <v>9021</v>
      </c>
    </row>
    <row r="1530" hidden="1">
      <c r="A1530" s="31" t="s">
        <v>3867</v>
      </c>
      <c r="B1530" s="29">
        <v>3160.0</v>
      </c>
      <c r="C1530" s="26">
        <v>3720.0</v>
      </c>
      <c r="D1530" s="27">
        <v>560.0</v>
      </c>
      <c r="E1530" s="42"/>
    </row>
    <row r="1531" hidden="1">
      <c r="A1531" s="58" t="s">
        <v>3868</v>
      </c>
      <c r="B1531" s="29">
        <v>127578.0</v>
      </c>
      <c r="C1531" s="29">
        <v>128061.0</v>
      </c>
      <c r="D1531" s="27">
        <v>483.0</v>
      </c>
      <c r="E1531" s="42"/>
    </row>
    <row r="1532" hidden="1">
      <c r="A1532" s="58" t="s">
        <v>3869</v>
      </c>
      <c r="B1532" s="29">
        <v>52420.0</v>
      </c>
      <c r="C1532" s="59">
        <v>53150.0</v>
      </c>
      <c r="D1532" s="27">
        <v>730.0</v>
      </c>
      <c r="E1532" s="42"/>
    </row>
    <row r="1533" hidden="1">
      <c r="A1533" s="58" t="s">
        <v>3870</v>
      </c>
      <c r="B1533" s="29">
        <v>65752.0</v>
      </c>
      <c r="C1533" s="59">
        <v>66280.0</v>
      </c>
      <c r="D1533" s="27">
        <v>528.0</v>
      </c>
      <c r="E1533" s="42"/>
    </row>
    <row r="1534" hidden="1">
      <c r="A1534" s="58" t="s">
        <v>3871</v>
      </c>
      <c r="B1534" s="29">
        <v>81908.0</v>
      </c>
      <c r="C1534" s="59">
        <v>81908.0</v>
      </c>
      <c r="D1534" s="27">
        <v>0.0</v>
      </c>
      <c r="E1534" s="42"/>
    </row>
    <row r="1535" hidden="1">
      <c r="A1535" s="58" t="s">
        <v>3873</v>
      </c>
      <c r="B1535" s="29">
        <v>5560.0</v>
      </c>
      <c r="C1535" s="59">
        <v>5560.0</v>
      </c>
      <c r="D1535" s="27">
        <v>0.0</v>
      </c>
      <c r="E1535" s="42"/>
    </row>
    <row r="1536" hidden="1">
      <c r="A1536" s="58" t="s">
        <v>3874</v>
      </c>
      <c r="B1536" s="29">
        <v>16848.0</v>
      </c>
      <c r="C1536" s="59">
        <v>16051.0</v>
      </c>
      <c r="D1536" s="27">
        <v>-797.0</v>
      </c>
      <c r="E1536" s="42"/>
    </row>
    <row r="1537" hidden="1">
      <c r="A1537" s="35" t="s">
        <v>3875</v>
      </c>
      <c r="B1537" s="29">
        <v>420649.3</v>
      </c>
      <c r="C1537" s="59">
        <v>422038.3</v>
      </c>
      <c r="D1537" s="27">
        <v>1389.0</v>
      </c>
      <c r="E1537" s="42"/>
    </row>
    <row r="1538" hidden="1">
      <c r="A1538" s="36" t="s">
        <v>3876</v>
      </c>
      <c r="B1538" s="43">
        <v>8.700000000004366</v>
      </c>
      <c r="C1538" s="65">
        <v>360.70000000001164</v>
      </c>
      <c r="D1538" s="66">
        <v>352.0000000000073</v>
      </c>
      <c r="E1538" s="46"/>
    </row>
    <row r="1539" hidden="1"/>
    <row r="1540" hidden="1"/>
    <row r="1541" hidden="1">
      <c r="A1541" s="5" t="s">
        <v>5095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3850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3851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5100</v>
      </c>
      <c r="B1547" s="7"/>
      <c r="C1547" s="16"/>
      <c r="D1547" s="56" t="s">
        <v>5099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3852</v>
      </c>
      <c r="B1549" s="6"/>
      <c r="C1549" s="6"/>
      <c r="D1549" s="6"/>
      <c r="E1549" s="7"/>
    </row>
    <row r="1550" hidden="1">
      <c r="A1550" s="20" t="s">
        <v>3853</v>
      </c>
      <c r="B1550" s="21" t="s">
        <v>3854</v>
      </c>
      <c r="C1550" s="22" t="s">
        <v>3855</v>
      </c>
      <c r="D1550" s="21" t="s">
        <v>3856</v>
      </c>
      <c r="E1550" s="23" t="s">
        <v>13</v>
      </c>
    </row>
    <row r="1551" hidden="1">
      <c r="A1551" s="57" t="s">
        <v>3857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7" t="s">
        <v>3858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7" t="s">
        <v>3859</v>
      </c>
      <c r="B1553" s="29">
        <v>0.0</v>
      </c>
      <c r="C1553" s="26"/>
      <c r="D1553" s="27">
        <v>0.0</v>
      </c>
      <c r="E1553" s="42"/>
    </row>
    <row r="1554" hidden="1">
      <c r="A1554" s="57" t="s">
        <v>3860</v>
      </c>
      <c r="B1554" s="29">
        <v>0.0</v>
      </c>
      <c r="C1554" s="26"/>
      <c r="D1554" s="27">
        <v>0.0</v>
      </c>
      <c r="E1554" s="42"/>
    </row>
    <row r="1555" hidden="1">
      <c r="A1555" s="31" t="s">
        <v>3862</v>
      </c>
      <c r="B1555" s="29">
        <v>0.0</v>
      </c>
      <c r="C1555" s="26"/>
      <c r="D1555" s="27">
        <v>0.0</v>
      </c>
      <c r="E1555" s="28"/>
    </row>
    <row r="1556" hidden="1">
      <c r="A1556" s="31" t="s">
        <v>3863</v>
      </c>
      <c r="B1556" s="29">
        <v>0.0</v>
      </c>
      <c r="C1556" s="26"/>
      <c r="D1556" s="27">
        <v>0.0</v>
      </c>
      <c r="E1556" s="42"/>
    </row>
    <row r="1557" hidden="1">
      <c r="A1557" s="31" t="s">
        <v>3865</v>
      </c>
      <c r="B1557" s="29">
        <v>175.0</v>
      </c>
      <c r="C1557" s="26">
        <v>135.0</v>
      </c>
      <c r="D1557" s="27">
        <v>-40.0</v>
      </c>
      <c r="E1557" s="28" t="s">
        <v>9022</v>
      </c>
    </row>
    <row r="1558" hidden="1">
      <c r="A1558" s="31" t="s">
        <v>3867</v>
      </c>
      <c r="B1558" s="29">
        <v>1280.0</v>
      </c>
      <c r="C1558" s="26">
        <v>1160.0</v>
      </c>
      <c r="D1558" s="27">
        <v>-120.0</v>
      </c>
      <c r="E1558" s="42"/>
    </row>
    <row r="1559" hidden="1">
      <c r="A1559" s="58" t="s">
        <v>3868</v>
      </c>
      <c r="B1559" s="29">
        <v>80588.0</v>
      </c>
      <c r="C1559" s="29">
        <v>80588.0</v>
      </c>
      <c r="D1559" s="27">
        <v>0.0</v>
      </c>
      <c r="E1559" s="42"/>
    </row>
    <row r="1560" hidden="1">
      <c r="A1560" s="58" t="s">
        <v>3869</v>
      </c>
      <c r="B1560" s="29">
        <v>36571.0</v>
      </c>
      <c r="C1560" s="59">
        <v>36571.0</v>
      </c>
      <c r="D1560" s="27">
        <v>0.0</v>
      </c>
      <c r="E1560" s="42"/>
    </row>
    <row r="1561" hidden="1">
      <c r="A1561" s="58" t="s">
        <v>3870</v>
      </c>
      <c r="B1561" s="29">
        <v>47594.0</v>
      </c>
      <c r="C1561" s="59">
        <v>47594.0</v>
      </c>
      <c r="D1561" s="27">
        <v>0.0</v>
      </c>
      <c r="E1561" s="42"/>
    </row>
    <row r="1562" hidden="1">
      <c r="A1562" s="58" t="s">
        <v>3871</v>
      </c>
      <c r="B1562" s="29">
        <v>44006.0</v>
      </c>
      <c r="C1562" s="59">
        <v>44006.0</v>
      </c>
      <c r="D1562" s="27">
        <v>0.0</v>
      </c>
      <c r="E1562" s="42"/>
    </row>
    <row r="1563" hidden="1">
      <c r="A1563" s="58" t="s">
        <v>3873</v>
      </c>
      <c r="B1563" s="29">
        <v>9781.0</v>
      </c>
      <c r="C1563" s="59">
        <v>9781.0</v>
      </c>
      <c r="D1563" s="27">
        <v>0.0</v>
      </c>
      <c r="E1563" s="42"/>
    </row>
    <row r="1564" hidden="1">
      <c r="A1564" s="58" t="s">
        <v>3874</v>
      </c>
      <c r="B1564" s="29">
        <v>13605.0</v>
      </c>
      <c r="C1564" s="59">
        <v>13605.0</v>
      </c>
      <c r="D1564" s="27">
        <v>0.0</v>
      </c>
      <c r="E1564" s="42"/>
    </row>
    <row r="1565" hidden="1">
      <c r="A1565" s="35" t="s">
        <v>3875</v>
      </c>
      <c r="B1565" s="29">
        <v>263805.5</v>
      </c>
      <c r="C1565" s="59">
        <v>263805.5</v>
      </c>
      <c r="D1565" s="27">
        <v>0.0</v>
      </c>
      <c r="E1565" s="42"/>
    </row>
    <row r="1566" hidden="1">
      <c r="A1566" s="36" t="s">
        <v>3876</v>
      </c>
      <c r="B1566" s="43">
        <v>0.5</v>
      </c>
      <c r="C1566" s="65">
        <v>-158.5</v>
      </c>
      <c r="D1566" s="66">
        <v>-159.0</v>
      </c>
      <c r="E1566" s="46"/>
    </row>
    <row r="1567" hidden="1"/>
    <row r="1568" hidden="1"/>
    <row r="1569" hidden="1">
      <c r="A1569" s="5" t="s">
        <v>5095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3850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3851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5098</v>
      </c>
      <c r="B1575" s="7"/>
      <c r="C1575" s="16"/>
      <c r="D1575" s="56" t="s">
        <v>5099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3852</v>
      </c>
      <c r="B1577" s="6"/>
      <c r="C1577" s="6"/>
      <c r="D1577" s="6"/>
      <c r="E1577" s="7"/>
    </row>
    <row r="1578" hidden="1">
      <c r="A1578" s="20" t="s">
        <v>3853</v>
      </c>
      <c r="B1578" s="21" t="s">
        <v>3854</v>
      </c>
      <c r="C1578" s="22" t="s">
        <v>3855</v>
      </c>
      <c r="D1578" s="21" t="s">
        <v>3856</v>
      </c>
      <c r="E1578" s="23" t="s">
        <v>13</v>
      </c>
    </row>
    <row r="1579" hidden="1">
      <c r="A1579" s="57" t="s">
        <v>3857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7" t="s">
        <v>3858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7" t="s">
        <v>3859</v>
      </c>
      <c r="B1581" s="29">
        <v>100.0</v>
      </c>
      <c r="C1581" s="26">
        <v>100.0</v>
      </c>
      <c r="D1581" s="27">
        <v>0.0</v>
      </c>
      <c r="E1581" s="42"/>
    </row>
    <row r="1582" hidden="1">
      <c r="A1582" s="57" t="s">
        <v>3860</v>
      </c>
      <c r="B1582" s="29">
        <v>1000.0</v>
      </c>
      <c r="C1582" s="26">
        <v>1000.0</v>
      </c>
      <c r="D1582" s="27">
        <v>0.0</v>
      </c>
      <c r="E1582" s="42"/>
    </row>
    <row r="1583" hidden="1">
      <c r="A1583" s="31" t="s">
        <v>3862</v>
      </c>
      <c r="B1583" s="29">
        <v>0.0</v>
      </c>
      <c r="C1583" s="26"/>
      <c r="D1583" s="27">
        <v>0.0</v>
      </c>
      <c r="E1583" s="28"/>
    </row>
    <row r="1584" hidden="1">
      <c r="A1584" s="31" t="s">
        <v>3863</v>
      </c>
      <c r="B1584" s="29">
        <v>0.0</v>
      </c>
      <c r="C1584" s="26"/>
      <c r="D1584" s="27">
        <v>0.0</v>
      </c>
      <c r="E1584" s="42"/>
    </row>
    <row r="1585" hidden="1">
      <c r="A1585" s="31" t="s">
        <v>3865</v>
      </c>
      <c r="B1585" s="29">
        <v>160.0</v>
      </c>
      <c r="C1585" s="26"/>
      <c r="D1585" s="27">
        <v>-160.0</v>
      </c>
      <c r="E1585" s="28"/>
    </row>
    <row r="1586" hidden="1">
      <c r="A1586" s="31" t="s">
        <v>3867</v>
      </c>
      <c r="B1586" s="29">
        <v>2000.0</v>
      </c>
      <c r="C1586" s="26">
        <v>2200.0</v>
      </c>
      <c r="D1586" s="27">
        <v>200.0</v>
      </c>
      <c r="E1586" s="42"/>
    </row>
    <row r="1587" hidden="1">
      <c r="A1587" s="58" t="s">
        <v>3868</v>
      </c>
      <c r="B1587" s="29">
        <v>112630.0</v>
      </c>
      <c r="C1587" s="29">
        <v>112630.0</v>
      </c>
      <c r="D1587" s="27">
        <v>0.0</v>
      </c>
      <c r="E1587" s="42"/>
    </row>
    <row r="1588" hidden="1">
      <c r="A1588" s="58" t="s">
        <v>3869</v>
      </c>
      <c r="B1588" s="29">
        <v>49190.0</v>
      </c>
      <c r="C1588" s="59">
        <v>49190.0</v>
      </c>
      <c r="D1588" s="27">
        <v>0.0</v>
      </c>
      <c r="E1588" s="42"/>
    </row>
    <row r="1589" hidden="1">
      <c r="A1589" s="58" t="s">
        <v>3870</v>
      </c>
      <c r="B1589" s="29">
        <v>52607.0</v>
      </c>
      <c r="C1589" s="59">
        <v>52607.0</v>
      </c>
      <c r="D1589" s="27">
        <v>0.0</v>
      </c>
      <c r="E1589" s="42"/>
    </row>
    <row r="1590" hidden="1">
      <c r="A1590" s="58" t="s">
        <v>3871</v>
      </c>
      <c r="B1590" s="29">
        <v>70056.0</v>
      </c>
      <c r="C1590" s="59">
        <v>70306.0</v>
      </c>
      <c r="D1590" s="27">
        <v>250.0</v>
      </c>
      <c r="E1590" s="42"/>
    </row>
    <row r="1591" hidden="1">
      <c r="A1591" s="58" t="s">
        <v>3873</v>
      </c>
      <c r="B1591" s="29">
        <v>11311.0</v>
      </c>
      <c r="C1591" s="59">
        <v>11311.0</v>
      </c>
      <c r="D1591" s="27">
        <v>0.0</v>
      </c>
      <c r="E1591" s="42"/>
    </row>
    <row r="1592" hidden="1">
      <c r="A1592" s="58" t="s">
        <v>3874</v>
      </c>
      <c r="B1592" s="29">
        <v>14062.0</v>
      </c>
      <c r="C1592" s="59">
        <v>14062.0</v>
      </c>
      <c r="D1592" s="27">
        <v>0.0</v>
      </c>
      <c r="E1592" s="42"/>
    </row>
    <row r="1593" hidden="1">
      <c r="A1593" s="35" t="s">
        <v>3875</v>
      </c>
      <c r="B1593" s="29">
        <v>352129.0</v>
      </c>
      <c r="C1593" s="59">
        <v>352379.0</v>
      </c>
      <c r="D1593" s="27">
        <v>250.0</v>
      </c>
      <c r="E1593" s="42"/>
    </row>
    <row r="1594" hidden="1">
      <c r="A1594" s="36" t="s">
        <v>3876</v>
      </c>
      <c r="B1594" s="43">
        <v>1.0</v>
      </c>
      <c r="C1594" s="65">
        <v>41.0</v>
      </c>
      <c r="D1594" s="66">
        <v>40.0</v>
      </c>
      <c r="E1594" s="46"/>
    </row>
    <row r="1595" hidden="1"/>
    <row r="1596" hidden="1"/>
    <row r="1597" hidden="1">
      <c r="A1597" s="5" t="s">
        <v>5095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3850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3851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5098</v>
      </c>
      <c r="B1603" s="7"/>
      <c r="C1603" s="16"/>
      <c r="D1603" s="56" t="s">
        <v>5099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3852</v>
      </c>
      <c r="B1605" s="6"/>
      <c r="C1605" s="6"/>
      <c r="D1605" s="6"/>
      <c r="E1605" s="7"/>
    </row>
    <row r="1606" hidden="1">
      <c r="A1606" s="20" t="s">
        <v>3853</v>
      </c>
      <c r="B1606" s="21" t="s">
        <v>3854</v>
      </c>
      <c r="C1606" s="22" t="s">
        <v>3855</v>
      </c>
      <c r="D1606" s="21" t="s">
        <v>3856</v>
      </c>
      <c r="E1606" s="23" t="s">
        <v>13</v>
      </c>
    </row>
    <row r="1607" hidden="1">
      <c r="A1607" s="57" t="s">
        <v>3857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7" t="s">
        <v>3858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7" t="s">
        <v>3859</v>
      </c>
      <c r="B1609" s="29">
        <v>140.0</v>
      </c>
      <c r="C1609" s="26">
        <v>140.0</v>
      </c>
      <c r="D1609" s="27">
        <v>0.0</v>
      </c>
      <c r="E1609" s="42"/>
    </row>
    <row r="1610" hidden="1">
      <c r="A1610" s="57" t="s">
        <v>3860</v>
      </c>
      <c r="B1610" s="29">
        <v>0.0</v>
      </c>
      <c r="C1610" s="26"/>
      <c r="D1610" s="27">
        <v>0.0</v>
      </c>
      <c r="E1610" s="42"/>
    </row>
    <row r="1611" hidden="1">
      <c r="A1611" s="31" t="s">
        <v>3862</v>
      </c>
      <c r="B1611" s="29">
        <v>0.0</v>
      </c>
      <c r="C1611" s="26"/>
      <c r="D1611" s="27">
        <v>0.0</v>
      </c>
      <c r="E1611" s="28"/>
    </row>
    <row r="1612" hidden="1">
      <c r="A1612" s="31" t="s">
        <v>3863</v>
      </c>
      <c r="B1612" s="29">
        <v>0.0</v>
      </c>
      <c r="C1612" s="26"/>
      <c r="D1612" s="27">
        <v>0.0</v>
      </c>
      <c r="E1612" s="42"/>
    </row>
    <row r="1613" hidden="1">
      <c r="A1613" s="31" t="s">
        <v>3865</v>
      </c>
      <c r="B1613" s="29">
        <v>0.0</v>
      </c>
      <c r="C1613" s="26"/>
      <c r="D1613" s="27">
        <v>0.0</v>
      </c>
      <c r="E1613" s="28"/>
    </row>
    <row r="1614" hidden="1">
      <c r="A1614" s="31" t="s">
        <v>3867</v>
      </c>
      <c r="B1614" s="29">
        <v>2160.0</v>
      </c>
      <c r="C1614" s="26">
        <v>2160.0</v>
      </c>
      <c r="D1614" s="27">
        <v>0.0</v>
      </c>
      <c r="E1614" s="42"/>
    </row>
    <row r="1615" hidden="1">
      <c r="A1615" s="58" t="s">
        <v>3868</v>
      </c>
      <c r="B1615" s="29">
        <v>114858.0</v>
      </c>
      <c r="C1615" s="29">
        <v>114858.0</v>
      </c>
      <c r="D1615" s="27">
        <v>0.0</v>
      </c>
      <c r="E1615" s="42"/>
    </row>
    <row r="1616" hidden="1">
      <c r="A1616" s="58" t="s">
        <v>3869</v>
      </c>
      <c r="B1616" s="29">
        <v>55964.0</v>
      </c>
      <c r="C1616" s="59">
        <v>55964.0</v>
      </c>
      <c r="D1616" s="27">
        <v>0.0</v>
      </c>
      <c r="E1616" s="42"/>
    </row>
    <row r="1617" hidden="1">
      <c r="A1617" s="58" t="s">
        <v>3870</v>
      </c>
      <c r="B1617" s="29">
        <v>63161.0</v>
      </c>
      <c r="C1617" s="59">
        <v>63161.0</v>
      </c>
      <c r="D1617" s="27">
        <v>0.0</v>
      </c>
      <c r="E1617" s="42"/>
    </row>
    <row r="1618" hidden="1">
      <c r="A1618" s="58" t="s">
        <v>3871</v>
      </c>
      <c r="B1618" s="29">
        <v>57796.0</v>
      </c>
      <c r="C1618" s="59">
        <v>57796.0</v>
      </c>
      <c r="D1618" s="27">
        <v>0.0</v>
      </c>
      <c r="E1618" s="42"/>
    </row>
    <row r="1619" hidden="1">
      <c r="A1619" s="58" t="s">
        <v>3873</v>
      </c>
      <c r="B1619" s="29">
        <v>8585.0</v>
      </c>
      <c r="C1619" s="59">
        <v>8585.0</v>
      </c>
      <c r="D1619" s="27">
        <v>0.0</v>
      </c>
      <c r="E1619" s="42"/>
    </row>
    <row r="1620" hidden="1">
      <c r="A1620" s="58" t="s">
        <v>3874</v>
      </c>
      <c r="B1620" s="29">
        <v>14338.0</v>
      </c>
      <c r="C1620" s="59">
        <v>14009.0</v>
      </c>
      <c r="D1620" s="27">
        <v>-329.0</v>
      </c>
      <c r="E1620" s="42"/>
    </row>
    <row r="1621" hidden="1">
      <c r="A1621" s="35" t="s">
        <v>3875</v>
      </c>
      <c r="B1621" s="29">
        <v>375399.0</v>
      </c>
      <c r="C1621" s="59">
        <v>375070.0</v>
      </c>
      <c r="D1621" s="27">
        <v>-329.0</v>
      </c>
      <c r="E1621" s="42"/>
    </row>
    <row r="1622" hidden="1">
      <c r="A1622" s="36" t="s">
        <v>3876</v>
      </c>
      <c r="B1622" s="43">
        <v>1.0</v>
      </c>
      <c r="C1622" s="65">
        <v>331.0</v>
      </c>
      <c r="D1622" s="66">
        <v>330.0</v>
      </c>
      <c r="E1622" s="46"/>
    </row>
    <row r="1623" hidden="1"/>
    <row r="1624" hidden="1"/>
    <row r="1625" hidden="1">
      <c r="A1625" s="5" t="s">
        <v>5095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3850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4" t="s">
        <v>3851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5098</v>
      </c>
      <c r="B1631" s="7"/>
      <c r="C1631" s="16"/>
      <c r="D1631" s="56" t="s">
        <v>5113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3852</v>
      </c>
      <c r="B1633" s="6"/>
      <c r="C1633" s="6"/>
      <c r="D1633" s="6"/>
      <c r="E1633" s="7"/>
    </row>
    <row r="1634" hidden="1">
      <c r="A1634" s="20" t="s">
        <v>3853</v>
      </c>
      <c r="B1634" s="21" t="s">
        <v>3854</v>
      </c>
      <c r="C1634" s="22" t="s">
        <v>3855</v>
      </c>
      <c r="D1634" s="21" t="s">
        <v>3856</v>
      </c>
      <c r="E1634" s="23" t="s">
        <v>13</v>
      </c>
    </row>
    <row r="1635" hidden="1">
      <c r="A1635" s="57" t="s">
        <v>3857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7" t="s">
        <v>3858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7" t="s">
        <v>3859</v>
      </c>
      <c r="B1637" s="29">
        <v>0.0</v>
      </c>
      <c r="C1637" s="26"/>
      <c r="D1637" s="27">
        <v>0.0</v>
      </c>
      <c r="E1637" s="42"/>
    </row>
    <row r="1638" hidden="1">
      <c r="A1638" s="57" t="s">
        <v>3860</v>
      </c>
      <c r="B1638" s="29">
        <v>0.0</v>
      </c>
      <c r="C1638" s="26"/>
      <c r="D1638" s="27">
        <v>0.0</v>
      </c>
      <c r="E1638" s="42"/>
    </row>
    <row r="1639" hidden="1">
      <c r="A1639" s="31" t="s">
        <v>3862</v>
      </c>
      <c r="B1639" s="29">
        <v>0.0</v>
      </c>
      <c r="C1639" s="26"/>
      <c r="D1639" s="27">
        <v>0.0</v>
      </c>
      <c r="E1639" s="28"/>
    </row>
    <row r="1640" hidden="1">
      <c r="A1640" s="31" t="s">
        <v>3863</v>
      </c>
      <c r="B1640" s="29">
        <v>0.0</v>
      </c>
      <c r="C1640" s="26"/>
      <c r="D1640" s="27">
        <v>0.0</v>
      </c>
      <c r="E1640" s="42"/>
    </row>
    <row r="1641" hidden="1">
      <c r="A1641" s="31" t="s">
        <v>3865</v>
      </c>
      <c r="B1641" s="29">
        <v>4040.0</v>
      </c>
      <c r="C1641" s="26">
        <v>4000.0</v>
      </c>
      <c r="D1641" s="27">
        <v>-40.0</v>
      </c>
      <c r="E1641" s="28" t="s">
        <v>9023</v>
      </c>
    </row>
    <row r="1642" hidden="1">
      <c r="A1642" s="31" t="s">
        <v>3867</v>
      </c>
      <c r="B1642" s="29">
        <v>2560.0</v>
      </c>
      <c r="C1642" s="26">
        <v>2600.0</v>
      </c>
      <c r="D1642" s="27">
        <v>40.0</v>
      </c>
      <c r="E1642" s="42"/>
    </row>
    <row r="1643" hidden="1">
      <c r="A1643" s="58" t="s">
        <v>3868</v>
      </c>
      <c r="B1643" s="29">
        <v>56448.0</v>
      </c>
      <c r="C1643" s="29">
        <v>55775.0</v>
      </c>
      <c r="D1643" s="27">
        <v>-673.0</v>
      </c>
      <c r="E1643" s="42"/>
    </row>
    <row r="1644" hidden="1">
      <c r="A1644" s="58" t="s">
        <v>3869</v>
      </c>
      <c r="B1644" s="29">
        <v>19591.0</v>
      </c>
      <c r="C1644" s="59">
        <v>19591.0</v>
      </c>
      <c r="D1644" s="27">
        <v>0.0</v>
      </c>
      <c r="E1644" s="42"/>
    </row>
    <row r="1645" hidden="1">
      <c r="A1645" s="58" t="s">
        <v>3870</v>
      </c>
      <c r="B1645" s="29">
        <v>35087.0</v>
      </c>
      <c r="C1645" s="59">
        <v>35087.0</v>
      </c>
      <c r="D1645" s="27">
        <v>0.0</v>
      </c>
      <c r="E1645" s="42"/>
    </row>
    <row r="1646" hidden="1">
      <c r="A1646" s="58" t="s">
        <v>3871</v>
      </c>
      <c r="B1646" s="29">
        <v>26596.0</v>
      </c>
      <c r="C1646" s="59">
        <v>26596.0</v>
      </c>
      <c r="D1646" s="27">
        <v>0.0</v>
      </c>
      <c r="E1646" s="42"/>
    </row>
    <row r="1647" hidden="1">
      <c r="A1647" s="58" t="s">
        <v>3873</v>
      </c>
      <c r="B1647" s="29">
        <v>1418.0</v>
      </c>
      <c r="C1647" s="59">
        <v>1418.0</v>
      </c>
      <c r="D1647" s="27">
        <v>0.0</v>
      </c>
      <c r="E1647" s="42"/>
    </row>
    <row r="1648" hidden="1">
      <c r="A1648" s="58" t="s">
        <v>3874</v>
      </c>
      <c r="B1648" s="29">
        <v>10590.0</v>
      </c>
      <c r="C1648" s="59">
        <v>10590.0</v>
      </c>
      <c r="D1648" s="27">
        <v>0.0</v>
      </c>
      <c r="E1648" s="42"/>
    </row>
    <row r="1649" hidden="1">
      <c r="A1649" s="35" t="s">
        <v>3875</v>
      </c>
      <c r="B1649" s="29">
        <v>179226.5</v>
      </c>
      <c r="C1649" s="59">
        <v>178553.5</v>
      </c>
      <c r="D1649" s="27">
        <v>-673.0</v>
      </c>
      <c r="E1649" s="42"/>
    </row>
    <row r="1650" hidden="1">
      <c r="A1650" s="36" t="s">
        <v>3876</v>
      </c>
      <c r="B1650" s="43">
        <v>9.5</v>
      </c>
      <c r="C1650" s="65">
        <v>101.5</v>
      </c>
      <c r="D1650" s="66">
        <v>92.0</v>
      </c>
      <c r="E1650" s="46"/>
    </row>
    <row r="1651" hidden="1"/>
    <row r="1652" hidden="1"/>
    <row r="1653" hidden="1">
      <c r="A1653" s="5" t="s">
        <v>5095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3850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4" t="s">
        <v>3851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5105</v>
      </c>
      <c r="B1659" s="7"/>
      <c r="C1659" s="16"/>
      <c r="D1659" s="56" t="s">
        <v>5099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3852</v>
      </c>
      <c r="B1661" s="6"/>
      <c r="C1661" s="6"/>
      <c r="D1661" s="6"/>
      <c r="E1661" s="7"/>
    </row>
    <row r="1662" hidden="1">
      <c r="A1662" s="20" t="s">
        <v>3853</v>
      </c>
      <c r="B1662" s="21" t="s">
        <v>3854</v>
      </c>
      <c r="C1662" s="22" t="s">
        <v>3855</v>
      </c>
      <c r="D1662" s="21" t="s">
        <v>3856</v>
      </c>
      <c r="E1662" s="23" t="s">
        <v>13</v>
      </c>
    </row>
    <row r="1663" hidden="1">
      <c r="A1663" s="57" t="s">
        <v>3857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7" t="s">
        <v>3858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7" t="s">
        <v>3859</v>
      </c>
      <c r="B1665" s="29">
        <v>0.0</v>
      </c>
      <c r="C1665" s="26"/>
      <c r="D1665" s="27">
        <v>0.0</v>
      </c>
      <c r="E1665" s="42"/>
    </row>
    <row r="1666" hidden="1">
      <c r="A1666" s="57" t="s">
        <v>3860</v>
      </c>
      <c r="B1666" s="29">
        <v>1000.0</v>
      </c>
      <c r="C1666" s="26">
        <v>1000.0</v>
      </c>
      <c r="D1666" s="27">
        <v>0.0</v>
      </c>
      <c r="E1666" s="42"/>
    </row>
    <row r="1667" hidden="1">
      <c r="A1667" s="31" t="s">
        <v>3862</v>
      </c>
      <c r="B1667" s="29">
        <v>0.0</v>
      </c>
      <c r="C1667" s="26"/>
      <c r="D1667" s="27">
        <v>0.0</v>
      </c>
      <c r="E1667" s="28"/>
    </row>
    <row r="1668" hidden="1">
      <c r="A1668" s="31" t="s">
        <v>3863</v>
      </c>
      <c r="B1668" s="29">
        <v>0.0</v>
      </c>
      <c r="C1668" s="26"/>
      <c r="D1668" s="27">
        <v>0.0</v>
      </c>
      <c r="E1668" s="42"/>
    </row>
    <row r="1669" hidden="1">
      <c r="A1669" s="31" t="s">
        <v>3865</v>
      </c>
      <c r="B1669" s="29">
        <v>0.0</v>
      </c>
      <c r="C1669" s="26"/>
      <c r="D1669" s="27">
        <v>0.0</v>
      </c>
      <c r="E1669" s="28"/>
    </row>
    <row r="1670" hidden="1">
      <c r="A1670" s="31" t="s">
        <v>3867</v>
      </c>
      <c r="B1670" s="29">
        <v>1680.0</v>
      </c>
      <c r="C1670" s="26">
        <v>1640.0</v>
      </c>
      <c r="D1670" s="27">
        <v>-40.0</v>
      </c>
      <c r="E1670" s="42"/>
    </row>
    <row r="1671" hidden="1">
      <c r="A1671" s="58" t="s">
        <v>3868</v>
      </c>
      <c r="B1671" s="29">
        <v>58934.0</v>
      </c>
      <c r="C1671" s="29">
        <v>58934.0</v>
      </c>
      <c r="D1671" s="27">
        <v>0.0</v>
      </c>
      <c r="E1671" s="42"/>
    </row>
    <row r="1672" hidden="1">
      <c r="A1672" s="58" t="s">
        <v>3869</v>
      </c>
      <c r="B1672" s="29">
        <v>29600.0</v>
      </c>
      <c r="C1672" s="59">
        <v>29600.0</v>
      </c>
      <c r="D1672" s="27">
        <v>0.0</v>
      </c>
      <c r="E1672" s="42"/>
    </row>
    <row r="1673" hidden="1">
      <c r="A1673" s="58" t="s">
        <v>3870</v>
      </c>
      <c r="B1673" s="29">
        <v>27278.0</v>
      </c>
      <c r="C1673" s="59">
        <v>26536.0</v>
      </c>
      <c r="D1673" s="27">
        <v>-742.0</v>
      </c>
      <c r="E1673" s="42"/>
    </row>
    <row r="1674" hidden="1">
      <c r="A1674" s="58" t="s">
        <v>3871</v>
      </c>
      <c r="B1674" s="29">
        <v>24616.0</v>
      </c>
      <c r="C1674" s="59">
        <v>24616.0</v>
      </c>
      <c r="D1674" s="27">
        <v>0.0</v>
      </c>
      <c r="E1674" s="42"/>
    </row>
    <row r="1675" hidden="1">
      <c r="A1675" s="58" t="s">
        <v>3873</v>
      </c>
      <c r="B1675" s="29">
        <v>1840.0</v>
      </c>
      <c r="C1675" s="59">
        <v>1840.0</v>
      </c>
      <c r="D1675" s="27">
        <v>0.0</v>
      </c>
      <c r="E1675" s="42"/>
    </row>
    <row r="1676" hidden="1">
      <c r="A1676" s="58" t="s">
        <v>3874</v>
      </c>
      <c r="B1676" s="29">
        <v>3240.0</v>
      </c>
      <c r="C1676" s="59">
        <v>3240.0</v>
      </c>
      <c r="D1676" s="27">
        <v>0.0</v>
      </c>
      <c r="E1676" s="42"/>
    </row>
    <row r="1677" hidden="1">
      <c r="A1677" s="35" t="s">
        <v>3875</v>
      </c>
      <c r="B1677" s="29">
        <v>167982.7</v>
      </c>
      <c r="C1677" s="59">
        <v>167240.7</v>
      </c>
      <c r="D1677" s="27">
        <v>-742.0</v>
      </c>
      <c r="E1677" s="42"/>
    </row>
    <row r="1678" hidden="1">
      <c r="A1678" s="36" t="s">
        <v>3876</v>
      </c>
      <c r="B1678" s="43">
        <v>3.3000000000029104</v>
      </c>
      <c r="C1678" s="65">
        <v>-35.70000000001164</v>
      </c>
      <c r="D1678" s="66">
        <v>-39.00000000001455</v>
      </c>
      <c r="E1678" s="46"/>
    </row>
    <row r="1679" hidden="1"/>
    <row r="1680" hidden="1"/>
    <row r="1681" hidden="1">
      <c r="A1681" s="5" t="s">
        <v>5095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3850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4" t="s">
        <v>3851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5098</v>
      </c>
      <c r="B1687" s="7"/>
      <c r="C1687" s="16"/>
      <c r="D1687" s="56" t="s">
        <v>5099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3852</v>
      </c>
      <c r="B1689" s="6"/>
      <c r="C1689" s="6"/>
      <c r="D1689" s="6"/>
      <c r="E1689" s="7"/>
    </row>
    <row r="1690" hidden="1">
      <c r="A1690" s="20" t="s">
        <v>3853</v>
      </c>
      <c r="B1690" s="21" t="s">
        <v>3854</v>
      </c>
      <c r="C1690" s="22" t="s">
        <v>3855</v>
      </c>
      <c r="D1690" s="21" t="s">
        <v>3856</v>
      </c>
      <c r="E1690" s="23" t="s">
        <v>13</v>
      </c>
    </row>
    <row r="1691" hidden="1">
      <c r="A1691" s="57" t="s">
        <v>3857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7" t="s">
        <v>3858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7" t="s">
        <v>3859</v>
      </c>
      <c r="B1693" s="29">
        <v>0.0</v>
      </c>
      <c r="C1693" s="26"/>
      <c r="D1693" s="27">
        <v>0.0</v>
      </c>
      <c r="E1693" s="42"/>
    </row>
    <row r="1694" hidden="1">
      <c r="A1694" s="57" t="s">
        <v>3860</v>
      </c>
      <c r="B1694" s="29">
        <v>2000.0</v>
      </c>
      <c r="C1694" s="26">
        <v>2000.0</v>
      </c>
      <c r="D1694" s="27">
        <v>0.0</v>
      </c>
      <c r="E1694" s="42"/>
    </row>
    <row r="1695" hidden="1">
      <c r="A1695" s="31" t="s">
        <v>3862</v>
      </c>
      <c r="B1695" s="29">
        <v>0.0</v>
      </c>
      <c r="C1695" s="26"/>
      <c r="D1695" s="27">
        <v>0.0</v>
      </c>
      <c r="E1695" s="28"/>
    </row>
    <row r="1696" hidden="1">
      <c r="A1696" s="31" t="s">
        <v>3863</v>
      </c>
      <c r="B1696" s="29">
        <v>216.0</v>
      </c>
      <c r="C1696" s="26">
        <v>216.0</v>
      </c>
      <c r="D1696" s="27">
        <v>0.0</v>
      </c>
      <c r="E1696" s="42"/>
    </row>
    <row r="1697" hidden="1">
      <c r="A1697" s="31" t="s">
        <v>3865</v>
      </c>
      <c r="B1697" s="29">
        <v>200.0</v>
      </c>
      <c r="C1697" s="26"/>
      <c r="D1697" s="27">
        <v>-200.0</v>
      </c>
      <c r="E1697" s="28"/>
    </row>
    <row r="1698" hidden="1">
      <c r="A1698" s="31" t="s">
        <v>3867</v>
      </c>
      <c r="B1698" s="29">
        <v>3760.0</v>
      </c>
      <c r="C1698" s="26">
        <v>3880.0</v>
      </c>
      <c r="D1698" s="27">
        <v>120.0</v>
      </c>
      <c r="E1698" s="41" t="s">
        <v>9024</v>
      </c>
    </row>
    <row r="1699" hidden="1">
      <c r="A1699" s="58" t="s">
        <v>3868</v>
      </c>
      <c r="B1699" s="29">
        <v>102719.0</v>
      </c>
      <c r="C1699" s="29">
        <v>102719.0</v>
      </c>
      <c r="D1699" s="27">
        <v>0.0</v>
      </c>
      <c r="E1699" s="42"/>
    </row>
    <row r="1700" hidden="1">
      <c r="A1700" s="58" t="s">
        <v>3869</v>
      </c>
      <c r="B1700" s="29">
        <v>55280.0</v>
      </c>
      <c r="C1700" s="59">
        <v>55280.0</v>
      </c>
      <c r="D1700" s="27">
        <v>0.0</v>
      </c>
      <c r="E1700" s="42"/>
    </row>
    <row r="1701" hidden="1">
      <c r="A1701" s="58" t="s">
        <v>3870</v>
      </c>
      <c r="B1701" s="29">
        <v>57147.0</v>
      </c>
      <c r="C1701" s="59">
        <v>56723.0</v>
      </c>
      <c r="D1701" s="27">
        <v>-424.0</v>
      </c>
      <c r="E1701" s="42"/>
    </row>
    <row r="1702" hidden="1">
      <c r="A1702" s="58" t="s">
        <v>3871</v>
      </c>
      <c r="B1702" s="29">
        <v>64750.5</v>
      </c>
      <c r="C1702" s="59">
        <v>64750.5</v>
      </c>
      <c r="D1702" s="27">
        <v>0.0</v>
      </c>
      <c r="E1702" s="42"/>
    </row>
    <row r="1703" hidden="1">
      <c r="A1703" s="58" t="s">
        <v>3873</v>
      </c>
      <c r="B1703" s="29">
        <v>8721.0</v>
      </c>
      <c r="C1703" s="59">
        <v>8721.0</v>
      </c>
      <c r="D1703" s="27">
        <v>0.0</v>
      </c>
      <c r="E1703" s="42"/>
    </row>
    <row r="1704" hidden="1">
      <c r="A1704" s="58" t="s">
        <v>3874</v>
      </c>
      <c r="B1704" s="29">
        <v>9471.0</v>
      </c>
      <c r="C1704" s="59">
        <v>9471.0</v>
      </c>
      <c r="D1704" s="27">
        <v>0.0</v>
      </c>
      <c r="E1704" s="42"/>
    </row>
    <row r="1705" hidden="1">
      <c r="A1705" s="35" t="s">
        <v>3875</v>
      </c>
      <c r="B1705" s="29">
        <v>348926.5</v>
      </c>
      <c r="C1705" s="59">
        <v>348502.5</v>
      </c>
      <c r="D1705" s="27">
        <v>-424.0</v>
      </c>
      <c r="E1705" s="42"/>
    </row>
    <row r="1706" hidden="1">
      <c r="A1706" s="36" t="s">
        <v>3876</v>
      </c>
      <c r="B1706" s="43">
        <v>-467.0</v>
      </c>
      <c r="C1706" s="65">
        <v>-547.0</v>
      </c>
      <c r="D1706" s="66">
        <v>-80.0</v>
      </c>
      <c r="E1706" s="46"/>
    </row>
    <row r="1707" hidden="1"/>
    <row r="1708" hidden="1"/>
    <row r="1709" hidden="1">
      <c r="A1709" s="5" t="s">
        <v>5095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3850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4" t="s">
        <v>3851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5098</v>
      </c>
      <c r="B1715" s="7"/>
      <c r="C1715" s="16"/>
      <c r="D1715" s="56" t="s">
        <v>5099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3852</v>
      </c>
      <c r="B1717" s="6"/>
      <c r="C1717" s="6"/>
      <c r="D1717" s="6"/>
      <c r="E1717" s="7"/>
    </row>
    <row r="1718" hidden="1">
      <c r="A1718" s="20" t="s">
        <v>3853</v>
      </c>
      <c r="B1718" s="21" t="s">
        <v>3854</v>
      </c>
      <c r="C1718" s="22" t="s">
        <v>3855</v>
      </c>
      <c r="D1718" s="21" t="s">
        <v>3856</v>
      </c>
      <c r="E1718" s="23" t="s">
        <v>13</v>
      </c>
    </row>
    <row r="1719" hidden="1">
      <c r="A1719" s="57" t="s">
        <v>3857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7" t="s">
        <v>3858</v>
      </c>
      <c r="B1720" s="29">
        <v>26305.0</v>
      </c>
      <c r="C1720" s="26">
        <v>26305.0</v>
      </c>
      <c r="D1720" s="27">
        <v>0.0</v>
      </c>
      <c r="E1720" s="28" t="s">
        <v>9025</v>
      </c>
    </row>
    <row r="1721" hidden="1">
      <c r="A1721" s="57" t="s">
        <v>3859</v>
      </c>
      <c r="B1721" s="29">
        <v>1171.0</v>
      </c>
      <c r="C1721" s="26"/>
      <c r="D1721" s="27">
        <v>-1171.0</v>
      </c>
      <c r="E1721" s="42"/>
    </row>
    <row r="1722" hidden="1">
      <c r="A1722" s="57" t="s">
        <v>3860</v>
      </c>
      <c r="B1722" s="29">
        <v>1000.0</v>
      </c>
      <c r="C1722" s="26">
        <v>1000.0</v>
      </c>
      <c r="D1722" s="27">
        <v>0.0</v>
      </c>
      <c r="E1722" s="42"/>
    </row>
    <row r="1723" hidden="1">
      <c r="A1723" s="31" t="s">
        <v>3862</v>
      </c>
      <c r="B1723" s="29">
        <v>269.0</v>
      </c>
      <c r="C1723" s="26">
        <v>269.0</v>
      </c>
      <c r="D1723" s="27">
        <v>0.0</v>
      </c>
      <c r="E1723" s="28" t="s">
        <v>9026</v>
      </c>
    </row>
    <row r="1724" hidden="1">
      <c r="A1724" s="31" t="s">
        <v>3863</v>
      </c>
      <c r="B1724" s="29">
        <v>0.0</v>
      </c>
      <c r="C1724" s="26"/>
      <c r="D1724" s="27">
        <v>0.0</v>
      </c>
      <c r="E1724" s="42"/>
    </row>
    <row r="1725" hidden="1">
      <c r="A1725" s="31" t="s">
        <v>3865</v>
      </c>
      <c r="B1725" s="29">
        <v>0.0</v>
      </c>
      <c r="C1725" s="26"/>
      <c r="D1725" s="27">
        <v>0.0</v>
      </c>
      <c r="E1725" s="28"/>
    </row>
    <row r="1726" hidden="1">
      <c r="A1726" s="31" t="s">
        <v>3867</v>
      </c>
      <c r="B1726" s="29">
        <v>4280.0</v>
      </c>
      <c r="C1726" s="26">
        <v>4280.0</v>
      </c>
      <c r="D1726" s="27">
        <v>0.0</v>
      </c>
      <c r="E1726" s="41"/>
    </row>
    <row r="1727" hidden="1">
      <c r="A1727" s="58" t="s">
        <v>3868</v>
      </c>
      <c r="B1727" s="29">
        <v>91456.0</v>
      </c>
      <c r="C1727" s="29">
        <v>91456.0</v>
      </c>
      <c r="D1727" s="27">
        <v>0.0</v>
      </c>
      <c r="E1727" s="42"/>
    </row>
    <row r="1728" hidden="1">
      <c r="A1728" s="58" t="s">
        <v>3869</v>
      </c>
      <c r="B1728" s="29">
        <v>69699.0</v>
      </c>
      <c r="C1728" s="59">
        <v>70357.0</v>
      </c>
      <c r="D1728" s="27">
        <v>658.0</v>
      </c>
      <c r="E1728" s="42"/>
    </row>
    <row r="1729" hidden="1">
      <c r="A1729" s="58" t="s">
        <v>3870</v>
      </c>
      <c r="B1729" s="29">
        <v>64629.0</v>
      </c>
      <c r="C1729" s="59">
        <v>65646.0</v>
      </c>
      <c r="D1729" s="27">
        <v>1017.0</v>
      </c>
      <c r="E1729" s="42"/>
    </row>
    <row r="1730" hidden="1">
      <c r="A1730" s="58" t="s">
        <v>3871</v>
      </c>
      <c r="B1730" s="29">
        <v>48545.0</v>
      </c>
      <c r="C1730" s="59">
        <v>48854.0</v>
      </c>
      <c r="D1730" s="27">
        <v>309.0</v>
      </c>
      <c r="E1730" s="42"/>
    </row>
    <row r="1731" hidden="1">
      <c r="A1731" s="58" t="s">
        <v>3873</v>
      </c>
      <c r="B1731" s="29">
        <v>705.0</v>
      </c>
      <c r="C1731" s="59">
        <v>705.0</v>
      </c>
      <c r="D1731" s="27">
        <v>0.0</v>
      </c>
      <c r="E1731" s="42"/>
    </row>
    <row r="1732" hidden="1">
      <c r="A1732" s="58" t="s">
        <v>3874</v>
      </c>
      <c r="B1732" s="29">
        <v>10262.0</v>
      </c>
      <c r="C1732" s="59">
        <v>10262.0</v>
      </c>
      <c r="D1732" s="27">
        <v>0.0</v>
      </c>
      <c r="E1732" s="42"/>
    </row>
    <row r="1733" hidden="1">
      <c r="A1733" s="35" t="s">
        <v>3875</v>
      </c>
      <c r="B1733" s="29">
        <v>341226.5</v>
      </c>
      <c r="C1733" s="59">
        <v>343464.5</v>
      </c>
      <c r="D1733" s="27">
        <v>2238.0</v>
      </c>
      <c r="E1733" s="42"/>
    </row>
    <row r="1734" hidden="1">
      <c r="A1734" s="36" t="s">
        <v>3876</v>
      </c>
      <c r="B1734" s="43">
        <v>486.5</v>
      </c>
      <c r="C1734" s="65">
        <v>832.5</v>
      </c>
      <c r="D1734" s="66">
        <v>346.0</v>
      </c>
      <c r="E1734" s="46"/>
    </row>
    <row r="1735" hidden="1"/>
    <row r="1736" hidden="1"/>
    <row r="1737" hidden="1">
      <c r="A1737" s="5" t="s">
        <v>5095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3850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4" t="s">
        <v>3851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5098</v>
      </c>
      <c r="B1743" s="7"/>
      <c r="C1743" s="16"/>
      <c r="D1743" s="56" t="s">
        <v>5099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3852</v>
      </c>
      <c r="B1745" s="6"/>
      <c r="C1745" s="6"/>
      <c r="D1745" s="6"/>
      <c r="E1745" s="7"/>
    </row>
    <row r="1746" hidden="1">
      <c r="A1746" s="20" t="s">
        <v>3853</v>
      </c>
      <c r="B1746" s="21" t="s">
        <v>3854</v>
      </c>
      <c r="C1746" s="22" t="s">
        <v>3855</v>
      </c>
      <c r="D1746" s="21" t="s">
        <v>3856</v>
      </c>
      <c r="E1746" s="23" t="s">
        <v>13</v>
      </c>
    </row>
    <row r="1747" hidden="1">
      <c r="A1747" s="57" t="s">
        <v>3857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7" t="s">
        <v>3858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7" t="s">
        <v>3859</v>
      </c>
      <c r="B1749" s="29">
        <v>7237.0</v>
      </c>
      <c r="C1749" s="26">
        <v>280.0</v>
      </c>
      <c r="D1749" s="27">
        <v>-6957.0</v>
      </c>
      <c r="E1749" s="42"/>
    </row>
    <row r="1750" hidden="1">
      <c r="A1750" s="57" t="s">
        <v>3860</v>
      </c>
      <c r="B1750" s="29">
        <v>1000.0</v>
      </c>
      <c r="C1750" s="26">
        <v>1000.0</v>
      </c>
      <c r="D1750" s="27">
        <v>0.0</v>
      </c>
      <c r="E1750" s="42"/>
    </row>
    <row r="1751" hidden="1">
      <c r="A1751" s="31" t="s">
        <v>3862</v>
      </c>
      <c r="B1751" s="29">
        <v>0.0</v>
      </c>
      <c r="C1751" s="26"/>
      <c r="D1751" s="27">
        <v>0.0</v>
      </c>
      <c r="E1751" s="28"/>
    </row>
    <row r="1752" hidden="1">
      <c r="A1752" s="31" t="s">
        <v>3863</v>
      </c>
      <c r="B1752" s="29">
        <v>0.0</v>
      </c>
      <c r="C1752" s="26"/>
      <c r="D1752" s="27">
        <v>0.0</v>
      </c>
      <c r="E1752" s="42"/>
    </row>
    <row r="1753" hidden="1">
      <c r="A1753" s="31" t="s">
        <v>3865</v>
      </c>
      <c r="B1753" s="29">
        <v>0.0</v>
      </c>
      <c r="C1753" s="26"/>
      <c r="D1753" s="27">
        <v>0.0</v>
      </c>
      <c r="E1753" s="28"/>
    </row>
    <row r="1754" hidden="1">
      <c r="A1754" s="31" t="s">
        <v>3867</v>
      </c>
      <c r="B1754" s="29">
        <v>3200.0</v>
      </c>
      <c r="C1754" s="26">
        <v>3200.0</v>
      </c>
      <c r="D1754" s="27">
        <v>0.0</v>
      </c>
      <c r="E1754" s="41"/>
    </row>
    <row r="1755" hidden="1">
      <c r="A1755" s="58" t="s">
        <v>3868</v>
      </c>
      <c r="B1755" s="29">
        <v>101264.0</v>
      </c>
      <c r="C1755" s="29">
        <v>101264.0</v>
      </c>
      <c r="D1755" s="27">
        <v>0.0</v>
      </c>
      <c r="E1755" s="42"/>
    </row>
    <row r="1756" hidden="1">
      <c r="A1756" s="58" t="s">
        <v>3869</v>
      </c>
      <c r="B1756" s="29">
        <v>64713.0</v>
      </c>
      <c r="C1756" s="59">
        <v>64713.0</v>
      </c>
      <c r="D1756" s="27">
        <v>0.0</v>
      </c>
      <c r="E1756" s="42"/>
    </row>
    <row r="1757" hidden="1">
      <c r="A1757" s="58" t="s">
        <v>3870</v>
      </c>
      <c r="B1757" s="29">
        <v>63942.0</v>
      </c>
      <c r="C1757" s="59">
        <v>62963.0</v>
      </c>
      <c r="D1757" s="27">
        <v>-979.0</v>
      </c>
      <c r="E1757" s="42"/>
    </row>
    <row r="1758" hidden="1">
      <c r="A1758" s="58" t="s">
        <v>3871</v>
      </c>
      <c r="B1758" s="29">
        <v>49865.5</v>
      </c>
      <c r="C1758" s="59">
        <v>49865.5</v>
      </c>
      <c r="D1758" s="27">
        <v>0.0</v>
      </c>
      <c r="E1758" s="42"/>
    </row>
    <row r="1759" hidden="1">
      <c r="A1759" s="58" t="s">
        <v>3873</v>
      </c>
      <c r="B1759" s="29">
        <v>1157.0</v>
      </c>
      <c r="C1759" s="59">
        <v>1157.0</v>
      </c>
      <c r="D1759" s="27">
        <v>0.0</v>
      </c>
      <c r="E1759" s="42"/>
    </row>
    <row r="1760" hidden="1">
      <c r="A1760" s="58" t="s">
        <v>3874</v>
      </c>
      <c r="B1760" s="29">
        <v>12857.0</v>
      </c>
      <c r="C1760" s="59">
        <v>12857.0</v>
      </c>
      <c r="D1760" s="27">
        <v>0.0</v>
      </c>
      <c r="E1760" s="42"/>
    </row>
    <row r="1761" hidden="1">
      <c r="A1761" s="35" t="s">
        <v>3875</v>
      </c>
      <c r="B1761" s="29">
        <v>352315.0</v>
      </c>
      <c r="C1761" s="59">
        <v>351336.0</v>
      </c>
      <c r="D1761" s="27">
        <v>-979.0</v>
      </c>
      <c r="E1761" s="42"/>
    </row>
    <row r="1762" hidden="1">
      <c r="A1762" s="36" t="s">
        <v>3876</v>
      </c>
      <c r="B1762" s="43">
        <v>1.5</v>
      </c>
      <c r="C1762" s="65">
        <v>10.5</v>
      </c>
      <c r="D1762" s="66">
        <v>9.0</v>
      </c>
      <c r="E1762" s="46"/>
    </row>
    <row r="1763" hidden="1"/>
    <row r="1764" hidden="1"/>
    <row r="1765" hidden="1">
      <c r="A1765" s="5" t="s">
        <v>5095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3850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4" t="s">
        <v>3851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5098</v>
      </c>
      <c r="B1771" s="7"/>
      <c r="C1771" s="16"/>
      <c r="D1771" s="56" t="s">
        <v>5099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3852</v>
      </c>
      <c r="B1773" s="6"/>
      <c r="C1773" s="6"/>
      <c r="D1773" s="6"/>
      <c r="E1773" s="7"/>
    </row>
    <row r="1774" hidden="1">
      <c r="A1774" s="20" t="s">
        <v>3853</v>
      </c>
      <c r="B1774" s="21" t="s">
        <v>3854</v>
      </c>
      <c r="C1774" s="22" t="s">
        <v>3855</v>
      </c>
      <c r="D1774" s="21" t="s">
        <v>3856</v>
      </c>
      <c r="E1774" s="23" t="s">
        <v>13</v>
      </c>
    </row>
    <row r="1775" hidden="1">
      <c r="A1775" s="57" t="s">
        <v>3857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7" t="s">
        <v>3858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7" t="s">
        <v>3859</v>
      </c>
      <c r="B1777" s="29">
        <v>980.0</v>
      </c>
      <c r="C1777" s="26">
        <v>980.0</v>
      </c>
      <c r="D1777" s="27">
        <v>0.0</v>
      </c>
      <c r="E1777" s="42"/>
    </row>
    <row r="1778" hidden="1">
      <c r="A1778" s="57" t="s">
        <v>3860</v>
      </c>
      <c r="B1778" s="29">
        <v>390.0</v>
      </c>
      <c r="C1778" s="26">
        <v>1000.0</v>
      </c>
      <c r="D1778" s="27">
        <v>610.0</v>
      </c>
      <c r="E1778" s="42"/>
    </row>
    <row r="1779" hidden="1">
      <c r="A1779" s="31" t="s">
        <v>3862</v>
      </c>
      <c r="B1779" s="29">
        <v>980.0</v>
      </c>
      <c r="C1779" s="26"/>
      <c r="D1779" s="27">
        <v>-980.0</v>
      </c>
      <c r="E1779" s="28"/>
    </row>
    <row r="1780" hidden="1">
      <c r="A1780" s="31" t="s">
        <v>3863</v>
      </c>
      <c r="B1780" s="29">
        <v>0.0</v>
      </c>
      <c r="C1780" s="26"/>
      <c r="D1780" s="27">
        <v>0.0</v>
      </c>
      <c r="E1780" s="42"/>
    </row>
    <row r="1781" hidden="1">
      <c r="A1781" s="31" t="s">
        <v>3865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3867</v>
      </c>
      <c r="B1782" s="29">
        <v>2840.0</v>
      </c>
      <c r="C1782" s="26">
        <v>3000.0</v>
      </c>
      <c r="D1782" s="27">
        <v>160.0</v>
      </c>
      <c r="E1782" s="41"/>
    </row>
    <row r="1783" hidden="1">
      <c r="A1783" s="58" t="s">
        <v>3868</v>
      </c>
      <c r="B1783" s="29">
        <v>108107.0</v>
      </c>
      <c r="C1783" s="29">
        <v>108107.0</v>
      </c>
      <c r="D1783" s="27">
        <v>0.0</v>
      </c>
      <c r="E1783" s="42"/>
    </row>
    <row r="1784" hidden="1">
      <c r="A1784" s="58" t="s">
        <v>3869</v>
      </c>
      <c r="B1784" s="29">
        <v>64125.0</v>
      </c>
      <c r="C1784" s="59">
        <v>64125.0</v>
      </c>
      <c r="D1784" s="27">
        <v>0.0</v>
      </c>
      <c r="E1784" s="42"/>
    </row>
    <row r="1785" hidden="1">
      <c r="A1785" s="58" t="s">
        <v>3870</v>
      </c>
      <c r="B1785" s="29">
        <v>72883.0</v>
      </c>
      <c r="C1785" s="59">
        <v>72186.0</v>
      </c>
      <c r="D1785" s="27">
        <v>-697.0</v>
      </c>
      <c r="E1785" s="42"/>
    </row>
    <row r="1786" hidden="1">
      <c r="A1786" s="58" t="s">
        <v>3871</v>
      </c>
      <c r="B1786" s="29">
        <v>59214.5</v>
      </c>
      <c r="C1786" s="59">
        <v>59214.5</v>
      </c>
      <c r="D1786" s="27">
        <v>0.0</v>
      </c>
      <c r="E1786" s="42"/>
    </row>
    <row r="1787" hidden="1">
      <c r="A1787" s="58" t="s">
        <v>3873</v>
      </c>
      <c r="B1787" s="29">
        <v>3122.0</v>
      </c>
      <c r="C1787" s="59">
        <v>3122.0</v>
      </c>
      <c r="D1787" s="27">
        <v>0.0</v>
      </c>
      <c r="E1787" s="42"/>
    </row>
    <row r="1788" hidden="1">
      <c r="A1788" s="58" t="s">
        <v>3874</v>
      </c>
      <c r="B1788" s="29">
        <v>14348.0</v>
      </c>
      <c r="C1788" s="59">
        <v>14348.0</v>
      </c>
      <c r="D1788" s="27">
        <v>0.0</v>
      </c>
      <c r="E1788" s="42"/>
    </row>
    <row r="1789" hidden="1">
      <c r="A1789" s="35" t="s">
        <v>3875</v>
      </c>
      <c r="B1789" s="29">
        <v>377287.0</v>
      </c>
      <c r="C1789" s="59">
        <v>376590.0</v>
      </c>
      <c r="D1789" s="27">
        <v>-697.0</v>
      </c>
      <c r="E1789" s="42"/>
    </row>
    <row r="1790" hidden="1">
      <c r="A1790" s="36" t="s">
        <v>3876</v>
      </c>
      <c r="B1790" s="43">
        <v>0.5</v>
      </c>
      <c r="C1790" s="65">
        <v>7.5</v>
      </c>
      <c r="D1790" s="66">
        <v>7.0</v>
      </c>
      <c r="E1790" s="46"/>
    </row>
    <row r="1791" hidden="1"/>
    <row r="1792" hidden="1"/>
    <row r="1793" hidden="1">
      <c r="A1793" s="5" t="s">
        <v>5095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3850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3851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5098</v>
      </c>
      <c r="B1799" s="7"/>
      <c r="C1799" s="16"/>
      <c r="D1799" s="56" t="s">
        <v>5099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3852</v>
      </c>
      <c r="B1801" s="6"/>
      <c r="C1801" s="6"/>
      <c r="D1801" s="6"/>
      <c r="E1801" s="7"/>
    </row>
    <row r="1802" hidden="1">
      <c r="A1802" s="20" t="s">
        <v>3853</v>
      </c>
      <c r="B1802" s="21" t="s">
        <v>3854</v>
      </c>
      <c r="C1802" s="22" t="s">
        <v>3855</v>
      </c>
      <c r="D1802" s="21" t="s">
        <v>3856</v>
      </c>
      <c r="E1802" s="23" t="s">
        <v>13</v>
      </c>
    </row>
    <row r="1803" hidden="1">
      <c r="A1803" s="57" t="s">
        <v>3857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7" t="s">
        <v>3858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7" t="s">
        <v>3859</v>
      </c>
      <c r="B1805" s="29">
        <v>0.0</v>
      </c>
      <c r="C1805" s="26"/>
      <c r="D1805" s="27">
        <v>0.0</v>
      </c>
      <c r="E1805" s="42"/>
    </row>
    <row r="1806" hidden="1">
      <c r="A1806" s="57" t="s">
        <v>3860</v>
      </c>
      <c r="B1806" s="29">
        <v>1000.0</v>
      </c>
      <c r="C1806" s="26">
        <v>1000.0</v>
      </c>
      <c r="D1806" s="27">
        <v>0.0</v>
      </c>
      <c r="E1806" s="42"/>
    </row>
    <row r="1807" hidden="1">
      <c r="A1807" s="31" t="s">
        <v>3862</v>
      </c>
      <c r="B1807" s="29">
        <v>0.0</v>
      </c>
      <c r="C1807" s="26"/>
      <c r="D1807" s="27">
        <v>0.0</v>
      </c>
      <c r="E1807" s="28"/>
    </row>
    <row r="1808" hidden="1">
      <c r="A1808" s="31" t="s">
        <v>3863</v>
      </c>
      <c r="B1808" s="29">
        <v>635.0</v>
      </c>
      <c r="C1808" s="26">
        <v>635.0</v>
      </c>
      <c r="D1808" s="27">
        <v>0.0</v>
      </c>
      <c r="E1808" s="42"/>
    </row>
    <row r="1809" hidden="1">
      <c r="A1809" s="31" t="s">
        <v>3865</v>
      </c>
      <c r="B1809" s="29">
        <v>0.0</v>
      </c>
      <c r="C1809" s="26"/>
      <c r="D1809" s="27">
        <v>0.0</v>
      </c>
      <c r="E1809" s="28"/>
    </row>
    <row r="1810" hidden="1">
      <c r="A1810" s="31" t="s">
        <v>3867</v>
      </c>
      <c r="B1810" s="29">
        <v>2640.0</v>
      </c>
      <c r="C1810" s="26">
        <v>2680.0</v>
      </c>
      <c r="D1810" s="27">
        <v>40.0</v>
      </c>
      <c r="E1810" s="41"/>
    </row>
    <row r="1811" hidden="1">
      <c r="A1811" s="58" t="s">
        <v>3868</v>
      </c>
      <c r="B1811" s="29">
        <v>93080.0</v>
      </c>
      <c r="C1811" s="29">
        <v>93080.0</v>
      </c>
      <c r="D1811" s="27">
        <v>0.0</v>
      </c>
      <c r="E1811" s="42"/>
    </row>
    <row r="1812" hidden="1">
      <c r="A1812" s="58" t="s">
        <v>3869</v>
      </c>
      <c r="B1812" s="29">
        <v>52711.0</v>
      </c>
      <c r="C1812" s="59">
        <v>52711.0</v>
      </c>
      <c r="D1812" s="27">
        <v>0.0</v>
      </c>
      <c r="E1812" s="42"/>
    </row>
    <row r="1813" hidden="1">
      <c r="A1813" s="58" t="s">
        <v>3870</v>
      </c>
      <c r="B1813" s="29">
        <v>71848.0</v>
      </c>
      <c r="C1813" s="59">
        <v>71584.0</v>
      </c>
      <c r="D1813" s="27">
        <v>-264.0</v>
      </c>
      <c r="E1813" s="42"/>
    </row>
    <row r="1814" hidden="1">
      <c r="A1814" s="58" t="s">
        <v>3871</v>
      </c>
      <c r="B1814" s="29">
        <v>62619.0</v>
      </c>
      <c r="C1814" s="59">
        <v>62619.0</v>
      </c>
      <c r="D1814" s="27">
        <v>0.0</v>
      </c>
      <c r="E1814" s="42"/>
    </row>
    <row r="1815" hidden="1">
      <c r="A1815" s="58" t="s">
        <v>3873</v>
      </c>
      <c r="B1815" s="29">
        <v>3308.0</v>
      </c>
      <c r="C1815" s="59">
        <v>3308.0</v>
      </c>
      <c r="D1815" s="27">
        <v>0.0</v>
      </c>
      <c r="E1815" s="42"/>
    </row>
    <row r="1816" hidden="1">
      <c r="A1816" s="58" t="s">
        <v>3874</v>
      </c>
      <c r="B1816" s="29">
        <v>10890.0</v>
      </c>
      <c r="C1816" s="59">
        <v>10516.0</v>
      </c>
      <c r="D1816" s="27">
        <v>-374.0</v>
      </c>
      <c r="E1816" s="42"/>
    </row>
    <row r="1817" hidden="1">
      <c r="A1817" s="35" t="s">
        <v>3875</v>
      </c>
      <c r="B1817" s="29">
        <v>346295.0</v>
      </c>
      <c r="C1817" s="59">
        <v>345657.0</v>
      </c>
      <c r="D1817" s="27">
        <v>-638.0</v>
      </c>
      <c r="E1817" s="42"/>
    </row>
    <row r="1818" hidden="1">
      <c r="A1818" s="36" t="s">
        <v>3876</v>
      </c>
      <c r="B1818" s="43">
        <v>9.0</v>
      </c>
      <c r="C1818" s="65">
        <v>394.0</v>
      </c>
      <c r="D1818" s="66">
        <v>385.0</v>
      </c>
      <c r="E1818" s="46"/>
    </row>
    <row r="1819" hidden="1"/>
    <row r="1820" hidden="1"/>
    <row r="1821" hidden="1">
      <c r="A1821" s="5" t="s">
        <v>5095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3850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3851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5098</v>
      </c>
      <c r="B1827" s="7"/>
      <c r="C1827" s="16"/>
      <c r="D1827" s="56" t="s">
        <v>5099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3852</v>
      </c>
      <c r="B1829" s="6"/>
      <c r="C1829" s="6"/>
      <c r="D1829" s="6"/>
      <c r="E1829" s="7"/>
    </row>
    <row r="1830" hidden="1">
      <c r="A1830" s="20" t="s">
        <v>3853</v>
      </c>
      <c r="B1830" s="21" t="s">
        <v>3854</v>
      </c>
      <c r="C1830" s="22" t="s">
        <v>3855</v>
      </c>
      <c r="D1830" s="21" t="s">
        <v>3856</v>
      </c>
      <c r="E1830" s="23" t="s">
        <v>13</v>
      </c>
    </row>
    <row r="1831" hidden="1">
      <c r="A1831" s="57" t="s">
        <v>3857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7" t="s">
        <v>3858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7" t="s">
        <v>3859</v>
      </c>
      <c r="B1833" s="29">
        <v>400.0</v>
      </c>
      <c r="C1833" s="26">
        <v>400.0</v>
      </c>
      <c r="D1833" s="27">
        <v>0.0</v>
      </c>
      <c r="E1833" s="42"/>
    </row>
    <row r="1834" hidden="1">
      <c r="A1834" s="57" t="s">
        <v>3860</v>
      </c>
      <c r="B1834" s="29">
        <v>1000.0</v>
      </c>
      <c r="C1834" s="26">
        <v>1000.0</v>
      </c>
      <c r="D1834" s="27">
        <v>0.0</v>
      </c>
      <c r="E1834" s="42"/>
    </row>
    <row r="1835" hidden="1">
      <c r="A1835" s="31" t="s">
        <v>3862</v>
      </c>
      <c r="B1835" s="29">
        <v>0.0</v>
      </c>
      <c r="C1835" s="26"/>
      <c r="D1835" s="27">
        <v>0.0</v>
      </c>
      <c r="E1835" s="28"/>
    </row>
    <row r="1836" hidden="1">
      <c r="A1836" s="31" t="s">
        <v>3863</v>
      </c>
      <c r="B1836" s="29">
        <v>35.0</v>
      </c>
      <c r="C1836" s="26">
        <v>35.0</v>
      </c>
      <c r="D1836" s="27">
        <v>0.0</v>
      </c>
      <c r="E1836" s="42"/>
    </row>
    <row r="1837" hidden="1">
      <c r="A1837" s="31" t="s">
        <v>3865</v>
      </c>
      <c r="B1837" s="29">
        <v>40.0</v>
      </c>
      <c r="C1837" s="26"/>
      <c r="D1837" s="27">
        <v>-40.0</v>
      </c>
      <c r="E1837" s="28"/>
    </row>
    <row r="1838" hidden="1">
      <c r="A1838" s="31" t="s">
        <v>3867</v>
      </c>
      <c r="B1838" s="29">
        <v>2640.0</v>
      </c>
      <c r="C1838" s="26">
        <v>2640.0</v>
      </c>
      <c r="D1838" s="27">
        <v>0.0</v>
      </c>
      <c r="E1838" s="41"/>
    </row>
    <row r="1839" hidden="1">
      <c r="A1839" s="58" t="s">
        <v>3868</v>
      </c>
      <c r="B1839" s="29">
        <v>98909.0</v>
      </c>
      <c r="C1839" s="29">
        <v>98909.0</v>
      </c>
      <c r="D1839" s="27">
        <v>0.0</v>
      </c>
      <c r="E1839" s="42"/>
    </row>
    <row r="1840" hidden="1">
      <c r="A1840" s="58" t="s">
        <v>3869</v>
      </c>
      <c r="B1840" s="29">
        <v>78822.0</v>
      </c>
      <c r="C1840" s="59">
        <v>78822.0</v>
      </c>
      <c r="D1840" s="27">
        <v>0.0</v>
      </c>
      <c r="E1840" s="42"/>
    </row>
    <row r="1841" hidden="1">
      <c r="A1841" s="58" t="s">
        <v>3870</v>
      </c>
      <c r="B1841" s="29">
        <v>72024.0</v>
      </c>
      <c r="C1841" s="59">
        <v>72024.0</v>
      </c>
      <c r="D1841" s="27">
        <v>0.0</v>
      </c>
      <c r="E1841" s="42"/>
    </row>
    <row r="1842" hidden="1">
      <c r="A1842" s="58" t="s">
        <v>3871</v>
      </c>
      <c r="B1842" s="29">
        <v>49346.0</v>
      </c>
      <c r="C1842" s="59">
        <v>49939.0</v>
      </c>
      <c r="D1842" s="27">
        <v>593.0</v>
      </c>
      <c r="E1842" s="42"/>
    </row>
    <row r="1843" hidden="1">
      <c r="A1843" s="58" t="s">
        <v>3873</v>
      </c>
      <c r="B1843" s="29">
        <v>2018.0</v>
      </c>
      <c r="C1843" s="59">
        <v>2018.0</v>
      </c>
      <c r="D1843" s="27">
        <v>0.0</v>
      </c>
      <c r="E1843" s="42"/>
    </row>
    <row r="1844" hidden="1">
      <c r="A1844" s="58" t="s">
        <v>3874</v>
      </c>
      <c r="B1844" s="29">
        <v>7500.0</v>
      </c>
      <c r="C1844" s="59">
        <v>7500.0</v>
      </c>
      <c r="D1844" s="27">
        <v>0.0</v>
      </c>
      <c r="E1844" s="42"/>
    </row>
    <row r="1845" hidden="1">
      <c r="A1845" s="35" t="s">
        <v>3875</v>
      </c>
      <c r="B1845" s="29">
        <v>358293.5</v>
      </c>
      <c r="C1845" s="59">
        <v>358886.5</v>
      </c>
      <c r="D1845" s="27">
        <v>593.0</v>
      </c>
      <c r="E1845" s="42"/>
    </row>
    <row r="1846" hidden="1">
      <c r="A1846" s="36" t="s">
        <v>3876</v>
      </c>
      <c r="B1846" s="43">
        <v>0.5</v>
      </c>
      <c r="C1846" s="65">
        <v>-38.5</v>
      </c>
      <c r="D1846" s="66">
        <v>-39.0</v>
      </c>
      <c r="E1846" s="46"/>
    </row>
    <row r="1847" hidden="1"/>
    <row r="1848" hidden="1"/>
    <row r="1849" hidden="1">
      <c r="A1849" s="5" t="s">
        <v>5095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3850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3851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5098</v>
      </c>
      <c r="B1855" s="7"/>
      <c r="C1855" s="16"/>
      <c r="D1855" s="56" t="s">
        <v>5099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3852</v>
      </c>
      <c r="B1857" s="6"/>
      <c r="C1857" s="6"/>
      <c r="D1857" s="6"/>
      <c r="E1857" s="7"/>
    </row>
    <row r="1858" hidden="1">
      <c r="A1858" s="20" t="s">
        <v>3853</v>
      </c>
      <c r="B1858" s="21" t="s">
        <v>3854</v>
      </c>
      <c r="C1858" s="22" t="s">
        <v>3855</v>
      </c>
      <c r="D1858" s="21" t="s">
        <v>3856</v>
      </c>
      <c r="E1858" s="23" t="s">
        <v>13</v>
      </c>
    </row>
    <row r="1859" hidden="1">
      <c r="A1859" s="57" t="s">
        <v>3857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7" t="s">
        <v>3858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7" t="s">
        <v>3859</v>
      </c>
      <c r="B1861" s="29">
        <v>0.0</v>
      </c>
      <c r="C1861" s="26"/>
      <c r="D1861" s="27">
        <v>0.0</v>
      </c>
      <c r="E1861" s="42"/>
    </row>
    <row r="1862" hidden="1">
      <c r="A1862" s="57" t="s">
        <v>3860</v>
      </c>
      <c r="B1862" s="29">
        <v>800.0</v>
      </c>
      <c r="C1862" s="26">
        <v>800.0</v>
      </c>
      <c r="D1862" s="27">
        <v>0.0</v>
      </c>
      <c r="E1862" s="42"/>
    </row>
    <row r="1863" hidden="1">
      <c r="A1863" s="31" t="s">
        <v>3862</v>
      </c>
      <c r="B1863" s="29">
        <v>0.0</v>
      </c>
      <c r="C1863" s="26"/>
      <c r="D1863" s="27">
        <v>0.0</v>
      </c>
      <c r="E1863" s="28"/>
    </row>
    <row r="1864" hidden="1">
      <c r="A1864" s="31" t="s">
        <v>3863</v>
      </c>
      <c r="B1864" s="29">
        <v>0.0</v>
      </c>
      <c r="C1864" s="26"/>
      <c r="D1864" s="27">
        <v>0.0</v>
      </c>
      <c r="E1864" s="42"/>
    </row>
    <row r="1865" hidden="1">
      <c r="A1865" s="31" t="s">
        <v>3865</v>
      </c>
      <c r="B1865" s="29">
        <v>13776.0</v>
      </c>
      <c r="C1865" s="26">
        <v>13776.0</v>
      </c>
      <c r="D1865" s="27">
        <v>0.0</v>
      </c>
      <c r="E1865" s="28" t="s">
        <v>9027</v>
      </c>
    </row>
    <row r="1866" hidden="1">
      <c r="A1866" s="31" t="s">
        <v>3867</v>
      </c>
      <c r="B1866" s="29">
        <v>2840.0</v>
      </c>
      <c r="C1866" s="26">
        <v>2840.0</v>
      </c>
      <c r="D1866" s="27">
        <v>0.0</v>
      </c>
      <c r="E1866" s="41"/>
    </row>
    <row r="1867" hidden="1">
      <c r="A1867" s="58" t="s">
        <v>3868</v>
      </c>
      <c r="B1867" s="29">
        <v>123735.0</v>
      </c>
      <c r="C1867" s="29">
        <v>123735.0</v>
      </c>
      <c r="D1867" s="27">
        <v>0.0</v>
      </c>
      <c r="E1867" s="42"/>
    </row>
    <row r="1868" hidden="1">
      <c r="A1868" s="58" t="s">
        <v>3869</v>
      </c>
      <c r="B1868" s="29">
        <v>72222.0</v>
      </c>
      <c r="C1868" s="59">
        <v>72222.0</v>
      </c>
      <c r="D1868" s="27">
        <v>0.0</v>
      </c>
      <c r="E1868" s="42"/>
    </row>
    <row r="1869" hidden="1">
      <c r="A1869" s="58" t="s">
        <v>3870</v>
      </c>
      <c r="B1869" s="29">
        <v>76480.0</v>
      </c>
      <c r="C1869" s="59">
        <v>75912.0</v>
      </c>
      <c r="D1869" s="27">
        <v>-568.0</v>
      </c>
      <c r="E1869" s="42"/>
    </row>
    <row r="1870" hidden="1">
      <c r="A1870" s="58" t="s">
        <v>3871</v>
      </c>
      <c r="B1870" s="29">
        <v>61621.0</v>
      </c>
      <c r="C1870" s="59">
        <v>61621.0</v>
      </c>
      <c r="D1870" s="27">
        <v>0.0</v>
      </c>
      <c r="E1870" s="42"/>
    </row>
    <row r="1871" hidden="1">
      <c r="A1871" s="58" t="s">
        <v>3873</v>
      </c>
      <c r="B1871" s="29">
        <v>3866.0</v>
      </c>
      <c r="C1871" s="59">
        <v>3866.0</v>
      </c>
      <c r="D1871" s="27">
        <v>0.0</v>
      </c>
      <c r="E1871" s="42"/>
    </row>
    <row r="1872" hidden="1">
      <c r="A1872" s="58" t="s">
        <v>3874</v>
      </c>
      <c r="B1872" s="29">
        <v>9557.0</v>
      </c>
      <c r="C1872" s="59">
        <v>9557.0</v>
      </c>
      <c r="D1872" s="27">
        <v>0.0</v>
      </c>
      <c r="E1872" s="42"/>
    </row>
    <row r="1873" hidden="1">
      <c r="A1873" s="35" t="s">
        <v>3875</v>
      </c>
      <c r="B1873" s="29">
        <v>390423.5</v>
      </c>
      <c r="C1873" s="59">
        <v>389855.5</v>
      </c>
      <c r="D1873" s="27">
        <v>-568.0</v>
      </c>
      <c r="E1873" s="42"/>
    </row>
    <row r="1874" hidden="1">
      <c r="A1874" s="36" t="s">
        <v>3876</v>
      </c>
      <c r="B1874" s="43">
        <v>1.5</v>
      </c>
      <c r="C1874" s="65">
        <v>1.5</v>
      </c>
      <c r="D1874" s="66">
        <v>0.0</v>
      </c>
      <c r="E1874" s="46"/>
    </row>
    <row r="1875" hidden="1"/>
    <row r="1876" hidden="1"/>
    <row r="1877" hidden="1">
      <c r="A1877" s="5" t="s">
        <v>5095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3850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4" t="s">
        <v>3851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5101</v>
      </c>
      <c r="B1883" s="7"/>
      <c r="C1883" s="16"/>
      <c r="D1883" s="56" t="s">
        <v>5099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3852</v>
      </c>
      <c r="B1885" s="6"/>
      <c r="C1885" s="6"/>
      <c r="D1885" s="6"/>
      <c r="E1885" s="7"/>
    </row>
    <row r="1886" hidden="1">
      <c r="A1886" s="20" t="s">
        <v>3853</v>
      </c>
      <c r="B1886" s="21" t="s">
        <v>3854</v>
      </c>
      <c r="C1886" s="22" t="s">
        <v>3855</v>
      </c>
      <c r="D1886" s="21" t="s">
        <v>3856</v>
      </c>
      <c r="E1886" s="23" t="s">
        <v>13</v>
      </c>
    </row>
    <row r="1887" hidden="1">
      <c r="A1887" s="57" t="s">
        <v>3857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7" t="s">
        <v>3858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7" t="s">
        <v>3859</v>
      </c>
      <c r="B1889" s="29">
        <v>984.0</v>
      </c>
      <c r="C1889" s="26">
        <v>984.0</v>
      </c>
      <c r="D1889" s="27">
        <v>0.0</v>
      </c>
      <c r="E1889" s="42"/>
    </row>
    <row r="1890" hidden="1">
      <c r="A1890" s="57" t="s">
        <v>3860</v>
      </c>
      <c r="B1890" s="29">
        <v>1000.0</v>
      </c>
      <c r="C1890" s="26">
        <v>1000.0</v>
      </c>
      <c r="D1890" s="27">
        <v>0.0</v>
      </c>
      <c r="E1890" s="42"/>
    </row>
    <row r="1891" hidden="1">
      <c r="A1891" s="31" t="s">
        <v>3862</v>
      </c>
      <c r="B1891" s="29">
        <v>0.0</v>
      </c>
      <c r="C1891" s="26"/>
      <c r="D1891" s="27">
        <v>0.0</v>
      </c>
      <c r="E1891" s="28"/>
    </row>
    <row r="1892" hidden="1">
      <c r="A1892" s="31" t="s">
        <v>3863</v>
      </c>
      <c r="B1892" s="29">
        <v>0.0</v>
      </c>
      <c r="C1892" s="26"/>
      <c r="D1892" s="27">
        <v>0.0</v>
      </c>
      <c r="E1892" s="42"/>
    </row>
    <row r="1893" hidden="1">
      <c r="A1893" s="31" t="s">
        <v>3865</v>
      </c>
      <c r="B1893" s="29">
        <v>218.0</v>
      </c>
      <c r="C1893" s="26">
        <v>218.0</v>
      </c>
      <c r="D1893" s="27">
        <v>0.0</v>
      </c>
      <c r="E1893" s="28" t="s">
        <v>9028</v>
      </c>
    </row>
    <row r="1894" hidden="1">
      <c r="A1894" s="31" t="s">
        <v>3867</v>
      </c>
      <c r="B1894" s="29">
        <v>3280.0</v>
      </c>
      <c r="C1894" s="26">
        <v>3280.0</v>
      </c>
      <c r="D1894" s="27">
        <v>0.0</v>
      </c>
      <c r="E1894" s="41"/>
    </row>
    <row r="1895" hidden="1">
      <c r="A1895" s="58" t="s">
        <v>3868</v>
      </c>
      <c r="B1895" s="29">
        <v>93284.0</v>
      </c>
      <c r="C1895" s="29">
        <v>93284.0</v>
      </c>
      <c r="D1895" s="27">
        <v>0.0</v>
      </c>
      <c r="E1895" s="42"/>
    </row>
    <row r="1896" hidden="1">
      <c r="A1896" s="58" t="s">
        <v>3869</v>
      </c>
      <c r="B1896" s="29">
        <v>39065.0</v>
      </c>
      <c r="C1896" s="59">
        <v>39065.0</v>
      </c>
      <c r="D1896" s="27">
        <v>0.0</v>
      </c>
      <c r="E1896" s="42"/>
    </row>
    <row r="1897" hidden="1">
      <c r="A1897" s="58" t="s">
        <v>3870</v>
      </c>
      <c r="B1897" s="29">
        <v>62699.0</v>
      </c>
      <c r="C1897" s="59">
        <v>62699.0</v>
      </c>
      <c r="D1897" s="27">
        <v>0.0</v>
      </c>
      <c r="E1897" s="42"/>
    </row>
    <row r="1898" hidden="1">
      <c r="A1898" s="58" t="s">
        <v>3871</v>
      </c>
      <c r="B1898" s="29">
        <v>47095.5</v>
      </c>
      <c r="C1898" s="59">
        <v>47095.5</v>
      </c>
      <c r="D1898" s="27">
        <v>0.0</v>
      </c>
      <c r="E1898" s="42"/>
    </row>
    <row r="1899" hidden="1">
      <c r="A1899" s="58" t="s">
        <v>3873</v>
      </c>
      <c r="B1899" s="29">
        <v>674.0</v>
      </c>
      <c r="C1899" s="59">
        <v>674.0</v>
      </c>
      <c r="D1899" s="27">
        <v>0.0</v>
      </c>
      <c r="E1899" s="42"/>
    </row>
    <row r="1900" hidden="1">
      <c r="A1900" s="58" t="s">
        <v>3874</v>
      </c>
      <c r="B1900" s="29">
        <v>7340.0</v>
      </c>
      <c r="C1900" s="59">
        <v>7340.0</v>
      </c>
      <c r="D1900" s="27">
        <v>0.0</v>
      </c>
      <c r="E1900" s="42"/>
    </row>
    <row r="1901" hidden="1">
      <c r="A1901" s="35" t="s">
        <v>3875</v>
      </c>
      <c r="B1901" s="29">
        <v>290598.5</v>
      </c>
      <c r="C1901" s="59">
        <v>290598.5</v>
      </c>
      <c r="D1901" s="27">
        <v>0.0</v>
      </c>
      <c r="E1901" s="42"/>
    </row>
    <row r="1902" hidden="1">
      <c r="A1902" s="36" t="s">
        <v>3876</v>
      </c>
      <c r="B1902" s="43">
        <v>1.0</v>
      </c>
      <c r="C1902" s="65">
        <v>2.0</v>
      </c>
      <c r="D1902" s="66">
        <v>1.0</v>
      </c>
      <c r="E1902" s="46"/>
    </row>
    <row r="1903" hidden="1"/>
    <row r="1904" hidden="1"/>
    <row r="1905" hidden="1">
      <c r="A1905" s="5" t="s">
        <v>5095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3850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4" t="s">
        <v>3851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5098</v>
      </c>
      <c r="B1911" s="7"/>
      <c r="C1911" s="16"/>
      <c r="D1911" s="56" t="s">
        <v>5099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3852</v>
      </c>
      <c r="B1913" s="6"/>
      <c r="C1913" s="6"/>
      <c r="D1913" s="6"/>
      <c r="E1913" s="7"/>
    </row>
    <row r="1914" hidden="1">
      <c r="A1914" s="20" t="s">
        <v>3853</v>
      </c>
      <c r="B1914" s="21" t="s">
        <v>3854</v>
      </c>
      <c r="C1914" s="22" t="s">
        <v>3855</v>
      </c>
      <c r="D1914" s="21" t="s">
        <v>3856</v>
      </c>
      <c r="E1914" s="23" t="s">
        <v>13</v>
      </c>
    </row>
    <row r="1915" hidden="1">
      <c r="A1915" s="57" t="s">
        <v>3857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7" t="s">
        <v>3858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7" t="s">
        <v>3859</v>
      </c>
      <c r="B1917" s="29">
        <v>2907.0</v>
      </c>
      <c r="C1917" s="26">
        <v>240.0</v>
      </c>
      <c r="D1917" s="27">
        <v>-2667.0</v>
      </c>
      <c r="E1917" s="42"/>
    </row>
    <row r="1918" hidden="1">
      <c r="A1918" s="57" t="s">
        <v>3860</v>
      </c>
      <c r="B1918" s="29">
        <v>0.0</v>
      </c>
      <c r="C1918" s="26"/>
      <c r="D1918" s="27">
        <v>0.0</v>
      </c>
      <c r="E1918" s="42"/>
    </row>
    <row r="1919" hidden="1">
      <c r="A1919" s="31" t="s">
        <v>3862</v>
      </c>
      <c r="B1919" s="29">
        <v>0.0</v>
      </c>
      <c r="C1919" s="26"/>
      <c r="D1919" s="27">
        <v>0.0</v>
      </c>
      <c r="E1919" s="28"/>
    </row>
    <row r="1920" hidden="1">
      <c r="A1920" s="31" t="s">
        <v>3863</v>
      </c>
      <c r="B1920" s="29">
        <v>246.0</v>
      </c>
      <c r="C1920" s="26">
        <v>246.0</v>
      </c>
      <c r="D1920" s="27">
        <v>0.0</v>
      </c>
      <c r="E1920" s="42"/>
    </row>
    <row r="1921" hidden="1">
      <c r="A1921" s="31" t="s">
        <v>3865</v>
      </c>
      <c r="B1921" s="29">
        <v>2635.0</v>
      </c>
      <c r="C1921" s="26">
        <v>2475.0</v>
      </c>
      <c r="D1921" s="27">
        <v>-160.0</v>
      </c>
      <c r="E1921" s="28" t="s">
        <v>9029</v>
      </c>
    </row>
    <row r="1922" hidden="1">
      <c r="A1922" s="31" t="s">
        <v>3867</v>
      </c>
      <c r="B1922" s="29">
        <v>3760.0</v>
      </c>
      <c r="C1922" s="26">
        <v>4000.0</v>
      </c>
      <c r="D1922" s="27">
        <v>240.0</v>
      </c>
      <c r="E1922" s="41"/>
    </row>
    <row r="1923" hidden="1">
      <c r="A1923" s="58" t="s">
        <v>3868</v>
      </c>
      <c r="B1923" s="29">
        <v>108457.0</v>
      </c>
      <c r="C1923" s="29">
        <v>108457.0</v>
      </c>
      <c r="D1923" s="27">
        <v>0.0</v>
      </c>
      <c r="E1923" s="42"/>
    </row>
    <row r="1924" hidden="1">
      <c r="A1924" s="58" t="s">
        <v>3869</v>
      </c>
      <c r="B1924" s="29">
        <v>61969.0</v>
      </c>
      <c r="C1924" s="59">
        <v>61969.0</v>
      </c>
      <c r="D1924" s="27">
        <v>0.0</v>
      </c>
      <c r="E1924" s="42"/>
    </row>
    <row r="1925" hidden="1">
      <c r="A1925" s="58" t="s">
        <v>3870</v>
      </c>
      <c r="B1925" s="29">
        <v>82140.0</v>
      </c>
      <c r="C1925" s="59">
        <v>82140.0</v>
      </c>
      <c r="D1925" s="27">
        <v>0.0</v>
      </c>
      <c r="E1925" s="42"/>
    </row>
    <row r="1926" hidden="1">
      <c r="A1926" s="58" t="s">
        <v>3871</v>
      </c>
      <c r="B1926" s="29">
        <v>64561.5</v>
      </c>
      <c r="C1926" s="59">
        <v>64561.5</v>
      </c>
      <c r="D1926" s="27">
        <v>0.0</v>
      </c>
      <c r="E1926" s="42"/>
    </row>
    <row r="1927" hidden="1">
      <c r="A1927" s="58" t="s">
        <v>3873</v>
      </c>
      <c r="B1927" s="29">
        <v>2338.0</v>
      </c>
      <c r="C1927" s="59">
        <v>2338.0</v>
      </c>
      <c r="D1927" s="27">
        <v>0.0</v>
      </c>
      <c r="E1927" s="42"/>
    </row>
    <row r="1928" hidden="1">
      <c r="A1928" s="58" t="s">
        <v>3874</v>
      </c>
      <c r="B1928" s="29">
        <v>4293.0</v>
      </c>
      <c r="C1928" s="59">
        <v>4293.0</v>
      </c>
      <c r="D1928" s="27">
        <v>0.0</v>
      </c>
      <c r="E1928" s="42"/>
    </row>
    <row r="1929" hidden="1">
      <c r="A1929" s="35" t="s">
        <v>3875</v>
      </c>
      <c r="B1929" s="29">
        <v>367087.0</v>
      </c>
      <c r="C1929" s="59">
        <v>367087.0</v>
      </c>
      <c r="D1929" s="27">
        <v>0.0</v>
      </c>
      <c r="E1929" s="42"/>
    </row>
    <row r="1930" hidden="1">
      <c r="A1930" s="36" t="s">
        <v>3876</v>
      </c>
      <c r="B1930" s="43">
        <v>0.5</v>
      </c>
      <c r="C1930" s="65">
        <v>82.5</v>
      </c>
      <c r="D1930" s="66">
        <v>82.0</v>
      </c>
      <c r="E1930" s="46"/>
    </row>
    <row r="1931" hidden="1"/>
    <row r="1932" hidden="1"/>
    <row r="1933" hidden="1">
      <c r="A1933" s="5" t="s">
        <v>5095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3850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4" t="s">
        <v>3851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5098</v>
      </c>
      <c r="B1939" s="7"/>
      <c r="C1939" s="16"/>
      <c r="D1939" s="56" t="s">
        <v>5099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3852</v>
      </c>
      <c r="B1941" s="6"/>
      <c r="C1941" s="6"/>
      <c r="D1941" s="6"/>
      <c r="E1941" s="7"/>
    </row>
    <row r="1942" hidden="1">
      <c r="A1942" s="20" t="s">
        <v>3853</v>
      </c>
      <c r="B1942" s="21" t="s">
        <v>3854</v>
      </c>
      <c r="C1942" s="22" t="s">
        <v>3855</v>
      </c>
      <c r="D1942" s="21" t="s">
        <v>3856</v>
      </c>
      <c r="E1942" s="23" t="s">
        <v>13</v>
      </c>
    </row>
    <row r="1943" hidden="1">
      <c r="A1943" s="57" t="s">
        <v>3857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7" t="s">
        <v>3858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7" t="s">
        <v>3859</v>
      </c>
      <c r="B1945" s="29">
        <v>200.0</v>
      </c>
      <c r="C1945" s="26">
        <v>200.0</v>
      </c>
      <c r="D1945" s="27">
        <v>0.0</v>
      </c>
      <c r="E1945" s="42"/>
    </row>
    <row r="1946" hidden="1">
      <c r="A1946" s="57" t="s">
        <v>3860</v>
      </c>
      <c r="B1946" s="29">
        <v>1000.0</v>
      </c>
      <c r="C1946" s="26">
        <v>1000.0</v>
      </c>
      <c r="D1946" s="27">
        <v>0.0</v>
      </c>
      <c r="E1946" s="42"/>
    </row>
    <row r="1947" hidden="1">
      <c r="A1947" s="31" t="s">
        <v>3862</v>
      </c>
      <c r="B1947" s="29">
        <v>0.0</v>
      </c>
      <c r="C1947" s="26"/>
      <c r="D1947" s="27">
        <v>0.0</v>
      </c>
      <c r="E1947" s="28"/>
    </row>
    <row r="1948" hidden="1">
      <c r="A1948" s="31" t="s">
        <v>3863</v>
      </c>
      <c r="B1948" s="29">
        <v>30.0</v>
      </c>
      <c r="C1948" s="26"/>
      <c r="D1948" s="27">
        <v>-30.0</v>
      </c>
      <c r="E1948" s="42"/>
    </row>
    <row r="1949" hidden="1">
      <c r="A1949" s="31" t="s">
        <v>3865</v>
      </c>
      <c r="B1949" s="29">
        <v>0.0</v>
      </c>
      <c r="C1949" s="26"/>
      <c r="D1949" s="27">
        <v>0.0</v>
      </c>
      <c r="E1949" s="28"/>
    </row>
    <row r="1950" hidden="1">
      <c r="A1950" s="31" t="s">
        <v>3867</v>
      </c>
      <c r="B1950" s="29">
        <v>2440.0</v>
      </c>
      <c r="C1950" s="26">
        <v>2440.0</v>
      </c>
      <c r="D1950" s="27">
        <v>0.0</v>
      </c>
      <c r="E1950" s="41"/>
    </row>
    <row r="1951" hidden="1">
      <c r="A1951" s="58" t="s">
        <v>3868</v>
      </c>
      <c r="B1951" s="29">
        <v>105445.0</v>
      </c>
      <c r="C1951" s="29">
        <v>105445.0</v>
      </c>
      <c r="D1951" s="27">
        <v>0.0</v>
      </c>
      <c r="E1951" s="42"/>
    </row>
    <row r="1952" hidden="1">
      <c r="A1952" s="58" t="s">
        <v>3869</v>
      </c>
      <c r="B1952" s="29">
        <v>51354.0</v>
      </c>
      <c r="C1952" s="59">
        <v>51354.0</v>
      </c>
      <c r="D1952" s="27">
        <v>0.0</v>
      </c>
      <c r="E1952" s="42"/>
    </row>
    <row r="1953" hidden="1">
      <c r="A1953" s="58" t="s">
        <v>3870</v>
      </c>
      <c r="B1953" s="29">
        <v>72099.0</v>
      </c>
      <c r="C1953" s="59">
        <v>71670.0</v>
      </c>
      <c r="D1953" s="27">
        <v>-429.0</v>
      </c>
      <c r="E1953" s="42"/>
    </row>
    <row r="1954" hidden="1">
      <c r="A1954" s="58" t="s">
        <v>3871</v>
      </c>
      <c r="B1954" s="29">
        <v>51773.5</v>
      </c>
      <c r="C1954" s="59">
        <v>51773.5</v>
      </c>
      <c r="D1954" s="27">
        <v>0.0</v>
      </c>
      <c r="E1954" s="42"/>
    </row>
    <row r="1955" hidden="1">
      <c r="A1955" s="58" t="s">
        <v>3873</v>
      </c>
      <c r="B1955" s="29">
        <v>4384.0</v>
      </c>
      <c r="C1955" s="59">
        <v>4384.0</v>
      </c>
      <c r="D1955" s="27">
        <v>0.0</v>
      </c>
      <c r="E1955" s="42"/>
    </row>
    <row r="1956" hidden="1">
      <c r="A1956" s="58" t="s">
        <v>3874</v>
      </c>
      <c r="B1956" s="29">
        <v>15598.0</v>
      </c>
      <c r="C1956" s="59">
        <v>15598.0</v>
      </c>
      <c r="D1956" s="27">
        <v>0.0</v>
      </c>
      <c r="E1956" s="42"/>
    </row>
    <row r="1957" hidden="1">
      <c r="A1957" s="35" t="s">
        <v>3875</v>
      </c>
      <c r="B1957" s="29">
        <v>348197.5</v>
      </c>
      <c r="C1957" s="59">
        <v>347768.5</v>
      </c>
      <c r="D1957" s="27">
        <v>-429.0</v>
      </c>
      <c r="E1957" s="42"/>
    </row>
    <row r="1958" hidden="1">
      <c r="A1958" s="36" t="s">
        <v>3876</v>
      </c>
      <c r="B1958" s="43">
        <v>0.0</v>
      </c>
      <c r="C1958" s="65">
        <v>-30.0</v>
      </c>
      <c r="D1958" s="66">
        <v>-30.0</v>
      </c>
      <c r="E1958" s="46"/>
    </row>
    <row r="1959" hidden="1"/>
    <row r="1960" hidden="1"/>
    <row r="1961" hidden="1">
      <c r="A1961" s="5" t="s">
        <v>5095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3850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4" t="s">
        <v>3851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5098</v>
      </c>
      <c r="B1967" s="7"/>
      <c r="C1967" s="16"/>
      <c r="D1967" s="56" t="s">
        <v>5105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3852</v>
      </c>
      <c r="B1969" s="6"/>
      <c r="C1969" s="6"/>
      <c r="D1969" s="6"/>
      <c r="E1969" s="7"/>
    </row>
    <row r="1970" hidden="1">
      <c r="A1970" s="20" t="s">
        <v>3853</v>
      </c>
      <c r="B1970" s="21" t="s">
        <v>3854</v>
      </c>
      <c r="C1970" s="22" t="s">
        <v>3855</v>
      </c>
      <c r="D1970" s="21" t="s">
        <v>3856</v>
      </c>
      <c r="E1970" s="23" t="s">
        <v>13</v>
      </c>
    </row>
    <row r="1971" hidden="1">
      <c r="A1971" s="57" t="s">
        <v>3857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7" t="s">
        <v>3858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7" t="s">
        <v>3859</v>
      </c>
      <c r="B1973" s="29">
        <v>0.0</v>
      </c>
      <c r="C1973" s="26"/>
      <c r="D1973" s="27">
        <v>0.0</v>
      </c>
      <c r="E1973" s="42"/>
    </row>
    <row r="1974" hidden="1">
      <c r="A1974" s="57" t="s">
        <v>3860</v>
      </c>
      <c r="B1974" s="29">
        <v>1000.0</v>
      </c>
      <c r="C1974" s="26">
        <v>1000.0</v>
      </c>
      <c r="D1974" s="27">
        <v>0.0</v>
      </c>
      <c r="E1974" s="42"/>
    </row>
    <row r="1975" hidden="1">
      <c r="A1975" s="31" t="s">
        <v>3862</v>
      </c>
      <c r="B1975" s="29">
        <v>0.0</v>
      </c>
      <c r="C1975" s="26"/>
      <c r="D1975" s="27">
        <v>0.0</v>
      </c>
      <c r="E1975" s="28"/>
    </row>
    <row r="1976" hidden="1">
      <c r="A1976" s="31" t="s">
        <v>3863</v>
      </c>
      <c r="B1976" s="29">
        <v>0.0</v>
      </c>
      <c r="C1976" s="26"/>
      <c r="D1976" s="27">
        <v>0.0</v>
      </c>
      <c r="E1976" s="42"/>
    </row>
    <row r="1977" hidden="1">
      <c r="A1977" s="31" t="s">
        <v>3865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3867</v>
      </c>
      <c r="B1978" s="29">
        <v>760.0</v>
      </c>
      <c r="C1978" s="26">
        <v>760.0</v>
      </c>
      <c r="D1978" s="27">
        <v>0.0</v>
      </c>
      <c r="E1978" s="41"/>
    </row>
    <row r="1979" hidden="1">
      <c r="A1979" s="58" t="s">
        <v>3868</v>
      </c>
      <c r="B1979" s="29">
        <v>82386.0</v>
      </c>
      <c r="C1979" s="29">
        <v>82386.0</v>
      </c>
      <c r="D1979" s="27">
        <v>0.0</v>
      </c>
      <c r="E1979" s="42"/>
    </row>
    <row r="1980" hidden="1">
      <c r="A1980" s="58" t="s">
        <v>3869</v>
      </c>
      <c r="B1980" s="29">
        <v>42664.0</v>
      </c>
      <c r="C1980" s="59">
        <v>42664.0</v>
      </c>
      <c r="D1980" s="27">
        <v>0.0</v>
      </c>
      <c r="E1980" s="42"/>
    </row>
    <row r="1981" hidden="1">
      <c r="A1981" s="58" t="s">
        <v>3870</v>
      </c>
      <c r="B1981" s="29">
        <v>51107.0</v>
      </c>
      <c r="C1981" s="59">
        <v>50713.0</v>
      </c>
      <c r="D1981" s="27">
        <v>-394.0</v>
      </c>
      <c r="E1981" s="42"/>
    </row>
    <row r="1982" hidden="1">
      <c r="A1982" s="58" t="s">
        <v>3871</v>
      </c>
      <c r="B1982" s="29">
        <v>45958.0</v>
      </c>
      <c r="C1982" s="59">
        <v>45958.0</v>
      </c>
      <c r="D1982" s="27">
        <v>0.0</v>
      </c>
      <c r="E1982" s="42"/>
    </row>
    <row r="1983" hidden="1">
      <c r="A1983" s="58" t="s">
        <v>3873</v>
      </c>
      <c r="B1983" s="29">
        <v>1577.0</v>
      </c>
      <c r="C1983" s="59">
        <v>3507.0</v>
      </c>
      <c r="D1983" s="27">
        <v>1930.0</v>
      </c>
      <c r="E1983" s="42"/>
    </row>
    <row r="1984" hidden="1">
      <c r="A1984" s="58" t="s">
        <v>3874</v>
      </c>
      <c r="B1984" s="29">
        <v>10375.0</v>
      </c>
      <c r="C1984" s="59">
        <v>10375.0</v>
      </c>
      <c r="D1984" s="27">
        <v>0.0</v>
      </c>
      <c r="E1984" s="42"/>
    </row>
    <row r="1985" hidden="1">
      <c r="A1985" s="35" t="s">
        <v>3875</v>
      </c>
      <c r="B1985" s="29">
        <v>267198.0</v>
      </c>
      <c r="C1985" s="59">
        <v>266804.0</v>
      </c>
      <c r="D1985" s="27">
        <v>-394.0</v>
      </c>
      <c r="E1985" s="42"/>
    </row>
    <row r="1986" hidden="1">
      <c r="A1986" s="36" t="s">
        <v>3876</v>
      </c>
      <c r="B1986" s="43">
        <v>0.0</v>
      </c>
      <c r="C1986" s="65">
        <v>1932.0</v>
      </c>
      <c r="D1986" s="66">
        <v>1932.0</v>
      </c>
      <c r="E1986" s="46"/>
    </row>
    <row r="1987" hidden="1"/>
    <row r="1988" hidden="1"/>
    <row r="1989" hidden="1">
      <c r="A1989" s="5" t="s">
        <v>5095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3850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4" t="s">
        <v>3851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5107</v>
      </c>
      <c r="B1995" s="7"/>
      <c r="C1995" s="16"/>
      <c r="D1995" s="56" t="s">
        <v>5099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3852</v>
      </c>
      <c r="B1997" s="6"/>
      <c r="C1997" s="6"/>
      <c r="D1997" s="6"/>
      <c r="E1997" s="7"/>
    </row>
    <row r="1998" hidden="1">
      <c r="A1998" s="20" t="s">
        <v>3853</v>
      </c>
      <c r="B1998" s="21" t="s">
        <v>3854</v>
      </c>
      <c r="C1998" s="22" t="s">
        <v>3855</v>
      </c>
      <c r="D1998" s="21" t="s">
        <v>3856</v>
      </c>
      <c r="E1998" s="23" t="s">
        <v>13</v>
      </c>
    </row>
    <row r="1999" hidden="1">
      <c r="A1999" s="57" t="s">
        <v>3857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7" t="s">
        <v>3858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7" t="s">
        <v>3859</v>
      </c>
      <c r="B2001" s="29">
        <v>0.0</v>
      </c>
      <c r="C2001" s="26"/>
      <c r="D2001" s="27">
        <v>0.0</v>
      </c>
      <c r="E2001" s="42"/>
    </row>
    <row r="2002" hidden="1">
      <c r="A2002" s="57" t="s">
        <v>3860</v>
      </c>
      <c r="B2002" s="29">
        <v>0.0</v>
      </c>
      <c r="C2002" s="26"/>
      <c r="D2002" s="27">
        <v>0.0</v>
      </c>
      <c r="E2002" s="42"/>
    </row>
    <row r="2003" hidden="1">
      <c r="A2003" s="31" t="s">
        <v>3862</v>
      </c>
      <c r="B2003" s="29">
        <v>0.0</v>
      </c>
      <c r="C2003" s="26"/>
      <c r="D2003" s="27">
        <v>0.0</v>
      </c>
      <c r="E2003" s="28"/>
    </row>
    <row r="2004" hidden="1">
      <c r="A2004" s="31" t="s">
        <v>3863</v>
      </c>
      <c r="B2004" s="29">
        <v>0.0</v>
      </c>
      <c r="C2004" s="26"/>
      <c r="D2004" s="27">
        <v>0.0</v>
      </c>
      <c r="E2004" s="42"/>
    </row>
    <row r="2005" hidden="1">
      <c r="A2005" s="31" t="s">
        <v>3865</v>
      </c>
      <c r="B2005" s="29">
        <v>0.0</v>
      </c>
      <c r="C2005" s="26"/>
      <c r="D2005" s="27">
        <v>0.0</v>
      </c>
      <c r="E2005" s="28"/>
    </row>
    <row r="2006" hidden="1">
      <c r="A2006" s="31" t="s">
        <v>3867</v>
      </c>
      <c r="B2006" s="29">
        <v>1120.0</v>
      </c>
      <c r="C2006" s="26">
        <v>1120.0</v>
      </c>
      <c r="D2006" s="27">
        <v>0.0</v>
      </c>
      <c r="E2006" s="41"/>
    </row>
    <row r="2007" hidden="1">
      <c r="A2007" s="58" t="s">
        <v>3868</v>
      </c>
      <c r="B2007" s="29">
        <v>32569.0</v>
      </c>
      <c r="C2007" s="29">
        <v>32569.0</v>
      </c>
      <c r="D2007" s="27">
        <v>0.0</v>
      </c>
      <c r="E2007" s="42"/>
    </row>
    <row r="2008" hidden="1">
      <c r="A2008" s="58" t="s">
        <v>3869</v>
      </c>
      <c r="B2008" s="29">
        <v>14303.0</v>
      </c>
      <c r="C2008" s="59">
        <v>14303.0</v>
      </c>
      <c r="D2008" s="27">
        <v>0.0</v>
      </c>
      <c r="E2008" s="42"/>
    </row>
    <row r="2009" hidden="1">
      <c r="A2009" s="58" t="s">
        <v>3870</v>
      </c>
      <c r="B2009" s="29">
        <v>28802.0</v>
      </c>
      <c r="C2009" s="59">
        <v>28307.0</v>
      </c>
      <c r="D2009" s="27">
        <v>-495.0</v>
      </c>
      <c r="E2009" s="42"/>
    </row>
    <row r="2010" hidden="1">
      <c r="A2010" s="58" t="s">
        <v>3871</v>
      </c>
      <c r="B2010" s="29">
        <v>22774.0</v>
      </c>
      <c r="C2010" s="59">
        <v>22774.0</v>
      </c>
      <c r="D2010" s="27">
        <v>0.0</v>
      </c>
      <c r="E2010" s="42"/>
    </row>
    <row r="2011" hidden="1">
      <c r="A2011" s="58" t="s">
        <v>3873</v>
      </c>
      <c r="B2011" s="29">
        <v>2561.0</v>
      </c>
      <c r="C2011" s="59">
        <v>2561.0</v>
      </c>
      <c r="D2011" s="27">
        <v>0.0</v>
      </c>
      <c r="E2011" s="42"/>
    </row>
    <row r="2012" hidden="1">
      <c r="A2012" s="58" t="s">
        <v>3874</v>
      </c>
      <c r="B2012" s="29">
        <v>6060.0</v>
      </c>
      <c r="C2012" s="59">
        <v>6060.0</v>
      </c>
      <c r="D2012" s="27">
        <v>0.0</v>
      </c>
      <c r="E2012" s="42"/>
    </row>
    <row r="2013" hidden="1">
      <c r="A2013" s="35" t="s">
        <v>3875</v>
      </c>
      <c r="B2013" s="29">
        <v>121976.0</v>
      </c>
      <c r="C2013" s="59">
        <v>121481.0</v>
      </c>
      <c r="D2013" s="27">
        <v>-495.0</v>
      </c>
      <c r="E2013" s="42"/>
    </row>
    <row r="2014" hidden="1">
      <c r="A2014" s="36" t="s">
        <v>3876</v>
      </c>
      <c r="B2014" s="43">
        <v>0.0</v>
      </c>
      <c r="C2014" s="65">
        <v>1.0</v>
      </c>
      <c r="D2014" s="66">
        <v>1.0</v>
      </c>
      <c r="E2014" s="46"/>
    </row>
    <row r="2015" hidden="1">
      <c r="A2015" s="39"/>
      <c r="B2015" s="60"/>
      <c r="C2015" s="67"/>
      <c r="D2015" s="61"/>
      <c r="E2015" s="68"/>
    </row>
    <row r="2016" hidden="1">
      <c r="A2016" s="39"/>
      <c r="B2016" s="60"/>
      <c r="C2016" s="67"/>
      <c r="D2016" s="61"/>
      <c r="E2016" s="68"/>
    </row>
    <row r="2017" hidden="1">
      <c r="A2017" s="5" t="s">
        <v>5095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3850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4" t="s">
        <v>3851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5098</v>
      </c>
      <c r="B2023" s="7"/>
      <c r="C2023" s="16"/>
      <c r="D2023" s="56" t="s">
        <v>5099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3852</v>
      </c>
      <c r="B2025" s="6"/>
      <c r="C2025" s="6"/>
      <c r="D2025" s="6"/>
      <c r="E2025" s="7"/>
    </row>
    <row r="2026" hidden="1">
      <c r="A2026" s="20" t="s">
        <v>3853</v>
      </c>
      <c r="B2026" s="21" t="s">
        <v>3854</v>
      </c>
      <c r="C2026" s="22" t="s">
        <v>3855</v>
      </c>
      <c r="D2026" s="21" t="s">
        <v>3856</v>
      </c>
      <c r="E2026" s="23" t="s">
        <v>13</v>
      </c>
    </row>
    <row r="2027" hidden="1">
      <c r="A2027" s="57" t="s">
        <v>3857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7" t="s">
        <v>3858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7" t="s">
        <v>3859</v>
      </c>
      <c r="B2029" s="29">
        <v>0.0</v>
      </c>
      <c r="C2029" s="26"/>
      <c r="D2029" s="27">
        <v>0.0</v>
      </c>
      <c r="E2029" s="42"/>
    </row>
    <row r="2030" hidden="1">
      <c r="A2030" s="57" t="s">
        <v>3860</v>
      </c>
      <c r="B2030" s="29">
        <v>2000.0</v>
      </c>
      <c r="C2030" s="26">
        <v>2000.0</v>
      </c>
      <c r="D2030" s="27">
        <v>0.0</v>
      </c>
      <c r="E2030" s="42"/>
    </row>
    <row r="2031" hidden="1">
      <c r="A2031" s="31" t="s">
        <v>3862</v>
      </c>
      <c r="B2031" s="29">
        <v>0.0</v>
      </c>
      <c r="C2031" s="26"/>
      <c r="D2031" s="27">
        <v>0.0</v>
      </c>
      <c r="E2031" s="28"/>
    </row>
    <row r="2032" hidden="1">
      <c r="A2032" s="31" t="s">
        <v>3863</v>
      </c>
      <c r="B2032" s="29">
        <v>136.0</v>
      </c>
      <c r="C2032" s="26"/>
      <c r="D2032" s="27">
        <v>-136.0</v>
      </c>
      <c r="E2032" s="41" t="s">
        <v>9030</v>
      </c>
    </row>
    <row r="2033" hidden="1">
      <c r="A2033" s="31" t="s">
        <v>3865</v>
      </c>
      <c r="B2033" s="29">
        <v>40.0</v>
      </c>
      <c r="C2033" s="26"/>
      <c r="D2033" s="27">
        <v>-40.0</v>
      </c>
      <c r="E2033" s="28"/>
    </row>
    <row r="2034" hidden="1">
      <c r="A2034" s="31" t="s">
        <v>3867</v>
      </c>
      <c r="B2034" s="29">
        <v>960.0</v>
      </c>
      <c r="C2034" s="26">
        <v>1000.0</v>
      </c>
      <c r="D2034" s="27">
        <v>40.0</v>
      </c>
      <c r="E2034" s="41"/>
    </row>
    <row r="2035" hidden="1">
      <c r="A2035" s="58" t="s">
        <v>3868</v>
      </c>
      <c r="B2035" s="29">
        <v>114051.0</v>
      </c>
      <c r="C2035" s="29">
        <v>114051.0</v>
      </c>
      <c r="D2035" s="27">
        <v>0.0</v>
      </c>
      <c r="E2035" s="42"/>
    </row>
    <row r="2036" hidden="1">
      <c r="A2036" s="58" t="s">
        <v>3869</v>
      </c>
      <c r="B2036" s="29">
        <v>56271.0</v>
      </c>
      <c r="C2036" s="59">
        <v>56271.0</v>
      </c>
      <c r="D2036" s="27">
        <v>0.0</v>
      </c>
      <c r="E2036" s="42"/>
    </row>
    <row r="2037" hidden="1">
      <c r="A2037" s="58" t="s">
        <v>3870</v>
      </c>
      <c r="B2037" s="29">
        <v>65628.0</v>
      </c>
      <c r="C2037" s="59">
        <v>65628.0</v>
      </c>
      <c r="D2037" s="27">
        <v>0.0</v>
      </c>
      <c r="E2037" s="42"/>
    </row>
    <row r="2038" hidden="1">
      <c r="A2038" s="58" t="s">
        <v>3871</v>
      </c>
      <c r="B2038" s="29">
        <v>55803.0</v>
      </c>
      <c r="C2038" s="59">
        <v>55803.0</v>
      </c>
      <c r="D2038" s="27">
        <v>0.0</v>
      </c>
      <c r="E2038" s="42"/>
    </row>
    <row r="2039" hidden="1">
      <c r="A2039" s="58" t="s">
        <v>3873</v>
      </c>
      <c r="B2039" s="29">
        <v>2861.0</v>
      </c>
      <c r="C2039" s="59">
        <v>2861.0</v>
      </c>
      <c r="D2039" s="27">
        <v>0.0</v>
      </c>
      <c r="E2039" s="42"/>
    </row>
    <row r="2040" hidden="1">
      <c r="A2040" s="58" t="s">
        <v>3874</v>
      </c>
      <c r="B2040" s="29">
        <v>12873.0</v>
      </c>
      <c r="C2040" s="59">
        <v>12873.0</v>
      </c>
      <c r="D2040" s="27">
        <v>0.0</v>
      </c>
      <c r="E2040" s="42"/>
    </row>
    <row r="2041" hidden="1">
      <c r="A2041" s="35" t="s">
        <v>3875</v>
      </c>
      <c r="B2041" s="29">
        <v>359947.0</v>
      </c>
      <c r="C2041" s="59">
        <v>359947.0</v>
      </c>
      <c r="D2041" s="27">
        <v>0.0</v>
      </c>
      <c r="E2041" s="42"/>
    </row>
    <row r="2042" hidden="1">
      <c r="A2042" s="36" t="s">
        <v>3876</v>
      </c>
      <c r="B2042" s="43">
        <v>1.0</v>
      </c>
      <c r="C2042" s="65">
        <v>-135.0</v>
      </c>
      <c r="D2042" s="66">
        <v>-136.0</v>
      </c>
      <c r="E2042" s="46"/>
    </row>
    <row r="2043" hidden="1">
      <c r="A2043" s="39"/>
      <c r="B2043" s="60"/>
      <c r="C2043" s="67"/>
      <c r="D2043" s="61"/>
      <c r="E2043" s="68"/>
    </row>
    <row r="2044" hidden="1">
      <c r="A2044" s="39"/>
      <c r="B2044" s="60"/>
      <c r="C2044" s="67"/>
      <c r="D2044" s="61"/>
      <c r="E2044" s="68"/>
    </row>
    <row r="2045" hidden="1">
      <c r="A2045" s="5" t="s">
        <v>5095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3850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4" t="s">
        <v>3851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5098</v>
      </c>
      <c r="B2051" s="7"/>
      <c r="C2051" s="16"/>
      <c r="D2051" s="56" t="s">
        <v>5099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3852</v>
      </c>
      <c r="B2053" s="6"/>
      <c r="C2053" s="6"/>
      <c r="D2053" s="6"/>
      <c r="E2053" s="7"/>
    </row>
    <row r="2054" hidden="1">
      <c r="A2054" s="20" t="s">
        <v>3853</v>
      </c>
      <c r="B2054" s="21" t="s">
        <v>3854</v>
      </c>
      <c r="C2054" s="22" t="s">
        <v>3855</v>
      </c>
      <c r="D2054" s="21" t="s">
        <v>3856</v>
      </c>
      <c r="E2054" s="23" t="s">
        <v>13</v>
      </c>
    </row>
    <row r="2055" hidden="1">
      <c r="A2055" s="57" t="s">
        <v>3857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7" t="s">
        <v>3858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7" t="s">
        <v>3859</v>
      </c>
      <c r="B2057" s="29">
        <v>0.0</v>
      </c>
      <c r="C2057" s="26"/>
      <c r="D2057" s="27">
        <v>0.0</v>
      </c>
      <c r="E2057" s="42"/>
    </row>
    <row r="2058" hidden="1">
      <c r="A2058" s="57" t="s">
        <v>3860</v>
      </c>
      <c r="B2058" s="29">
        <v>2000.0</v>
      </c>
      <c r="C2058" s="26">
        <v>2000.0</v>
      </c>
      <c r="D2058" s="27">
        <v>0.0</v>
      </c>
      <c r="E2058" s="42"/>
    </row>
    <row r="2059" hidden="1">
      <c r="A2059" s="31" t="s">
        <v>3862</v>
      </c>
      <c r="B2059" s="29">
        <v>0.0</v>
      </c>
      <c r="C2059" s="26"/>
      <c r="D2059" s="27">
        <v>0.0</v>
      </c>
      <c r="E2059" s="28"/>
    </row>
    <row r="2060" hidden="1">
      <c r="A2060" s="31" t="s">
        <v>3863</v>
      </c>
      <c r="B2060" s="29">
        <v>136.0</v>
      </c>
      <c r="C2060" s="26">
        <v>136.0</v>
      </c>
      <c r="D2060" s="27">
        <v>0.0</v>
      </c>
      <c r="E2060" s="41"/>
    </row>
    <row r="2061" hidden="1">
      <c r="A2061" s="31" t="s">
        <v>3865</v>
      </c>
      <c r="B2061" s="29">
        <v>40.0</v>
      </c>
      <c r="C2061" s="26"/>
      <c r="D2061" s="27">
        <v>-40.0</v>
      </c>
      <c r="E2061" s="28"/>
    </row>
    <row r="2062" hidden="1">
      <c r="A2062" s="31" t="s">
        <v>3867</v>
      </c>
      <c r="B2062" s="29">
        <v>960.0</v>
      </c>
      <c r="C2062" s="26">
        <v>1000.0</v>
      </c>
      <c r="D2062" s="27">
        <v>40.0</v>
      </c>
      <c r="E2062" s="41"/>
    </row>
    <row r="2063" hidden="1">
      <c r="A2063" s="58" t="s">
        <v>3868</v>
      </c>
      <c r="B2063" s="29">
        <v>114051.0</v>
      </c>
      <c r="C2063" s="29">
        <v>114051.0</v>
      </c>
      <c r="D2063" s="27">
        <v>0.0</v>
      </c>
      <c r="E2063" s="42"/>
    </row>
    <row r="2064" hidden="1">
      <c r="A2064" s="58" t="s">
        <v>3869</v>
      </c>
      <c r="B2064" s="29">
        <v>56271.0</v>
      </c>
      <c r="C2064" s="59">
        <v>56271.0</v>
      </c>
      <c r="D2064" s="27">
        <v>0.0</v>
      </c>
      <c r="E2064" s="42"/>
    </row>
    <row r="2065" hidden="1">
      <c r="A2065" s="58" t="s">
        <v>3870</v>
      </c>
      <c r="B2065" s="29">
        <v>65628.0</v>
      </c>
      <c r="C2065" s="59">
        <v>65628.0</v>
      </c>
      <c r="D2065" s="27">
        <v>0.0</v>
      </c>
      <c r="E2065" s="42"/>
    </row>
    <row r="2066" hidden="1">
      <c r="A2066" s="58" t="s">
        <v>3871</v>
      </c>
      <c r="B2066" s="29">
        <v>55803.0</v>
      </c>
      <c r="C2066" s="59">
        <v>55803.0</v>
      </c>
      <c r="D2066" s="27">
        <v>0.0</v>
      </c>
      <c r="E2066" s="42"/>
    </row>
    <row r="2067" hidden="1">
      <c r="A2067" s="58" t="s">
        <v>3873</v>
      </c>
      <c r="B2067" s="29">
        <v>2861.0</v>
      </c>
      <c r="C2067" s="59">
        <v>2861.0</v>
      </c>
      <c r="D2067" s="27">
        <v>0.0</v>
      </c>
      <c r="E2067" s="42"/>
    </row>
    <row r="2068" hidden="1">
      <c r="A2068" s="58" t="s">
        <v>3874</v>
      </c>
      <c r="B2068" s="29">
        <v>12873.0</v>
      </c>
      <c r="C2068" s="59">
        <v>12873.0</v>
      </c>
      <c r="D2068" s="27">
        <v>0.0</v>
      </c>
      <c r="E2068" s="42"/>
    </row>
    <row r="2069" hidden="1">
      <c r="A2069" s="35" t="s">
        <v>3875</v>
      </c>
      <c r="B2069" s="29">
        <v>359947.0</v>
      </c>
      <c r="C2069" s="59">
        <v>359947.0</v>
      </c>
      <c r="D2069" s="27">
        <v>0.0</v>
      </c>
      <c r="E2069" s="42"/>
    </row>
    <row r="2070" hidden="1">
      <c r="A2070" s="36" t="s">
        <v>3876</v>
      </c>
      <c r="B2070" s="43">
        <v>1.0</v>
      </c>
      <c r="C2070" s="65">
        <v>1.0</v>
      </c>
      <c r="D2070" s="66">
        <v>0.0</v>
      </c>
      <c r="E2070" s="46"/>
    </row>
    <row r="2071" hidden="1">
      <c r="A2071" s="39"/>
      <c r="B2071" s="60"/>
      <c r="C2071" s="67"/>
      <c r="D2071" s="61"/>
      <c r="E2071" s="68"/>
    </row>
    <row r="2072" hidden="1">
      <c r="A2072" s="39"/>
      <c r="B2072" s="60"/>
      <c r="C2072" s="67"/>
      <c r="D2072" s="61"/>
      <c r="E2072" s="68"/>
    </row>
    <row r="2073" hidden="1">
      <c r="A2073" s="5" t="s">
        <v>5095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3850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4" t="s">
        <v>3851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5098</v>
      </c>
      <c r="B2079" s="7"/>
      <c r="C2079" s="16"/>
      <c r="D2079" s="56" t="s">
        <v>5099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3852</v>
      </c>
      <c r="B2081" s="6"/>
      <c r="C2081" s="6"/>
      <c r="D2081" s="6"/>
      <c r="E2081" s="7"/>
    </row>
    <row r="2082" hidden="1">
      <c r="A2082" s="20" t="s">
        <v>3853</v>
      </c>
      <c r="B2082" s="21" t="s">
        <v>3854</v>
      </c>
      <c r="C2082" s="22" t="s">
        <v>3855</v>
      </c>
      <c r="D2082" s="21" t="s">
        <v>3856</v>
      </c>
      <c r="E2082" s="23" t="s">
        <v>13</v>
      </c>
    </row>
    <row r="2083" hidden="1">
      <c r="A2083" s="57" t="s">
        <v>3857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7" t="s">
        <v>3858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7" t="s">
        <v>3859</v>
      </c>
      <c r="B2085" s="29">
        <v>210.0</v>
      </c>
      <c r="C2085" s="26">
        <v>210.0</v>
      </c>
      <c r="D2085" s="27">
        <v>0.0</v>
      </c>
      <c r="E2085" s="42"/>
    </row>
    <row r="2086" hidden="1">
      <c r="A2086" s="57" t="s">
        <v>3860</v>
      </c>
      <c r="B2086" s="29">
        <v>500.0</v>
      </c>
      <c r="C2086" s="26">
        <v>500.0</v>
      </c>
      <c r="D2086" s="27">
        <v>0.0</v>
      </c>
      <c r="E2086" s="42"/>
    </row>
    <row r="2087" hidden="1">
      <c r="A2087" s="31" t="s">
        <v>3862</v>
      </c>
      <c r="B2087" s="29">
        <v>0.0</v>
      </c>
      <c r="C2087" s="26"/>
      <c r="D2087" s="27">
        <v>0.0</v>
      </c>
      <c r="E2087" s="28"/>
    </row>
    <row r="2088" hidden="1">
      <c r="A2088" s="31" t="s">
        <v>3863</v>
      </c>
      <c r="B2088" s="29">
        <v>0.0</v>
      </c>
      <c r="C2088" s="26"/>
      <c r="D2088" s="27">
        <v>0.0</v>
      </c>
      <c r="E2088" s="41"/>
    </row>
    <row r="2089" hidden="1">
      <c r="A2089" s="31" t="s">
        <v>3865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3867</v>
      </c>
      <c r="B2090" s="29">
        <v>880.0</v>
      </c>
      <c r="C2090" s="26">
        <v>880.0</v>
      </c>
      <c r="D2090" s="27">
        <v>0.0</v>
      </c>
      <c r="E2090" s="41"/>
    </row>
    <row r="2091" hidden="1">
      <c r="A2091" s="58" t="s">
        <v>3868</v>
      </c>
      <c r="B2091" s="29">
        <v>106553.0</v>
      </c>
      <c r="C2091" s="29">
        <v>106553.0</v>
      </c>
      <c r="D2091" s="27">
        <v>0.0</v>
      </c>
      <c r="E2091" s="42"/>
    </row>
    <row r="2092" hidden="1">
      <c r="A2092" s="58" t="s">
        <v>3869</v>
      </c>
      <c r="B2092" s="29">
        <v>65013.0</v>
      </c>
      <c r="C2092" s="59">
        <v>65013.0</v>
      </c>
      <c r="D2092" s="27">
        <v>0.0</v>
      </c>
      <c r="E2092" s="42"/>
    </row>
    <row r="2093" hidden="1">
      <c r="A2093" s="58" t="s">
        <v>3870</v>
      </c>
      <c r="B2093" s="29">
        <v>56968.0</v>
      </c>
      <c r="C2093" s="59">
        <v>56968.0</v>
      </c>
      <c r="D2093" s="27">
        <v>0.0</v>
      </c>
      <c r="E2093" s="42"/>
    </row>
    <row r="2094" hidden="1">
      <c r="A2094" s="58" t="s">
        <v>3871</v>
      </c>
      <c r="B2094" s="29">
        <v>61011.0</v>
      </c>
      <c r="C2094" s="59">
        <v>61011.0</v>
      </c>
      <c r="D2094" s="27">
        <v>0.0</v>
      </c>
      <c r="E2094" s="42"/>
    </row>
    <row r="2095" hidden="1">
      <c r="A2095" s="58" t="s">
        <v>3873</v>
      </c>
      <c r="B2095" s="29">
        <v>6430.0</v>
      </c>
      <c r="C2095" s="59">
        <v>6430.0</v>
      </c>
      <c r="D2095" s="27">
        <v>0.0</v>
      </c>
      <c r="E2095" s="42"/>
    </row>
    <row r="2096" hidden="1">
      <c r="A2096" s="58" t="s">
        <v>3874</v>
      </c>
      <c r="B2096" s="29">
        <v>7840.0</v>
      </c>
      <c r="C2096" s="59">
        <v>7840.0</v>
      </c>
      <c r="D2096" s="27">
        <v>0.0</v>
      </c>
      <c r="E2096" s="42"/>
    </row>
    <row r="2097" hidden="1">
      <c r="A2097" s="35" t="s">
        <v>3875</v>
      </c>
      <c r="B2097" s="29">
        <v>349070.5</v>
      </c>
      <c r="C2097" s="59">
        <v>349070.5</v>
      </c>
      <c r="D2097" s="27">
        <v>0.0</v>
      </c>
      <c r="E2097" s="42"/>
    </row>
    <row r="2098" hidden="1">
      <c r="A2098" s="36" t="s">
        <v>3876</v>
      </c>
      <c r="B2098" s="43">
        <v>0.5</v>
      </c>
      <c r="C2098" s="65">
        <v>1.5</v>
      </c>
      <c r="D2098" s="66">
        <v>1.0</v>
      </c>
      <c r="E2098" s="46"/>
    </row>
    <row r="2099" hidden="1">
      <c r="A2099" s="39"/>
      <c r="B2099" s="60"/>
      <c r="C2099" s="67"/>
      <c r="D2099" s="61"/>
      <c r="E2099" s="68"/>
    </row>
    <row r="2100" hidden="1">
      <c r="A2100" s="39"/>
      <c r="B2100" s="60"/>
      <c r="C2100" s="67"/>
      <c r="D2100" s="61"/>
      <c r="E2100" s="68"/>
    </row>
    <row r="2101" hidden="1">
      <c r="A2101" s="5" t="s">
        <v>5095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3850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4" t="s">
        <v>3851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5098</v>
      </c>
      <c r="B2107" s="7"/>
      <c r="C2107" s="16"/>
      <c r="D2107" s="56" t="s">
        <v>5099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3852</v>
      </c>
      <c r="B2109" s="6"/>
      <c r="C2109" s="6"/>
      <c r="D2109" s="6"/>
      <c r="E2109" s="7"/>
    </row>
    <row r="2110" hidden="1">
      <c r="A2110" s="20" t="s">
        <v>3853</v>
      </c>
      <c r="B2110" s="21" t="s">
        <v>3854</v>
      </c>
      <c r="C2110" s="22" t="s">
        <v>3855</v>
      </c>
      <c r="D2110" s="21" t="s">
        <v>3856</v>
      </c>
      <c r="E2110" s="23" t="s">
        <v>13</v>
      </c>
    </row>
    <row r="2111" hidden="1">
      <c r="A2111" s="57" t="s">
        <v>3857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7" t="s">
        <v>3858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7" t="s">
        <v>3859</v>
      </c>
      <c r="B2113" s="29">
        <v>0.0</v>
      </c>
      <c r="C2113" s="26"/>
      <c r="D2113" s="27">
        <v>0.0</v>
      </c>
      <c r="E2113" s="42"/>
    </row>
    <row r="2114" hidden="1">
      <c r="A2114" s="57" t="s">
        <v>3860</v>
      </c>
      <c r="B2114" s="29">
        <v>1500.0</v>
      </c>
      <c r="C2114" s="26">
        <v>1500.0</v>
      </c>
      <c r="D2114" s="27">
        <v>0.0</v>
      </c>
      <c r="E2114" s="42"/>
    </row>
    <row r="2115" hidden="1">
      <c r="A2115" s="31" t="s">
        <v>3862</v>
      </c>
      <c r="B2115" s="29">
        <v>0.0</v>
      </c>
      <c r="C2115" s="26"/>
      <c r="D2115" s="27">
        <v>0.0</v>
      </c>
      <c r="E2115" s="28"/>
    </row>
    <row r="2116" hidden="1">
      <c r="A2116" s="31" t="s">
        <v>3863</v>
      </c>
      <c r="B2116" s="29">
        <v>0.0</v>
      </c>
      <c r="C2116" s="26"/>
      <c r="D2116" s="27">
        <v>0.0</v>
      </c>
      <c r="E2116" s="41"/>
    </row>
    <row r="2117" hidden="1">
      <c r="A2117" s="31" t="s">
        <v>3865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3867</v>
      </c>
      <c r="B2118" s="29">
        <v>1040.0</v>
      </c>
      <c r="C2118" s="26">
        <v>1040.0</v>
      </c>
      <c r="D2118" s="27">
        <v>0.0</v>
      </c>
      <c r="E2118" s="41"/>
    </row>
    <row r="2119" hidden="1">
      <c r="A2119" s="58" t="s">
        <v>3868</v>
      </c>
      <c r="B2119" s="29">
        <v>111551.0</v>
      </c>
      <c r="C2119" s="29">
        <v>111551.0</v>
      </c>
      <c r="D2119" s="27">
        <v>0.0</v>
      </c>
      <c r="E2119" s="42"/>
    </row>
    <row r="2120" hidden="1">
      <c r="A2120" s="58" t="s">
        <v>3869</v>
      </c>
      <c r="B2120" s="29">
        <v>58685.0</v>
      </c>
      <c r="C2120" s="59">
        <v>58685.0</v>
      </c>
      <c r="D2120" s="27">
        <v>0.0</v>
      </c>
      <c r="E2120" s="42"/>
    </row>
    <row r="2121" hidden="1">
      <c r="A2121" s="58" t="s">
        <v>3870</v>
      </c>
      <c r="B2121" s="29">
        <v>82211.0</v>
      </c>
      <c r="C2121" s="59">
        <v>82211.0</v>
      </c>
      <c r="D2121" s="27">
        <v>0.0</v>
      </c>
      <c r="E2121" s="42"/>
    </row>
    <row r="2122" hidden="1">
      <c r="A2122" s="58" t="s">
        <v>3871</v>
      </c>
      <c r="B2122" s="29">
        <v>66696.0</v>
      </c>
      <c r="C2122" s="59">
        <v>66696.0</v>
      </c>
      <c r="D2122" s="27">
        <v>0.0</v>
      </c>
      <c r="E2122" s="42"/>
    </row>
    <row r="2123" hidden="1">
      <c r="A2123" s="58" t="s">
        <v>3873</v>
      </c>
      <c r="B2123" s="29">
        <v>3886.0</v>
      </c>
      <c r="C2123" s="59">
        <v>3886.0</v>
      </c>
      <c r="D2123" s="27">
        <v>0.0</v>
      </c>
      <c r="E2123" s="42"/>
    </row>
    <row r="2124" hidden="1">
      <c r="A2124" s="58" t="s">
        <v>3874</v>
      </c>
      <c r="B2124" s="29">
        <v>7952.0</v>
      </c>
      <c r="C2124" s="59">
        <v>7952.0</v>
      </c>
      <c r="D2124" s="27">
        <v>0.0</v>
      </c>
      <c r="E2124" s="42"/>
    </row>
    <row r="2125" hidden="1">
      <c r="A2125" s="35" t="s">
        <v>3875</v>
      </c>
      <c r="B2125" s="29">
        <v>380254.5</v>
      </c>
      <c r="C2125" s="59">
        <v>380254.5</v>
      </c>
      <c r="D2125" s="27">
        <v>0.0</v>
      </c>
      <c r="E2125" s="42"/>
    </row>
    <row r="2126" hidden="1">
      <c r="A2126" s="36" t="s">
        <v>3876</v>
      </c>
      <c r="B2126" s="43">
        <v>1.5</v>
      </c>
      <c r="C2126" s="65">
        <v>1.5</v>
      </c>
      <c r="D2126" s="66">
        <v>0.0</v>
      </c>
      <c r="E2126" s="46"/>
    </row>
    <row r="2127" hidden="1">
      <c r="A2127" s="39"/>
      <c r="B2127" s="60"/>
      <c r="C2127" s="67"/>
      <c r="D2127" s="61"/>
      <c r="E2127" s="68"/>
    </row>
    <row r="2128" hidden="1">
      <c r="A2128" s="39"/>
      <c r="B2128" s="60"/>
      <c r="C2128" s="67"/>
      <c r="D2128" s="61"/>
      <c r="E2128" s="68"/>
    </row>
    <row r="2129" hidden="1">
      <c r="A2129" s="5" t="s">
        <v>5095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3850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4" t="s">
        <v>3851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5098</v>
      </c>
      <c r="B2135" s="7"/>
      <c r="C2135" s="16"/>
      <c r="D2135" s="56" t="s">
        <v>5099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3852</v>
      </c>
      <c r="B2137" s="6"/>
      <c r="C2137" s="6"/>
      <c r="D2137" s="6"/>
      <c r="E2137" s="7"/>
    </row>
    <row r="2138" hidden="1">
      <c r="A2138" s="20" t="s">
        <v>3853</v>
      </c>
      <c r="B2138" s="21" t="s">
        <v>3854</v>
      </c>
      <c r="C2138" s="22" t="s">
        <v>3855</v>
      </c>
      <c r="D2138" s="21" t="s">
        <v>3856</v>
      </c>
      <c r="E2138" s="23" t="s">
        <v>13</v>
      </c>
    </row>
    <row r="2139" hidden="1">
      <c r="A2139" s="57" t="s">
        <v>3857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7" t="s">
        <v>3858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7" t="s">
        <v>3859</v>
      </c>
      <c r="B2141" s="29">
        <v>0.0</v>
      </c>
      <c r="C2141" s="26"/>
      <c r="D2141" s="27">
        <v>0.0</v>
      </c>
      <c r="E2141" s="42"/>
    </row>
    <row r="2142" hidden="1">
      <c r="A2142" s="57" t="s">
        <v>3860</v>
      </c>
      <c r="B2142" s="29">
        <v>2829.0</v>
      </c>
      <c r="C2142" s="26">
        <v>2829.0</v>
      </c>
      <c r="D2142" s="27">
        <v>0.0</v>
      </c>
      <c r="E2142" s="42"/>
    </row>
    <row r="2143" hidden="1">
      <c r="A2143" s="31" t="s">
        <v>3862</v>
      </c>
      <c r="B2143" s="29">
        <v>0.0</v>
      </c>
      <c r="C2143" s="26"/>
      <c r="D2143" s="27">
        <v>0.0</v>
      </c>
      <c r="E2143" s="28"/>
    </row>
    <row r="2144" hidden="1">
      <c r="A2144" s="31" t="s">
        <v>3863</v>
      </c>
      <c r="B2144" s="29">
        <v>0.0</v>
      </c>
      <c r="C2144" s="26"/>
      <c r="D2144" s="27">
        <v>0.0</v>
      </c>
      <c r="E2144" s="41"/>
    </row>
    <row r="2145" hidden="1">
      <c r="A2145" s="31" t="s">
        <v>3865</v>
      </c>
      <c r="B2145" s="29">
        <v>401.0</v>
      </c>
      <c r="C2145" s="26">
        <v>401.0</v>
      </c>
      <c r="D2145" s="27">
        <v>0.0</v>
      </c>
      <c r="E2145" s="28" t="s">
        <v>9031</v>
      </c>
    </row>
    <row r="2146" hidden="1">
      <c r="A2146" s="31" t="s">
        <v>3867</v>
      </c>
      <c r="B2146" s="29">
        <v>600.0</v>
      </c>
      <c r="C2146" s="26">
        <v>600.0</v>
      </c>
      <c r="D2146" s="27">
        <v>0.0</v>
      </c>
      <c r="E2146" s="41"/>
    </row>
    <row r="2147" hidden="1">
      <c r="A2147" s="58" t="s">
        <v>3868</v>
      </c>
      <c r="B2147" s="29">
        <v>118509.0</v>
      </c>
      <c r="C2147" s="29">
        <v>118509.0</v>
      </c>
      <c r="D2147" s="27">
        <v>0.0</v>
      </c>
      <c r="E2147" s="42"/>
    </row>
    <row r="2148" hidden="1">
      <c r="A2148" s="58" t="s">
        <v>3869</v>
      </c>
      <c r="B2148" s="29">
        <v>29487.0</v>
      </c>
      <c r="C2148" s="59">
        <v>29487.0</v>
      </c>
      <c r="D2148" s="27">
        <v>0.0</v>
      </c>
      <c r="E2148" s="42"/>
    </row>
    <row r="2149" hidden="1">
      <c r="A2149" s="58" t="s">
        <v>3870</v>
      </c>
      <c r="B2149" s="29">
        <v>83272.0</v>
      </c>
      <c r="C2149" s="59">
        <v>83008.0</v>
      </c>
      <c r="D2149" s="27">
        <v>-264.0</v>
      </c>
      <c r="E2149" s="42"/>
    </row>
    <row r="2150" hidden="1">
      <c r="A2150" s="58" t="s">
        <v>3871</v>
      </c>
      <c r="B2150" s="29">
        <v>59965.0</v>
      </c>
      <c r="C2150" s="59">
        <v>59965.0</v>
      </c>
      <c r="D2150" s="27">
        <v>0.0</v>
      </c>
      <c r="E2150" s="42"/>
    </row>
    <row r="2151" hidden="1">
      <c r="A2151" s="58" t="s">
        <v>3873</v>
      </c>
      <c r="B2151" s="29">
        <v>2638.0</v>
      </c>
      <c r="C2151" s="59">
        <v>2638.0</v>
      </c>
      <c r="D2151" s="27">
        <v>0.0</v>
      </c>
      <c r="E2151" s="42"/>
    </row>
    <row r="2152" hidden="1">
      <c r="A2152" s="58" t="s">
        <v>3874</v>
      </c>
      <c r="B2152" s="29">
        <v>13863.0</v>
      </c>
      <c r="C2152" s="59">
        <v>13863.0</v>
      </c>
      <c r="D2152" s="27">
        <v>0.0</v>
      </c>
      <c r="E2152" s="42"/>
    </row>
    <row r="2153" hidden="1">
      <c r="A2153" s="35" t="s">
        <v>3875</v>
      </c>
      <c r="B2153" s="29">
        <v>350504.5</v>
      </c>
      <c r="C2153" s="59">
        <v>350240.5</v>
      </c>
      <c r="D2153" s="27">
        <v>-264.0</v>
      </c>
      <c r="E2153" s="42"/>
    </row>
    <row r="2154" hidden="1">
      <c r="A2154" s="36" t="s">
        <v>3876</v>
      </c>
      <c r="B2154" s="43">
        <v>0.5</v>
      </c>
      <c r="C2154" s="65">
        <v>3.5</v>
      </c>
      <c r="D2154" s="66">
        <v>3.0</v>
      </c>
      <c r="E2154" s="46"/>
    </row>
    <row r="2155" hidden="1">
      <c r="A2155" s="39"/>
      <c r="B2155" s="60"/>
      <c r="C2155" s="67"/>
      <c r="D2155" s="61"/>
      <c r="E2155" s="68"/>
    </row>
    <row r="2156" hidden="1">
      <c r="A2156" s="39"/>
      <c r="B2156" s="60"/>
      <c r="C2156" s="67"/>
      <c r="D2156" s="61"/>
      <c r="E2156" s="68"/>
    </row>
    <row r="2157" hidden="1">
      <c r="A2157" s="5" t="s">
        <v>5095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3850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4" t="s">
        <v>3851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5098</v>
      </c>
      <c r="B2163" s="7"/>
      <c r="C2163" s="16"/>
      <c r="D2163" s="56" t="s">
        <v>5099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3852</v>
      </c>
      <c r="B2165" s="6"/>
      <c r="C2165" s="6"/>
      <c r="D2165" s="6"/>
      <c r="E2165" s="7"/>
    </row>
    <row r="2166" hidden="1">
      <c r="A2166" s="20" t="s">
        <v>3853</v>
      </c>
      <c r="B2166" s="21" t="s">
        <v>3854</v>
      </c>
      <c r="C2166" s="22" t="s">
        <v>3855</v>
      </c>
      <c r="D2166" s="21" t="s">
        <v>3856</v>
      </c>
      <c r="E2166" s="23" t="s">
        <v>13</v>
      </c>
    </row>
    <row r="2167" hidden="1">
      <c r="A2167" s="57" t="s">
        <v>3857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7" t="s">
        <v>3858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7" t="s">
        <v>3859</v>
      </c>
      <c r="B2169" s="29">
        <v>0.0</v>
      </c>
      <c r="C2169" s="26"/>
      <c r="D2169" s="27">
        <v>0.0</v>
      </c>
      <c r="E2169" s="42"/>
    </row>
    <row r="2170" hidden="1">
      <c r="A2170" s="57" t="s">
        <v>3860</v>
      </c>
      <c r="B2170" s="29">
        <v>2337.0</v>
      </c>
      <c r="C2170" s="26">
        <v>2500.0</v>
      </c>
      <c r="D2170" s="27">
        <v>163.0</v>
      </c>
      <c r="E2170" s="42"/>
    </row>
    <row r="2171" hidden="1">
      <c r="A2171" s="31" t="s">
        <v>3862</v>
      </c>
      <c r="B2171" s="29">
        <v>0.0</v>
      </c>
      <c r="C2171" s="26"/>
      <c r="D2171" s="27">
        <v>0.0</v>
      </c>
      <c r="E2171" s="28"/>
    </row>
    <row r="2172" hidden="1">
      <c r="A2172" s="31" t="s">
        <v>3863</v>
      </c>
      <c r="B2172" s="29">
        <v>0.0</v>
      </c>
      <c r="C2172" s="26"/>
      <c r="D2172" s="27">
        <v>0.0</v>
      </c>
      <c r="E2172" s="41"/>
    </row>
    <row r="2173" hidden="1">
      <c r="A2173" s="31" t="s">
        <v>3865</v>
      </c>
      <c r="B2173" s="29">
        <v>2753.0</v>
      </c>
      <c r="C2173" s="26">
        <v>2753.0</v>
      </c>
      <c r="D2173" s="27">
        <v>0.0</v>
      </c>
      <c r="E2173" s="28" t="s">
        <v>9032</v>
      </c>
    </row>
    <row r="2174" hidden="1">
      <c r="A2174" s="31" t="s">
        <v>3867</v>
      </c>
      <c r="B2174" s="29">
        <v>1760.0</v>
      </c>
      <c r="C2174" s="26">
        <v>2080.0</v>
      </c>
      <c r="D2174" s="27">
        <v>320.0</v>
      </c>
      <c r="E2174" s="41"/>
    </row>
    <row r="2175" hidden="1">
      <c r="A2175" s="58" t="s">
        <v>3868</v>
      </c>
      <c r="B2175" s="29">
        <v>87812.0</v>
      </c>
      <c r="C2175" s="29">
        <v>0.0</v>
      </c>
      <c r="D2175" s="27">
        <v>-87812.0</v>
      </c>
      <c r="E2175" s="42"/>
    </row>
    <row r="2176" hidden="1">
      <c r="A2176" s="58" t="s">
        <v>3869</v>
      </c>
      <c r="B2176" s="29">
        <v>36863.0</v>
      </c>
      <c r="C2176" s="59">
        <v>0.0</v>
      </c>
      <c r="D2176" s="27">
        <v>-36863.0</v>
      </c>
      <c r="E2176" s="42"/>
    </row>
    <row r="2177" hidden="1">
      <c r="A2177" s="58" t="s">
        <v>3870</v>
      </c>
      <c r="B2177" s="29">
        <v>69202.0</v>
      </c>
      <c r="C2177" s="59">
        <v>0.0</v>
      </c>
      <c r="D2177" s="27">
        <v>-69202.0</v>
      </c>
      <c r="E2177" s="42"/>
    </row>
    <row r="2178" hidden="1">
      <c r="A2178" s="58" t="s">
        <v>3871</v>
      </c>
      <c r="B2178" s="29">
        <v>61954.0</v>
      </c>
      <c r="C2178" s="59">
        <v>0.0</v>
      </c>
      <c r="D2178" s="27">
        <v>-61954.0</v>
      </c>
      <c r="E2178" s="42"/>
    </row>
    <row r="2179" hidden="1">
      <c r="A2179" s="58" t="s">
        <v>3873</v>
      </c>
      <c r="B2179" s="29">
        <v>651.0</v>
      </c>
      <c r="C2179" s="59">
        <v>0.0</v>
      </c>
      <c r="D2179" s="27">
        <v>-651.0</v>
      </c>
      <c r="E2179" s="42"/>
    </row>
    <row r="2180" hidden="1">
      <c r="A2180" s="58" t="s">
        <v>3874</v>
      </c>
      <c r="B2180" s="29">
        <v>9292.0</v>
      </c>
      <c r="C2180" s="59">
        <v>0.0</v>
      </c>
      <c r="D2180" s="27">
        <v>-9292.0</v>
      </c>
      <c r="E2180" s="42"/>
    </row>
    <row r="2181" hidden="1">
      <c r="A2181" s="35" t="s">
        <v>3875</v>
      </c>
      <c r="B2181" s="29">
        <v>323158.5</v>
      </c>
      <c r="C2181" s="59">
        <v>0.0</v>
      </c>
      <c r="D2181" s="27">
        <v>-323158.5</v>
      </c>
      <c r="E2181" s="42"/>
    </row>
    <row r="2182" hidden="1">
      <c r="A2182" s="36" t="s">
        <v>3876</v>
      </c>
      <c r="B2182" s="43">
        <v>-199.5</v>
      </c>
      <c r="C2182" s="65">
        <v>66960.0</v>
      </c>
      <c r="D2182" s="66">
        <v>67159.5</v>
      </c>
      <c r="E2182" s="46"/>
    </row>
    <row r="2183" hidden="1">
      <c r="A2183" s="39"/>
      <c r="B2183" s="60"/>
      <c r="C2183" s="67"/>
      <c r="D2183" s="61"/>
      <c r="E2183" s="68"/>
    </row>
    <row r="2184" hidden="1">
      <c r="A2184" s="39"/>
      <c r="B2184" s="60"/>
      <c r="C2184" s="67"/>
      <c r="D2184" s="61"/>
      <c r="E2184" s="68"/>
    </row>
    <row r="2185" hidden="1">
      <c r="A2185" s="5" t="s">
        <v>5095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3850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4" t="s">
        <v>3851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5098</v>
      </c>
      <c r="B2191" s="7"/>
      <c r="C2191" s="16"/>
      <c r="D2191" s="56" t="s">
        <v>5099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3852</v>
      </c>
      <c r="B2193" s="6"/>
      <c r="C2193" s="6"/>
      <c r="D2193" s="6"/>
      <c r="E2193" s="7"/>
    </row>
    <row r="2194" hidden="1">
      <c r="A2194" s="20" t="s">
        <v>3853</v>
      </c>
      <c r="B2194" s="21" t="s">
        <v>3854</v>
      </c>
      <c r="C2194" s="22" t="s">
        <v>3855</v>
      </c>
      <c r="D2194" s="21" t="s">
        <v>3856</v>
      </c>
      <c r="E2194" s="23" t="s">
        <v>13</v>
      </c>
    </row>
    <row r="2195" hidden="1">
      <c r="A2195" s="57" t="s">
        <v>3857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7" t="s">
        <v>3858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7" t="s">
        <v>3859</v>
      </c>
      <c r="B2197" s="29">
        <v>0.0</v>
      </c>
      <c r="C2197" s="26"/>
      <c r="D2197" s="27">
        <v>0.0</v>
      </c>
      <c r="E2197" s="42"/>
    </row>
    <row r="2198" hidden="1">
      <c r="A2198" s="57" t="s">
        <v>3860</v>
      </c>
      <c r="B2198" s="29">
        <v>2337.0</v>
      </c>
      <c r="C2198" s="26">
        <v>2500.0</v>
      </c>
      <c r="D2198" s="27">
        <v>163.0</v>
      </c>
      <c r="E2198" s="42"/>
    </row>
    <row r="2199" hidden="1">
      <c r="A2199" s="31" t="s">
        <v>3862</v>
      </c>
      <c r="B2199" s="29">
        <v>0.0</v>
      </c>
      <c r="C2199" s="26"/>
      <c r="D2199" s="27">
        <v>0.0</v>
      </c>
      <c r="E2199" s="28"/>
    </row>
    <row r="2200" hidden="1">
      <c r="A2200" s="31" t="s">
        <v>3863</v>
      </c>
      <c r="B2200" s="29">
        <v>0.0</v>
      </c>
      <c r="C2200" s="26"/>
      <c r="D2200" s="27">
        <v>0.0</v>
      </c>
      <c r="E2200" s="41"/>
    </row>
    <row r="2201" hidden="1">
      <c r="A2201" s="31" t="s">
        <v>3865</v>
      </c>
      <c r="B2201" s="29">
        <v>2753.0</v>
      </c>
      <c r="C2201" s="26">
        <v>2753.0</v>
      </c>
      <c r="D2201" s="27">
        <v>0.0</v>
      </c>
      <c r="E2201" s="28" t="s">
        <v>9032</v>
      </c>
    </row>
    <row r="2202" hidden="1">
      <c r="A2202" s="31" t="s">
        <v>3867</v>
      </c>
      <c r="B2202" s="29">
        <v>1760.0</v>
      </c>
      <c r="C2202" s="26">
        <v>2080.0</v>
      </c>
      <c r="D2202" s="27">
        <v>320.0</v>
      </c>
      <c r="E2202" s="41"/>
    </row>
    <row r="2203" hidden="1">
      <c r="A2203" s="58" t="s">
        <v>3868</v>
      </c>
      <c r="B2203" s="29">
        <v>87812.0</v>
      </c>
      <c r="C2203" s="29">
        <v>87812.0</v>
      </c>
      <c r="D2203" s="27">
        <v>0.0</v>
      </c>
      <c r="E2203" s="42"/>
    </row>
    <row r="2204" hidden="1">
      <c r="A2204" s="58" t="s">
        <v>3869</v>
      </c>
      <c r="B2204" s="29">
        <v>36863.0</v>
      </c>
      <c r="C2204" s="59">
        <v>36863.0</v>
      </c>
      <c r="D2204" s="27">
        <v>0.0</v>
      </c>
      <c r="E2204" s="42"/>
    </row>
    <row r="2205" hidden="1">
      <c r="A2205" s="58" t="s">
        <v>3870</v>
      </c>
      <c r="B2205" s="29">
        <v>69202.0</v>
      </c>
      <c r="C2205" s="59">
        <v>68560.0</v>
      </c>
      <c r="D2205" s="27">
        <v>-642.0</v>
      </c>
      <c r="E2205" s="42"/>
    </row>
    <row r="2206" hidden="1">
      <c r="A2206" s="58" t="s">
        <v>3871</v>
      </c>
      <c r="B2206" s="29">
        <v>61954.0</v>
      </c>
      <c r="C2206" s="59">
        <v>61954.0</v>
      </c>
      <c r="D2206" s="27">
        <v>0.0</v>
      </c>
      <c r="E2206" s="42"/>
    </row>
    <row r="2207" hidden="1">
      <c r="A2207" s="58" t="s">
        <v>3873</v>
      </c>
      <c r="B2207" s="29">
        <v>651.0</v>
      </c>
      <c r="C2207" s="59">
        <v>651.0</v>
      </c>
      <c r="D2207" s="27">
        <v>0.0</v>
      </c>
      <c r="E2207" s="42"/>
    </row>
    <row r="2208" hidden="1">
      <c r="A2208" s="58" t="s">
        <v>3874</v>
      </c>
      <c r="B2208" s="29">
        <v>9292.0</v>
      </c>
      <c r="C2208" s="59">
        <v>9292.0</v>
      </c>
      <c r="D2208" s="27">
        <v>0.0</v>
      </c>
      <c r="E2208" s="42"/>
    </row>
    <row r="2209" hidden="1">
      <c r="A2209" s="35" t="s">
        <v>3875</v>
      </c>
      <c r="B2209" s="29">
        <v>323158.5</v>
      </c>
      <c r="C2209" s="59">
        <v>322516.5</v>
      </c>
      <c r="D2209" s="27">
        <v>-642.0</v>
      </c>
      <c r="E2209" s="42"/>
    </row>
    <row r="2210" hidden="1">
      <c r="A2210" s="36" t="s">
        <v>3876</v>
      </c>
      <c r="B2210" s="43">
        <v>-199.5</v>
      </c>
      <c r="C2210" s="65">
        <v>283.5</v>
      </c>
      <c r="D2210" s="66">
        <v>483.0</v>
      </c>
      <c r="E2210" s="46"/>
    </row>
    <row r="2211" hidden="1">
      <c r="A2211" s="39"/>
      <c r="B2211" s="60"/>
      <c r="C2211" s="67"/>
      <c r="D2211" s="61"/>
      <c r="E2211" s="68"/>
    </row>
    <row r="2212" hidden="1">
      <c r="A2212" s="39"/>
      <c r="B2212" s="60"/>
      <c r="C2212" s="67"/>
      <c r="D2212" s="61"/>
      <c r="E2212" s="68"/>
    </row>
    <row r="2213" hidden="1">
      <c r="A2213" s="5" t="s">
        <v>5095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3850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4" t="s">
        <v>3851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5098</v>
      </c>
      <c r="B2219" s="7"/>
      <c r="C2219" s="16"/>
      <c r="D2219" s="56" t="s">
        <v>5099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3852</v>
      </c>
      <c r="B2221" s="6"/>
      <c r="C2221" s="6"/>
      <c r="D2221" s="6"/>
      <c r="E2221" s="7"/>
    </row>
    <row r="2222" hidden="1">
      <c r="A2222" s="20" t="s">
        <v>3853</v>
      </c>
      <c r="B2222" s="21" t="s">
        <v>3854</v>
      </c>
      <c r="C2222" s="22" t="s">
        <v>3855</v>
      </c>
      <c r="D2222" s="21" t="s">
        <v>3856</v>
      </c>
      <c r="E2222" s="23" t="s">
        <v>13</v>
      </c>
    </row>
    <row r="2223" hidden="1">
      <c r="A2223" s="57" t="s">
        <v>3857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7" t="s">
        <v>3858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7" t="s">
        <v>3859</v>
      </c>
      <c r="B2225" s="29">
        <v>0.0</v>
      </c>
      <c r="C2225" s="26"/>
      <c r="D2225" s="27">
        <v>0.0</v>
      </c>
      <c r="E2225" s="42"/>
    </row>
    <row r="2226" hidden="1">
      <c r="A2226" s="57" t="s">
        <v>3860</v>
      </c>
      <c r="B2226" s="29">
        <v>2399.0</v>
      </c>
      <c r="C2226" s="26">
        <v>2399.0</v>
      </c>
      <c r="D2226" s="27">
        <v>0.0</v>
      </c>
      <c r="E2226" s="42"/>
    </row>
    <row r="2227" hidden="1">
      <c r="A2227" s="31" t="s">
        <v>3862</v>
      </c>
      <c r="B2227" s="29">
        <v>0.0</v>
      </c>
      <c r="C2227" s="26"/>
      <c r="D2227" s="27">
        <v>0.0</v>
      </c>
      <c r="E2227" s="28"/>
    </row>
    <row r="2228" hidden="1">
      <c r="A2228" s="31" t="s">
        <v>3863</v>
      </c>
      <c r="B2228" s="29">
        <v>0.0</v>
      </c>
      <c r="C2228" s="26"/>
      <c r="D2228" s="27">
        <v>0.0</v>
      </c>
      <c r="E2228" s="41"/>
    </row>
    <row r="2229" hidden="1">
      <c r="A2229" s="31" t="s">
        <v>3865</v>
      </c>
      <c r="B2229" s="29">
        <v>1000.0</v>
      </c>
      <c r="C2229" s="26">
        <v>1000.0</v>
      </c>
      <c r="D2229" s="27">
        <v>0.0</v>
      </c>
      <c r="E2229" s="28" t="s">
        <v>9033</v>
      </c>
    </row>
    <row r="2230" hidden="1">
      <c r="A2230" s="31" t="s">
        <v>3867</v>
      </c>
      <c r="B2230" s="29">
        <v>1920.0</v>
      </c>
      <c r="C2230" s="26">
        <v>1920.0</v>
      </c>
      <c r="D2230" s="27">
        <v>0.0</v>
      </c>
      <c r="E2230" s="41"/>
    </row>
    <row r="2231" hidden="1">
      <c r="A2231" s="58" t="s">
        <v>3868</v>
      </c>
      <c r="B2231" s="29">
        <v>122793.0</v>
      </c>
      <c r="C2231" s="29">
        <v>122793.0</v>
      </c>
      <c r="D2231" s="27">
        <v>0.0</v>
      </c>
      <c r="E2231" s="42"/>
    </row>
    <row r="2232" hidden="1">
      <c r="A2232" s="58" t="s">
        <v>3869</v>
      </c>
      <c r="B2232" s="29">
        <v>33566.0</v>
      </c>
      <c r="C2232" s="59">
        <v>33566.0</v>
      </c>
      <c r="D2232" s="27">
        <v>0.0</v>
      </c>
      <c r="E2232" s="42"/>
    </row>
    <row r="2233" hidden="1">
      <c r="A2233" s="58" t="s">
        <v>3870</v>
      </c>
      <c r="B2233" s="29">
        <v>73790.0</v>
      </c>
      <c r="C2233" s="59">
        <v>73167.0</v>
      </c>
      <c r="D2233" s="27">
        <v>-623.0</v>
      </c>
      <c r="E2233" s="42"/>
    </row>
    <row r="2234" hidden="1">
      <c r="A2234" s="58" t="s">
        <v>3871</v>
      </c>
      <c r="B2234" s="29">
        <v>66767.0</v>
      </c>
      <c r="C2234" s="59">
        <v>66767.0</v>
      </c>
      <c r="D2234" s="27">
        <v>0.0</v>
      </c>
      <c r="E2234" s="42"/>
    </row>
    <row r="2235" hidden="1">
      <c r="A2235" s="58" t="s">
        <v>3873</v>
      </c>
      <c r="B2235" s="29">
        <v>5579.0</v>
      </c>
      <c r="C2235" s="59">
        <v>5579.0</v>
      </c>
      <c r="D2235" s="27">
        <v>0.0</v>
      </c>
      <c r="E2235" s="42"/>
    </row>
    <row r="2236" hidden="1">
      <c r="A2236" s="58" t="s">
        <v>3874</v>
      </c>
      <c r="B2236" s="29">
        <v>14161.0</v>
      </c>
      <c r="C2236" s="59">
        <v>13832.0</v>
      </c>
      <c r="D2236" s="27">
        <v>-329.0</v>
      </c>
      <c r="E2236" s="42"/>
    </row>
    <row r="2237" hidden="1">
      <c r="A2237" s="35" t="s">
        <v>3875</v>
      </c>
      <c r="B2237" s="29">
        <v>367507.0</v>
      </c>
      <c r="C2237" s="59">
        <v>366610.0</v>
      </c>
      <c r="D2237" s="27">
        <v>-897.0</v>
      </c>
      <c r="E2237" s="42"/>
    </row>
    <row r="2238" hidden="1">
      <c r="A2238" s="36" t="s">
        <v>3876</v>
      </c>
      <c r="B2238" s="43">
        <v>1.0</v>
      </c>
      <c r="C2238" s="65">
        <v>275.0</v>
      </c>
      <c r="D2238" s="66">
        <v>274.0</v>
      </c>
      <c r="E2238" s="46"/>
    </row>
    <row r="2239" hidden="1">
      <c r="A2239" s="39"/>
      <c r="B2239" s="60"/>
      <c r="C2239" s="67"/>
      <c r="D2239" s="61"/>
      <c r="E2239" s="68"/>
    </row>
    <row r="2240" hidden="1">
      <c r="A2240" s="39"/>
      <c r="B2240" s="60"/>
      <c r="C2240" s="67"/>
      <c r="D2240" s="61"/>
      <c r="E2240" s="68"/>
    </row>
    <row r="2241" hidden="1">
      <c r="A2241" s="5" t="s">
        <v>5095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3850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3851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5098</v>
      </c>
      <c r="B2247" s="7"/>
      <c r="C2247" s="16"/>
      <c r="D2247" s="56" t="s">
        <v>5099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3852</v>
      </c>
      <c r="B2249" s="6"/>
      <c r="C2249" s="6"/>
      <c r="D2249" s="6"/>
      <c r="E2249" s="7"/>
    </row>
    <row r="2250" hidden="1">
      <c r="A2250" s="20" t="s">
        <v>3853</v>
      </c>
      <c r="B2250" s="21" t="s">
        <v>3854</v>
      </c>
      <c r="C2250" s="22" t="s">
        <v>3855</v>
      </c>
      <c r="D2250" s="21" t="s">
        <v>3856</v>
      </c>
      <c r="E2250" s="23" t="s">
        <v>13</v>
      </c>
    </row>
    <row r="2251" hidden="1">
      <c r="A2251" s="57" t="s">
        <v>3857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7" t="s">
        <v>3858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7" t="s">
        <v>3859</v>
      </c>
      <c r="B2253" s="29">
        <v>0.0</v>
      </c>
      <c r="C2253" s="26"/>
      <c r="D2253" s="27">
        <v>0.0</v>
      </c>
      <c r="E2253" s="42"/>
    </row>
    <row r="2254" hidden="1">
      <c r="A2254" s="57" t="s">
        <v>3860</v>
      </c>
      <c r="B2254" s="29">
        <v>2399.0</v>
      </c>
      <c r="C2254" s="26">
        <v>2399.0</v>
      </c>
      <c r="D2254" s="27">
        <v>0.0</v>
      </c>
      <c r="E2254" s="42"/>
    </row>
    <row r="2255" hidden="1">
      <c r="A2255" s="31" t="s">
        <v>3862</v>
      </c>
      <c r="B2255" s="29">
        <v>0.0</v>
      </c>
      <c r="C2255" s="26"/>
      <c r="D2255" s="27">
        <v>0.0</v>
      </c>
      <c r="E2255" s="28"/>
    </row>
    <row r="2256" hidden="1">
      <c r="A2256" s="31" t="s">
        <v>3863</v>
      </c>
      <c r="B2256" s="29">
        <v>0.0</v>
      </c>
      <c r="C2256" s="26"/>
      <c r="D2256" s="27">
        <v>0.0</v>
      </c>
      <c r="E2256" s="41"/>
    </row>
    <row r="2257" hidden="1">
      <c r="A2257" s="31" t="s">
        <v>3865</v>
      </c>
      <c r="B2257" s="29">
        <v>1000.0</v>
      </c>
      <c r="C2257" s="26">
        <v>1000.0</v>
      </c>
      <c r="D2257" s="27">
        <v>0.0</v>
      </c>
      <c r="E2257" s="28" t="s">
        <v>9033</v>
      </c>
    </row>
    <row r="2258" hidden="1">
      <c r="A2258" s="31" t="s">
        <v>3867</v>
      </c>
      <c r="B2258" s="29">
        <v>1920.0</v>
      </c>
      <c r="C2258" s="26">
        <v>1920.0</v>
      </c>
      <c r="D2258" s="27">
        <v>0.0</v>
      </c>
      <c r="E2258" s="41"/>
    </row>
    <row r="2259" hidden="1">
      <c r="A2259" s="58" t="s">
        <v>3868</v>
      </c>
      <c r="B2259" s="29">
        <v>122793.0</v>
      </c>
      <c r="C2259" s="29">
        <v>122793.0</v>
      </c>
      <c r="D2259" s="27">
        <v>0.0</v>
      </c>
      <c r="E2259" s="42"/>
    </row>
    <row r="2260" hidden="1">
      <c r="A2260" s="58" t="s">
        <v>3869</v>
      </c>
      <c r="B2260" s="29">
        <v>33566.0</v>
      </c>
      <c r="C2260" s="59">
        <v>33566.0</v>
      </c>
      <c r="D2260" s="27">
        <v>0.0</v>
      </c>
      <c r="E2260" s="42"/>
    </row>
    <row r="2261" hidden="1">
      <c r="A2261" s="58" t="s">
        <v>3870</v>
      </c>
      <c r="B2261" s="29">
        <v>73790.0</v>
      </c>
      <c r="C2261" s="59">
        <v>73167.0</v>
      </c>
      <c r="D2261" s="27">
        <v>-623.0</v>
      </c>
      <c r="E2261" s="42"/>
    </row>
    <row r="2262" hidden="1">
      <c r="A2262" s="58" t="s">
        <v>3871</v>
      </c>
      <c r="B2262" s="29">
        <v>66767.0</v>
      </c>
      <c r="C2262" s="59">
        <v>66767.0</v>
      </c>
      <c r="D2262" s="27">
        <v>0.0</v>
      </c>
      <c r="E2262" s="42"/>
    </row>
    <row r="2263" hidden="1">
      <c r="A2263" s="58" t="s">
        <v>3873</v>
      </c>
      <c r="B2263" s="29">
        <v>5579.0</v>
      </c>
      <c r="C2263" s="59">
        <v>5579.0</v>
      </c>
      <c r="D2263" s="27">
        <v>0.0</v>
      </c>
      <c r="E2263" s="42"/>
    </row>
    <row r="2264" hidden="1">
      <c r="A2264" s="58" t="s">
        <v>3874</v>
      </c>
      <c r="B2264" s="29">
        <v>14161.0</v>
      </c>
      <c r="C2264" s="59">
        <v>13832.0</v>
      </c>
      <c r="D2264" s="27">
        <v>-329.0</v>
      </c>
      <c r="E2264" s="42"/>
    </row>
    <row r="2265" hidden="1">
      <c r="A2265" s="35" t="s">
        <v>3875</v>
      </c>
      <c r="B2265" s="29">
        <v>367507.0</v>
      </c>
      <c r="C2265" s="59">
        <v>366610.0</v>
      </c>
      <c r="D2265" s="27">
        <v>-897.0</v>
      </c>
      <c r="E2265" s="42"/>
    </row>
    <row r="2266" hidden="1">
      <c r="A2266" s="36" t="s">
        <v>3876</v>
      </c>
      <c r="B2266" s="43">
        <v>1.0</v>
      </c>
      <c r="C2266" s="65">
        <v>275.0</v>
      </c>
      <c r="D2266" s="66">
        <v>274.0</v>
      </c>
      <c r="E2266" s="46"/>
    </row>
    <row r="2267" hidden="1">
      <c r="A2267" s="39"/>
      <c r="B2267" s="60"/>
      <c r="C2267" s="67"/>
      <c r="D2267" s="61"/>
      <c r="E2267" s="68"/>
    </row>
    <row r="2268" hidden="1">
      <c r="A2268" s="39"/>
      <c r="B2268" s="60"/>
      <c r="C2268" s="67"/>
      <c r="D2268" s="61"/>
      <c r="E2268" s="68"/>
    </row>
    <row r="2269" hidden="1">
      <c r="A2269" s="5" t="s">
        <v>5095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3850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3851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5098</v>
      </c>
      <c r="B2275" s="7"/>
      <c r="C2275" s="16"/>
      <c r="D2275" s="56" t="s">
        <v>5099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3852</v>
      </c>
      <c r="B2277" s="6"/>
      <c r="C2277" s="6"/>
      <c r="D2277" s="6"/>
      <c r="E2277" s="7"/>
    </row>
    <row r="2278" hidden="1">
      <c r="A2278" s="20" t="s">
        <v>3853</v>
      </c>
      <c r="B2278" s="21" t="s">
        <v>3854</v>
      </c>
      <c r="C2278" s="22" t="s">
        <v>3855</v>
      </c>
      <c r="D2278" s="21" t="s">
        <v>3856</v>
      </c>
      <c r="E2278" s="23" t="s">
        <v>13</v>
      </c>
    </row>
    <row r="2279" hidden="1">
      <c r="A2279" s="57" t="s">
        <v>3857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7" t="s">
        <v>3858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7" t="s">
        <v>3859</v>
      </c>
      <c r="B2281" s="29">
        <v>0.0</v>
      </c>
      <c r="C2281" s="26"/>
      <c r="D2281" s="27">
        <v>0.0</v>
      </c>
      <c r="E2281" s="42"/>
    </row>
    <row r="2282" hidden="1">
      <c r="A2282" s="57" t="s">
        <v>3860</v>
      </c>
      <c r="B2282" s="29">
        <v>3000.0</v>
      </c>
      <c r="C2282" s="26">
        <v>3000.0</v>
      </c>
      <c r="D2282" s="27">
        <v>0.0</v>
      </c>
      <c r="E2282" s="42"/>
    </row>
    <row r="2283" hidden="1">
      <c r="A2283" s="31" t="s">
        <v>3862</v>
      </c>
      <c r="B2283" s="29">
        <v>0.0</v>
      </c>
      <c r="C2283" s="26"/>
      <c r="D2283" s="27">
        <v>0.0</v>
      </c>
      <c r="E2283" s="28"/>
    </row>
    <row r="2284" hidden="1">
      <c r="A2284" s="31" t="s">
        <v>3863</v>
      </c>
      <c r="B2284" s="29">
        <v>0.0</v>
      </c>
      <c r="C2284" s="26"/>
      <c r="D2284" s="27">
        <v>0.0</v>
      </c>
      <c r="E2284" s="41"/>
    </row>
    <row r="2285" hidden="1">
      <c r="A2285" s="31" t="s">
        <v>3865</v>
      </c>
      <c r="B2285" s="29">
        <v>11155.0</v>
      </c>
      <c r="C2285" s="26">
        <v>11156.0</v>
      </c>
      <c r="D2285" s="27">
        <v>1.0</v>
      </c>
      <c r="E2285" s="28" t="s">
        <v>9034</v>
      </c>
    </row>
    <row r="2286" hidden="1">
      <c r="A2286" s="31" t="s">
        <v>3867</v>
      </c>
      <c r="B2286" s="29">
        <v>2080.0</v>
      </c>
      <c r="C2286" s="26">
        <v>2080.0</v>
      </c>
      <c r="D2286" s="27">
        <v>0.0</v>
      </c>
      <c r="E2286" s="41"/>
    </row>
    <row r="2287" hidden="1">
      <c r="A2287" s="58" t="s">
        <v>3868</v>
      </c>
      <c r="B2287" s="29">
        <v>108721.0</v>
      </c>
      <c r="C2287" s="29">
        <v>108721.0</v>
      </c>
      <c r="D2287" s="27">
        <v>0.0</v>
      </c>
      <c r="E2287" s="42"/>
    </row>
    <row r="2288" hidden="1">
      <c r="A2288" s="58" t="s">
        <v>3869</v>
      </c>
      <c r="B2288" s="29">
        <v>41898.0</v>
      </c>
      <c r="C2288" s="59">
        <v>41898.0</v>
      </c>
      <c r="D2288" s="27">
        <v>0.0</v>
      </c>
      <c r="E2288" s="42"/>
    </row>
    <row r="2289" hidden="1">
      <c r="A2289" s="58" t="s">
        <v>3870</v>
      </c>
      <c r="B2289" s="29">
        <v>102168.0</v>
      </c>
      <c r="C2289" s="59">
        <v>101380.0</v>
      </c>
      <c r="D2289" s="27">
        <v>-788.0</v>
      </c>
      <c r="E2289" s="42"/>
    </row>
    <row r="2290" hidden="1">
      <c r="A2290" s="58" t="s">
        <v>3871</v>
      </c>
      <c r="B2290" s="29">
        <v>68667.2</v>
      </c>
      <c r="C2290" s="59">
        <v>68667.2</v>
      </c>
      <c r="D2290" s="27">
        <v>0.0</v>
      </c>
      <c r="E2290" s="42"/>
    </row>
    <row r="2291" hidden="1">
      <c r="A2291" s="58" t="s">
        <v>3873</v>
      </c>
      <c r="B2291" s="29">
        <v>1905.0</v>
      </c>
      <c r="C2291" s="59">
        <v>1905.0</v>
      </c>
      <c r="D2291" s="27">
        <v>0.0</v>
      </c>
      <c r="E2291" s="42"/>
    </row>
    <row r="2292" hidden="1">
      <c r="A2292" s="58" t="s">
        <v>3874</v>
      </c>
      <c r="B2292" s="29">
        <v>17893.0</v>
      </c>
      <c r="C2292" s="59">
        <v>17629.0</v>
      </c>
      <c r="D2292" s="27">
        <v>-264.0</v>
      </c>
      <c r="E2292" s="42"/>
    </row>
    <row r="2293" hidden="1">
      <c r="A2293" s="35" t="s">
        <v>3875</v>
      </c>
      <c r="B2293" s="29">
        <v>399731.7</v>
      </c>
      <c r="C2293" s="59">
        <v>398679.7</v>
      </c>
      <c r="D2293" s="27">
        <v>-1052.0</v>
      </c>
      <c r="E2293" s="42"/>
    </row>
    <row r="2294" hidden="1">
      <c r="A2294" s="36" t="s">
        <v>3876</v>
      </c>
      <c r="B2294" s="43">
        <v>2.5</v>
      </c>
      <c r="C2294" s="65">
        <v>267.5</v>
      </c>
      <c r="D2294" s="66">
        <v>265.0</v>
      </c>
      <c r="E2294" s="46"/>
    </row>
    <row r="2295" hidden="1">
      <c r="A2295" s="39"/>
      <c r="B2295" s="60"/>
      <c r="C2295" s="67"/>
      <c r="D2295" s="61"/>
      <c r="E2295" s="68"/>
    </row>
    <row r="2296" hidden="1">
      <c r="A2296" s="39"/>
      <c r="B2296" s="60"/>
      <c r="C2296" s="67"/>
      <c r="D2296" s="61"/>
      <c r="E2296" s="68"/>
    </row>
    <row r="2297" hidden="1">
      <c r="A2297" s="5" t="s">
        <v>5095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3850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3851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5098</v>
      </c>
      <c r="B2303" s="7"/>
      <c r="C2303" s="16"/>
      <c r="D2303" s="56" t="s">
        <v>5099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3852</v>
      </c>
      <c r="B2305" s="6"/>
      <c r="C2305" s="6"/>
      <c r="D2305" s="6"/>
      <c r="E2305" s="7"/>
    </row>
    <row r="2306" hidden="1">
      <c r="A2306" s="20" t="s">
        <v>3853</v>
      </c>
      <c r="B2306" s="21" t="s">
        <v>3854</v>
      </c>
      <c r="C2306" s="22" t="s">
        <v>3855</v>
      </c>
      <c r="D2306" s="21" t="s">
        <v>3856</v>
      </c>
      <c r="E2306" s="23" t="s">
        <v>13</v>
      </c>
    </row>
    <row r="2307" hidden="1">
      <c r="A2307" s="57" t="s">
        <v>3857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7" t="s">
        <v>3858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7" t="s">
        <v>3859</v>
      </c>
      <c r="B2309" s="29">
        <v>0.0</v>
      </c>
      <c r="C2309" s="26"/>
      <c r="D2309" s="27">
        <v>0.0</v>
      </c>
      <c r="E2309" s="42"/>
    </row>
    <row r="2310" hidden="1">
      <c r="A2310" s="57" t="s">
        <v>3860</v>
      </c>
      <c r="B2310" s="29">
        <v>2000.0</v>
      </c>
      <c r="C2310" s="26">
        <v>2000.0</v>
      </c>
      <c r="D2310" s="27">
        <v>0.0</v>
      </c>
      <c r="E2310" s="42"/>
    </row>
    <row r="2311" hidden="1">
      <c r="A2311" s="31" t="s">
        <v>3862</v>
      </c>
      <c r="B2311" s="29">
        <v>0.0</v>
      </c>
      <c r="C2311" s="26"/>
      <c r="D2311" s="27">
        <v>0.0</v>
      </c>
      <c r="E2311" s="28"/>
    </row>
    <row r="2312" hidden="1">
      <c r="A2312" s="31" t="s">
        <v>3863</v>
      </c>
      <c r="B2312" s="29">
        <v>0.0</v>
      </c>
      <c r="C2312" s="26"/>
      <c r="D2312" s="27">
        <v>0.0</v>
      </c>
      <c r="E2312" s="41"/>
    </row>
    <row r="2313" hidden="1">
      <c r="A2313" s="31" t="s">
        <v>3865</v>
      </c>
      <c r="B2313" s="29">
        <v>1635.0</v>
      </c>
      <c r="C2313" s="26">
        <v>1635.0</v>
      </c>
      <c r="D2313" s="27">
        <v>0.0</v>
      </c>
      <c r="E2313" s="28" t="s">
        <v>9035</v>
      </c>
    </row>
    <row r="2314" hidden="1">
      <c r="A2314" s="31" t="s">
        <v>3867</v>
      </c>
      <c r="B2314" s="29">
        <v>480.0</v>
      </c>
      <c r="C2314" s="26">
        <v>480.0</v>
      </c>
      <c r="D2314" s="27">
        <v>0.0</v>
      </c>
      <c r="E2314" s="41"/>
    </row>
    <row r="2315" hidden="1">
      <c r="A2315" s="58" t="s">
        <v>3868</v>
      </c>
      <c r="B2315" s="29">
        <v>63848.0</v>
      </c>
      <c r="C2315" s="29">
        <v>63848.0</v>
      </c>
      <c r="D2315" s="27">
        <v>0.0</v>
      </c>
      <c r="E2315" s="42"/>
    </row>
    <row r="2316" hidden="1">
      <c r="A2316" s="58" t="s">
        <v>3869</v>
      </c>
      <c r="B2316" s="29">
        <v>25575.0</v>
      </c>
      <c r="C2316" s="59">
        <v>25575.0</v>
      </c>
      <c r="D2316" s="27">
        <v>0.0</v>
      </c>
      <c r="E2316" s="42"/>
    </row>
    <row r="2317" hidden="1">
      <c r="A2317" s="58" t="s">
        <v>3870</v>
      </c>
      <c r="B2317" s="29">
        <v>56624.0</v>
      </c>
      <c r="C2317" s="59">
        <v>55931.0</v>
      </c>
      <c r="D2317" s="27">
        <v>-693.0</v>
      </c>
      <c r="E2317" s="42"/>
    </row>
    <row r="2318" hidden="1">
      <c r="A2318" s="58" t="s">
        <v>3871</v>
      </c>
      <c r="B2318" s="29">
        <v>39736.0</v>
      </c>
      <c r="C2318" s="59">
        <v>39736.0</v>
      </c>
      <c r="D2318" s="27">
        <v>0.0</v>
      </c>
      <c r="E2318" s="42"/>
    </row>
    <row r="2319" hidden="1">
      <c r="A2319" s="58" t="s">
        <v>3873</v>
      </c>
      <c r="B2319" s="29">
        <v>250.0</v>
      </c>
      <c r="C2319" s="59">
        <v>250.0</v>
      </c>
      <c r="D2319" s="27">
        <v>0.0</v>
      </c>
      <c r="E2319" s="42"/>
    </row>
    <row r="2320" hidden="1">
      <c r="A2320" s="58" t="s">
        <v>3874</v>
      </c>
      <c r="B2320" s="29">
        <v>7959.0</v>
      </c>
      <c r="C2320" s="59">
        <v>7959.0</v>
      </c>
      <c r="D2320" s="27">
        <v>0.0</v>
      </c>
      <c r="E2320" s="42"/>
    </row>
    <row r="2321" hidden="1">
      <c r="A2321" s="35" t="s">
        <v>3875</v>
      </c>
      <c r="B2321" s="29">
        <v>226698.0</v>
      </c>
      <c r="C2321" s="59">
        <v>226005.0</v>
      </c>
      <c r="D2321" s="27">
        <v>-693.0</v>
      </c>
      <c r="E2321" s="42"/>
    </row>
    <row r="2322" hidden="1">
      <c r="A2322" s="36" t="s">
        <v>3876</v>
      </c>
      <c r="B2322" s="43">
        <v>125.0</v>
      </c>
      <c r="C2322" s="65">
        <v>125.0</v>
      </c>
      <c r="D2322" s="66">
        <v>0.0</v>
      </c>
      <c r="E2322" s="46"/>
    </row>
    <row r="2323" hidden="1">
      <c r="A2323" s="39"/>
      <c r="B2323" s="60"/>
      <c r="C2323" s="67"/>
      <c r="D2323" s="61"/>
      <c r="E2323" s="68"/>
    </row>
    <row r="2324" hidden="1">
      <c r="A2324" s="39"/>
      <c r="B2324" s="60"/>
      <c r="C2324" s="67"/>
      <c r="D2324" s="61"/>
      <c r="E2324" s="68"/>
    </row>
    <row r="2325" hidden="1">
      <c r="A2325" s="5" t="s">
        <v>5095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3850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3851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5098</v>
      </c>
      <c r="B2331" s="7"/>
      <c r="C2331" s="16"/>
      <c r="D2331" s="56" t="s">
        <v>5101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3852</v>
      </c>
      <c r="B2333" s="6"/>
      <c r="C2333" s="6"/>
      <c r="D2333" s="6"/>
      <c r="E2333" s="7"/>
    </row>
    <row r="2334" hidden="1">
      <c r="A2334" s="20" t="s">
        <v>3853</v>
      </c>
      <c r="B2334" s="21" t="s">
        <v>3854</v>
      </c>
      <c r="C2334" s="22" t="s">
        <v>3855</v>
      </c>
      <c r="D2334" s="21" t="s">
        <v>3856</v>
      </c>
      <c r="E2334" s="23" t="s">
        <v>13</v>
      </c>
    </row>
    <row r="2335" hidden="1">
      <c r="A2335" s="57" t="s">
        <v>3857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7" t="s">
        <v>3858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7" t="s">
        <v>3859</v>
      </c>
      <c r="B2337" s="29">
        <v>0.0</v>
      </c>
      <c r="C2337" s="26"/>
      <c r="D2337" s="27">
        <v>0.0</v>
      </c>
      <c r="E2337" s="42"/>
    </row>
    <row r="2338" hidden="1">
      <c r="A2338" s="57" t="s">
        <v>3860</v>
      </c>
      <c r="B2338" s="29">
        <v>0.0</v>
      </c>
      <c r="C2338" s="26"/>
      <c r="D2338" s="27">
        <v>0.0</v>
      </c>
      <c r="E2338" s="42"/>
    </row>
    <row r="2339" hidden="1">
      <c r="A2339" s="31" t="s">
        <v>3862</v>
      </c>
      <c r="B2339" s="29">
        <v>0.0</v>
      </c>
      <c r="C2339" s="26"/>
      <c r="D2339" s="27">
        <v>0.0</v>
      </c>
      <c r="E2339" s="28"/>
    </row>
    <row r="2340" hidden="1">
      <c r="A2340" s="31" t="s">
        <v>3863</v>
      </c>
      <c r="B2340" s="29">
        <v>0.0</v>
      </c>
      <c r="C2340" s="26"/>
      <c r="D2340" s="27">
        <v>0.0</v>
      </c>
      <c r="E2340" s="41"/>
    </row>
    <row r="2341" hidden="1">
      <c r="A2341" s="31" t="s">
        <v>3865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3867</v>
      </c>
      <c r="B2342" s="29">
        <v>1000.0</v>
      </c>
      <c r="C2342" s="26">
        <v>1000.0</v>
      </c>
      <c r="D2342" s="27">
        <v>0.0</v>
      </c>
      <c r="E2342" s="41"/>
    </row>
    <row r="2343" hidden="1">
      <c r="A2343" s="58" t="s">
        <v>3868</v>
      </c>
      <c r="B2343" s="29">
        <v>41744.0</v>
      </c>
      <c r="C2343" s="29">
        <v>41744.0</v>
      </c>
      <c r="D2343" s="27">
        <v>0.0</v>
      </c>
      <c r="E2343" s="42"/>
    </row>
    <row r="2344" hidden="1">
      <c r="A2344" s="58" t="s">
        <v>3869</v>
      </c>
      <c r="B2344" s="29">
        <v>13504.0</v>
      </c>
      <c r="C2344" s="59">
        <v>13504.0</v>
      </c>
      <c r="D2344" s="27">
        <v>0.0</v>
      </c>
      <c r="E2344" s="42"/>
    </row>
    <row r="2345" hidden="1">
      <c r="A2345" s="58" t="s">
        <v>3870</v>
      </c>
      <c r="B2345" s="29">
        <v>40763.0</v>
      </c>
      <c r="C2345" s="59">
        <v>40763.0</v>
      </c>
      <c r="D2345" s="27">
        <v>0.0</v>
      </c>
      <c r="E2345" s="42"/>
    </row>
    <row r="2346" hidden="1">
      <c r="A2346" s="58" t="s">
        <v>3871</v>
      </c>
      <c r="B2346" s="29">
        <v>26686.0</v>
      </c>
      <c r="C2346" s="59">
        <v>27129.0</v>
      </c>
      <c r="D2346" s="27">
        <v>443.0</v>
      </c>
      <c r="E2346" s="42"/>
    </row>
    <row r="2347" hidden="1">
      <c r="A2347" s="58" t="s">
        <v>3873</v>
      </c>
      <c r="B2347" s="29">
        <v>655.0</v>
      </c>
      <c r="C2347" s="59">
        <v>655.0</v>
      </c>
      <c r="D2347" s="27">
        <v>0.0</v>
      </c>
      <c r="E2347" s="42"/>
    </row>
    <row r="2348" hidden="1">
      <c r="A2348" s="58" t="s">
        <v>3874</v>
      </c>
      <c r="B2348" s="29">
        <v>8300.0</v>
      </c>
      <c r="C2348" s="59">
        <v>8300.0</v>
      </c>
      <c r="D2348" s="27">
        <v>0.0</v>
      </c>
      <c r="E2348" s="42"/>
    </row>
    <row r="2349" hidden="1">
      <c r="A2349" s="35" t="s">
        <v>3875</v>
      </c>
      <c r="B2349" s="29">
        <v>150839.5</v>
      </c>
      <c r="C2349" s="59">
        <v>151282.5</v>
      </c>
      <c r="D2349" s="27">
        <v>443.0</v>
      </c>
      <c r="E2349" s="42"/>
    </row>
    <row r="2350" hidden="1">
      <c r="A2350" s="36" t="s">
        <v>3876</v>
      </c>
      <c r="B2350" s="43">
        <v>71.5</v>
      </c>
      <c r="C2350" s="65">
        <v>71.5</v>
      </c>
      <c r="D2350" s="66">
        <v>0.0</v>
      </c>
      <c r="E2350" s="46"/>
    </row>
    <row r="2351" hidden="1">
      <c r="A2351" s="39"/>
      <c r="B2351" s="60"/>
      <c r="C2351" s="67"/>
      <c r="D2351" s="61"/>
      <c r="E2351" s="68"/>
    </row>
    <row r="2352" hidden="1">
      <c r="A2352" s="39"/>
      <c r="B2352" s="60"/>
      <c r="C2352" s="67"/>
      <c r="D2352" s="61"/>
      <c r="E2352" s="68"/>
    </row>
    <row r="2353" hidden="1">
      <c r="A2353" s="5" t="s">
        <v>5095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3850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3851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5113</v>
      </c>
      <c r="B2359" s="7"/>
      <c r="C2359" s="16"/>
      <c r="D2359" s="56" t="s">
        <v>5099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3852</v>
      </c>
      <c r="B2361" s="6"/>
      <c r="C2361" s="6"/>
      <c r="D2361" s="6"/>
      <c r="E2361" s="7"/>
    </row>
    <row r="2362" hidden="1">
      <c r="A2362" s="20" t="s">
        <v>3853</v>
      </c>
      <c r="B2362" s="21" t="s">
        <v>3854</v>
      </c>
      <c r="C2362" s="22" t="s">
        <v>3855</v>
      </c>
      <c r="D2362" s="21" t="s">
        <v>3856</v>
      </c>
      <c r="E2362" s="23" t="s">
        <v>13</v>
      </c>
    </row>
    <row r="2363" hidden="1">
      <c r="A2363" s="57" t="s">
        <v>3857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7" t="s">
        <v>3858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7" t="s">
        <v>3859</v>
      </c>
      <c r="B2365" s="29">
        <v>0.0</v>
      </c>
      <c r="C2365" s="26"/>
      <c r="D2365" s="27">
        <v>0.0</v>
      </c>
      <c r="E2365" s="42"/>
    </row>
    <row r="2366" hidden="1">
      <c r="A2366" s="57" t="s">
        <v>3860</v>
      </c>
      <c r="B2366" s="29">
        <v>2500.0</v>
      </c>
      <c r="C2366" s="26">
        <v>2500.0</v>
      </c>
      <c r="D2366" s="27">
        <v>0.0</v>
      </c>
      <c r="E2366" s="42"/>
    </row>
    <row r="2367" hidden="1">
      <c r="A2367" s="31" t="s">
        <v>3862</v>
      </c>
      <c r="B2367" s="29">
        <v>0.0</v>
      </c>
      <c r="C2367" s="26">
        <v>299.0</v>
      </c>
      <c r="D2367" s="27">
        <v>299.0</v>
      </c>
      <c r="E2367" s="28" t="s">
        <v>9036</v>
      </c>
    </row>
    <row r="2368" hidden="1">
      <c r="A2368" s="31" t="s">
        <v>3863</v>
      </c>
      <c r="B2368" s="29">
        <v>0.0</v>
      </c>
      <c r="C2368" s="26"/>
      <c r="D2368" s="27">
        <v>0.0</v>
      </c>
      <c r="E2368" s="41"/>
    </row>
    <row r="2369" hidden="1">
      <c r="A2369" s="31" t="s">
        <v>3865</v>
      </c>
      <c r="B2369" s="29">
        <v>2158.0</v>
      </c>
      <c r="C2369" s="26">
        <v>1859.0</v>
      </c>
      <c r="D2369" s="27">
        <v>-299.0</v>
      </c>
      <c r="E2369" s="28" t="s">
        <v>9037</v>
      </c>
    </row>
    <row r="2370" hidden="1">
      <c r="A2370" s="31" t="s">
        <v>3867</v>
      </c>
      <c r="B2370" s="29">
        <v>280.0</v>
      </c>
      <c r="C2370" s="26">
        <v>280.0</v>
      </c>
      <c r="D2370" s="27">
        <v>0.0</v>
      </c>
      <c r="E2370" s="41"/>
    </row>
    <row r="2371" hidden="1">
      <c r="A2371" s="58" t="s">
        <v>3868</v>
      </c>
      <c r="B2371" s="29">
        <v>82138.0</v>
      </c>
      <c r="C2371" s="29">
        <v>82138.0</v>
      </c>
      <c r="D2371" s="27">
        <v>0.0</v>
      </c>
      <c r="E2371" s="42"/>
    </row>
    <row r="2372" hidden="1">
      <c r="A2372" s="58" t="s">
        <v>3869</v>
      </c>
      <c r="B2372" s="29">
        <v>25397.0</v>
      </c>
      <c r="C2372" s="59">
        <v>25397.0</v>
      </c>
      <c r="D2372" s="27">
        <v>0.0</v>
      </c>
      <c r="E2372" s="42"/>
    </row>
    <row r="2373" hidden="1">
      <c r="A2373" s="58" t="s">
        <v>3870</v>
      </c>
      <c r="B2373" s="29">
        <v>60931.0</v>
      </c>
      <c r="C2373" s="59">
        <v>60931.0</v>
      </c>
      <c r="D2373" s="27">
        <v>0.0</v>
      </c>
      <c r="E2373" s="42"/>
    </row>
    <row r="2374" hidden="1">
      <c r="A2374" s="58" t="s">
        <v>3871</v>
      </c>
      <c r="B2374" s="29">
        <v>45241.1</v>
      </c>
      <c r="C2374" s="59">
        <v>45241.1</v>
      </c>
      <c r="D2374" s="27">
        <v>0.0</v>
      </c>
      <c r="E2374" s="42"/>
    </row>
    <row r="2375" hidden="1">
      <c r="A2375" s="58" t="s">
        <v>3873</v>
      </c>
      <c r="B2375" s="29">
        <v>1759.0</v>
      </c>
      <c r="C2375" s="59">
        <v>1759.0</v>
      </c>
      <c r="D2375" s="27">
        <v>0.0</v>
      </c>
      <c r="E2375" s="42"/>
    </row>
    <row r="2376" hidden="1">
      <c r="A2376" s="58" t="s">
        <v>3874</v>
      </c>
      <c r="B2376" s="29">
        <v>13340.0</v>
      </c>
      <c r="C2376" s="59">
        <v>13340.0</v>
      </c>
      <c r="D2376" s="27">
        <v>0.0</v>
      </c>
      <c r="E2376" s="42"/>
    </row>
    <row r="2377" hidden="1">
      <c r="A2377" s="35" t="s">
        <v>3875</v>
      </c>
      <c r="B2377" s="29">
        <v>257484.6</v>
      </c>
      <c r="C2377" s="59">
        <v>257484.6</v>
      </c>
      <c r="D2377" s="27">
        <v>0.0</v>
      </c>
      <c r="E2377" s="42"/>
    </row>
    <row r="2378" hidden="1">
      <c r="A2378" s="36" t="s">
        <v>3876</v>
      </c>
      <c r="B2378" s="43">
        <v>0.5</v>
      </c>
      <c r="C2378" s="65">
        <v>2.5</v>
      </c>
      <c r="D2378" s="66">
        <v>2.0</v>
      </c>
      <c r="E2378" s="46"/>
    </row>
    <row r="2379" hidden="1">
      <c r="A2379" s="39"/>
      <c r="B2379" s="60"/>
      <c r="C2379" s="67"/>
      <c r="D2379" s="61"/>
      <c r="E2379" s="68"/>
    </row>
    <row r="2380" hidden="1">
      <c r="A2380" s="39"/>
      <c r="B2380" s="60"/>
      <c r="C2380" s="67"/>
      <c r="D2380" s="61"/>
      <c r="E2380" s="68"/>
    </row>
    <row r="2381" hidden="1">
      <c r="A2381" s="5" t="s">
        <v>5095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3850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3851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5098</v>
      </c>
      <c r="B2387" s="7"/>
      <c r="C2387" s="16"/>
      <c r="D2387" s="56" t="s">
        <v>5099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3852</v>
      </c>
      <c r="B2389" s="6"/>
      <c r="C2389" s="6"/>
      <c r="D2389" s="6"/>
      <c r="E2389" s="7"/>
    </row>
    <row r="2390" hidden="1">
      <c r="A2390" s="20" t="s">
        <v>3853</v>
      </c>
      <c r="B2390" s="21" t="s">
        <v>3854</v>
      </c>
      <c r="C2390" s="22" t="s">
        <v>3855</v>
      </c>
      <c r="D2390" s="21" t="s">
        <v>3856</v>
      </c>
      <c r="E2390" s="23" t="s">
        <v>13</v>
      </c>
    </row>
    <row r="2391" hidden="1">
      <c r="A2391" s="57" t="s">
        <v>3857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7" t="s">
        <v>3858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7" t="s">
        <v>3859</v>
      </c>
      <c r="B2393" s="29">
        <v>0.0</v>
      </c>
      <c r="C2393" s="26"/>
      <c r="D2393" s="27">
        <v>0.0</v>
      </c>
      <c r="E2393" s="42"/>
    </row>
    <row r="2394" hidden="1">
      <c r="A2394" s="57" t="s">
        <v>3860</v>
      </c>
      <c r="B2394" s="29">
        <v>3000.0</v>
      </c>
      <c r="C2394" s="26">
        <v>3000.0</v>
      </c>
      <c r="D2394" s="27">
        <v>0.0</v>
      </c>
      <c r="E2394" s="42"/>
    </row>
    <row r="2395" hidden="1">
      <c r="A2395" s="31" t="s">
        <v>3862</v>
      </c>
      <c r="B2395" s="29">
        <v>489.0</v>
      </c>
      <c r="C2395" s="26">
        <v>589.0</v>
      </c>
      <c r="D2395" s="27">
        <v>100.0</v>
      </c>
      <c r="E2395" s="28" t="s">
        <v>9038</v>
      </c>
    </row>
    <row r="2396" hidden="1">
      <c r="A2396" s="31" t="s">
        <v>3863</v>
      </c>
      <c r="B2396" s="29">
        <v>0.0</v>
      </c>
      <c r="C2396" s="26"/>
      <c r="D2396" s="27">
        <v>0.0</v>
      </c>
      <c r="E2396" s="41"/>
    </row>
    <row r="2397" hidden="1">
      <c r="A2397" s="31" t="s">
        <v>3865</v>
      </c>
      <c r="B2397" s="29">
        <v>8149.0</v>
      </c>
      <c r="C2397" s="26">
        <v>8050.0</v>
      </c>
      <c r="D2397" s="27">
        <v>-99.0</v>
      </c>
      <c r="E2397" s="28" t="s">
        <v>9039</v>
      </c>
    </row>
    <row r="2398" hidden="1">
      <c r="A2398" s="31" t="s">
        <v>3867</v>
      </c>
      <c r="B2398" s="29">
        <v>2160.0</v>
      </c>
      <c r="C2398" s="26">
        <v>2200.0</v>
      </c>
      <c r="D2398" s="27">
        <v>40.0</v>
      </c>
      <c r="E2398" s="41"/>
    </row>
    <row r="2399" hidden="1">
      <c r="A2399" s="58" t="s">
        <v>3868</v>
      </c>
      <c r="B2399" s="29">
        <v>107766.0</v>
      </c>
      <c r="C2399" s="29">
        <v>107766.0</v>
      </c>
      <c r="D2399" s="27">
        <v>0.0</v>
      </c>
      <c r="E2399" s="42"/>
    </row>
    <row r="2400" hidden="1">
      <c r="A2400" s="58" t="s">
        <v>3869</v>
      </c>
      <c r="B2400" s="29">
        <v>24963.0</v>
      </c>
      <c r="C2400" s="59">
        <v>24963.0</v>
      </c>
      <c r="D2400" s="27">
        <v>0.0</v>
      </c>
      <c r="E2400" s="42"/>
    </row>
    <row r="2401" hidden="1">
      <c r="A2401" s="58" t="s">
        <v>3870</v>
      </c>
      <c r="B2401" s="29">
        <v>74700.0</v>
      </c>
      <c r="C2401" s="59">
        <v>73699.0</v>
      </c>
      <c r="D2401" s="27">
        <v>-1001.0</v>
      </c>
      <c r="E2401" s="42"/>
    </row>
    <row r="2402" hidden="1">
      <c r="A2402" s="58" t="s">
        <v>3871</v>
      </c>
      <c r="B2402" s="29">
        <v>71612.0</v>
      </c>
      <c r="C2402" s="59">
        <v>72110.0</v>
      </c>
      <c r="D2402" s="27">
        <v>498.0</v>
      </c>
      <c r="E2402" s="42"/>
    </row>
    <row r="2403" hidden="1">
      <c r="A2403" s="58" t="s">
        <v>3873</v>
      </c>
      <c r="B2403" s="29">
        <v>3372.0</v>
      </c>
      <c r="C2403" s="59">
        <v>3372.0</v>
      </c>
      <c r="D2403" s="27">
        <v>0.0</v>
      </c>
      <c r="E2403" s="42"/>
    </row>
    <row r="2404" hidden="1">
      <c r="A2404" s="58" t="s">
        <v>3874</v>
      </c>
      <c r="B2404" s="29">
        <v>13172.0</v>
      </c>
      <c r="C2404" s="59">
        <v>13172.0</v>
      </c>
      <c r="D2404" s="27">
        <v>0.0</v>
      </c>
      <c r="E2404" s="42"/>
    </row>
    <row r="2405" hidden="1">
      <c r="A2405" s="35" t="s">
        <v>3875</v>
      </c>
      <c r="B2405" s="29">
        <v>347666.0</v>
      </c>
      <c r="C2405" s="59">
        <v>347163.0</v>
      </c>
      <c r="D2405" s="27">
        <v>-503.0</v>
      </c>
      <c r="E2405" s="42"/>
    </row>
    <row r="2406" hidden="1">
      <c r="A2406" s="36" t="s">
        <v>3876</v>
      </c>
      <c r="B2406" s="43">
        <v>1.0</v>
      </c>
      <c r="C2406" s="65">
        <v>42.0</v>
      </c>
      <c r="D2406" s="66">
        <v>41.0</v>
      </c>
      <c r="E2406" s="46"/>
    </row>
    <row r="2407" hidden="1">
      <c r="A2407" s="39"/>
      <c r="B2407" s="60"/>
      <c r="C2407" s="67"/>
      <c r="D2407" s="61"/>
      <c r="E2407" s="68"/>
    </row>
    <row r="2408" hidden="1">
      <c r="A2408" s="39"/>
      <c r="B2408" s="60"/>
      <c r="C2408" s="67"/>
      <c r="D2408" s="61"/>
      <c r="E2408" s="68"/>
    </row>
    <row r="2409" hidden="1">
      <c r="A2409" s="5" t="s">
        <v>5095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3850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3851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5098</v>
      </c>
      <c r="B2415" s="7"/>
      <c r="C2415" s="16"/>
      <c r="D2415" s="56" t="s">
        <v>5099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3852</v>
      </c>
      <c r="B2417" s="6"/>
      <c r="C2417" s="6"/>
      <c r="D2417" s="6"/>
      <c r="E2417" s="7"/>
    </row>
    <row r="2418" hidden="1">
      <c r="A2418" s="20" t="s">
        <v>3853</v>
      </c>
      <c r="B2418" s="21" t="s">
        <v>3854</v>
      </c>
      <c r="C2418" s="22" t="s">
        <v>3855</v>
      </c>
      <c r="D2418" s="21" t="s">
        <v>3856</v>
      </c>
      <c r="E2418" s="23" t="s">
        <v>13</v>
      </c>
    </row>
    <row r="2419" hidden="1">
      <c r="A2419" s="57" t="s">
        <v>3857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7" t="s">
        <v>3858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7" t="s">
        <v>3859</v>
      </c>
      <c r="B2421" s="29">
        <v>480.0</v>
      </c>
      <c r="C2421" s="26">
        <v>480.0</v>
      </c>
      <c r="D2421" s="27">
        <v>0.0</v>
      </c>
      <c r="E2421" s="42"/>
    </row>
    <row r="2422" hidden="1">
      <c r="A2422" s="57" t="s">
        <v>3860</v>
      </c>
      <c r="B2422" s="29">
        <v>1500.0</v>
      </c>
      <c r="C2422" s="26">
        <v>1500.0</v>
      </c>
      <c r="D2422" s="27">
        <v>0.0</v>
      </c>
      <c r="E2422" s="42"/>
    </row>
    <row r="2423" hidden="1">
      <c r="A2423" s="31" t="s">
        <v>3862</v>
      </c>
      <c r="B2423" s="29">
        <v>0.0</v>
      </c>
      <c r="C2423" s="26"/>
      <c r="D2423" s="27">
        <v>0.0</v>
      </c>
      <c r="E2423" s="28"/>
    </row>
    <row r="2424" hidden="1">
      <c r="A2424" s="31" t="s">
        <v>3863</v>
      </c>
      <c r="B2424" s="29">
        <v>0.0</v>
      </c>
      <c r="C2424" s="26">
        <v>38.0</v>
      </c>
      <c r="D2424" s="27">
        <v>38.0</v>
      </c>
      <c r="E2424" s="41"/>
    </row>
    <row r="2425" hidden="1">
      <c r="A2425" s="31" t="s">
        <v>3865</v>
      </c>
      <c r="B2425" s="29">
        <v>3391.0</v>
      </c>
      <c r="C2425" s="26">
        <v>2911.0</v>
      </c>
      <c r="D2425" s="27">
        <v>-480.0</v>
      </c>
      <c r="E2425" s="28" t="s">
        <v>9040</v>
      </c>
    </row>
    <row r="2426" hidden="1">
      <c r="A2426" s="31" t="s">
        <v>3867</v>
      </c>
      <c r="B2426" s="29">
        <v>1720.0</v>
      </c>
      <c r="C2426" s="26">
        <v>2240.0</v>
      </c>
      <c r="D2426" s="27">
        <v>520.0</v>
      </c>
      <c r="E2426" s="41" t="s">
        <v>9041</v>
      </c>
    </row>
    <row r="2427" hidden="1">
      <c r="A2427" s="58" t="s">
        <v>3868</v>
      </c>
      <c r="B2427" s="29">
        <v>103875.0</v>
      </c>
      <c r="C2427" s="29">
        <v>103282.0</v>
      </c>
      <c r="D2427" s="27">
        <v>-593.0</v>
      </c>
      <c r="E2427" s="42"/>
    </row>
    <row r="2428" hidden="1">
      <c r="A2428" s="58" t="s">
        <v>3869</v>
      </c>
      <c r="B2428" s="29">
        <v>36951.0</v>
      </c>
      <c r="C2428" s="59">
        <v>36951.0</v>
      </c>
      <c r="D2428" s="27">
        <v>0.0</v>
      </c>
      <c r="E2428" s="42"/>
    </row>
    <row r="2429" hidden="1">
      <c r="A2429" s="58" t="s">
        <v>3870</v>
      </c>
      <c r="B2429" s="29">
        <v>88643.0</v>
      </c>
      <c r="C2429" s="59">
        <v>88643.0</v>
      </c>
      <c r="D2429" s="27">
        <v>0.0</v>
      </c>
      <c r="E2429" s="42"/>
    </row>
    <row r="2430" hidden="1">
      <c r="A2430" s="58" t="s">
        <v>3871</v>
      </c>
      <c r="B2430" s="29">
        <v>75543.6</v>
      </c>
      <c r="C2430" s="59">
        <v>75543.6</v>
      </c>
      <c r="D2430" s="27">
        <v>0.0</v>
      </c>
      <c r="E2430" s="42"/>
    </row>
    <row r="2431" hidden="1">
      <c r="A2431" s="58" t="s">
        <v>3873</v>
      </c>
      <c r="B2431" s="29">
        <v>358.0</v>
      </c>
      <c r="C2431" s="59">
        <v>358.0</v>
      </c>
      <c r="D2431" s="27">
        <v>0.0</v>
      </c>
      <c r="E2431" s="42"/>
    </row>
    <row r="2432" hidden="1">
      <c r="A2432" s="58" t="s">
        <v>3874</v>
      </c>
      <c r="B2432" s="29">
        <v>7689.0</v>
      </c>
      <c r="C2432" s="59">
        <v>7689.0</v>
      </c>
      <c r="D2432" s="27">
        <v>0.0</v>
      </c>
      <c r="E2432" s="42"/>
    </row>
    <row r="2433" hidden="1">
      <c r="A2433" s="35" t="s">
        <v>3875</v>
      </c>
      <c r="B2433" s="29">
        <v>358955.1</v>
      </c>
      <c r="C2433" s="59">
        <v>358362.1</v>
      </c>
      <c r="D2433" s="27">
        <v>-593.0</v>
      </c>
      <c r="E2433" s="42"/>
    </row>
    <row r="2434" hidden="1">
      <c r="A2434" s="36" t="s">
        <v>3876</v>
      </c>
      <c r="B2434" s="43">
        <v>1.5</v>
      </c>
      <c r="C2434" s="65">
        <v>80.5</v>
      </c>
      <c r="D2434" s="66">
        <v>79.0</v>
      </c>
      <c r="E2434" s="46"/>
    </row>
    <row r="2435" hidden="1">
      <c r="A2435" s="39"/>
      <c r="B2435" s="60"/>
      <c r="C2435" s="67"/>
      <c r="D2435" s="61"/>
      <c r="E2435" s="68"/>
    </row>
    <row r="2436" hidden="1">
      <c r="A2436" s="39"/>
      <c r="B2436" s="60"/>
      <c r="C2436" s="67"/>
      <c r="D2436" s="61"/>
      <c r="E2436" s="68"/>
    </row>
    <row r="2437" hidden="1">
      <c r="A2437" s="5" t="s">
        <v>5095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3850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3851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5098</v>
      </c>
      <c r="B2443" s="7"/>
      <c r="C2443" s="16"/>
      <c r="D2443" s="56" t="s">
        <v>5099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3852</v>
      </c>
      <c r="B2445" s="6"/>
      <c r="C2445" s="6"/>
      <c r="D2445" s="6"/>
      <c r="E2445" s="7"/>
    </row>
    <row r="2446" hidden="1">
      <c r="A2446" s="20" t="s">
        <v>3853</v>
      </c>
      <c r="B2446" s="21" t="s">
        <v>3854</v>
      </c>
      <c r="C2446" s="22" t="s">
        <v>3855</v>
      </c>
      <c r="D2446" s="21" t="s">
        <v>3856</v>
      </c>
      <c r="E2446" s="23" t="s">
        <v>13</v>
      </c>
    </row>
    <row r="2447" hidden="1">
      <c r="A2447" s="57" t="s">
        <v>3857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7" t="s">
        <v>3858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7" t="s">
        <v>3859</v>
      </c>
      <c r="B2449" s="29">
        <v>0.0</v>
      </c>
      <c r="C2449" s="26"/>
      <c r="D2449" s="27">
        <v>0.0</v>
      </c>
      <c r="E2449" s="42"/>
    </row>
    <row r="2450" hidden="1">
      <c r="A2450" s="57" t="s">
        <v>3860</v>
      </c>
      <c r="B2450" s="29">
        <v>3500.0</v>
      </c>
      <c r="C2450" s="26">
        <v>3500.0</v>
      </c>
      <c r="D2450" s="27">
        <v>0.0</v>
      </c>
      <c r="E2450" s="42"/>
    </row>
    <row r="2451" hidden="1">
      <c r="A2451" s="31" t="s">
        <v>3862</v>
      </c>
      <c r="B2451" s="29">
        <v>0.0</v>
      </c>
      <c r="C2451" s="26"/>
      <c r="D2451" s="27">
        <v>0.0</v>
      </c>
      <c r="E2451" s="28"/>
    </row>
    <row r="2452" hidden="1">
      <c r="A2452" s="31" t="s">
        <v>3863</v>
      </c>
      <c r="B2452" s="29">
        <v>0.0</v>
      </c>
      <c r="C2452" s="26"/>
      <c r="D2452" s="27">
        <v>0.0</v>
      </c>
      <c r="E2452" s="41"/>
    </row>
    <row r="2453" hidden="1">
      <c r="A2453" s="31" t="s">
        <v>3865</v>
      </c>
      <c r="B2453" s="29">
        <v>8655.0</v>
      </c>
      <c r="C2453" s="26">
        <v>8547.0</v>
      </c>
      <c r="D2453" s="27">
        <v>-108.0</v>
      </c>
      <c r="E2453" s="28" t="s">
        <v>9042</v>
      </c>
    </row>
    <row r="2454" hidden="1">
      <c r="A2454" s="31" t="s">
        <v>3867</v>
      </c>
      <c r="B2454" s="29">
        <v>1440.0</v>
      </c>
      <c r="C2454" s="26">
        <v>1520.0</v>
      </c>
      <c r="D2454" s="27">
        <v>80.0</v>
      </c>
      <c r="E2454" s="41" t="s">
        <v>9043</v>
      </c>
    </row>
    <row r="2455" hidden="1">
      <c r="A2455" s="58" t="s">
        <v>3868</v>
      </c>
      <c r="B2455" s="29">
        <v>85241.0</v>
      </c>
      <c r="C2455" s="29">
        <v>85241.0</v>
      </c>
      <c r="D2455" s="27">
        <v>0.0</v>
      </c>
      <c r="E2455" s="42"/>
    </row>
    <row r="2456" hidden="1">
      <c r="A2456" s="58" t="s">
        <v>3869</v>
      </c>
      <c r="B2456" s="29">
        <v>51353.0</v>
      </c>
      <c r="C2456" s="59">
        <v>51353.0</v>
      </c>
      <c r="D2456" s="27">
        <v>0.0</v>
      </c>
      <c r="E2456" s="42"/>
    </row>
    <row r="2457" hidden="1">
      <c r="A2457" s="58" t="s">
        <v>3870</v>
      </c>
      <c r="B2457" s="29">
        <v>87097.0</v>
      </c>
      <c r="C2457" s="59">
        <v>86166.0</v>
      </c>
      <c r="D2457" s="27">
        <v>-931.0</v>
      </c>
      <c r="E2457" s="42"/>
    </row>
    <row r="2458" hidden="1">
      <c r="A2458" s="58" t="s">
        <v>3871</v>
      </c>
      <c r="B2458" s="29">
        <v>68417.0</v>
      </c>
      <c r="C2458" s="59">
        <v>68792.0</v>
      </c>
      <c r="D2458" s="27">
        <v>375.0</v>
      </c>
      <c r="E2458" s="42"/>
    </row>
    <row r="2459" hidden="1">
      <c r="A2459" s="58" t="s">
        <v>3873</v>
      </c>
      <c r="B2459" s="29">
        <v>3940.0</v>
      </c>
      <c r="C2459" s="59">
        <v>3940.0</v>
      </c>
      <c r="D2459" s="27">
        <v>0.0</v>
      </c>
      <c r="E2459" s="42"/>
    </row>
    <row r="2460" hidden="1">
      <c r="A2460" s="58" t="s">
        <v>3874</v>
      </c>
      <c r="B2460" s="29">
        <v>6634.0</v>
      </c>
      <c r="C2460" s="59">
        <v>6634.0</v>
      </c>
      <c r="D2460" s="27">
        <v>0.0</v>
      </c>
      <c r="E2460" s="42"/>
    </row>
    <row r="2461" hidden="1">
      <c r="A2461" s="35" t="s">
        <v>3875</v>
      </c>
      <c r="B2461" s="29">
        <v>343602.0</v>
      </c>
      <c r="C2461" s="59">
        <v>342761.0</v>
      </c>
      <c r="D2461" s="27">
        <v>-841.0</v>
      </c>
      <c r="E2461" s="42"/>
    </row>
    <row r="2462" hidden="1">
      <c r="A2462" s="36" t="s">
        <v>3876</v>
      </c>
      <c r="B2462" s="43">
        <v>1.0</v>
      </c>
      <c r="C2462" s="65">
        <v>258.0</v>
      </c>
      <c r="D2462" s="66">
        <v>257.0</v>
      </c>
      <c r="E2462" s="46"/>
    </row>
    <row r="2463" hidden="1">
      <c r="A2463" s="39"/>
      <c r="B2463" s="60"/>
      <c r="C2463" s="67"/>
      <c r="D2463" s="61"/>
      <c r="E2463" s="68"/>
    </row>
    <row r="2464" hidden="1">
      <c r="A2464" s="39"/>
      <c r="B2464" s="60"/>
      <c r="C2464" s="67"/>
      <c r="D2464" s="61"/>
      <c r="E2464" s="68"/>
    </row>
    <row r="2465" hidden="1">
      <c r="A2465" s="5" t="s">
        <v>5095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3850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3851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5098</v>
      </c>
      <c r="B2471" s="7"/>
      <c r="C2471" s="16"/>
      <c r="D2471" s="56" t="s">
        <v>5107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3852</v>
      </c>
      <c r="B2473" s="6"/>
      <c r="C2473" s="6"/>
      <c r="D2473" s="6"/>
      <c r="E2473" s="7"/>
    </row>
    <row r="2474" hidden="1">
      <c r="A2474" s="20" t="s">
        <v>3853</v>
      </c>
      <c r="B2474" s="21" t="s">
        <v>3854</v>
      </c>
      <c r="C2474" s="22" t="s">
        <v>3855</v>
      </c>
      <c r="D2474" s="21" t="s">
        <v>3856</v>
      </c>
      <c r="E2474" s="23" t="s">
        <v>13</v>
      </c>
    </row>
    <row r="2475" hidden="1">
      <c r="A2475" s="57" t="s">
        <v>3857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7" t="s">
        <v>3858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7" t="s">
        <v>3859</v>
      </c>
      <c r="B2477" s="29">
        <v>140.0</v>
      </c>
      <c r="C2477" s="26">
        <v>140.0</v>
      </c>
      <c r="D2477" s="27">
        <v>0.0</v>
      </c>
      <c r="E2477" s="42"/>
    </row>
    <row r="2478" hidden="1">
      <c r="A2478" s="57" t="s">
        <v>3860</v>
      </c>
      <c r="B2478" s="29">
        <v>2500.0</v>
      </c>
      <c r="C2478" s="26">
        <v>4000.0</v>
      </c>
      <c r="D2478" s="27">
        <v>1500.0</v>
      </c>
      <c r="E2478" s="42"/>
    </row>
    <row r="2479" hidden="1">
      <c r="A2479" s="31" t="s">
        <v>3862</v>
      </c>
      <c r="B2479" s="29">
        <v>539.0</v>
      </c>
      <c r="C2479" s="26">
        <v>400.0</v>
      </c>
      <c r="D2479" s="27">
        <v>-139.0</v>
      </c>
      <c r="E2479" s="28" t="s">
        <v>9044</v>
      </c>
    </row>
    <row r="2480" hidden="1">
      <c r="A2480" s="31" t="s">
        <v>3863</v>
      </c>
      <c r="B2480" s="29">
        <v>0.0</v>
      </c>
      <c r="C2480" s="26"/>
      <c r="D2480" s="27">
        <v>0.0</v>
      </c>
      <c r="E2480" s="41"/>
    </row>
    <row r="2481" hidden="1">
      <c r="A2481" s="31" t="s">
        <v>3865</v>
      </c>
      <c r="B2481" s="29">
        <v>3909.0</v>
      </c>
      <c r="C2481" s="26">
        <v>7665.0</v>
      </c>
      <c r="D2481" s="27">
        <v>3756.0</v>
      </c>
      <c r="E2481" s="28" t="s">
        <v>9045</v>
      </c>
    </row>
    <row r="2482" hidden="1">
      <c r="A2482" s="31" t="s">
        <v>3867</v>
      </c>
      <c r="B2482" s="29">
        <v>1360.0</v>
      </c>
      <c r="C2482" s="26">
        <v>1960.0</v>
      </c>
      <c r="D2482" s="27">
        <v>600.0</v>
      </c>
      <c r="E2482" s="41" t="s">
        <v>9046</v>
      </c>
    </row>
    <row r="2483" hidden="1">
      <c r="A2483" s="58" t="s">
        <v>3868</v>
      </c>
      <c r="B2483" s="29">
        <v>83598.0</v>
      </c>
      <c r="C2483" s="29">
        <v>83598.0</v>
      </c>
      <c r="D2483" s="27">
        <v>0.0</v>
      </c>
      <c r="E2483" s="42"/>
    </row>
    <row r="2484" hidden="1">
      <c r="A2484" s="58" t="s">
        <v>3869</v>
      </c>
      <c r="B2484" s="29">
        <v>32190.0</v>
      </c>
      <c r="C2484" s="59">
        <v>32190.0</v>
      </c>
      <c r="D2484" s="27">
        <v>0.0</v>
      </c>
      <c r="E2484" s="42"/>
    </row>
    <row r="2485" hidden="1">
      <c r="A2485" s="58" t="s">
        <v>3870</v>
      </c>
      <c r="B2485" s="29">
        <v>71288.0</v>
      </c>
      <c r="C2485" s="59">
        <v>70959.0</v>
      </c>
      <c r="D2485" s="27">
        <v>-329.0</v>
      </c>
      <c r="E2485" s="42"/>
    </row>
    <row r="2486" hidden="1">
      <c r="A2486" s="58" t="s">
        <v>3871</v>
      </c>
      <c r="B2486" s="29">
        <v>44978.0</v>
      </c>
      <c r="C2486" s="59">
        <v>44978.0</v>
      </c>
      <c r="D2486" s="27">
        <v>0.0</v>
      </c>
      <c r="E2486" s="42"/>
    </row>
    <row r="2487" hidden="1">
      <c r="A2487" s="58" t="s">
        <v>3873</v>
      </c>
      <c r="B2487" s="29">
        <v>355.0</v>
      </c>
      <c r="C2487" s="59">
        <v>355.0</v>
      </c>
      <c r="D2487" s="27">
        <v>0.0</v>
      </c>
      <c r="E2487" s="42"/>
    </row>
    <row r="2488" hidden="1">
      <c r="A2488" s="58" t="s">
        <v>3874</v>
      </c>
      <c r="B2488" s="29">
        <v>10570.0</v>
      </c>
      <c r="C2488" s="59">
        <v>10570.0</v>
      </c>
      <c r="D2488" s="27">
        <v>0.0</v>
      </c>
      <c r="E2488" s="42"/>
    </row>
    <row r="2489" hidden="1">
      <c r="A2489" s="35" t="s">
        <v>3875</v>
      </c>
      <c r="B2489" s="29">
        <v>272836.0</v>
      </c>
      <c r="C2489" s="59">
        <v>272507.0</v>
      </c>
      <c r="D2489" s="27">
        <v>-329.0</v>
      </c>
      <c r="E2489" s="42"/>
    </row>
    <row r="2490" hidden="1">
      <c r="A2490" s="36" t="s">
        <v>3876</v>
      </c>
      <c r="B2490" s="43">
        <v>1.0</v>
      </c>
      <c r="C2490" s="65">
        <v>-3089.0</v>
      </c>
      <c r="D2490" s="66">
        <v>-3090.0</v>
      </c>
      <c r="E2490" s="46"/>
    </row>
    <row r="2491" hidden="1">
      <c r="A2491" s="39"/>
      <c r="B2491" s="60"/>
      <c r="C2491" s="67"/>
      <c r="D2491" s="61"/>
      <c r="E2491" s="68"/>
    </row>
    <row r="2492" hidden="1">
      <c r="A2492" s="39"/>
      <c r="B2492" s="60"/>
      <c r="C2492" s="67"/>
      <c r="D2492" s="61"/>
      <c r="E2492" s="68"/>
    </row>
    <row r="2493" hidden="1">
      <c r="A2493" s="5" t="s">
        <v>5095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3850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3851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5099</v>
      </c>
      <c r="B2499" s="7"/>
      <c r="C2499" s="16"/>
      <c r="D2499" s="56" t="s">
        <v>5099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3852</v>
      </c>
      <c r="B2501" s="6"/>
      <c r="C2501" s="6"/>
      <c r="D2501" s="6"/>
      <c r="E2501" s="7"/>
    </row>
    <row r="2502" hidden="1">
      <c r="A2502" s="20" t="s">
        <v>3853</v>
      </c>
      <c r="B2502" s="21" t="s">
        <v>3854</v>
      </c>
      <c r="C2502" s="22" t="s">
        <v>3855</v>
      </c>
      <c r="D2502" s="21" t="s">
        <v>3856</v>
      </c>
      <c r="E2502" s="23" t="s">
        <v>13</v>
      </c>
    </row>
    <row r="2503" hidden="1">
      <c r="A2503" s="57" t="s">
        <v>3857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7" t="s">
        <v>3858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7" t="s">
        <v>3859</v>
      </c>
      <c r="B2505" s="29">
        <v>0.0</v>
      </c>
      <c r="C2505" s="26"/>
      <c r="D2505" s="27">
        <v>0.0</v>
      </c>
      <c r="E2505" s="42"/>
    </row>
    <row r="2506" hidden="1">
      <c r="A2506" s="57" t="s">
        <v>3860</v>
      </c>
      <c r="B2506" s="29">
        <v>1000.0</v>
      </c>
      <c r="C2506" s="26">
        <v>1000.0</v>
      </c>
      <c r="D2506" s="27">
        <v>0.0</v>
      </c>
      <c r="E2506" s="42"/>
    </row>
    <row r="2507" hidden="1">
      <c r="A2507" s="31" t="s">
        <v>3862</v>
      </c>
      <c r="B2507" s="29">
        <v>0.0</v>
      </c>
      <c r="C2507" s="26"/>
      <c r="D2507" s="27">
        <v>0.0</v>
      </c>
      <c r="E2507" s="28"/>
    </row>
    <row r="2508" hidden="1">
      <c r="A2508" s="31" t="s">
        <v>3863</v>
      </c>
      <c r="B2508" s="29">
        <v>0.0</v>
      </c>
      <c r="C2508" s="26"/>
      <c r="D2508" s="27">
        <v>0.0</v>
      </c>
      <c r="E2508" s="41"/>
    </row>
    <row r="2509" hidden="1">
      <c r="A2509" s="31" t="s">
        <v>3865</v>
      </c>
      <c r="B2509" s="29">
        <v>300.0</v>
      </c>
      <c r="C2509" s="26">
        <v>300.0</v>
      </c>
      <c r="D2509" s="27">
        <v>0.0</v>
      </c>
      <c r="E2509" s="28" t="s">
        <v>9047</v>
      </c>
    </row>
    <row r="2510" hidden="1">
      <c r="A2510" s="31" t="s">
        <v>3867</v>
      </c>
      <c r="B2510" s="29">
        <v>240.0</v>
      </c>
      <c r="C2510" s="26">
        <v>240.0</v>
      </c>
      <c r="D2510" s="27">
        <v>0.0</v>
      </c>
      <c r="E2510" s="41"/>
    </row>
    <row r="2511" hidden="1">
      <c r="A2511" s="58" t="s">
        <v>3868</v>
      </c>
      <c r="B2511" s="29">
        <v>11797.0</v>
      </c>
      <c r="C2511" s="29">
        <v>11797.0</v>
      </c>
      <c r="D2511" s="27">
        <v>0.0</v>
      </c>
      <c r="E2511" s="42"/>
    </row>
    <row r="2512" hidden="1">
      <c r="A2512" s="58" t="s">
        <v>3869</v>
      </c>
      <c r="B2512" s="29">
        <v>6561.0</v>
      </c>
      <c r="C2512" s="59">
        <v>6561.0</v>
      </c>
      <c r="D2512" s="27">
        <v>0.0</v>
      </c>
      <c r="E2512" s="42"/>
    </row>
    <row r="2513" hidden="1">
      <c r="A2513" s="58" t="s">
        <v>3870</v>
      </c>
      <c r="B2513" s="29">
        <v>8663.0</v>
      </c>
      <c r="C2513" s="59">
        <v>8663.0</v>
      </c>
      <c r="D2513" s="27">
        <v>0.0</v>
      </c>
      <c r="E2513" s="42"/>
    </row>
    <row r="2514" hidden="1">
      <c r="A2514" s="58" t="s">
        <v>3871</v>
      </c>
      <c r="B2514" s="29">
        <v>6086.0</v>
      </c>
      <c r="C2514" s="59">
        <v>6086.0</v>
      </c>
      <c r="D2514" s="27">
        <v>0.0</v>
      </c>
      <c r="E2514" s="42"/>
    </row>
    <row r="2515" hidden="1">
      <c r="A2515" s="58" t="s">
        <v>3873</v>
      </c>
      <c r="B2515" s="29">
        <v>0.0</v>
      </c>
      <c r="C2515" s="59">
        <v>0.0</v>
      </c>
      <c r="D2515" s="27">
        <v>0.0</v>
      </c>
      <c r="E2515" s="42"/>
    </row>
    <row r="2516" hidden="1">
      <c r="A2516" s="58" t="s">
        <v>3874</v>
      </c>
      <c r="B2516" s="29">
        <v>0.0</v>
      </c>
      <c r="C2516" s="59">
        <v>0.0</v>
      </c>
      <c r="D2516" s="27">
        <v>0.0</v>
      </c>
      <c r="E2516" s="42"/>
    </row>
    <row r="2517" hidden="1">
      <c r="A2517" s="35" t="s">
        <v>3875</v>
      </c>
      <c r="B2517" s="29">
        <v>38056.0</v>
      </c>
      <c r="C2517" s="59">
        <v>38056.0</v>
      </c>
      <c r="D2517" s="27">
        <v>0.0</v>
      </c>
      <c r="E2517" s="42"/>
    </row>
    <row r="2518" hidden="1">
      <c r="A2518" s="36" t="s">
        <v>3876</v>
      </c>
      <c r="B2518" s="43">
        <v>0.0</v>
      </c>
      <c r="C2518" s="65">
        <v>0.0</v>
      </c>
      <c r="D2518" s="66">
        <v>0.0</v>
      </c>
      <c r="E2518" s="46"/>
    </row>
    <row r="2519" hidden="1">
      <c r="A2519" s="39"/>
      <c r="B2519" s="60"/>
      <c r="C2519" s="67"/>
      <c r="D2519" s="61"/>
      <c r="E2519" s="68"/>
    </row>
    <row r="2520" hidden="1">
      <c r="A2520" s="39"/>
      <c r="B2520" s="60"/>
      <c r="C2520" s="67"/>
      <c r="D2520" s="61"/>
      <c r="E2520" s="68"/>
    </row>
    <row r="2521" hidden="1">
      <c r="A2521" s="5" t="s">
        <v>5095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3850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3851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5098</v>
      </c>
      <c r="B2527" s="7"/>
      <c r="C2527" s="16"/>
      <c r="D2527" s="56" t="s">
        <v>5099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3852</v>
      </c>
      <c r="B2529" s="6"/>
      <c r="C2529" s="6"/>
      <c r="D2529" s="6"/>
      <c r="E2529" s="7"/>
    </row>
    <row r="2530" hidden="1">
      <c r="A2530" s="20" t="s">
        <v>3853</v>
      </c>
      <c r="B2530" s="21" t="s">
        <v>3854</v>
      </c>
      <c r="C2530" s="22" t="s">
        <v>3855</v>
      </c>
      <c r="D2530" s="21" t="s">
        <v>3856</v>
      </c>
      <c r="E2530" s="23" t="s">
        <v>13</v>
      </c>
    </row>
    <row r="2531" hidden="1">
      <c r="A2531" s="57" t="s">
        <v>3857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7" t="s">
        <v>3858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7" t="s">
        <v>3859</v>
      </c>
      <c r="B2533" s="29">
        <v>0.0</v>
      </c>
      <c r="C2533" s="26"/>
      <c r="D2533" s="27">
        <v>0.0</v>
      </c>
      <c r="E2533" s="42"/>
    </row>
    <row r="2534" hidden="1">
      <c r="A2534" s="57" t="s">
        <v>3860</v>
      </c>
      <c r="B2534" s="29">
        <v>4000.0</v>
      </c>
      <c r="C2534" s="26">
        <v>4000.0</v>
      </c>
      <c r="D2534" s="27">
        <v>0.0</v>
      </c>
      <c r="E2534" s="42"/>
    </row>
    <row r="2535" hidden="1">
      <c r="A2535" s="31" t="s">
        <v>3862</v>
      </c>
      <c r="B2535" s="29">
        <v>0.0</v>
      </c>
      <c r="C2535" s="26"/>
      <c r="D2535" s="27">
        <v>0.0</v>
      </c>
      <c r="E2535" s="28"/>
    </row>
    <row r="2536" hidden="1">
      <c r="A2536" s="31" t="s">
        <v>3863</v>
      </c>
      <c r="B2536" s="29">
        <v>0.0</v>
      </c>
      <c r="C2536" s="26"/>
      <c r="D2536" s="27">
        <v>0.0</v>
      </c>
      <c r="E2536" s="41"/>
    </row>
    <row r="2537" hidden="1">
      <c r="A2537" s="31" t="s">
        <v>3865</v>
      </c>
      <c r="B2537" s="29">
        <v>700.0</v>
      </c>
      <c r="C2537" s="26">
        <v>700.0</v>
      </c>
      <c r="D2537" s="27">
        <v>0.0</v>
      </c>
      <c r="E2537" s="28" t="s">
        <v>9048</v>
      </c>
    </row>
    <row r="2538" hidden="1">
      <c r="A2538" s="31" t="s">
        <v>3867</v>
      </c>
      <c r="B2538" s="29">
        <v>800.0</v>
      </c>
      <c r="C2538" s="26">
        <v>800.0</v>
      </c>
      <c r="D2538" s="27">
        <v>0.0</v>
      </c>
      <c r="E2538" s="41"/>
    </row>
    <row r="2539" hidden="1">
      <c r="A2539" s="58" t="s">
        <v>3868</v>
      </c>
      <c r="B2539" s="29">
        <v>101785.0</v>
      </c>
      <c r="C2539" s="29">
        <v>101785.0</v>
      </c>
      <c r="D2539" s="27">
        <v>0.0</v>
      </c>
      <c r="E2539" s="42"/>
    </row>
    <row r="2540" hidden="1">
      <c r="A2540" s="58" t="s">
        <v>3869</v>
      </c>
      <c r="B2540" s="29">
        <v>40574.0</v>
      </c>
      <c r="C2540" s="59">
        <v>40574.0</v>
      </c>
      <c r="D2540" s="27">
        <v>0.0</v>
      </c>
      <c r="E2540" s="42"/>
    </row>
    <row r="2541" hidden="1">
      <c r="A2541" s="58" t="s">
        <v>3870</v>
      </c>
      <c r="B2541" s="29">
        <v>73477.0</v>
      </c>
      <c r="C2541" s="59">
        <v>72299.0</v>
      </c>
      <c r="D2541" s="27">
        <v>-1178.0</v>
      </c>
      <c r="E2541" s="42"/>
    </row>
    <row r="2542" hidden="1">
      <c r="A2542" s="58" t="s">
        <v>3871</v>
      </c>
      <c r="B2542" s="29">
        <v>59825.0</v>
      </c>
      <c r="C2542" s="59">
        <v>59825.0</v>
      </c>
      <c r="D2542" s="27">
        <v>0.0</v>
      </c>
      <c r="E2542" s="42"/>
    </row>
    <row r="2543" hidden="1">
      <c r="A2543" s="58" t="s">
        <v>3873</v>
      </c>
      <c r="B2543" s="29">
        <v>0.0</v>
      </c>
      <c r="C2543" s="59">
        <v>0.0</v>
      </c>
      <c r="D2543" s="27">
        <v>0.0</v>
      </c>
      <c r="E2543" s="42"/>
    </row>
    <row r="2544" hidden="1">
      <c r="A2544" s="58" t="s">
        <v>3874</v>
      </c>
      <c r="B2544" s="29">
        <v>12261.0</v>
      </c>
      <c r="C2544" s="59">
        <v>12261.0</v>
      </c>
      <c r="D2544" s="27">
        <v>0.0</v>
      </c>
      <c r="E2544" s="42"/>
    </row>
    <row r="2545" hidden="1">
      <c r="A2545" s="35" t="s">
        <v>3875</v>
      </c>
      <c r="B2545" s="29">
        <v>329407.4</v>
      </c>
      <c r="C2545" s="59">
        <v>328229.4</v>
      </c>
      <c r="D2545" s="27">
        <v>-1178.0</v>
      </c>
      <c r="E2545" s="42"/>
    </row>
    <row r="2546" hidden="1">
      <c r="A2546" s="36" t="s">
        <v>3876</v>
      </c>
      <c r="B2546" s="43">
        <v>0.6000000000058208</v>
      </c>
      <c r="C2546" s="65">
        <v>0.5999999999767169</v>
      </c>
      <c r="D2546" s="66">
        <v>-2.9103830456733704E-11</v>
      </c>
      <c r="E2546" s="46"/>
    </row>
    <row r="2547" hidden="1">
      <c r="A2547" s="39"/>
      <c r="B2547" s="60"/>
      <c r="C2547" s="67"/>
      <c r="D2547" s="61"/>
      <c r="E2547" s="68"/>
    </row>
    <row r="2548" hidden="1">
      <c r="A2548" s="39"/>
      <c r="B2548" s="60"/>
      <c r="C2548" s="67"/>
      <c r="D2548" s="61"/>
      <c r="E2548" s="68"/>
    </row>
    <row r="2549" hidden="1">
      <c r="A2549" s="5" t="s">
        <v>5095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3850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3851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5098</v>
      </c>
      <c r="B2555" s="7"/>
      <c r="C2555" s="16"/>
      <c r="D2555" s="56" t="s">
        <v>5099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3852</v>
      </c>
      <c r="B2557" s="6"/>
      <c r="C2557" s="6"/>
      <c r="D2557" s="6"/>
      <c r="E2557" s="7"/>
    </row>
    <row r="2558" hidden="1">
      <c r="A2558" s="20" t="s">
        <v>3853</v>
      </c>
      <c r="B2558" s="21" t="s">
        <v>3854</v>
      </c>
      <c r="C2558" s="22" t="s">
        <v>3855</v>
      </c>
      <c r="D2558" s="21" t="s">
        <v>3856</v>
      </c>
      <c r="E2558" s="23" t="s">
        <v>13</v>
      </c>
    </row>
    <row r="2559" hidden="1">
      <c r="A2559" s="57" t="s">
        <v>3857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7" t="s">
        <v>3858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7" t="s">
        <v>3859</v>
      </c>
      <c r="B2561" s="29">
        <v>0.0</v>
      </c>
      <c r="C2561" s="26"/>
      <c r="D2561" s="27">
        <v>0.0</v>
      </c>
      <c r="E2561" s="42"/>
    </row>
    <row r="2562" hidden="1">
      <c r="A2562" s="57" t="s">
        <v>3860</v>
      </c>
      <c r="B2562" s="29">
        <v>3500.0</v>
      </c>
      <c r="C2562" s="26">
        <v>3500.0</v>
      </c>
      <c r="D2562" s="27">
        <v>0.0</v>
      </c>
      <c r="E2562" s="42"/>
    </row>
    <row r="2563" hidden="1">
      <c r="A2563" s="31" t="s">
        <v>3862</v>
      </c>
      <c r="B2563" s="29">
        <v>0.0</v>
      </c>
      <c r="C2563" s="26">
        <v>449.0</v>
      </c>
      <c r="D2563" s="27">
        <v>449.0</v>
      </c>
      <c r="E2563" s="28" t="s">
        <v>9049</v>
      </c>
    </row>
    <row r="2564" hidden="1">
      <c r="A2564" s="31" t="s">
        <v>3863</v>
      </c>
      <c r="B2564" s="29">
        <v>0.0</v>
      </c>
      <c r="C2564" s="26"/>
      <c r="D2564" s="27">
        <v>0.0</v>
      </c>
      <c r="E2564" s="41"/>
    </row>
    <row r="2565" hidden="1">
      <c r="A2565" s="31" t="s">
        <v>3865</v>
      </c>
      <c r="B2565" s="29">
        <v>727.0</v>
      </c>
      <c r="C2565" s="26">
        <v>228.0</v>
      </c>
      <c r="D2565" s="27">
        <v>-499.0</v>
      </c>
      <c r="E2565" s="28" t="s">
        <v>9050</v>
      </c>
    </row>
    <row r="2566" hidden="1">
      <c r="A2566" s="31" t="s">
        <v>3867</v>
      </c>
      <c r="B2566" s="29">
        <v>1360.0</v>
      </c>
      <c r="C2566" s="26">
        <v>1360.0</v>
      </c>
      <c r="D2566" s="27">
        <v>0.0</v>
      </c>
      <c r="E2566" s="41"/>
    </row>
    <row r="2567" hidden="1">
      <c r="A2567" s="58" t="s">
        <v>3868</v>
      </c>
      <c r="B2567" s="29">
        <v>119021.0</v>
      </c>
      <c r="C2567" s="29">
        <v>119021.0</v>
      </c>
      <c r="D2567" s="27">
        <v>0.0</v>
      </c>
      <c r="E2567" s="42"/>
    </row>
    <row r="2568" hidden="1">
      <c r="A2568" s="58" t="s">
        <v>3869</v>
      </c>
      <c r="B2568" s="29">
        <v>56930.0</v>
      </c>
      <c r="C2568" s="59">
        <v>56930.0</v>
      </c>
      <c r="D2568" s="27">
        <v>0.0</v>
      </c>
      <c r="E2568" s="42"/>
    </row>
    <row r="2569" hidden="1">
      <c r="A2569" s="58" t="s">
        <v>3870</v>
      </c>
      <c r="B2569" s="29">
        <v>72090.0</v>
      </c>
      <c r="C2569" s="59">
        <v>72090.0</v>
      </c>
      <c r="D2569" s="27">
        <v>0.0</v>
      </c>
      <c r="E2569" s="42"/>
    </row>
    <row r="2570" hidden="1">
      <c r="A2570" s="58" t="s">
        <v>3871</v>
      </c>
      <c r="B2570" s="29">
        <v>62866.0</v>
      </c>
      <c r="C2570" s="59">
        <v>62866.0</v>
      </c>
      <c r="D2570" s="27">
        <v>0.0</v>
      </c>
      <c r="E2570" s="42"/>
    </row>
    <row r="2571" hidden="1">
      <c r="A2571" s="58" t="s">
        <v>3873</v>
      </c>
      <c r="B2571" s="29">
        <v>628.0</v>
      </c>
      <c r="C2571" s="59">
        <v>628.0</v>
      </c>
      <c r="D2571" s="27">
        <v>0.0</v>
      </c>
      <c r="E2571" s="42"/>
    </row>
    <row r="2572" hidden="1">
      <c r="A2572" s="58" t="s">
        <v>3874</v>
      </c>
      <c r="B2572" s="29">
        <v>10629.0</v>
      </c>
      <c r="C2572" s="59">
        <v>10629.0</v>
      </c>
      <c r="D2572" s="27">
        <v>0.0</v>
      </c>
      <c r="E2572" s="42"/>
    </row>
    <row r="2573" hidden="1">
      <c r="A2573" s="35" t="s">
        <v>3875</v>
      </c>
      <c r="B2573" s="29">
        <v>370152.0</v>
      </c>
      <c r="C2573" s="59">
        <v>370172.0</v>
      </c>
      <c r="D2573" s="27">
        <v>20.0</v>
      </c>
      <c r="E2573" s="42"/>
    </row>
    <row r="2574" hidden="1">
      <c r="A2574" s="36" t="s">
        <v>3876</v>
      </c>
      <c r="B2574" s="43">
        <v>0.0</v>
      </c>
      <c r="C2574" s="65">
        <v>-70.0</v>
      </c>
      <c r="D2574" s="66">
        <v>-70.0</v>
      </c>
      <c r="E2574" s="46"/>
    </row>
    <row r="2575" hidden="1">
      <c r="A2575" s="39"/>
      <c r="B2575" s="60"/>
      <c r="C2575" s="67"/>
      <c r="D2575" s="61"/>
      <c r="E2575" s="68"/>
    </row>
    <row r="2576" hidden="1">
      <c r="A2576" s="39"/>
      <c r="B2576" s="60"/>
      <c r="C2576" s="67"/>
      <c r="D2576" s="61"/>
      <c r="E2576" s="68"/>
    </row>
    <row r="2577" hidden="1">
      <c r="A2577" s="5" t="s">
        <v>5095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3850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3851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5098</v>
      </c>
      <c r="B2583" s="7"/>
      <c r="C2583" s="16"/>
      <c r="D2583" s="56" t="s">
        <v>5099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3852</v>
      </c>
      <c r="B2585" s="6"/>
      <c r="C2585" s="6"/>
      <c r="D2585" s="6"/>
      <c r="E2585" s="7"/>
    </row>
    <row r="2586" hidden="1">
      <c r="A2586" s="20" t="s">
        <v>3853</v>
      </c>
      <c r="B2586" s="21" t="s">
        <v>3854</v>
      </c>
      <c r="C2586" s="22" t="s">
        <v>3855</v>
      </c>
      <c r="D2586" s="21" t="s">
        <v>3856</v>
      </c>
      <c r="E2586" s="23" t="s">
        <v>13</v>
      </c>
    </row>
    <row r="2587" hidden="1">
      <c r="A2587" s="57" t="s">
        <v>3857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7" t="s">
        <v>3858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7" t="s">
        <v>3859</v>
      </c>
      <c r="B2589" s="29">
        <v>0.0</v>
      </c>
      <c r="C2589" s="26"/>
      <c r="D2589" s="27">
        <v>0.0</v>
      </c>
      <c r="E2589" s="42"/>
    </row>
    <row r="2590" hidden="1">
      <c r="A2590" s="57" t="s">
        <v>3860</v>
      </c>
      <c r="B2590" s="29">
        <v>2000.0</v>
      </c>
      <c r="C2590" s="26">
        <v>2000.0</v>
      </c>
      <c r="D2590" s="27">
        <v>0.0</v>
      </c>
      <c r="E2590" s="42"/>
    </row>
    <row r="2591" hidden="1">
      <c r="A2591" s="31" t="s">
        <v>3862</v>
      </c>
      <c r="B2591" s="29">
        <v>0.0</v>
      </c>
      <c r="C2591" s="26"/>
      <c r="D2591" s="27">
        <v>0.0</v>
      </c>
      <c r="E2591" s="28"/>
    </row>
    <row r="2592" hidden="1">
      <c r="A2592" s="31" t="s">
        <v>3863</v>
      </c>
      <c r="B2592" s="29">
        <v>0.0</v>
      </c>
      <c r="C2592" s="26"/>
      <c r="D2592" s="27">
        <v>0.0</v>
      </c>
      <c r="E2592" s="41"/>
    </row>
    <row r="2593" hidden="1">
      <c r="A2593" s="31" t="s">
        <v>3865</v>
      </c>
      <c r="B2593" s="29">
        <v>3016.0</v>
      </c>
      <c r="C2593" s="26">
        <v>2976.0</v>
      </c>
      <c r="D2593" s="27">
        <v>-40.0</v>
      </c>
      <c r="E2593" s="28" t="s">
        <v>9051</v>
      </c>
    </row>
    <row r="2594" hidden="1">
      <c r="A2594" s="31" t="s">
        <v>3867</v>
      </c>
      <c r="B2594" s="29">
        <v>1480.0</v>
      </c>
      <c r="C2594" s="26">
        <v>1560.0</v>
      </c>
      <c r="D2594" s="27">
        <v>80.0</v>
      </c>
      <c r="E2594" s="41"/>
    </row>
    <row r="2595" hidden="1">
      <c r="A2595" s="58" t="s">
        <v>3868</v>
      </c>
      <c r="B2595" s="29">
        <v>110395.0</v>
      </c>
      <c r="C2595" s="29">
        <v>110395.0</v>
      </c>
      <c r="D2595" s="27">
        <v>0.0</v>
      </c>
      <c r="E2595" s="42"/>
    </row>
    <row r="2596" hidden="1">
      <c r="A2596" s="58" t="s">
        <v>3869</v>
      </c>
      <c r="B2596" s="29">
        <v>41168.0</v>
      </c>
      <c r="C2596" s="59">
        <v>41168.0</v>
      </c>
      <c r="D2596" s="27">
        <v>0.0</v>
      </c>
      <c r="E2596" s="42"/>
    </row>
    <row r="2597" hidden="1">
      <c r="A2597" s="58" t="s">
        <v>3870</v>
      </c>
      <c r="B2597" s="29">
        <v>71888.0</v>
      </c>
      <c r="C2597" s="59">
        <v>71888.0</v>
      </c>
      <c r="D2597" s="27">
        <v>0.0</v>
      </c>
      <c r="E2597" s="42"/>
    </row>
    <row r="2598" hidden="1">
      <c r="A2598" s="58" t="s">
        <v>3871</v>
      </c>
      <c r="B2598" s="29">
        <v>69766.5</v>
      </c>
      <c r="C2598" s="59">
        <v>69766.5</v>
      </c>
      <c r="D2598" s="27">
        <v>0.0</v>
      </c>
      <c r="E2598" s="42"/>
    </row>
    <row r="2599" hidden="1">
      <c r="A2599" s="58" t="s">
        <v>3873</v>
      </c>
      <c r="B2599" s="29">
        <v>1788.0</v>
      </c>
      <c r="C2599" s="59">
        <v>1788.0</v>
      </c>
      <c r="D2599" s="27">
        <v>0.0</v>
      </c>
      <c r="E2599" s="42"/>
    </row>
    <row r="2600" hidden="1">
      <c r="A2600" s="58" t="s">
        <v>3874</v>
      </c>
      <c r="B2600" s="29">
        <v>8023.0</v>
      </c>
      <c r="C2600" s="59">
        <v>8023.0</v>
      </c>
      <c r="D2600" s="27">
        <v>0.0</v>
      </c>
      <c r="E2600" s="42"/>
    </row>
    <row r="2601" hidden="1">
      <c r="A2601" s="35" t="s">
        <v>3875</v>
      </c>
      <c r="B2601" s="29">
        <v>347593.5</v>
      </c>
      <c r="C2601" s="59">
        <v>347593.5</v>
      </c>
      <c r="D2601" s="27">
        <v>0.0</v>
      </c>
      <c r="E2601" s="42"/>
    </row>
    <row r="2602" hidden="1">
      <c r="A2602" s="36" t="s">
        <v>3876</v>
      </c>
      <c r="B2602" s="43">
        <v>2.0</v>
      </c>
      <c r="C2602" s="65">
        <v>45.0</v>
      </c>
      <c r="D2602" s="66">
        <v>43.0</v>
      </c>
      <c r="E2602" s="46"/>
    </row>
    <row r="2603" hidden="1">
      <c r="A2603" s="39"/>
      <c r="B2603" s="60"/>
      <c r="C2603" s="67"/>
      <c r="D2603" s="61"/>
      <c r="E2603" s="68"/>
    </row>
    <row r="2604" hidden="1">
      <c r="A2604" s="39"/>
      <c r="B2604" s="60"/>
      <c r="C2604" s="67"/>
      <c r="D2604" s="61"/>
      <c r="E2604" s="68"/>
    </row>
    <row r="2605" hidden="1">
      <c r="A2605" s="5" t="s">
        <v>5095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3850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3851</v>
      </c>
      <c r="D2609" s="48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5098</v>
      </c>
      <c r="B2611" s="7"/>
      <c r="C2611" s="16"/>
      <c r="D2611" s="56" t="s">
        <v>5107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3852</v>
      </c>
      <c r="B2613" s="6"/>
      <c r="C2613" s="6"/>
      <c r="D2613" s="6"/>
      <c r="E2613" s="7"/>
    </row>
    <row r="2614" hidden="1">
      <c r="A2614" s="20" t="s">
        <v>3853</v>
      </c>
      <c r="B2614" s="21" t="s">
        <v>3854</v>
      </c>
      <c r="C2614" s="22" t="s">
        <v>3855</v>
      </c>
      <c r="D2614" s="21" t="s">
        <v>3856</v>
      </c>
      <c r="E2614" s="23" t="s">
        <v>13</v>
      </c>
    </row>
    <row r="2615" hidden="1">
      <c r="A2615" s="57" t="s">
        <v>3857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7" t="s">
        <v>3858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7" t="s">
        <v>3859</v>
      </c>
      <c r="B2617" s="29">
        <v>0.0</v>
      </c>
      <c r="C2617" s="26"/>
      <c r="D2617" s="27">
        <v>0.0</v>
      </c>
      <c r="E2617" s="42"/>
    </row>
    <row r="2618" hidden="1">
      <c r="A2618" s="57" t="s">
        <v>3860</v>
      </c>
      <c r="B2618" s="29">
        <v>3000.0</v>
      </c>
      <c r="C2618" s="26">
        <v>3000.0</v>
      </c>
      <c r="D2618" s="27">
        <v>0.0</v>
      </c>
      <c r="E2618" s="42"/>
    </row>
    <row r="2619" hidden="1">
      <c r="A2619" s="31" t="s">
        <v>3862</v>
      </c>
      <c r="B2619" s="29">
        <v>0.0</v>
      </c>
      <c r="C2619" s="26"/>
      <c r="D2619" s="27">
        <v>0.0</v>
      </c>
      <c r="E2619" s="28"/>
    </row>
    <row r="2620" hidden="1">
      <c r="A2620" s="31" t="s">
        <v>3863</v>
      </c>
      <c r="B2620" s="29">
        <v>0.0</v>
      </c>
      <c r="C2620" s="26"/>
      <c r="D2620" s="27">
        <v>0.0</v>
      </c>
      <c r="E2620" s="41"/>
    </row>
    <row r="2621" hidden="1">
      <c r="A2621" s="31" t="s">
        <v>3865</v>
      </c>
      <c r="B2621" s="29">
        <v>5450.0</v>
      </c>
      <c r="C2621" s="26">
        <v>5450.0</v>
      </c>
      <c r="D2621" s="27">
        <v>0.0</v>
      </c>
      <c r="E2621" s="28" t="s">
        <v>9052</v>
      </c>
    </row>
    <row r="2622" hidden="1">
      <c r="A2622" s="31" t="s">
        <v>3867</v>
      </c>
      <c r="B2622" s="29">
        <v>1600.0</v>
      </c>
      <c r="C2622" s="26">
        <v>1600.0</v>
      </c>
      <c r="D2622" s="27">
        <v>0.0</v>
      </c>
      <c r="E2622" s="41"/>
    </row>
    <row r="2623" hidden="1">
      <c r="A2623" s="58" t="s">
        <v>3868</v>
      </c>
      <c r="B2623" s="29">
        <v>98214.0</v>
      </c>
      <c r="C2623" s="29">
        <v>98214.0</v>
      </c>
      <c r="D2623" s="27">
        <v>0.0</v>
      </c>
      <c r="E2623" s="42"/>
    </row>
    <row r="2624" hidden="1">
      <c r="A2624" s="58" t="s">
        <v>3869</v>
      </c>
      <c r="B2624" s="29">
        <v>22329.0</v>
      </c>
      <c r="C2624" s="59">
        <v>22329.0</v>
      </c>
      <c r="D2624" s="27">
        <v>0.0</v>
      </c>
      <c r="E2624" s="42"/>
    </row>
    <row r="2625" hidden="1">
      <c r="A2625" s="58" t="s">
        <v>3870</v>
      </c>
      <c r="B2625" s="29">
        <v>63234.0</v>
      </c>
      <c r="C2625" s="59">
        <v>63234.0</v>
      </c>
      <c r="D2625" s="27">
        <v>0.0</v>
      </c>
      <c r="E2625" s="42"/>
    </row>
    <row r="2626" hidden="1">
      <c r="A2626" s="58" t="s">
        <v>3871</v>
      </c>
      <c r="B2626" s="29">
        <v>51301.0</v>
      </c>
      <c r="C2626" s="59">
        <v>51301.0</v>
      </c>
      <c r="D2626" s="27">
        <v>0.0</v>
      </c>
      <c r="E2626" s="42"/>
    </row>
    <row r="2627" hidden="1">
      <c r="A2627" s="58" t="s">
        <v>3873</v>
      </c>
      <c r="B2627" s="29">
        <v>537.0</v>
      </c>
      <c r="C2627" s="59">
        <v>537.0</v>
      </c>
      <c r="D2627" s="27">
        <v>0.0</v>
      </c>
      <c r="E2627" s="42"/>
    </row>
    <row r="2628" hidden="1">
      <c r="A2628" s="58" t="s">
        <v>3874</v>
      </c>
      <c r="B2628" s="29">
        <v>8655.0</v>
      </c>
      <c r="C2628" s="59">
        <v>8655.0</v>
      </c>
      <c r="D2628" s="27">
        <v>0.0</v>
      </c>
      <c r="E2628" s="42"/>
    </row>
    <row r="2629" hidden="1">
      <c r="A2629" s="35" t="s">
        <v>3875</v>
      </c>
      <c r="B2629" s="29">
        <v>281745.6</v>
      </c>
      <c r="C2629" s="59">
        <v>281745.6</v>
      </c>
      <c r="D2629" s="27">
        <v>0.0</v>
      </c>
      <c r="E2629" s="42"/>
    </row>
    <row r="2630" hidden="1">
      <c r="A2630" s="36" t="s">
        <v>3876</v>
      </c>
      <c r="B2630" s="43">
        <v>0.39999999999417923</v>
      </c>
      <c r="C2630" s="65">
        <v>0.40000000002328306</v>
      </c>
      <c r="D2630" s="66">
        <v>2.9103830456733704E-11</v>
      </c>
      <c r="E2630" s="46"/>
    </row>
    <row r="2631" hidden="1">
      <c r="A2631" s="39"/>
      <c r="B2631" s="60"/>
      <c r="C2631" s="67"/>
      <c r="D2631" s="61"/>
      <c r="E2631" s="68"/>
    </row>
    <row r="2632" hidden="1">
      <c r="A2632" s="39"/>
      <c r="B2632" s="60"/>
      <c r="C2632" s="67"/>
      <c r="D2632" s="61"/>
      <c r="E2632" s="68"/>
    </row>
    <row r="2633" hidden="1">
      <c r="A2633" s="5" t="s">
        <v>5095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3850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3851</v>
      </c>
      <c r="D2637" s="48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5099</v>
      </c>
      <c r="B2639" s="7"/>
      <c r="C2639" s="16"/>
      <c r="D2639" s="56" t="s">
        <v>5099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3852</v>
      </c>
      <c r="B2641" s="6"/>
      <c r="C2641" s="6"/>
      <c r="D2641" s="6"/>
      <c r="E2641" s="7"/>
    </row>
    <row r="2642" hidden="1">
      <c r="A2642" s="20" t="s">
        <v>3853</v>
      </c>
      <c r="B2642" s="21" t="s">
        <v>3854</v>
      </c>
      <c r="C2642" s="22" t="s">
        <v>3855</v>
      </c>
      <c r="D2642" s="21" t="s">
        <v>3856</v>
      </c>
      <c r="E2642" s="23" t="s">
        <v>13</v>
      </c>
    </row>
    <row r="2643" hidden="1">
      <c r="A2643" s="57" t="s">
        <v>3857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7" t="s">
        <v>3858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7" t="s">
        <v>3859</v>
      </c>
      <c r="B2645" s="29">
        <v>0.0</v>
      </c>
      <c r="C2645" s="26"/>
      <c r="D2645" s="27">
        <v>0.0</v>
      </c>
      <c r="E2645" s="42"/>
    </row>
    <row r="2646" hidden="1">
      <c r="A2646" s="57" t="s">
        <v>3860</v>
      </c>
      <c r="B2646" s="29">
        <v>500.0</v>
      </c>
      <c r="C2646" s="26">
        <v>500.0</v>
      </c>
      <c r="D2646" s="27">
        <v>0.0</v>
      </c>
      <c r="E2646" s="42"/>
    </row>
    <row r="2647" hidden="1">
      <c r="A2647" s="31" t="s">
        <v>3862</v>
      </c>
      <c r="B2647" s="29">
        <v>0.0</v>
      </c>
      <c r="C2647" s="26"/>
      <c r="D2647" s="27">
        <v>0.0</v>
      </c>
      <c r="E2647" s="28"/>
    </row>
    <row r="2648" hidden="1">
      <c r="A2648" s="31" t="s">
        <v>3863</v>
      </c>
      <c r="B2648" s="29">
        <v>0.0</v>
      </c>
      <c r="C2648" s="26"/>
      <c r="D2648" s="27">
        <v>0.0</v>
      </c>
      <c r="E2648" s="41"/>
    </row>
    <row r="2649" hidden="1">
      <c r="A2649" s="31" t="s">
        <v>3865</v>
      </c>
      <c r="B2649" s="29">
        <v>0.0</v>
      </c>
      <c r="C2649" s="26"/>
      <c r="D2649" s="27">
        <v>0.0</v>
      </c>
      <c r="E2649" s="28"/>
    </row>
    <row r="2650" hidden="1">
      <c r="A2650" s="31" t="s">
        <v>3867</v>
      </c>
      <c r="B2650" s="29">
        <v>480.0</v>
      </c>
      <c r="C2650" s="26">
        <v>480.0</v>
      </c>
      <c r="D2650" s="27">
        <v>0.0</v>
      </c>
      <c r="E2650" s="41"/>
    </row>
    <row r="2651" hidden="1">
      <c r="A2651" s="58" t="s">
        <v>3868</v>
      </c>
      <c r="B2651" s="29">
        <v>9650.0</v>
      </c>
      <c r="C2651" s="29">
        <v>9650.0</v>
      </c>
      <c r="D2651" s="27">
        <v>0.0</v>
      </c>
      <c r="E2651" s="42"/>
    </row>
    <row r="2652" hidden="1">
      <c r="A2652" s="58" t="s">
        <v>3869</v>
      </c>
      <c r="B2652" s="29">
        <v>6908.0</v>
      </c>
      <c r="C2652" s="59">
        <v>6908.0</v>
      </c>
      <c r="D2652" s="27">
        <v>0.0</v>
      </c>
      <c r="E2652" s="42"/>
    </row>
    <row r="2653" hidden="1">
      <c r="A2653" s="58" t="s">
        <v>3870</v>
      </c>
      <c r="B2653" s="29">
        <v>13384.0</v>
      </c>
      <c r="C2653" s="59">
        <v>13384.0</v>
      </c>
      <c r="D2653" s="27">
        <v>0.0</v>
      </c>
      <c r="E2653" s="42"/>
    </row>
    <row r="2654" hidden="1">
      <c r="A2654" s="58" t="s">
        <v>3871</v>
      </c>
      <c r="B2654" s="29">
        <v>11890.0</v>
      </c>
      <c r="C2654" s="59">
        <v>11890.0</v>
      </c>
      <c r="D2654" s="27">
        <v>0.0</v>
      </c>
      <c r="E2654" s="42"/>
    </row>
    <row r="2655" hidden="1">
      <c r="A2655" s="58" t="s">
        <v>3873</v>
      </c>
      <c r="B2655" s="29">
        <v>0.0</v>
      </c>
      <c r="C2655" s="59">
        <v>0.0</v>
      </c>
      <c r="D2655" s="27">
        <v>0.0</v>
      </c>
      <c r="E2655" s="42"/>
    </row>
    <row r="2656" hidden="1">
      <c r="A2656" s="58" t="s">
        <v>3874</v>
      </c>
      <c r="B2656" s="29">
        <v>920.0</v>
      </c>
      <c r="C2656" s="59">
        <v>920.0</v>
      </c>
      <c r="D2656" s="27">
        <v>0.0</v>
      </c>
      <c r="E2656" s="42"/>
    </row>
    <row r="2657" hidden="1">
      <c r="A2657" s="35" t="s">
        <v>3875</v>
      </c>
      <c r="B2657" s="29">
        <v>48600.0</v>
      </c>
      <c r="C2657" s="59">
        <v>48600.0</v>
      </c>
      <c r="D2657" s="27">
        <v>0.0</v>
      </c>
      <c r="E2657" s="42"/>
    </row>
    <row r="2658" hidden="1">
      <c r="A2658" s="36" t="s">
        <v>3876</v>
      </c>
      <c r="B2658" s="43">
        <v>0.0</v>
      </c>
      <c r="C2658" s="65">
        <v>0.0</v>
      </c>
      <c r="D2658" s="66">
        <v>0.0</v>
      </c>
      <c r="E2658" s="46"/>
    </row>
    <row r="2659" hidden="1">
      <c r="A2659" s="39"/>
      <c r="B2659" s="60"/>
      <c r="C2659" s="67"/>
      <c r="D2659" s="61"/>
      <c r="E2659" s="68"/>
    </row>
    <row r="2660" hidden="1">
      <c r="A2660" s="39"/>
      <c r="B2660" s="60"/>
      <c r="C2660" s="67"/>
      <c r="D2660" s="61"/>
      <c r="E2660" s="68"/>
    </row>
    <row r="2661" hidden="1">
      <c r="A2661" s="5" t="s">
        <v>5095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3850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3851</v>
      </c>
      <c r="D2665" s="48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5098</v>
      </c>
      <c r="B2667" s="7"/>
      <c r="C2667" s="16"/>
      <c r="D2667" s="56" t="s">
        <v>5099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3852</v>
      </c>
      <c r="B2669" s="6"/>
      <c r="C2669" s="6"/>
      <c r="D2669" s="6"/>
      <c r="E2669" s="7"/>
    </row>
    <row r="2670" hidden="1">
      <c r="A2670" s="20" t="s">
        <v>3853</v>
      </c>
      <c r="B2670" s="21" t="s">
        <v>3854</v>
      </c>
      <c r="C2670" s="22" t="s">
        <v>3855</v>
      </c>
      <c r="D2670" s="21" t="s">
        <v>3856</v>
      </c>
      <c r="E2670" s="23" t="s">
        <v>13</v>
      </c>
    </row>
    <row r="2671" hidden="1">
      <c r="A2671" s="57" t="s">
        <v>3857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7" t="s">
        <v>3858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7" t="s">
        <v>3859</v>
      </c>
      <c r="B2673" s="29">
        <v>0.0</v>
      </c>
      <c r="C2673" s="26"/>
      <c r="D2673" s="27">
        <v>0.0</v>
      </c>
      <c r="E2673" s="42"/>
    </row>
    <row r="2674" hidden="1">
      <c r="A2674" s="57" t="s">
        <v>3860</v>
      </c>
      <c r="B2674" s="29">
        <v>2000.0</v>
      </c>
      <c r="C2674" s="26">
        <v>2000.0</v>
      </c>
      <c r="D2674" s="27">
        <v>0.0</v>
      </c>
      <c r="E2674" s="42"/>
    </row>
    <row r="2675" hidden="1">
      <c r="A2675" s="31" t="s">
        <v>3862</v>
      </c>
      <c r="B2675" s="29">
        <v>0.0</v>
      </c>
      <c r="C2675" s="26"/>
      <c r="D2675" s="27">
        <v>0.0</v>
      </c>
      <c r="E2675" s="28"/>
    </row>
    <row r="2676" hidden="1">
      <c r="A2676" s="31" t="s">
        <v>3863</v>
      </c>
      <c r="B2676" s="29">
        <v>0.0</v>
      </c>
      <c r="C2676" s="26">
        <v>120.0</v>
      </c>
      <c r="D2676" s="27">
        <v>120.0</v>
      </c>
      <c r="E2676" s="41" t="s">
        <v>5373</v>
      </c>
    </row>
    <row r="2677" hidden="1">
      <c r="A2677" s="31" t="s">
        <v>3865</v>
      </c>
      <c r="B2677" s="29">
        <v>2943.0</v>
      </c>
      <c r="C2677" s="26">
        <v>2943.0</v>
      </c>
      <c r="D2677" s="27">
        <v>0.0</v>
      </c>
      <c r="E2677" s="28" t="s">
        <v>9053</v>
      </c>
    </row>
    <row r="2678" hidden="1">
      <c r="A2678" s="31" t="s">
        <v>3867</v>
      </c>
      <c r="B2678" s="29">
        <v>2160.0</v>
      </c>
      <c r="C2678" s="26">
        <v>2120.0</v>
      </c>
      <c r="D2678" s="27">
        <v>-40.0</v>
      </c>
      <c r="E2678" s="41"/>
    </row>
    <row r="2679" hidden="1">
      <c r="A2679" s="58" t="s">
        <v>3868</v>
      </c>
      <c r="B2679" s="29">
        <v>99263.0</v>
      </c>
      <c r="C2679" s="29">
        <v>99263.0</v>
      </c>
      <c r="D2679" s="27">
        <v>0.0</v>
      </c>
      <c r="E2679" s="42"/>
    </row>
    <row r="2680" hidden="1">
      <c r="A2680" s="58" t="s">
        <v>3869</v>
      </c>
      <c r="B2680" s="29">
        <v>42338.0</v>
      </c>
      <c r="C2680" s="59">
        <v>42338.0</v>
      </c>
      <c r="D2680" s="27">
        <v>0.0</v>
      </c>
      <c r="E2680" s="42"/>
    </row>
    <row r="2681" hidden="1">
      <c r="A2681" s="58" t="s">
        <v>3870</v>
      </c>
      <c r="B2681" s="29">
        <v>67666.0</v>
      </c>
      <c r="C2681" s="59">
        <v>67345.0</v>
      </c>
      <c r="D2681" s="27">
        <v>-321.0</v>
      </c>
      <c r="E2681" s="42"/>
    </row>
    <row r="2682" hidden="1">
      <c r="A2682" s="58" t="s">
        <v>3871</v>
      </c>
      <c r="B2682" s="29">
        <v>59610.0</v>
      </c>
      <c r="C2682" s="59">
        <v>59610.0</v>
      </c>
      <c r="D2682" s="27">
        <v>0.0</v>
      </c>
      <c r="E2682" s="42"/>
    </row>
    <row r="2683" hidden="1">
      <c r="A2683" s="58" t="s">
        <v>3873</v>
      </c>
      <c r="B2683" s="29">
        <v>583.0</v>
      </c>
      <c r="C2683" s="59">
        <v>583.0</v>
      </c>
      <c r="D2683" s="27">
        <v>0.0</v>
      </c>
      <c r="E2683" s="42"/>
    </row>
    <row r="2684" hidden="1">
      <c r="A2684" s="58" t="s">
        <v>3874</v>
      </c>
      <c r="B2684" s="29">
        <v>9414.0</v>
      </c>
      <c r="C2684" s="59">
        <v>9414.0</v>
      </c>
      <c r="D2684" s="27">
        <v>0.0</v>
      </c>
      <c r="E2684" s="42"/>
    </row>
    <row r="2685" hidden="1">
      <c r="A2685" s="35" t="s">
        <v>3875</v>
      </c>
      <c r="B2685" s="29">
        <v>328949.0</v>
      </c>
      <c r="C2685" s="59">
        <v>328628.0</v>
      </c>
      <c r="D2685" s="27">
        <v>-321.0</v>
      </c>
      <c r="E2685" s="42"/>
    </row>
    <row r="2686" hidden="1">
      <c r="A2686" s="36" t="s">
        <v>3876</v>
      </c>
      <c r="B2686" s="43">
        <v>1.0</v>
      </c>
      <c r="C2686" s="65">
        <v>81.0</v>
      </c>
      <c r="D2686" s="66">
        <v>80.0</v>
      </c>
      <c r="E2686" s="46"/>
    </row>
    <row r="2687" hidden="1">
      <c r="A2687" s="39"/>
      <c r="B2687" s="60"/>
      <c r="C2687" s="67"/>
      <c r="D2687" s="61"/>
      <c r="E2687" s="68"/>
    </row>
    <row r="2688" hidden="1">
      <c r="A2688" s="39"/>
      <c r="B2688" s="60"/>
      <c r="C2688" s="67"/>
      <c r="D2688" s="61"/>
      <c r="E2688" s="68"/>
    </row>
    <row r="2689" hidden="1">
      <c r="A2689" s="5" t="s">
        <v>5095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3850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3851</v>
      </c>
      <c r="D2693" s="48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5098</v>
      </c>
      <c r="B2695" s="7"/>
      <c r="C2695" s="16"/>
      <c r="D2695" s="56" t="s">
        <v>5099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3852</v>
      </c>
      <c r="B2697" s="6"/>
      <c r="C2697" s="6"/>
      <c r="D2697" s="6"/>
      <c r="E2697" s="7"/>
    </row>
    <row r="2698" hidden="1">
      <c r="A2698" s="20" t="s">
        <v>3853</v>
      </c>
      <c r="B2698" s="21" t="s">
        <v>3854</v>
      </c>
      <c r="C2698" s="22" t="s">
        <v>3855</v>
      </c>
      <c r="D2698" s="21" t="s">
        <v>3856</v>
      </c>
      <c r="E2698" s="23" t="s">
        <v>13</v>
      </c>
    </row>
    <row r="2699" hidden="1">
      <c r="A2699" s="57" t="s">
        <v>3857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7" t="s">
        <v>3858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7" t="s">
        <v>3859</v>
      </c>
      <c r="B2701" s="29">
        <v>0.0</v>
      </c>
      <c r="C2701" s="26"/>
      <c r="D2701" s="27">
        <v>0.0</v>
      </c>
      <c r="E2701" s="42"/>
    </row>
    <row r="2702" hidden="1">
      <c r="A2702" s="57" t="s">
        <v>3860</v>
      </c>
      <c r="B2702" s="29">
        <v>3000.0</v>
      </c>
      <c r="C2702" s="26">
        <v>3000.0</v>
      </c>
      <c r="D2702" s="27">
        <v>0.0</v>
      </c>
      <c r="E2702" s="42"/>
    </row>
    <row r="2703" hidden="1">
      <c r="A2703" s="31" t="s">
        <v>3862</v>
      </c>
      <c r="B2703" s="29">
        <v>0.0</v>
      </c>
      <c r="C2703" s="26"/>
      <c r="D2703" s="27">
        <v>0.0</v>
      </c>
      <c r="E2703" s="28"/>
    </row>
    <row r="2704" hidden="1">
      <c r="A2704" s="31" t="s">
        <v>3863</v>
      </c>
      <c r="B2704" s="29">
        <v>0.0</v>
      </c>
      <c r="C2704" s="26"/>
      <c r="D2704" s="27">
        <v>0.0</v>
      </c>
      <c r="E2704" s="41"/>
    </row>
    <row r="2705" hidden="1">
      <c r="A2705" s="31" t="s">
        <v>3865</v>
      </c>
      <c r="B2705" s="29">
        <v>0.0</v>
      </c>
      <c r="C2705" s="26"/>
      <c r="D2705" s="27">
        <v>0.0</v>
      </c>
      <c r="E2705" s="28"/>
    </row>
    <row r="2706" hidden="1">
      <c r="A2706" s="31" t="s">
        <v>3867</v>
      </c>
      <c r="B2706" s="29">
        <v>1280.0</v>
      </c>
      <c r="C2706" s="26">
        <v>1280.0</v>
      </c>
      <c r="D2706" s="27">
        <v>0.0</v>
      </c>
      <c r="E2706" s="41"/>
    </row>
    <row r="2707" hidden="1">
      <c r="A2707" s="58" t="s">
        <v>3868</v>
      </c>
      <c r="B2707" s="29">
        <v>107535.0</v>
      </c>
      <c r="C2707" s="29">
        <v>107535.0</v>
      </c>
      <c r="D2707" s="27">
        <v>0.0</v>
      </c>
      <c r="E2707" s="42"/>
    </row>
    <row r="2708" hidden="1">
      <c r="A2708" s="58" t="s">
        <v>3869</v>
      </c>
      <c r="B2708" s="29">
        <v>52485.0</v>
      </c>
      <c r="C2708" s="59">
        <v>52485.0</v>
      </c>
      <c r="D2708" s="27">
        <v>0.0</v>
      </c>
      <c r="E2708" s="42"/>
    </row>
    <row r="2709" hidden="1">
      <c r="A2709" s="58" t="s">
        <v>3870</v>
      </c>
      <c r="B2709" s="29">
        <v>57640.0</v>
      </c>
      <c r="C2709" s="59">
        <v>57640.0</v>
      </c>
      <c r="D2709" s="27">
        <v>0.0</v>
      </c>
      <c r="E2709" s="42"/>
    </row>
    <row r="2710" hidden="1">
      <c r="A2710" s="58" t="s">
        <v>3871</v>
      </c>
      <c r="B2710" s="29">
        <v>70206.0</v>
      </c>
      <c r="C2710" s="59">
        <v>70206.0</v>
      </c>
      <c r="D2710" s="27">
        <v>0.0</v>
      </c>
      <c r="E2710" s="42"/>
    </row>
    <row r="2711" hidden="1">
      <c r="A2711" s="58" t="s">
        <v>3873</v>
      </c>
      <c r="B2711" s="29">
        <v>875.0</v>
      </c>
      <c r="C2711" s="59">
        <v>875.0</v>
      </c>
      <c r="D2711" s="27">
        <v>0.0</v>
      </c>
      <c r="E2711" s="42"/>
    </row>
    <row r="2712" hidden="1">
      <c r="A2712" s="58" t="s">
        <v>3874</v>
      </c>
      <c r="B2712" s="29">
        <v>8408.0</v>
      </c>
      <c r="C2712" s="59">
        <v>8408.0</v>
      </c>
      <c r="D2712" s="27">
        <v>0.0</v>
      </c>
      <c r="E2712" s="42"/>
    </row>
    <row r="2713" hidden="1">
      <c r="A2713" s="35" t="s">
        <v>3875</v>
      </c>
      <c r="B2713" s="29">
        <v>349411.0</v>
      </c>
      <c r="C2713" s="59">
        <v>349411.0</v>
      </c>
      <c r="D2713" s="27">
        <v>0.0</v>
      </c>
      <c r="E2713" s="42"/>
    </row>
    <row r="2714" hidden="1">
      <c r="A2714" s="36" t="s">
        <v>3876</v>
      </c>
      <c r="B2714" s="43">
        <v>1.0</v>
      </c>
      <c r="C2714" s="65">
        <v>1.0</v>
      </c>
      <c r="D2714" s="66">
        <v>0.0</v>
      </c>
      <c r="E2714" s="46"/>
    </row>
    <row r="2715" hidden="1">
      <c r="A2715" s="39"/>
      <c r="B2715" s="60"/>
      <c r="C2715" s="67"/>
      <c r="D2715" s="61"/>
      <c r="E2715" s="68"/>
    </row>
    <row r="2716" hidden="1">
      <c r="A2716" s="39"/>
      <c r="B2716" s="60"/>
      <c r="C2716" s="67"/>
      <c r="D2716" s="61"/>
      <c r="E2716" s="68"/>
    </row>
    <row r="2717" hidden="1">
      <c r="A2717" s="5" t="s">
        <v>5095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3850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3851</v>
      </c>
      <c r="D2721" s="48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5098</v>
      </c>
      <c r="B2723" s="7"/>
      <c r="C2723" s="16"/>
      <c r="D2723" s="56" t="s">
        <v>5099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3852</v>
      </c>
      <c r="B2725" s="6"/>
      <c r="C2725" s="6"/>
      <c r="D2725" s="6"/>
      <c r="E2725" s="7"/>
    </row>
    <row r="2726" hidden="1">
      <c r="A2726" s="20" t="s">
        <v>3853</v>
      </c>
      <c r="B2726" s="21" t="s">
        <v>3854</v>
      </c>
      <c r="C2726" s="22" t="s">
        <v>3855</v>
      </c>
      <c r="D2726" s="21" t="s">
        <v>3856</v>
      </c>
      <c r="E2726" s="23" t="s">
        <v>13</v>
      </c>
    </row>
    <row r="2727" hidden="1">
      <c r="A2727" s="57" t="s">
        <v>3857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7" t="s">
        <v>3858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7" t="s">
        <v>3859</v>
      </c>
      <c r="B2729" s="29">
        <v>0.0</v>
      </c>
      <c r="C2729" s="26"/>
      <c r="D2729" s="27">
        <v>0.0</v>
      </c>
      <c r="E2729" s="42"/>
    </row>
    <row r="2730" hidden="1">
      <c r="A2730" s="57" t="s">
        <v>3860</v>
      </c>
      <c r="B2730" s="29">
        <v>4500.0</v>
      </c>
      <c r="C2730" s="26">
        <v>4500.0</v>
      </c>
      <c r="D2730" s="27">
        <v>0.0</v>
      </c>
      <c r="E2730" s="42"/>
    </row>
    <row r="2731" hidden="1">
      <c r="A2731" s="31" t="s">
        <v>3862</v>
      </c>
      <c r="B2731" s="29">
        <v>0.0</v>
      </c>
      <c r="C2731" s="26"/>
      <c r="D2731" s="27">
        <v>0.0</v>
      </c>
      <c r="E2731" s="28"/>
    </row>
    <row r="2732" hidden="1">
      <c r="A2732" s="31" t="s">
        <v>3863</v>
      </c>
      <c r="B2732" s="29">
        <v>0.0</v>
      </c>
      <c r="C2732" s="26"/>
      <c r="D2732" s="27">
        <v>0.0</v>
      </c>
      <c r="E2732" s="41"/>
    </row>
    <row r="2733" hidden="1">
      <c r="A2733" s="31" t="s">
        <v>3865</v>
      </c>
      <c r="B2733" s="29">
        <v>3861.0</v>
      </c>
      <c r="C2733" s="26">
        <v>3861.0</v>
      </c>
      <c r="D2733" s="27">
        <v>0.0</v>
      </c>
      <c r="E2733" s="28" t="s">
        <v>9054</v>
      </c>
    </row>
    <row r="2734" hidden="1">
      <c r="A2734" s="31" t="s">
        <v>3867</v>
      </c>
      <c r="B2734" s="29">
        <v>520.0</v>
      </c>
      <c r="C2734" s="26">
        <v>520.0</v>
      </c>
      <c r="D2734" s="27">
        <v>0.0</v>
      </c>
      <c r="E2734" s="41"/>
    </row>
    <row r="2735" hidden="1">
      <c r="A2735" s="58" t="s">
        <v>3868</v>
      </c>
      <c r="B2735" s="29">
        <v>102767.0</v>
      </c>
      <c r="C2735" s="29">
        <v>102767.0</v>
      </c>
      <c r="D2735" s="27">
        <v>0.0</v>
      </c>
      <c r="E2735" s="42"/>
    </row>
    <row r="2736" hidden="1">
      <c r="A2736" s="58" t="s">
        <v>3869</v>
      </c>
      <c r="B2736" s="29">
        <v>41355.0</v>
      </c>
      <c r="C2736" s="59">
        <v>41355.0</v>
      </c>
      <c r="D2736" s="27">
        <v>0.0</v>
      </c>
      <c r="E2736" s="42"/>
    </row>
    <row r="2737" hidden="1">
      <c r="A2737" s="58" t="s">
        <v>3870</v>
      </c>
      <c r="B2737" s="29">
        <v>59325.0</v>
      </c>
      <c r="C2737" s="59">
        <v>59325.0</v>
      </c>
      <c r="D2737" s="27">
        <v>0.0</v>
      </c>
      <c r="E2737" s="42"/>
    </row>
    <row r="2738" hidden="1">
      <c r="A2738" s="58" t="s">
        <v>3871</v>
      </c>
      <c r="B2738" s="29">
        <v>63237.0</v>
      </c>
      <c r="C2738" s="59">
        <v>63237.0</v>
      </c>
      <c r="D2738" s="27">
        <v>0.0</v>
      </c>
      <c r="E2738" s="42"/>
    </row>
    <row r="2739" hidden="1">
      <c r="A2739" s="58" t="s">
        <v>3873</v>
      </c>
      <c r="B2739" s="29">
        <v>1128.0</v>
      </c>
      <c r="C2739" s="59">
        <v>1128.0</v>
      </c>
      <c r="D2739" s="27">
        <v>0.0</v>
      </c>
      <c r="E2739" s="42"/>
    </row>
    <row r="2740" hidden="1">
      <c r="A2740" s="58" t="s">
        <v>3874</v>
      </c>
      <c r="B2740" s="29">
        <v>8229.0</v>
      </c>
      <c r="C2740" s="59">
        <v>8229.0</v>
      </c>
      <c r="D2740" s="27">
        <v>0.0</v>
      </c>
      <c r="E2740" s="42"/>
    </row>
    <row r="2741" hidden="1">
      <c r="A2741" s="35" t="s">
        <v>3875</v>
      </c>
      <c r="B2741" s="29">
        <v>317543.5</v>
      </c>
      <c r="C2741" s="59">
        <v>317543.5</v>
      </c>
      <c r="D2741" s="27">
        <v>0.0</v>
      </c>
      <c r="E2741" s="42"/>
    </row>
    <row r="2742" hidden="1">
      <c r="A2742" s="36" t="s">
        <v>3876</v>
      </c>
      <c r="B2742" s="43">
        <v>12.5</v>
      </c>
      <c r="C2742" s="65">
        <v>12.5</v>
      </c>
      <c r="D2742" s="66">
        <v>0.0</v>
      </c>
      <c r="E2742" s="46"/>
    </row>
    <row r="2743" hidden="1">
      <c r="A2743" s="39"/>
      <c r="B2743" s="60"/>
      <c r="C2743" s="67"/>
      <c r="D2743" s="61"/>
      <c r="E2743" s="68"/>
    </row>
    <row r="2744" hidden="1">
      <c r="A2744" s="39"/>
      <c r="B2744" s="60"/>
      <c r="C2744" s="67"/>
      <c r="D2744" s="61"/>
      <c r="E2744" s="68"/>
    </row>
    <row r="2745" hidden="1">
      <c r="A2745" s="5" t="s">
        <v>5095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3850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3851</v>
      </c>
      <c r="D2749" s="48">
        <v>46110.0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5098</v>
      </c>
      <c r="B2751" s="7"/>
      <c r="C2751" s="16"/>
      <c r="D2751" s="56" t="s">
        <v>5099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3852</v>
      </c>
      <c r="B2753" s="6"/>
      <c r="C2753" s="6"/>
      <c r="D2753" s="6"/>
      <c r="E2753" s="7"/>
    </row>
    <row r="2754" hidden="1">
      <c r="A2754" s="20" t="s">
        <v>3853</v>
      </c>
      <c r="B2754" s="21" t="s">
        <v>3854</v>
      </c>
      <c r="C2754" s="22" t="s">
        <v>3855</v>
      </c>
      <c r="D2754" s="21" t="s">
        <v>3856</v>
      </c>
      <c r="E2754" s="23" t="s">
        <v>13</v>
      </c>
    </row>
    <row r="2755" hidden="1">
      <c r="A2755" s="57" t="s">
        <v>3857</v>
      </c>
      <c r="B2755" s="25">
        <v>32751.0</v>
      </c>
      <c r="C2755" s="26">
        <v>32751.0</v>
      </c>
      <c r="D2755" s="27">
        <v>0.0</v>
      </c>
      <c r="E2755" s="28"/>
    </row>
    <row r="2756" hidden="1">
      <c r="A2756" s="57" t="s">
        <v>3858</v>
      </c>
      <c r="B2756" s="29">
        <v>20279.0</v>
      </c>
      <c r="C2756" s="26">
        <v>20279.0</v>
      </c>
      <c r="D2756" s="27">
        <v>0.0</v>
      </c>
      <c r="E2756" s="28"/>
    </row>
    <row r="2757" hidden="1">
      <c r="A2757" s="57" t="s">
        <v>3859</v>
      </c>
      <c r="B2757" s="29">
        <v>0.0</v>
      </c>
      <c r="C2757" s="26"/>
      <c r="D2757" s="27">
        <v>0.0</v>
      </c>
      <c r="E2757" s="42"/>
    </row>
    <row r="2758" hidden="1">
      <c r="A2758" s="57" t="s">
        <v>3860</v>
      </c>
      <c r="B2758" s="29">
        <v>4000.0</v>
      </c>
      <c r="C2758" s="26">
        <v>4000.0</v>
      </c>
      <c r="D2758" s="27">
        <v>0.0</v>
      </c>
      <c r="E2758" s="42"/>
    </row>
    <row r="2759" hidden="1">
      <c r="A2759" s="31" t="s">
        <v>3862</v>
      </c>
      <c r="B2759" s="29">
        <v>0.0</v>
      </c>
      <c r="C2759" s="26"/>
      <c r="D2759" s="27">
        <v>0.0</v>
      </c>
      <c r="E2759" s="28"/>
    </row>
    <row r="2760" hidden="1">
      <c r="A2760" s="31" t="s">
        <v>3863</v>
      </c>
      <c r="B2760" s="29">
        <v>0.0</v>
      </c>
      <c r="C2760" s="26"/>
      <c r="D2760" s="27">
        <v>0.0</v>
      </c>
      <c r="E2760" s="41"/>
    </row>
    <row r="2761" hidden="1">
      <c r="A2761" s="31" t="s">
        <v>3865</v>
      </c>
      <c r="B2761" s="29">
        <v>2529.0</v>
      </c>
      <c r="C2761" s="26">
        <v>2529.0</v>
      </c>
      <c r="D2761" s="27">
        <v>0.0</v>
      </c>
      <c r="E2761" s="28" t="s">
        <v>9055</v>
      </c>
    </row>
    <row r="2762" hidden="1">
      <c r="A2762" s="31" t="s">
        <v>3867</v>
      </c>
      <c r="B2762" s="29">
        <v>920.0</v>
      </c>
      <c r="C2762" s="26">
        <v>920.0</v>
      </c>
      <c r="D2762" s="27">
        <v>0.0</v>
      </c>
      <c r="E2762" s="41"/>
    </row>
    <row r="2763" hidden="1">
      <c r="A2763" s="58" t="s">
        <v>3868</v>
      </c>
      <c r="B2763" s="29">
        <v>100318.0</v>
      </c>
      <c r="C2763" s="29">
        <v>100054.0</v>
      </c>
      <c r="D2763" s="27">
        <v>-264.0</v>
      </c>
      <c r="E2763" s="42"/>
    </row>
    <row r="2764" hidden="1">
      <c r="A2764" s="58" t="s">
        <v>3869</v>
      </c>
      <c r="B2764" s="29">
        <v>39568.0</v>
      </c>
      <c r="C2764" s="59">
        <v>39568.0</v>
      </c>
      <c r="D2764" s="27">
        <v>0.0</v>
      </c>
      <c r="E2764" s="42"/>
    </row>
    <row r="2765" hidden="1">
      <c r="A2765" s="58" t="s">
        <v>3870</v>
      </c>
      <c r="B2765" s="29">
        <v>70686.23999999999</v>
      </c>
      <c r="C2765" s="59">
        <v>70686.24000000003</v>
      </c>
      <c r="D2765" s="27">
        <v>4.3655745685100555E-11</v>
      </c>
      <c r="E2765" s="42"/>
    </row>
    <row r="2766" hidden="1">
      <c r="A2766" s="58" t="s">
        <v>3871</v>
      </c>
      <c r="B2766" s="29">
        <v>64910.0</v>
      </c>
      <c r="C2766" s="59">
        <v>64509.0</v>
      </c>
      <c r="D2766" s="27">
        <v>-401.0</v>
      </c>
      <c r="E2766" s="42"/>
    </row>
    <row r="2767" hidden="1">
      <c r="A2767" s="58" t="s">
        <v>3873</v>
      </c>
      <c r="B2767" s="29">
        <v>2405.0</v>
      </c>
      <c r="C2767" s="59">
        <v>2405.0</v>
      </c>
      <c r="D2767" s="27">
        <v>0.0</v>
      </c>
      <c r="E2767" s="42"/>
    </row>
    <row r="2768" hidden="1">
      <c r="A2768" s="58" t="s">
        <v>3874</v>
      </c>
      <c r="B2768" s="29">
        <v>10035.010000000002</v>
      </c>
      <c r="C2768" s="59">
        <v>9641.01</v>
      </c>
      <c r="D2768" s="27">
        <v>-394.0000000000018</v>
      </c>
      <c r="E2768" s="42"/>
    </row>
    <row r="2769" hidden="1">
      <c r="A2769" s="35" t="s">
        <v>3875</v>
      </c>
      <c r="B2769" s="29">
        <v>338366.45</v>
      </c>
      <c r="C2769" s="59">
        <v>336196.45</v>
      </c>
      <c r="D2769" s="27">
        <v>-2170.0</v>
      </c>
      <c r="E2769" s="42"/>
    </row>
    <row r="2770" hidden="1">
      <c r="A2770" s="36" t="s">
        <v>3876</v>
      </c>
      <c r="B2770" s="43">
        <v>-0.21000000002095476</v>
      </c>
      <c r="C2770" s="65">
        <v>1504.7900000000373</v>
      </c>
      <c r="D2770" s="66">
        <v>1505.0000000000582</v>
      </c>
      <c r="E2770" s="46"/>
    </row>
    <row r="2771" hidden="1">
      <c r="A2771" s="39"/>
      <c r="B2771" s="60"/>
      <c r="C2771" s="67"/>
      <c r="D2771" s="61"/>
      <c r="E2771" s="68"/>
    </row>
    <row r="2772" hidden="1">
      <c r="A2772" s="39"/>
      <c r="B2772" s="60"/>
      <c r="C2772" s="67"/>
      <c r="D2772" s="61"/>
      <c r="E2772" s="68"/>
    </row>
    <row r="2773" hidden="1">
      <c r="A2773" s="5" t="s">
        <v>5095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3850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46104.0</v>
      </c>
      <c r="B2777" s="6"/>
      <c r="C2777" s="54" t="s">
        <v>3851</v>
      </c>
      <c r="D2777" s="48">
        <v>46110.0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5098</v>
      </c>
      <c r="B2779" s="7"/>
      <c r="C2779" s="16"/>
      <c r="D2779" s="56" t="s">
        <v>5099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3852</v>
      </c>
      <c r="B2781" s="6"/>
      <c r="C2781" s="6"/>
      <c r="D2781" s="6"/>
      <c r="E2781" s="7"/>
    </row>
    <row r="2782" hidden="1">
      <c r="A2782" s="20" t="s">
        <v>3853</v>
      </c>
      <c r="B2782" s="21" t="s">
        <v>3854</v>
      </c>
      <c r="C2782" s="22" t="s">
        <v>3855</v>
      </c>
      <c r="D2782" s="21" t="s">
        <v>3856</v>
      </c>
      <c r="E2782" s="23" t="s">
        <v>13</v>
      </c>
    </row>
    <row r="2783" hidden="1">
      <c r="A2783" s="57" t="s">
        <v>3857</v>
      </c>
      <c r="B2783" s="25">
        <v>32751.0</v>
      </c>
      <c r="C2783" s="26">
        <v>32751.0</v>
      </c>
      <c r="D2783" s="27">
        <v>0.0</v>
      </c>
      <c r="E2783" s="28"/>
    </row>
    <row r="2784" hidden="1">
      <c r="A2784" s="57" t="s">
        <v>3858</v>
      </c>
      <c r="B2784" s="29">
        <v>20279.0</v>
      </c>
      <c r="C2784" s="26">
        <v>20279.0</v>
      </c>
      <c r="D2784" s="27">
        <v>0.0</v>
      </c>
      <c r="E2784" s="28"/>
    </row>
    <row r="2785" hidden="1">
      <c r="A2785" s="57" t="s">
        <v>3859</v>
      </c>
      <c r="B2785" s="29">
        <v>0.0</v>
      </c>
      <c r="C2785" s="26"/>
      <c r="D2785" s="27">
        <v>0.0</v>
      </c>
      <c r="E2785" s="42"/>
    </row>
    <row r="2786" hidden="1">
      <c r="A2786" s="57" t="s">
        <v>3860</v>
      </c>
      <c r="B2786" s="29">
        <v>4000.0</v>
      </c>
      <c r="C2786" s="26">
        <v>4000.0</v>
      </c>
      <c r="D2786" s="27">
        <v>0.0</v>
      </c>
      <c r="E2786" s="42"/>
    </row>
    <row r="2787" hidden="1">
      <c r="A2787" s="31" t="s">
        <v>3862</v>
      </c>
      <c r="B2787" s="29">
        <v>0.0</v>
      </c>
      <c r="C2787" s="26"/>
      <c r="D2787" s="27">
        <v>0.0</v>
      </c>
      <c r="E2787" s="28"/>
    </row>
    <row r="2788" hidden="1">
      <c r="A2788" s="31" t="s">
        <v>3863</v>
      </c>
      <c r="B2788" s="29">
        <v>0.0</v>
      </c>
      <c r="C2788" s="26"/>
      <c r="D2788" s="27">
        <v>0.0</v>
      </c>
      <c r="E2788" s="41"/>
    </row>
    <row r="2789" hidden="1">
      <c r="A2789" s="31" t="s">
        <v>3865</v>
      </c>
      <c r="B2789" s="29">
        <v>2529.0</v>
      </c>
      <c r="C2789" s="26">
        <v>2529.0</v>
      </c>
      <c r="D2789" s="27">
        <v>0.0</v>
      </c>
      <c r="E2789" s="28" t="s">
        <v>9055</v>
      </c>
    </row>
    <row r="2790" hidden="1">
      <c r="A2790" s="31" t="s">
        <v>3867</v>
      </c>
      <c r="B2790" s="29">
        <v>920.0</v>
      </c>
      <c r="C2790" s="26">
        <v>920.0</v>
      </c>
      <c r="D2790" s="27">
        <v>0.0</v>
      </c>
      <c r="E2790" s="41"/>
    </row>
    <row r="2791" hidden="1">
      <c r="A2791" s="58" t="s">
        <v>3868</v>
      </c>
      <c r="B2791" s="29">
        <v>100318.0</v>
      </c>
      <c r="C2791" s="29">
        <v>100054.0</v>
      </c>
      <c r="D2791" s="27">
        <v>-264.0</v>
      </c>
      <c r="E2791" s="42"/>
    </row>
    <row r="2792" hidden="1">
      <c r="A2792" s="58" t="s">
        <v>3869</v>
      </c>
      <c r="B2792" s="29">
        <v>39568.0</v>
      </c>
      <c r="C2792" s="59">
        <v>39568.0</v>
      </c>
      <c r="D2792" s="27">
        <v>0.0</v>
      </c>
      <c r="E2792" s="42"/>
    </row>
    <row r="2793" hidden="1">
      <c r="A2793" s="58" t="s">
        <v>3870</v>
      </c>
      <c r="B2793" s="29">
        <v>70686.23999999999</v>
      </c>
      <c r="C2793" s="59">
        <v>70686.24000000003</v>
      </c>
      <c r="D2793" s="27">
        <v>4.3655745685100555E-11</v>
      </c>
      <c r="E2793" s="42"/>
    </row>
    <row r="2794" hidden="1">
      <c r="A2794" s="58" t="s">
        <v>3871</v>
      </c>
      <c r="B2794" s="29">
        <v>64910.0</v>
      </c>
      <c r="C2794" s="59">
        <v>64509.0</v>
      </c>
      <c r="D2794" s="27">
        <v>-401.0</v>
      </c>
      <c r="E2794" s="42"/>
    </row>
    <row r="2795" hidden="1">
      <c r="A2795" s="58" t="s">
        <v>3873</v>
      </c>
      <c r="B2795" s="29">
        <v>2405.0</v>
      </c>
      <c r="C2795" s="59">
        <v>2405.0</v>
      </c>
      <c r="D2795" s="27">
        <v>0.0</v>
      </c>
      <c r="E2795" s="42"/>
    </row>
    <row r="2796" hidden="1">
      <c r="A2796" s="58" t="s">
        <v>3874</v>
      </c>
      <c r="B2796" s="29">
        <v>10035.010000000002</v>
      </c>
      <c r="C2796" s="59">
        <v>9641.01</v>
      </c>
      <c r="D2796" s="27">
        <v>-394.0000000000018</v>
      </c>
      <c r="E2796" s="42"/>
    </row>
    <row r="2797" hidden="1">
      <c r="A2797" s="35" t="s">
        <v>3875</v>
      </c>
      <c r="B2797" s="29">
        <v>338366.45</v>
      </c>
      <c r="C2797" s="59">
        <v>336196.45</v>
      </c>
      <c r="D2797" s="27">
        <v>-2170.0</v>
      </c>
      <c r="E2797" s="42"/>
    </row>
    <row r="2798" hidden="1">
      <c r="A2798" s="36" t="s">
        <v>3876</v>
      </c>
      <c r="B2798" s="43">
        <v>-0.21000000002095476</v>
      </c>
      <c r="C2798" s="65">
        <v>1504.7900000000373</v>
      </c>
      <c r="D2798" s="66">
        <v>1505.0000000000582</v>
      </c>
      <c r="E2798" s="46"/>
    </row>
    <row r="2799" hidden="1">
      <c r="A2799" s="39"/>
      <c r="B2799" s="60"/>
      <c r="C2799" s="67"/>
      <c r="D2799" s="61"/>
      <c r="E2799" s="68"/>
    </row>
    <row r="2800" hidden="1">
      <c r="A2800" s="39"/>
      <c r="B2800" s="60"/>
      <c r="C2800" s="67"/>
      <c r="D2800" s="61"/>
      <c r="E2800" s="68"/>
    </row>
    <row r="2801" hidden="1">
      <c r="A2801" s="5" t="s">
        <v>5095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3850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46111.0</v>
      </c>
      <c r="B2805" s="6"/>
      <c r="C2805" s="54" t="s">
        <v>3851</v>
      </c>
      <c r="D2805" s="48">
        <v>46112.0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5098</v>
      </c>
      <c r="B2807" s="7"/>
      <c r="C2807" s="16"/>
      <c r="D2807" s="56" t="s">
        <v>5100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3852</v>
      </c>
      <c r="B2809" s="6"/>
      <c r="C2809" s="6"/>
      <c r="D2809" s="6"/>
      <c r="E2809" s="7"/>
    </row>
    <row r="2810" hidden="1">
      <c r="A2810" s="20" t="s">
        <v>3853</v>
      </c>
      <c r="B2810" s="21" t="s">
        <v>3854</v>
      </c>
      <c r="C2810" s="22" t="s">
        <v>3855</v>
      </c>
      <c r="D2810" s="21" t="s">
        <v>3856</v>
      </c>
      <c r="E2810" s="23" t="s">
        <v>13</v>
      </c>
    </row>
    <row r="2811" hidden="1">
      <c r="A2811" s="57" t="s">
        <v>3857</v>
      </c>
      <c r="B2811" s="25">
        <v>5272.0</v>
      </c>
      <c r="C2811" s="26">
        <v>5275.0</v>
      </c>
      <c r="D2811" s="27">
        <v>3.0</v>
      </c>
      <c r="E2811" s="28"/>
    </row>
    <row r="2812" hidden="1">
      <c r="A2812" s="57" t="s">
        <v>3858</v>
      </c>
      <c r="B2812" s="29">
        <v>3593.0</v>
      </c>
      <c r="C2812" s="26">
        <v>3593.0</v>
      </c>
      <c r="D2812" s="27">
        <v>0.0</v>
      </c>
      <c r="E2812" s="28"/>
    </row>
    <row r="2813" hidden="1">
      <c r="A2813" s="57" t="s">
        <v>3859</v>
      </c>
      <c r="B2813" s="29">
        <v>0.0</v>
      </c>
      <c r="C2813" s="26"/>
      <c r="D2813" s="27">
        <v>0.0</v>
      </c>
      <c r="E2813" s="42"/>
    </row>
    <row r="2814" hidden="1">
      <c r="A2814" s="57" t="s">
        <v>3860</v>
      </c>
      <c r="B2814" s="29">
        <v>0.0</v>
      </c>
      <c r="C2814" s="26"/>
      <c r="D2814" s="27">
        <v>0.0</v>
      </c>
      <c r="E2814" s="42"/>
    </row>
    <row r="2815" hidden="1">
      <c r="A2815" s="31" t="s">
        <v>3862</v>
      </c>
      <c r="B2815" s="29">
        <v>0.0</v>
      </c>
      <c r="C2815" s="26"/>
      <c r="D2815" s="27">
        <v>0.0</v>
      </c>
      <c r="E2815" s="28"/>
    </row>
    <row r="2816" hidden="1">
      <c r="A2816" s="31" t="s">
        <v>3863</v>
      </c>
      <c r="B2816" s="29">
        <v>0.0</v>
      </c>
      <c r="C2816" s="26"/>
      <c r="D2816" s="27">
        <v>0.0</v>
      </c>
      <c r="E2816" s="41"/>
    </row>
    <row r="2817" hidden="1">
      <c r="A2817" s="31" t="s">
        <v>3865</v>
      </c>
      <c r="B2817" s="29">
        <v>114.0</v>
      </c>
      <c r="C2817" s="26">
        <v>114.0</v>
      </c>
      <c r="D2817" s="27">
        <v>0.0</v>
      </c>
      <c r="E2817" s="28" t="s">
        <v>9056</v>
      </c>
    </row>
    <row r="2818" hidden="1">
      <c r="A2818" s="31" t="s">
        <v>3867</v>
      </c>
      <c r="B2818" s="29">
        <v>810.0</v>
      </c>
      <c r="C2818" s="26">
        <v>810.0</v>
      </c>
      <c r="D2818" s="27">
        <v>0.0</v>
      </c>
      <c r="E2818" s="41"/>
    </row>
    <row r="2819" hidden="1">
      <c r="A2819" s="58" t="s">
        <v>3868</v>
      </c>
      <c r="B2819" s="29">
        <v>30657.0</v>
      </c>
      <c r="C2819" s="29">
        <v>30657.0</v>
      </c>
      <c r="D2819" s="27">
        <v>0.0</v>
      </c>
      <c r="E2819" s="42"/>
    </row>
    <row r="2820" hidden="1">
      <c r="A2820" s="58" t="s">
        <v>3869</v>
      </c>
      <c r="B2820" s="29">
        <v>11356.0</v>
      </c>
      <c r="C2820" s="59">
        <v>11356.0</v>
      </c>
      <c r="D2820" s="27">
        <v>0.0</v>
      </c>
      <c r="E2820" s="42"/>
    </row>
    <row r="2821" hidden="1">
      <c r="A2821" s="58" t="s">
        <v>3870</v>
      </c>
      <c r="B2821" s="29">
        <v>17684.599999999995</v>
      </c>
      <c r="C2821" s="59">
        <v>17684.6</v>
      </c>
      <c r="D2821" s="27">
        <v>3.637978807091713E-12</v>
      </c>
      <c r="E2821" s="42"/>
    </row>
    <row r="2822" hidden="1">
      <c r="A2822" s="58" t="s">
        <v>3871</v>
      </c>
      <c r="B2822" s="29">
        <v>11660.0</v>
      </c>
      <c r="C2822" s="59">
        <v>11660.0</v>
      </c>
      <c r="D2822" s="27">
        <v>0.0</v>
      </c>
      <c r="E2822" s="42"/>
    </row>
    <row r="2823" hidden="1">
      <c r="A2823" s="58" t="s">
        <v>3873</v>
      </c>
      <c r="B2823" s="29">
        <v>588.0</v>
      </c>
      <c r="C2823" s="59">
        <v>588.0</v>
      </c>
      <c r="D2823" s="27">
        <v>0.0</v>
      </c>
      <c r="E2823" s="42"/>
    </row>
    <row r="2824" hidden="1">
      <c r="A2824" s="58" t="s">
        <v>3874</v>
      </c>
      <c r="B2824" s="29">
        <v>3150.8</v>
      </c>
      <c r="C2824" s="59">
        <v>3150.7999999999997</v>
      </c>
      <c r="D2824" s="27">
        <v>-4.547473508864641E-13</v>
      </c>
      <c r="E2824" s="42"/>
    </row>
    <row r="2825" hidden="1">
      <c r="A2825" s="35" t="s">
        <v>3875</v>
      </c>
      <c r="B2825" s="29">
        <v>81734.90000000002</v>
      </c>
      <c r="C2825" s="59">
        <v>81734.9</v>
      </c>
      <c r="D2825" s="27">
        <v>-2.9103830456733704E-11</v>
      </c>
      <c r="E2825" s="42"/>
    </row>
    <row r="2826" hidden="1">
      <c r="A2826" s="36" t="s">
        <v>3876</v>
      </c>
      <c r="B2826" s="43">
        <v>-0.3000000000174623</v>
      </c>
      <c r="C2826" s="65">
        <v>2.7000000000116415</v>
      </c>
      <c r="D2826" s="66">
        <v>3.000000000029104</v>
      </c>
      <c r="E2826" s="46"/>
    </row>
    <row r="2827" hidden="1">
      <c r="A2827" s="39"/>
      <c r="B2827" s="60"/>
      <c r="C2827" s="70"/>
      <c r="D2827" s="61"/>
      <c r="E2827" s="68"/>
    </row>
    <row r="2828" hidden="1">
      <c r="A2828" s="39"/>
      <c r="B2828" s="60"/>
      <c r="C2828" s="70"/>
      <c r="D2828" s="61"/>
      <c r="E2828" s="68"/>
    </row>
    <row r="2829" hidden="1">
      <c r="A2829" s="5" t="s">
        <v>5095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3850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46167.0</v>
      </c>
      <c r="B2833" s="6"/>
      <c r="C2833" s="54" t="s">
        <v>3851</v>
      </c>
      <c r="D2833" s="71">
        <v>46173.0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5098</v>
      </c>
      <c r="B2835" s="7"/>
      <c r="C2835" s="16"/>
      <c r="D2835" s="56" t="s">
        <v>5099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3852</v>
      </c>
      <c r="B2837" s="6"/>
      <c r="C2837" s="6"/>
      <c r="D2837" s="6"/>
      <c r="E2837" s="7"/>
    </row>
    <row r="2838" hidden="1">
      <c r="A2838" s="20" t="s">
        <v>3853</v>
      </c>
      <c r="B2838" s="21" t="s">
        <v>3854</v>
      </c>
      <c r="C2838" s="22" t="s">
        <v>3855</v>
      </c>
      <c r="D2838" s="21" t="s">
        <v>3856</v>
      </c>
      <c r="E2838" s="23" t="s">
        <v>13</v>
      </c>
    </row>
    <row r="2839" hidden="1">
      <c r="A2839" s="57" t="s">
        <v>3857</v>
      </c>
      <c r="B2839" s="25">
        <v>35133.0</v>
      </c>
      <c r="C2839" s="26">
        <v>35235.0</v>
      </c>
      <c r="D2839" s="27">
        <v>102.0</v>
      </c>
      <c r="E2839" s="28"/>
    </row>
    <row r="2840" hidden="1">
      <c r="A2840" s="57" t="s">
        <v>3858</v>
      </c>
      <c r="B2840" s="29">
        <v>28474.0</v>
      </c>
      <c r="C2840" s="26">
        <v>28474.0</v>
      </c>
      <c r="D2840" s="27">
        <v>0.0</v>
      </c>
      <c r="E2840" s="28"/>
    </row>
    <row r="2841" hidden="1">
      <c r="A2841" s="57" t="s">
        <v>3859</v>
      </c>
      <c r="B2841" s="29">
        <v>0.0</v>
      </c>
      <c r="C2841" s="26"/>
      <c r="D2841" s="27">
        <v>0.0</v>
      </c>
      <c r="E2841" s="42"/>
    </row>
    <row r="2842" hidden="1">
      <c r="A2842" s="57" t="s">
        <v>3860</v>
      </c>
      <c r="B2842" s="29">
        <v>4000.0</v>
      </c>
      <c r="C2842" s="26">
        <v>4000.0</v>
      </c>
      <c r="D2842" s="27">
        <v>0.0</v>
      </c>
      <c r="E2842" s="42"/>
    </row>
    <row r="2843" hidden="1">
      <c r="A2843" s="31" t="s">
        <v>3862</v>
      </c>
      <c r="B2843" s="29">
        <v>0.0</v>
      </c>
      <c r="C2843" s="26"/>
      <c r="D2843" s="27">
        <v>0.0</v>
      </c>
      <c r="E2843" s="28"/>
    </row>
    <row r="2844" hidden="1">
      <c r="A2844" s="31" t="s">
        <v>3863</v>
      </c>
      <c r="B2844" s="25">
        <v>0.0</v>
      </c>
      <c r="C2844" s="26"/>
      <c r="D2844" s="27">
        <v>0.0</v>
      </c>
      <c r="E2844" s="41"/>
    </row>
    <row r="2845" hidden="1">
      <c r="A2845" s="31" t="s">
        <v>3865</v>
      </c>
      <c r="B2845" s="29">
        <v>894.0</v>
      </c>
      <c r="C2845" s="26">
        <v>800.0</v>
      </c>
      <c r="D2845" s="27">
        <v>-94.0</v>
      </c>
      <c r="E2845" s="28" t="s">
        <v>9057</v>
      </c>
    </row>
    <row r="2846" hidden="1">
      <c r="A2846" s="31" t="s">
        <v>3867</v>
      </c>
      <c r="B2846" s="29">
        <v>1080.0</v>
      </c>
      <c r="C2846" s="26">
        <v>1080.0</v>
      </c>
      <c r="D2846" s="27">
        <v>0.0</v>
      </c>
      <c r="E2846" s="41"/>
    </row>
    <row r="2847" hidden="1">
      <c r="A2847" s="58" t="s">
        <v>3868</v>
      </c>
      <c r="B2847" s="29">
        <v>97874.9</v>
      </c>
      <c r="C2847" s="29">
        <v>97545.9</v>
      </c>
      <c r="D2847" s="27">
        <v>-329.0</v>
      </c>
      <c r="E2847" s="42"/>
    </row>
    <row r="2848" hidden="1">
      <c r="A2848" s="58" t="s">
        <v>3869</v>
      </c>
      <c r="B2848" s="29">
        <v>39192.0</v>
      </c>
      <c r="C2848" s="59">
        <v>39192.0</v>
      </c>
      <c r="D2848" s="27">
        <v>0.0</v>
      </c>
      <c r="E2848" s="42"/>
    </row>
    <row r="2849" hidden="1">
      <c r="A2849" s="58" t="s">
        <v>3870</v>
      </c>
      <c r="B2849" s="29">
        <v>71814.0</v>
      </c>
      <c r="C2849" s="59">
        <v>69861.0</v>
      </c>
      <c r="D2849" s="27">
        <v>-1953.0</v>
      </c>
      <c r="E2849" s="42"/>
    </row>
    <row r="2850" hidden="1">
      <c r="A2850" s="58" t="s">
        <v>3871</v>
      </c>
      <c r="B2850" s="29">
        <v>68808.4</v>
      </c>
      <c r="C2850" s="59">
        <v>68808.4</v>
      </c>
      <c r="D2850" s="27">
        <v>0.0</v>
      </c>
      <c r="E2850" s="42"/>
    </row>
    <row r="2851" hidden="1">
      <c r="A2851" s="58" t="s">
        <v>3873</v>
      </c>
      <c r="B2851" s="29">
        <v>1603.0</v>
      </c>
      <c r="C2851" s="59">
        <v>1603.0</v>
      </c>
      <c r="D2851" s="27">
        <v>0.0</v>
      </c>
      <c r="E2851" s="42"/>
    </row>
    <row r="2852" hidden="1">
      <c r="A2852" s="58" t="s">
        <v>3874</v>
      </c>
      <c r="B2852" s="29">
        <v>10538.0</v>
      </c>
      <c r="C2852" s="59">
        <v>10538.0</v>
      </c>
      <c r="D2852" s="27">
        <v>0.0</v>
      </c>
      <c r="E2852" s="42"/>
    </row>
    <row r="2853" hidden="1">
      <c r="A2853" s="35" t="s">
        <v>3875</v>
      </c>
      <c r="B2853" s="29">
        <v>348872.5</v>
      </c>
      <c r="C2853" s="59">
        <v>346590.50000000006</v>
      </c>
      <c r="D2853" s="27">
        <v>-2281.999999999942</v>
      </c>
      <c r="E2853" s="42"/>
    </row>
    <row r="2854" hidden="1">
      <c r="A2854" s="36" t="s">
        <v>3876</v>
      </c>
      <c r="B2854" s="43">
        <v>0.7999999999956344</v>
      </c>
      <c r="C2854" s="65">
        <v>8.799999999988358</v>
      </c>
      <c r="D2854" s="66">
        <v>7.999999999992724</v>
      </c>
      <c r="E2854" s="46"/>
    </row>
    <row r="2855" hidden="1">
      <c r="A2855" s="39"/>
      <c r="B2855" s="60"/>
      <c r="C2855" s="70"/>
      <c r="D2855" s="61"/>
      <c r="E2855" s="68"/>
    </row>
    <row r="2856" hidden="1">
      <c r="A2856" s="39"/>
      <c r="B2856" s="60"/>
      <c r="C2856" s="70"/>
      <c r="D2856" s="61"/>
      <c r="E2856" s="68"/>
    </row>
    <row r="2857">
      <c r="A2857" s="5" t="s">
        <v>5095</v>
      </c>
      <c r="B2857" s="6"/>
      <c r="C2857" s="6"/>
      <c r="D2857" s="6"/>
      <c r="E2857" s="7"/>
    </row>
    <row r="2858">
      <c r="A2858" s="10"/>
      <c r="B2858" s="11"/>
      <c r="C2858" s="11"/>
      <c r="D2858" s="11"/>
      <c r="E2858" s="12"/>
    </row>
    <row r="2859">
      <c r="A2859" s="5" t="s">
        <v>3850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13">
        <v>46167.0</v>
      </c>
      <c r="B2861" s="6"/>
      <c r="C2861" s="54" t="s">
        <v>3851</v>
      </c>
      <c r="D2861" s="48">
        <v>46173.0</v>
      </c>
      <c r="E2861" s="7"/>
    </row>
    <row r="2862">
      <c r="A2862" s="10"/>
      <c r="B2862" s="11"/>
      <c r="C2862" s="16"/>
      <c r="D2862" s="11"/>
      <c r="E2862" s="12"/>
    </row>
    <row r="2863">
      <c r="A2863" s="55" t="s">
        <v>5098</v>
      </c>
      <c r="B2863" s="7"/>
      <c r="C2863" s="16"/>
      <c r="D2863" s="56" t="s">
        <v>5099</v>
      </c>
      <c r="E2863" s="7"/>
    </row>
    <row r="2864">
      <c r="A2864" s="10"/>
      <c r="B2864" s="12"/>
      <c r="C2864" s="16"/>
      <c r="D2864" s="11"/>
      <c r="E2864" s="12"/>
    </row>
    <row r="2865">
      <c r="A2865" s="19" t="s">
        <v>3852</v>
      </c>
      <c r="B2865" s="6"/>
      <c r="C2865" s="6"/>
      <c r="D2865" s="6"/>
      <c r="E2865" s="7"/>
    </row>
    <row r="2866">
      <c r="A2866" s="20" t="s">
        <v>3853</v>
      </c>
      <c r="B2866" s="21" t="s">
        <v>3854</v>
      </c>
      <c r="C2866" s="22" t="s">
        <v>3855</v>
      </c>
      <c r="D2866" s="21" t="s">
        <v>3856</v>
      </c>
      <c r="E2866" s="23" t="s">
        <v>13</v>
      </c>
    </row>
    <row r="2867">
      <c r="A2867" s="57" t="s">
        <v>3857</v>
      </c>
      <c r="B2867" s="25">
        <v>35133.0</v>
      </c>
      <c r="C2867" s="26">
        <v>35235.0</v>
      </c>
      <c r="D2867" s="27">
        <v>102.0</v>
      </c>
      <c r="E2867" s="28"/>
    </row>
    <row r="2868">
      <c r="A2868" s="57" t="s">
        <v>3858</v>
      </c>
      <c r="B2868" s="29">
        <v>28474.0</v>
      </c>
      <c r="C2868" s="26">
        <v>28474.0</v>
      </c>
      <c r="D2868" s="27">
        <v>0.0</v>
      </c>
      <c r="E2868" s="28"/>
    </row>
    <row r="2869">
      <c r="A2869" s="57" t="s">
        <v>3859</v>
      </c>
      <c r="B2869" s="29">
        <v>0.0</v>
      </c>
      <c r="C2869" s="26"/>
      <c r="D2869" s="27">
        <v>0.0</v>
      </c>
      <c r="E2869" s="42"/>
    </row>
    <row r="2870">
      <c r="A2870" s="57" t="s">
        <v>3860</v>
      </c>
      <c r="B2870" s="29">
        <v>4000.0</v>
      </c>
      <c r="C2870" s="26">
        <v>4000.0</v>
      </c>
      <c r="D2870" s="27">
        <v>0.0</v>
      </c>
      <c r="E2870" s="42"/>
    </row>
    <row r="2871">
      <c r="A2871" s="31" t="s">
        <v>3862</v>
      </c>
      <c r="B2871" s="29">
        <v>0.0</v>
      </c>
      <c r="C2871" s="26"/>
      <c r="D2871" s="27">
        <v>0.0</v>
      </c>
      <c r="E2871" s="28"/>
    </row>
    <row r="2872">
      <c r="A2872" s="31" t="s">
        <v>3863</v>
      </c>
      <c r="B2872" s="25">
        <v>0.0</v>
      </c>
      <c r="C2872" s="26"/>
      <c r="D2872" s="27">
        <v>0.0</v>
      </c>
      <c r="E2872" s="41"/>
    </row>
    <row r="2873">
      <c r="A2873" s="31" t="s">
        <v>3865</v>
      </c>
      <c r="B2873" s="29">
        <v>894.0</v>
      </c>
      <c r="C2873" s="26">
        <v>800.0</v>
      </c>
      <c r="D2873" s="27">
        <v>-94.0</v>
      </c>
      <c r="E2873" s="28" t="s">
        <v>9057</v>
      </c>
    </row>
    <row r="2874">
      <c r="A2874" s="31" t="s">
        <v>3867</v>
      </c>
      <c r="B2874" s="29">
        <v>1080.0</v>
      </c>
      <c r="C2874" s="26">
        <v>1080.0</v>
      </c>
      <c r="D2874" s="27">
        <v>0.0</v>
      </c>
      <c r="E2874" s="41"/>
    </row>
    <row r="2875">
      <c r="A2875" s="58" t="s">
        <v>3868</v>
      </c>
      <c r="B2875" s="29">
        <v>97874.9</v>
      </c>
      <c r="C2875" s="29">
        <v>97545.9</v>
      </c>
      <c r="D2875" s="27">
        <v>-329.0</v>
      </c>
      <c r="E2875" s="42"/>
    </row>
    <row r="2876">
      <c r="A2876" s="58" t="s">
        <v>3869</v>
      </c>
      <c r="B2876" s="29">
        <v>39192.0</v>
      </c>
      <c r="C2876" s="59">
        <v>39192.0</v>
      </c>
      <c r="D2876" s="27">
        <v>0.0</v>
      </c>
      <c r="E2876" s="42"/>
    </row>
    <row r="2877">
      <c r="A2877" s="58" t="s">
        <v>3870</v>
      </c>
      <c r="B2877" s="29">
        <v>71814.0</v>
      </c>
      <c r="C2877" s="59">
        <v>69861.0</v>
      </c>
      <c r="D2877" s="27">
        <v>-1953.0</v>
      </c>
      <c r="E2877" s="42"/>
    </row>
    <row r="2878">
      <c r="A2878" s="58" t="s">
        <v>3871</v>
      </c>
      <c r="B2878" s="29">
        <v>68808.4</v>
      </c>
      <c r="C2878" s="59">
        <v>68808.4</v>
      </c>
      <c r="D2878" s="27">
        <v>0.0</v>
      </c>
      <c r="E2878" s="42"/>
    </row>
    <row r="2879">
      <c r="A2879" s="58" t="s">
        <v>3873</v>
      </c>
      <c r="B2879" s="29">
        <v>1603.0</v>
      </c>
      <c r="C2879" s="59">
        <v>1603.0</v>
      </c>
      <c r="D2879" s="27">
        <v>0.0</v>
      </c>
      <c r="E2879" s="42"/>
    </row>
    <row r="2880">
      <c r="A2880" s="58" t="s">
        <v>3874</v>
      </c>
      <c r="B2880" s="29">
        <v>10538.0</v>
      </c>
      <c r="C2880" s="59">
        <v>10538.0</v>
      </c>
      <c r="D2880" s="27">
        <v>0.0</v>
      </c>
      <c r="E2880" s="42"/>
    </row>
    <row r="2881">
      <c r="A2881" s="35" t="s">
        <v>3875</v>
      </c>
      <c r="B2881" s="29">
        <v>348872.5</v>
      </c>
      <c r="C2881" s="59">
        <v>346590.50000000006</v>
      </c>
      <c r="D2881" s="27">
        <v>-2281.999999999942</v>
      </c>
      <c r="E2881" s="42"/>
    </row>
    <row r="2882">
      <c r="A2882" s="36" t="s">
        <v>3876</v>
      </c>
      <c r="B2882" s="43">
        <v>0.7999999999956344</v>
      </c>
      <c r="C2882" s="65">
        <v>8.799999999988358</v>
      </c>
      <c r="D2882" s="66">
        <v>7.999999999992724</v>
      </c>
      <c r="E2882" s="46"/>
    </row>
    <row r="2883">
      <c r="A2883" s="39"/>
      <c r="B2883" s="60"/>
      <c r="C2883" s="70"/>
      <c r="D2883" s="61"/>
      <c r="E2883" s="68"/>
    </row>
    <row r="2884">
      <c r="A2884" s="39"/>
      <c r="B2884" s="60"/>
      <c r="C2884" s="70"/>
      <c r="D2884" s="61"/>
      <c r="E2884" s="68"/>
    </row>
    <row r="2885">
      <c r="A2885" s="5" t="s">
        <v>5095</v>
      </c>
      <c r="B2885" s="6"/>
      <c r="C2885" s="6"/>
      <c r="D2885" s="6"/>
      <c r="E2885" s="7"/>
    </row>
    <row r="2886">
      <c r="A2886" s="10"/>
      <c r="B2886" s="11"/>
      <c r="C2886" s="11"/>
      <c r="D2886" s="11"/>
      <c r="E2886" s="12"/>
    </row>
    <row r="2887">
      <c r="A2887" s="5" t="s">
        <v>3850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13">
        <v>46174.0</v>
      </c>
      <c r="B2889" s="6"/>
      <c r="C2889" s="54" t="s">
        <v>3851</v>
      </c>
      <c r="D2889" s="48">
        <v>46180.0</v>
      </c>
      <c r="E2889" s="7"/>
    </row>
    <row r="2890">
      <c r="A2890" s="10"/>
      <c r="B2890" s="11"/>
      <c r="C2890" s="16"/>
      <c r="D2890" s="11"/>
      <c r="E2890" s="12"/>
    </row>
    <row r="2891">
      <c r="A2891" s="55" t="s">
        <v>5098</v>
      </c>
      <c r="B2891" s="7"/>
      <c r="C2891" s="16"/>
      <c r="D2891" s="56" t="s">
        <v>5099</v>
      </c>
      <c r="E2891" s="7"/>
    </row>
    <row r="2892">
      <c r="A2892" s="10"/>
      <c r="B2892" s="12"/>
      <c r="C2892" s="16"/>
      <c r="D2892" s="11"/>
      <c r="E2892" s="12"/>
    </row>
    <row r="2893">
      <c r="A2893" s="19" t="s">
        <v>3852</v>
      </c>
      <c r="B2893" s="6"/>
      <c r="C2893" s="6"/>
      <c r="D2893" s="6"/>
      <c r="E2893" s="7"/>
    </row>
    <row r="2894">
      <c r="A2894" s="20" t="s">
        <v>3853</v>
      </c>
      <c r="B2894" s="21" t="s">
        <v>3854</v>
      </c>
      <c r="C2894" s="22" t="s">
        <v>3855</v>
      </c>
      <c r="D2894" s="21" t="s">
        <v>3856</v>
      </c>
      <c r="E2894" s="23" t="s">
        <v>13</v>
      </c>
    </row>
    <row r="2895">
      <c r="A2895" s="57" t="s">
        <v>3857</v>
      </c>
      <c r="B2895" s="25">
        <v>26659.0</v>
      </c>
      <c r="C2895" s="26">
        <v>26659.0</v>
      </c>
      <c r="D2895" s="27">
        <v>0.0</v>
      </c>
      <c r="E2895" s="28"/>
    </row>
    <row r="2896">
      <c r="A2896" s="57" t="s">
        <v>3858</v>
      </c>
      <c r="B2896" s="29">
        <v>36459.0</v>
      </c>
      <c r="C2896" s="26">
        <v>36459.0</v>
      </c>
      <c r="D2896" s="27">
        <v>0.0</v>
      </c>
      <c r="E2896" s="28"/>
    </row>
    <row r="2897">
      <c r="A2897" s="57" t="s">
        <v>3859</v>
      </c>
      <c r="B2897" s="29">
        <v>0.0</v>
      </c>
      <c r="C2897" s="26"/>
      <c r="D2897" s="27">
        <v>0.0</v>
      </c>
      <c r="E2897" s="42"/>
    </row>
    <row r="2898">
      <c r="A2898" s="57" t="s">
        <v>3860</v>
      </c>
      <c r="B2898" s="29">
        <v>3000.0</v>
      </c>
      <c r="C2898" s="26">
        <v>3000.0</v>
      </c>
      <c r="D2898" s="27">
        <v>0.0</v>
      </c>
      <c r="E2898" s="42"/>
    </row>
    <row r="2899">
      <c r="A2899" s="31" t="s">
        <v>3862</v>
      </c>
      <c r="B2899" s="29">
        <v>0.0</v>
      </c>
      <c r="C2899" s="26"/>
      <c r="D2899" s="27">
        <v>0.0</v>
      </c>
      <c r="E2899" s="28"/>
    </row>
    <row r="2900">
      <c r="A2900" s="31" t="s">
        <v>3863</v>
      </c>
      <c r="B2900" s="25">
        <v>0.0</v>
      </c>
      <c r="C2900" s="26"/>
      <c r="D2900" s="27">
        <v>0.0</v>
      </c>
      <c r="E2900" s="41"/>
    </row>
    <row r="2901">
      <c r="A2901" s="31" t="s">
        <v>3865</v>
      </c>
      <c r="B2901" s="29">
        <v>692.0</v>
      </c>
      <c r="C2901" s="26">
        <v>692.0</v>
      </c>
      <c r="D2901" s="27">
        <v>0.0</v>
      </c>
      <c r="E2901" s="28" t="s">
        <v>5298</v>
      </c>
    </row>
    <row r="2902">
      <c r="A2902" s="31" t="s">
        <v>3867</v>
      </c>
      <c r="B2902" s="29">
        <v>2295.0</v>
      </c>
      <c r="C2902" s="26">
        <v>2295.0</v>
      </c>
      <c r="D2902" s="27">
        <v>0.0</v>
      </c>
      <c r="E2902" s="41"/>
    </row>
    <row r="2903">
      <c r="A2903" s="58" t="s">
        <v>3868</v>
      </c>
      <c r="B2903" s="29">
        <v>98847.70000000001</v>
      </c>
      <c r="C2903" s="29">
        <v>98847.7</v>
      </c>
      <c r="D2903" s="27">
        <v>-1.4551915228366852E-11</v>
      </c>
      <c r="E2903" s="42"/>
    </row>
    <row r="2904">
      <c r="A2904" s="58" t="s">
        <v>3869</v>
      </c>
      <c r="B2904" s="29">
        <v>41554.0</v>
      </c>
      <c r="C2904" s="59">
        <v>41554.0</v>
      </c>
      <c r="D2904" s="27">
        <v>0.0</v>
      </c>
      <c r="E2904" s="42"/>
    </row>
    <row r="2905">
      <c r="A2905" s="58" t="s">
        <v>3870</v>
      </c>
      <c r="B2905" s="29">
        <v>83586.42000000001</v>
      </c>
      <c r="C2905" s="59">
        <v>83586.41999999997</v>
      </c>
      <c r="D2905" s="27">
        <v>-4.3655745685100555E-11</v>
      </c>
      <c r="E2905" s="42"/>
    </row>
    <row r="2906">
      <c r="A2906" s="58" t="s">
        <v>3871</v>
      </c>
      <c r="B2906" s="29">
        <v>66514.0</v>
      </c>
      <c r="C2906" s="59">
        <v>66514.0</v>
      </c>
      <c r="D2906" s="27">
        <v>0.0</v>
      </c>
      <c r="E2906" s="42"/>
    </row>
    <row r="2907">
      <c r="A2907" s="58" t="s">
        <v>3873</v>
      </c>
      <c r="B2907" s="29">
        <v>2510.0</v>
      </c>
      <c r="C2907" s="59">
        <v>2510.0</v>
      </c>
      <c r="D2907" s="27">
        <v>0.0</v>
      </c>
      <c r="E2907" s="42"/>
    </row>
    <row r="2908">
      <c r="A2908" s="58" t="s">
        <v>3874</v>
      </c>
      <c r="B2908" s="29">
        <v>8844.38</v>
      </c>
      <c r="C2908" s="59">
        <v>8844.380000000001</v>
      </c>
      <c r="D2908" s="27">
        <v>1.8189894035458565E-12</v>
      </c>
      <c r="E2908" s="42"/>
    </row>
    <row r="2909">
      <c r="A2909" s="35" t="s">
        <v>3875</v>
      </c>
      <c r="B2909" s="29">
        <v>362116.5</v>
      </c>
      <c r="C2909" s="59">
        <v>362116.5</v>
      </c>
      <c r="D2909" s="27">
        <v>0.0</v>
      </c>
      <c r="E2909" s="42"/>
    </row>
    <row r="2910">
      <c r="A2910" s="36" t="s">
        <v>3876</v>
      </c>
      <c r="B2910" s="43">
        <v>0.6200000000317232</v>
      </c>
      <c r="C2910" s="65">
        <v>0.6199999999953434</v>
      </c>
      <c r="D2910" s="66">
        <v>-3.637978807091713E-11</v>
      </c>
      <c r="E2910" s="46"/>
    </row>
    <row r="2911">
      <c r="A2911" s="39"/>
      <c r="B2911" s="60"/>
      <c r="C2911" s="70"/>
      <c r="D2911" s="61"/>
      <c r="E2911" s="68"/>
    </row>
    <row r="2912">
      <c r="A2912" s="39"/>
      <c r="B2912" s="60"/>
      <c r="C2912" s="70"/>
      <c r="D2912" s="61"/>
      <c r="E2912" s="68"/>
    </row>
    <row r="2913">
      <c r="A2913" s="5" t="s">
        <v>5095</v>
      </c>
      <c r="B2913" s="6"/>
      <c r="C2913" s="6"/>
      <c r="D2913" s="6"/>
      <c r="E2913" s="7"/>
    </row>
    <row r="2914">
      <c r="A2914" s="10"/>
      <c r="B2914" s="11"/>
      <c r="C2914" s="11"/>
      <c r="D2914" s="11"/>
      <c r="E2914" s="12"/>
    </row>
    <row r="2915">
      <c r="A2915" s="5" t="s">
        <v>3850</v>
      </c>
      <c r="B2915" s="6"/>
      <c r="C2915" s="6"/>
      <c r="D2915" s="6"/>
      <c r="E2915" s="7"/>
    </row>
    <row r="2916">
      <c r="A2916" s="10"/>
      <c r="B2916" s="11"/>
      <c r="C2916" s="11"/>
      <c r="D2916" s="11"/>
      <c r="E2916" s="12"/>
    </row>
    <row r="2917">
      <c r="A2917" s="13">
        <v>46181.0</v>
      </c>
      <c r="B2917" s="6"/>
      <c r="C2917" s="54" t="s">
        <v>3851</v>
      </c>
      <c r="D2917" s="48">
        <v>46187.0</v>
      </c>
      <c r="E2917" s="7"/>
    </row>
    <row r="2918">
      <c r="A2918" s="10"/>
      <c r="B2918" s="11"/>
      <c r="C2918" s="16"/>
      <c r="D2918" s="11"/>
      <c r="E2918" s="12"/>
    </row>
    <row r="2919">
      <c r="A2919" s="55" t="s">
        <v>5098</v>
      </c>
      <c r="B2919" s="7"/>
      <c r="C2919" s="16"/>
      <c r="D2919" s="56" t="s">
        <v>5099</v>
      </c>
      <c r="E2919" s="7"/>
    </row>
    <row r="2920">
      <c r="A2920" s="10"/>
      <c r="B2920" s="12"/>
      <c r="C2920" s="16"/>
      <c r="D2920" s="11"/>
      <c r="E2920" s="12"/>
    </row>
    <row r="2921">
      <c r="A2921" s="19" t="s">
        <v>3852</v>
      </c>
      <c r="B2921" s="6"/>
      <c r="C2921" s="6"/>
      <c r="D2921" s="6"/>
      <c r="E2921" s="7"/>
    </row>
    <row r="2922">
      <c r="A2922" s="20" t="s">
        <v>3853</v>
      </c>
      <c r="B2922" s="21" t="s">
        <v>3854</v>
      </c>
      <c r="C2922" s="22" t="s">
        <v>3855</v>
      </c>
      <c r="D2922" s="21" t="s">
        <v>3856</v>
      </c>
      <c r="E2922" s="23" t="s">
        <v>13</v>
      </c>
    </row>
    <row r="2923">
      <c r="A2923" s="57" t="s">
        <v>3857</v>
      </c>
      <c r="B2923" s="25">
        <v>29047.0</v>
      </c>
      <c r="C2923" s="26">
        <v>29047.0</v>
      </c>
      <c r="D2923" s="27">
        <v>0.0</v>
      </c>
      <c r="E2923" s="28"/>
    </row>
    <row r="2924">
      <c r="A2924" s="57" t="s">
        <v>3858</v>
      </c>
      <c r="B2924" s="29">
        <v>26346.0</v>
      </c>
      <c r="C2924" s="26">
        <v>26346.0</v>
      </c>
      <c r="D2924" s="27">
        <v>0.0</v>
      </c>
      <c r="E2924" s="28"/>
    </row>
    <row r="2925">
      <c r="A2925" s="57" t="s">
        <v>3859</v>
      </c>
      <c r="B2925" s="29">
        <v>300.0</v>
      </c>
      <c r="C2925" s="26">
        <v>300.0</v>
      </c>
      <c r="D2925" s="27">
        <v>0.0</v>
      </c>
      <c r="E2925" s="42"/>
    </row>
    <row r="2926">
      <c r="A2926" s="57" t="s">
        <v>3860</v>
      </c>
      <c r="B2926" s="29">
        <v>1003.0</v>
      </c>
      <c r="C2926" s="26">
        <v>1003.0</v>
      </c>
      <c r="D2926" s="27">
        <v>0.0</v>
      </c>
      <c r="E2926" s="42"/>
    </row>
    <row r="2927">
      <c r="A2927" s="31" t="s">
        <v>3862</v>
      </c>
      <c r="B2927" s="29">
        <v>0.0</v>
      </c>
      <c r="C2927" s="26"/>
      <c r="D2927" s="27">
        <v>0.0</v>
      </c>
      <c r="E2927" s="28" t="s">
        <v>5093</v>
      </c>
    </row>
    <row r="2928">
      <c r="A2928" s="31" t="s">
        <v>3863</v>
      </c>
      <c r="B2928" s="25">
        <v>0.0</v>
      </c>
      <c r="C2928" s="26">
        <v>140.0</v>
      </c>
      <c r="D2928" s="27">
        <v>140.0</v>
      </c>
      <c r="E2928" s="41"/>
    </row>
    <row r="2929">
      <c r="A2929" s="31" t="s">
        <v>3865</v>
      </c>
      <c r="B2929" s="29">
        <v>463.0</v>
      </c>
      <c r="C2929" s="26">
        <v>323.0</v>
      </c>
      <c r="D2929" s="27">
        <v>-140.0</v>
      </c>
      <c r="E2929" s="28" t="s">
        <v>5096</v>
      </c>
    </row>
    <row r="2930">
      <c r="A2930" s="31" t="s">
        <v>3867</v>
      </c>
      <c r="B2930" s="29">
        <v>2340.0</v>
      </c>
      <c r="C2930" s="26">
        <v>2340.0</v>
      </c>
      <c r="D2930" s="27">
        <v>0.0</v>
      </c>
      <c r="E2930" s="41"/>
    </row>
    <row r="2931">
      <c r="A2931" s="58" t="s">
        <v>3868</v>
      </c>
      <c r="B2931" s="29">
        <v>130793.86000000004</v>
      </c>
      <c r="C2931" s="29">
        <v>130793.85999999977</v>
      </c>
      <c r="D2931" s="27">
        <v>-2.764863893389702E-10</v>
      </c>
      <c r="E2931" s="42"/>
    </row>
    <row r="2932">
      <c r="A2932" s="58" t="s">
        <v>3869</v>
      </c>
      <c r="B2932" s="29">
        <v>45281.0</v>
      </c>
      <c r="C2932" s="59">
        <v>45281.0</v>
      </c>
      <c r="D2932" s="27">
        <v>0.0</v>
      </c>
      <c r="E2932" s="42"/>
    </row>
    <row r="2933">
      <c r="A2933" s="58" t="s">
        <v>3870</v>
      </c>
      <c r="B2933" s="29">
        <v>83110.0</v>
      </c>
      <c r="C2933" s="59">
        <v>83110.0</v>
      </c>
      <c r="D2933" s="27">
        <v>0.0</v>
      </c>
      <c r="E2933" s="42"/>
    </row>
    <row r="2934">
      <c r="A2934" s="58" t="s">
        <v>3871</v>
      </c>
      <c r="B2934" s="29">
        <v>69504.0</v>
      </c>
      <c r="C2934" s="59">
        <v>69504.0</v>
      </c>
      <c r="D2934" s="27">
        <v>0.0</v>
      </c>
      <c r="E2934" s="42"/>
    </row>
    <row r="2935">
      <c r="A2935" s="58" t="s">
        <v>3873</v>
      </c>
      <c r="B2935" s="29">
        <v>5735.0</v>
      </c>
      <c r="C2935" s="59">
        <v>5735.0</v>
      </c>
      <c r="D2935" s="27">
        <v>0.0</v>
      </c>
      <c r="E2935" s="42"/>
    </row>
    <row r="2936">
      <c r="A2936" s="58" t="s">
        <v>3874</v>
      </c>
      <c r="B2936" s="29">
        <v>11699.0</v>
      </c>
      <c r="C2936" s="59">
        <v>11699.0</v>
      </c>
      <c r="D2936" s="27">
        <v>0.0</v>
      </c>
      <c r="E2936" s="42"/>
    </row>
    <row r="2937" hidden="1">
      <c r="A2937" s="35" t="s">
        <v>3875</v>
      </c>
      <c r="B2937" s="29">
        <v>393921.85999999987</v>
      </c>
      <c r="C2937" s="59">
        <v>393921.86000000074</v>
      </c>
      <c r="D2937" s="27">
        <v>8.731149137020111E-10</v>
      </c>
      <c r="E2937" s="42"/>
    </row>
    <row r="2938" hidden="1">
      <c r="A2938" s="36" t="s">
        <v>3876</v>
      </c>
      <c r="B2938" s="43">
        <v>1.0000000002110028</v>
      </c>
      <c r="C2938" s="65">
        <v>0.9999999990104698</v>
      </c>
      <c r="D2938" s="66">
        <v>-1.2005330063402653E-9</v>
      </c>
      <c r="E2938" s="46"/>
    </row>
    <row r="2939" hidden="1">
      <c r="A2939" s="39"/>
      <c r="B2939" s="60"/>
      <c r="C2939" s="70"/>
      <c r="D2939" s="61"/>
      <c r="E2939" s="68"/>
    </row>
    <row r="2940" hidden="1">
      <c r="A2940" s="39"/>
      <c r="B2940" s="60"/>
      <c r="C2940" s="70"/>
      <c r="D2940" s="61"/>
      <c r="E2940" s="68"/>
    </row>
    <row r="2941" hidden="1">
      <c r="A2941" s="39"/>
      <c r="B2941" s="60"/>
      <c r="C2941" s="70"/>
      <c r="D2941" s="61"/>
      <c r="E2941" s="68"/>
    </row>
    <row r="2942" hidden="1">
      <c r="A2942" s="39"/>
      <c r="B2942" s="60"/>
      <c r="C2942" s="70"/>
      <c r="D2942" s="61"/>
      <c r="E2942" s="68"/>
    </row>
    <row r="2943" hidden="1">
      <c r="A2943" s="39"/>
      <c r="B2943" s="60"/>
      <c r="C2943" s="70"/>
      <c r="D2943" s="61"/>
      <c r="E2943" s="68"/>
    </row>
    <row r="2944" hidden="1">
      <c r="A2944" s="39"/>
      <c r="B2944" s="60"/>
      <c r="C2944" s="70"/>
      <c r="D2944" s="61"/>
      <c r="E2944" s="68"/>
    </row>
    <row r="2945" hidden="1">
      <c r="A2945" s="39"/>
      <c r="B2945" s="60"/>
      <c r="C2945" s="70"/>
      <c r="D2945" s="61"/>
      <c r="E2945" s="68"/>
    </row>
    <row r="2946" hidden="1">
      <c r="A2946" s="39"/>
      <c r="B2946" s="60"/>
      <c r="C2946" s="70"/>
      <c r="D2946" s="61"/>
      <c r="E2946" s="68"/>
    </row>
    <row r="2947" hidden="1">
      <c r="A2947" s="39"/>
      <c r="B2947" s="60"/>
      <c r="C2947" s="70"/>
      <c r="D2947" s="61"/>
      <c r="E2947" s="68"/>
    </row>
    <row r="2948" hidden="1">
      <c r="A2948" s="39"/>
      <c r="B2948" s="60"/>
      <c r="C2948" s="70"/>
      <c r="D2948" s="61"/>
      <c r="E2948" s="68"/>
    </row>
    <row r="2949" hidden="1">
      <c r="A2949" s="39"/>
      <c r="B2949" s="60"/>
      <c r="C2949" s="70"/>
      <c r="D2949" s="61"/>
      <c r="E2949" s="68"/>
    </row>
    <row r="2950" hidden="1">
      <c r="A2950" s="39"/>
      <c r="B2950" s="60"/>
      <c r="C2950" s="70"/>
      <c r="D2950" s="61"/>
      <c r="E2950" s="68"/>
    </row>
    <row r="2951" hidden="1">
      <c r="A2951" s="39"/>
      <c r="B2951" s="60"/>
      <c r="C2951" s="70"/>
      <c r="D2951" s="61"/>
      <c r="E2951" s="68"/>
    </row>
    <row r="2952" hidden="1">
      <c r="A2952" s="39"/>
      <c r="B2952" s="60"/>
      <c r="C2952" s="70"/>
      <c r="D2952" s="61"/>
      <c r="E2952" s="68"/>
    </row>
    <row r="2953" hidden="1">
      <c r="A2953" s="39"/>
      <c r="B2953" s="60"/>
      <c r="C2953" s="70"/>
      <c r="D2953" s="61"/>
      <c r="E2953" s="68"/>
    </row>
    <row r="2954" hidden="1">
      <c r="A2954" s="39"/>
      <c r="B2954" s="60"/>
      <c r="C2954" s="70"/>
      <c r="D2954" s="61"/>
      <c r="E2954" s="68"/>
    </row>
    <row r="2955" hidden="1">
      <c r="A2955" s="39"/>
      <c r="B2955" s="60"/>
      <c r="C2955" s="70"/>
      <c r="D2955" s="61"/>
      <c r="E2955" s="68"/>
    </row>
    <row r="2956" hidden="1">
      <c r="A2956" s="39"/>
      <c r="B2956" s="60"/>
      <c r="C2956" s="70"/>
      <c r="D2956" s="61"/>
      <c r="E2956" s="68"/>
    </row>
    <row r="2957" hidden="1">
      <c r="A2957" s="39"/>
      <c r="B2957" s="60"/>
      <c r="C2957" s="70"/>
      <c r="D2957" s="61"/>
      <c r="E2957" s="68"/>
    </row>
    <row r="2958" hidden="1">
      <c r="A2958" s="39"/>
      <c r="B2958" s="60"/>
      <c r="C2958" s="70"/>
      <c r="D2958" s="61"/>
      <c r="E2958" s="68"/>
    </row>
    <row r="2959" hidden="1">
      <c r="A2959" s="39"/>
      <c r="B2959" s="60"/>
      <c r="C2959" s="70"/>
      <c r="D2959" s="61"/>
      <c r="E2959" s="68"/>
    </row>
    <row r="2960" hidden="1">
      <c r="A2960" s="39"/>
      <c r="B2960" s="60"/>
      <c r="C2960" s="70"/>
      <c r="D2960" s="61"/>
      <c r="E2960" s="68"/>
    </row>
    <row r="2961" hidden="1">
      <c r="A2961" s="39"/>
      <c r="B2961" s="60"/>
      <c r="C2961" s="70"/>
      <c r="D2961" s="61"/>
      <c r="E2961" s="68"/>
    </row>
    <row r="2962" hidden="1">
      <c r="A2962" s="39"/>
      <c r="B2962" s="60"/>
      <c r="C2962" s="70"/>
      <c r="D2962" s="61"/>
      <c r="E2962" s="68"/>
    </row>
    <row r="2963" hidden="1">
      <c r="A2963" s="39"/>
      <c r="B2963" s="60"/>
      <c r="C2963" s="70"/>
      <c r="D2963" s="61"/>
      <c r="E2963" s="68"/>
    </row>
    <row r="2964" hidden="1">
      <c r="A2964" s="39"/>
      <c r="B2964" s="60"/>
      <c r="C2964" s="70"/>
      <c r="D2964" s="61"/>
      <c r="E2964" s="68"/>
    </row>
    <row r="2965" hidden="1">
      <c r="A2965" s="39"/>
      <c r="B2965" s="60"/>
      <c r="C2965" s="70"/>
      <c r="D2965" s="61"/>
      <c r="E2965" s="68"/>
    </row>
    <row r="2966" hidden="1">
      <c r="A2966" s="39"/>
      <c r="B2966" s="60"/>
      <c r="C2966" s="70"/>
      <c r="D2966" s="61"/>
      <c r="E2966" s="68"/>
    </row>
    <row r="2967" hidden="1">
      <c r="A2967" s="39"/>
      <c r="B2967" s="60"/>
      <c r="C2967" s="70"/>
      <c r="D2967" s="61"/>
      <c r="E2967" s="68"/>
    </row>
    <row r="2968" hidden="1">
      <c r="A2968" s="39"/>
      <c r="B2968" s="60"/>
      <c r="C2968" s="70"/>
      <c r="D2968" s="61"/>
      <c r="E2968" s="68"/>
    </row>
    <row r="2969" hidden="1">
      <c r="A2969" s="39"/>
      <c r="B2969" s="60"/>
      <c r="C2969" s="70"/>
      <c r="D2969" s="61"/>
      <c r="E2969" s="68"/>
    </row>
    <row r="2970" hidden="1">
      <c r="A2970" s="39"/>
      <c r="B2970" s="60"/>
      <c r="C2970" s="70"/>
      <c r="D2970" s="61"/>
      <c r="E2970" s="68"/>
    </row>
    <row r="2971" hidden="1">
      <c r="A2971" s="39"/>
      <c r="B2971" s="60"/>
      <c r="C2971" s="70"/>
      <c r="D2971" s="61"/>
      <c r="E2971" s="68"/>
    </row>
    <row r="2972" hidden="1">
      <c r="A2972" s="39"/>
      <c r="B2972" s="60"/>
      <c r="C2972" s="70"/>
      <c r="D2972" s="61"/>
      <c r="E2972" s="68"/>
    </row>
    <row r="2973" hidden="1">
      <c r="A2973" s="39"/>
      <c r="B2973" s="60"/>
      <c r="C2973" s="70"/>
      <c r="D2973" s="61"/>
      <c r="E2973" s="68"/>
    </row>
    <row r="2974" hidden="1">
      <c r="A2974" s="39"/>
      <c r="B2974" s="60"/>
      <c r="C2974" s="70"/>
      <c r="D2974" s="61"/>
      <c r="E2974" s="68"/>
    </row>
    <row r="2975" hidden="1">
      <c r="A2975" s="39"/>
      <c r="B2975" s="60"/>
      <c r="C2975" s="70"/>
      <c r="D2975" s="61"/>
      <c r="E2975" s="68"/>
    </row>
    <row r="2976" hidden="1">
      <c r="A2976" s="39"/>
      <c r="B2976" s="60"/>
      <c r="C2976" s="70"/>
      <c r="D2976" s="61"/>
      <c r="E2976" s="68"/>
    </row>
    <row r="2977" hidden="1">
      <c r="A2977" s="39"/>
      <c r="B2977" s="60"/>
      <c r="C2977" s="70"/>
      <c r="D2977" s="61"/>
      <c r="E2977" s="68"/>
    </row>
    <row r="2978" hidden="1">
      <c r="A2978" s="39"/>
      <c r="B2978" s="60"/>
      <c r="C2978" s="70"/>
      <c r="D2978" s="61"/>
      <c r="E2978" s="68"/>
    </row>
    <row r="2979" hidden="1">
      <c r="A2979" s="39"/>
      <c r="B2979" s="60"/>
      <c r="C2979" s="70"/>
      <c r="D2979" s="61"/>
      <c r="E2979" s="68"/>
    </row>
    <row r="2980" hidden="1">
      <c r="A2980" s="39"/>
      <c r="B2980" s="60"/>
      <c r="C2980" s="70"/>
      <c r="D2980" s="61"/>
      <c r="E2980" s="68"/>
    </row>
    <row r="2981" hidden="1">
      <c r="A2981" s="39"/>
      <c r="B2981" s="60"/>
      <c r="C2981" s="70"/>
      <c r="D2981" s="61"/>
      <c r="E2981" s="68"/>
    </row>
    <row r="2982" hidden="1">
      <c r="A2982" s="39"/>
      <c r="B2982" s="60"/>
      <c r="C2982" s="70"/>
      <c r="D2982" s="61"/>
      <c r="E2982" s="68"/>
    </row>
    <row r="2983" hidden="1">
      <c r="A2983" s="39"/>
      <c r="B2983" s="60"/>
      <c r="C2983" s="70"/>
      <c r="D2983" s="61"/>
      <c r="E2983" s="68"/>
    </row>
    <row r="2984" hidden="1">
      <c r="A2984" s="39"/>
      <c r="B2984" s="60"/>
      <c r="C2984" s="70"/>
      <c r="D2984" s="61"/>
      <c r="E2984" s="68"/>
    </row>
    <row r="2985" hidden="1">
      <c r="A2985" s="39"/>
      <c r="B2985" s="60"/>
      <c r="C2985" s="70"/>
      <c r="D2985" s="61"/>
      <c r="E2985" s="68"/>
    </row>
    <row r="2986" hidden="1">
      <c r="A2986" s="39"/>
      <c r="B2986" s="60"/>
      <c r="C2986" s="70"/>
      <c r="D2986" s="61"/>
      <c r="E2986" s="68"/>
    </row>
    <row r="2987" hidden="1">
      <c r="A2987" s="39"/>
      <c r="B2987" s="60"/>
      <c r="C2987" s="70"/>
      <c r="D2987" s="61"/>
      <c r="E2987" s="68"/>
    </row>
    <row r="2988" hidden="1">
      <c r="A2988" s="39"/>
      <c r="B2988" s="60"/>
      <c r="C2988" s="70"/>
      <c r="D2988" s="61"/>
      <c r="E2988" s="68"/>
    </row>
    <row r="2989" hidden="1">
      <c r="A2989" s="39"/>
      <c r="B2989" s="60"/>
      <c r="C2989" s="70"/>
      <c r="D2989" s="61"/>
      <c r="E2989" s="68"/>
    </row>
    <row r="2990" hidden="1">
      <c r="A2990" s="39"/>
      <c r="B2990" s="60"/>
      <c r="C2990" s="70"/>
      <c r="D2990" s="61"/>
      <c r="E2990" s="68"/>
    </row>
    <row r="2991" hidden="1">
      <c r="A2991" s="39"/>
      <c r="B2991" s="60"/>
      <c r="C2991" s="70"/>
      <c r="D2991" s="61"/>
      <c r="E2991" s="68"/>
    </row>
    <row r="2992" hidden="1">
      <c r="A2992" s="39"/>
      <c r="B2992" s="60"/>
      <c r="C2992" s="70"/>
      <c r="D2992" s="61"/>
      <c r="E2992" s="68"/>
    </row>
    <row r="2993" hidden="1">
      <c r="A2993" s="39"/>
      <c r="B2993" s="60"/>
      <c r="C2993" s="70"/>
      <c r="D2993" s="61"/>
      <c r="E2993" s="68"/>
    </row>
    <row r="2994" hidden="1">
      <c r="A2994" s="39"/>
      <c r="B2994" s="60"/>
      <c r="C2994" s="70"/>
      <c r="D2994" s="61"/>
      <c r="E2994" s="68"/>
    </row>
    <row r="2995" hidden="1">
      <c r="A2995" s="39"/>
      <c r="B2995" s="60"/>
      <c r="C2995" s="70"/>
      <c r="D2995" s="61"/>
      <c r="E2995" s="68"/>
    </row>
    <row r="2996" hidden="1">
      <c r="A2996" s="39"/>
      <c r="B2996" s="60"/>
      <c r="C2996" s="70"/>
      <c r="D2996" s="61"/>
      <c r="E2996" s="68"/>
    </row>
    <row r="2997" hidden="1">
      <c r="A2997" s="39"/>
      <c r="B2997" s="60"/>
      <c r="C2997" s="70"/>
      <c r="D2997" s="61"/>
      <c r="E2997" s="68"/>
    </row>
    <row r="2998" hidden="1">
      <c r="A2998" s="39"/>
      <c r="B2998" s="60"/>
      <c r="C2998" s="70"/>
      <c r="D2998" s="61"/>
      <c r="E2998" s="68"/>
    </row>
    <row r="2999" hidden="1">
      <c r="A2999" s="39"/>
      <c r="B2999" s="60"/>
      <c r="C2999" s="70"/>
      <c r="D2999" s="61"/>
      <c r="E2999" s="68"/>
    </row>
    <row r="3000" hidden="1">
      <c r="A3000" s="39"/>
      <c r="B3000" s="60"/>
      <c r="C3000" s="70"/>
      <c r="D3000" s="61"/>
      <c r="E3000" s="68"/>
    </row>
    <row r="3001" hidden="1">
      <c r="A3001" s="39"/>
      <c r="B3001" s="60"/>
      <c r="C3001" s="70"/>
      <c r="D3001" s="61"/>
      <c r="E3001" s="68"/>
    </row>
    <row r="3002" hidden="1">
      <c r="A3002" s="39"/>
      <c r="B3002" s="60"/>
      <c r="C3002" s="70"/>
      <c r="D3002" s="61"/>
      <c r="E3002" s="68"/>
    </row>
    <row r="3003" hidden="1">
      <c r="A3003" s="39"/>
      <c r="B3003" s="60"/>
      <c r="C3003" s="70"/>
      <c r="D3003" s="61"/>
      <c r="E3003" s="68"/>
    </row>
    <row r="3004" hidden="1">
      <c r="A3004" s="39"/>
      <c r="B3004" s="60"/>
      <c r="C3004" s="70"/>
      <c r="D3004" s="61"/>
      <c r="E3004" s="68"/>
    </row>
    <row r="3005" hidden="1">
      <c r="A3005" s="39"/>
      <c r="B3005" s="60"/>
      <c r="C3005" s="70"/>
      <c r="D3005" s="61"/>
      <c r="E3005" s="68"/>
    </row>
    <row r="3006" hidden="1">
      <c r="A3006" s="39"/>
      <c r="B3006" s="60"/>
      <c r="C3006" s="70"/>
      <c r="D3006" s="61"/>
      <c r="E3006" s="68"/>
    </row>
    <row r="3007" hidden="1">
      <c r="A3007" s="39"/>
      <c r="B3007" s="60"/>
      <c r="C3007" s="70"/>
      <c r="D3007" s="61"/>
      <c r="E3007" s="68"/>
    </row>
    <row r="3008" hidden="1">
      <c r="A3008" s="39"/>
      <c r="B3008" s="60"/>
      <c r="C3008" s="70"/>
      <c r="D3008" s="61"/>
      <c r="E3008" s="68"/>
    </row>
    <row r="3009" hidden="1">
      <c r="A3009" s="39"/>
      <c r="B3009" s="60"/>
      <c r="C3009" s="70"/>
      <c r="D3009" s="61"/>
      <c r="E3009" s="68"/>
    </row>
    <row r="3010" hidden="1">
      <c r="A3010" s="39"/>
      <c r="B3010" s="60"/>
      <c r="C3010" s="70"/>
      <c r="D3010" s="61"/>
      <c r="E3010" s="68"/>
    </row>
    <row r="3011" hidden="1">
      <c r="A3011" s="39"/>
      <c r="B3011" s="60"/>
      <c r="C3011" s="70"/>
      <c r="D3011" s="61"/>
      <c r="E3011" s="68"/>
    </row>
    <row r="3012" hidden="1">
      <c r="A3012" s="39"/>
      <c r="B3012" s="60"/>
      <c r="C3012" s="70"/>
      <c r="D3012" s="61"/>
      <c r="E3012" s="68"/>
    </row>
    <row r="3013" hidden="1">
      <c r="A3013" s="39"/>
      <c r="B3013" s="60"/>
      <c r="C3013" s="70"/>
      <c r="D3013" s="61"/>
      <c r="E3013" s="68"/>
    </row>
    <row r="3014" hidden="1">
      <c r="A3014" s="39"/>
      <c r="B3014" s="60"/>
      <c r="C3014" s="70"/>
      <c r="D3014" s="61"/>
      <c r="E3014" s="68"/>
    </row>
    <row r="3015" hidden="1">
      <c r="A3015" s="39"/>
      <c r="B3015" s="60"/>
      <c r="C3015" s="70"/>
      <c r="D3015" s="61"/>
      <c r="E3015" s="68"/>
    </row>
    <row r="3016" hidden="1">
      <c r="A3016" s="39"/>
      <c r="B3016" s="60"/>
      <c r="C3016" s="70"/>
      <c r="D3016" s="61"/>
      <c r="E3016" s="68"/>
    </row>
    <row r="3017" hidden="1">
      <c r="A3017" s="39"/>
      <c r="B3017" s="60"/>
      <c r="C3017" s="70"/>
      <c r="D3017" s="61"/>
      <c r="E3017" s="68"/>
    </row>
    <row r="3018" hidden="1">
      <c r="A3018" s="39"/>
      <c r="B3018" s="60"/>
      <c r="C3018" s="70"/>
      <c r="D3018" s="61"/>
      <c r="E3018" s="68"/>
    </row>
    <row r="3019" hidden="1">
      <c r="A3019" s="39"/>
      <c r="B3019" s="60"/>
      <c r="C3019" s="70"/>
      <c r="D3019" s="61"/>
      <c r="E3019" s="68"/>
    </row>
    <row r="3020" hidden="1">
      <c r="A3020" s="39"/>
      <c r="B3020" s="60"/>
      <c r="C3020" s="70"/>
      <c r="D3020" s="61"/>
      <c r="E3020" s="68"/>
    </row>
    <row r="3021" hidden="1">
      <c r="A3021" s="39"/>
      <c r="B3021" s="60"/>
      <c r="C3021" s="70"/>
      <c r="D3021" s="61"/>
      <c r="E3021" s="68"/>
    </row>
    <row r="3022" hidden="1">
      <c r="A3022" s="39"/>
      <c r="B3022" s="60"/>
      <c r="C3022" s="70"/>
      <c r="D3022" s="61"/>
      <c r="E3022" s="68"/>
    </row>
    <row r="3023" hidden="1">
      <c r="A3023" s="39"/>
      <c r="B3023" s="60"/>
      <c r="C3023" s="70"/>
      <c r="D3023" s="61"/>
      <c r="E3023" s="68"/>
    </row>
    <row r="3024" hidden="1">
      <c r="A3024" s="39"/>
      <c r="B3024" s="60"/>
      <c r="C3024" s="70"/>
      <c r="D3024" s="61"/>
      <c r="E3024" s="68"/>
    </row>
    <row r="3025" hidden="1">
      <c r="A3025" s="39"/>
      <c r="B3025" s="60"/>
      <c r="C3025" s="70"/>
      <c r="D3025" s="61"/>
      <c r="E3025" s="68"/>
    </row>
    <row r="3026" hidden="1">
      <c r="A3026" s="39"/>
      <c r="B3026" s="60"/>
      <c r="C3026" s="70"/>
      <c r="D3026" s="61"/>
      <c r="E3026" s="68"/>
    </row>
    <row r="3027" hidden="1">
      <c r="A3027" s="39"/>
      <c r="B3027" s="60"/>
      <c r="C3027" s="70"/>
      <c r="D3027" s="61"/>
      <c r="E3027" s="68"/>
    </row>
    <row r="3028" hidden="1">
      <c r="A3028" s="39"/>
      <c r="B3028" s="60"/>
      <c r="C3028" s="70"/>
      <c r="D3028" s="61"/>
      <c r="E3028" s="68"/>
    </row>
    <row r="3029" hidden="1">
      <c r="A3029" s="39"/>
      <c r="B3029" s="60"/>
      <c r="C3029" s="70"/>
      <c r="D3029" s="61"/>
      <c r="E3029" s="68"/>
    </row>
    <row r="3030" hidden="1">
      <c r="A3030" s="39"/>
      <c r="B3030" s="60"/>
      <c r="C3030" s="70"/>
      <c r="D3030" s="61"/>
      <c r="E3030" s="68"/>
    </row>
    <row r="3031" hidden="1">
      <c r="A3031" s="39"/>
      <c r="B3031" s="60"/>
      <c r="C3031" s="70"/>
      <c r="D3031" s="61"/>
      <c r="E3031" s="68"/>
    </row>
    <row r="3032" hidden="1">
      <c r="A3032" s="39"/>
      <c r="B3032" s="60"/>
      <c r="C3032" s="70"/>
      <c r="D3032" s="61"/>
      <c r="E3032" s="68"/>
    </row>
    <row r="3033" hidden="1">
      <c r="A3033" s="39"/>
      <c r="B3033" s="60"/>
      <c r="C3033" s="70"/>
      <c r="D3033" s="61"/>
      <c r="E3033" s="68"/>
    </row>
    <row r="3034" hidden="1">
      <c r="A3034" s="39"/>
      <c r="B3034" s="60"/>
      <c r="C3034" s="70"/>
      <c r="D3034" s="61"/>
      <c r="E3034" s="68"/>
    </row>
    <row r="3035" hidden="1">
      <c r="A3035" s="39"/>
      <c r="B3035" s="60"/>
      <c r="C3035" s="70"/>
      <c r="D3035" s="61"/>
      <c r="E3035" s="68"/>
    </row>
    <row r="3036" hidden="1">
      <c r="A3036" s="39"/>
      <c r="B3036" s="60"/>
      <c r="C3036" s="70"/>
      <c r="D3036" s="61"/>
      <c r="E3036" s="68"/>
    </row>
    <row r="3037" hidden="1">
      <c r="A3037" s="39"/>
      <c r="B3037" s="60"/>
      <c r="C3037" s="70"/>
      <c r="D3037" s="61"/>
      <c r="E3037" s="68"/>
    </row>
    <row r="3038" hidden="1">
      <c r="A3038" s="39"/>
      <c r="B3038" s="60"/>
      <c r="C3038" s="70"/>
      <c r="D3038" s="61"/>
      <c r="E3038" s="68"/>
    </row>
    <row r="3039" hidden="1">
      <c r="A3039" s="39"/>
      <c r="B3039" s="60"/>
      <c r="C3039" s="70"/>
      <c r="D3039" s="61"/>
      <c r="E3039" s="68"/>
    </row>
    <row r="3040" hidden="1">
      <c r="A3040" s="39"/>
      <c r="B3040" s="60"/>
      <c r="C3040" s="70"/>
      <c r="D3040" s="61"/>
      <c r="E3040" s="68"/>
    </row>
    <row r="3041" hidden="1">
      <c r="A3041" s="39"/>
      <c r="B3041" s="60"/>
      <c r="C3041" s="70"/>
      <c r="D3041" s="61"/>
      <c r="E3041" s="68"/>
    </row>
    <row r="3042" hidden="1">
      <c r="A3042" s="39"/>
      <c r="B3042" s="60"/>
      <c r="C3042" s="70"/>
      <c r="D3042" s="61"/>
      <c r="E3042" s="68"/>
    </row>
    <row r="3043" hidden="1">
      <c r="A3043" s="39"/>
      <c r="B3043" s="60"/>
      <c r="C3043" s="70"/>
      <c r="D3043" s="61"/>
      <c r="E3043" s="68"/>
    </row>
    <row r="3044" hidden="1">
      <c r="A3044" s="39"/>
      <c r="B3044" s="60"/>
      <c r="C3044" s="70"/>
      <c r="D3044" s="61"/>
      <c r="E3044" s="68"/>
    </row>
    <row r="3045" hidden="1">
      <c r="A3045" s="39"/>
      <c r="B3045" s="60"/>
      <c r="C3045" s="70"/>
      <c r="D3045" s="61"/>
      <c r="E3045" s="68"/>
    </row>
    <row r="3046" hidden="1">
      <c r="A3046" s="39"/>
      <c r="B3046" s="60"/>
      <c r="C3046" s="70"/>
      <c r="D3046" s="61"/>
      <c r="E3046" s="68"/>
    </row>
    <row r="3047" hidden="1">
      <c r="A3047" s="39"/>
      <c r="B3047" s="60"/>
      <c r="C3047" s="70"/>
      <c r="D3047" s="61"/>
      <c r="E3047" s="68"/>
    </row>
    <row r="3048" hidden="1">
      <c r="A3048" s="39"/>
      <c r="B3048" s="60"/>
      <c r="C3048" s="70"/>
      <c r="D3048" s="61"/>
      <c r="E3048" s="68"/>
    </row>
    <row r="3049" hidden="1">
      <c r="A3049" s="39"/>
      <c r="B3049" s="60"/>
      <c r="C3049" s="70"/>
      <c r="D3049" s="61"/>
      <c r="E3049" s="68"/>
    </row>
    <row r="3050" hidden="1">
      <c r="A3050" s="39"/>
      <c r="B3050" s="60"/>
      <c r="C3050" s="70"/>
      <c r="D3050" s="61"/>
      <c r="E3050" s="68"/>
    </row>
    <row r="3051" hidden="1">
      <c r="A3051" s="39"/>
      <c r="B3051" s="60"/>
      <c r="C3051" s="70"/>
      <c r="D3051" s="61"/>
      <c r="E3051" s="68"/>
    </row>
    <row r="3052" hidden="1">
      <c r="A3052" s="39"/>
      <c r="B3052" s="60"/>
      <c r="C3052" s="70"/>
      <c r="D3052" s="61"/>
      <c r="E3052" s="68"/>
    </row>
    <row r="3053" hidden="1">
      <c r="A3053" s="39"/>
      <c r="B3053" s="60"/>
      <c r="C3053" s="70"/>
      <c r="D3053" s="61"/>
      <c r="E3053" s="68"/>
    </row>
    <row r="3054" hidden="1">
      <c r="A3054" s="39"/>
      <c r="B3054" s="60"/>
      <c r="C3054" s="70"/>
      <c r="D3054" s="61"/>
      <c r="E3054" s="68"/>
    </row>
    <row r="3055" hidden="1">
      <c r="A3055" s="39"/>
      <c r="B3055" s="60"/>
      <c r="C3055" s="70"/>
      <c r="D3055" s="61"/>
      <c r="E3055" s="68"/>
    </row>
    <row r="3056" hidden="1">
      <c r="A3056" s="39"/>
      <c r="B3056" s="60"/>
      <c r="C3056" s="70"/>
      <c r="D3056" s="61"/>
      <c r="E3056" s="68"/>
    </row>
    <row r="3057" hidden="1">
      <c r="A3057" s="39"/>
      <c r="B3057" s="60"/>
      <c r="C3057" s="70"/>
      <c r="D3057" s="61"/>
      <c r="E3057" s="68"/>
    </row>
    <row r="3058" hidden="1">
      <c r="A3058" s="39"/>
      <c r="B3058" s="60"/>
      <c r="C3058" s="70"/>
      <c r="D3058" s="61"/>
      <c r="E3058" s="68"/>
    </row>
    <row r="3059" hidden="1">
      <c r="A3059" s="39"/>
      <c r="B3059" s="60"/>
      <c r="C3059" s="70"/>
      <c r="D3059" s="61"/>
      <c r="E3059" s="68"/>
    </row>
    <row r="3060" hidden="1">
      <c r="A3060" s="39"/>
      <c r="B3060" s="60"/>
      <c r="C3060" s="70"/>
      <c r="D3060" s="61"/>
      <c r="E3060" s="68"/>
    </row>
    <row r="3061" hidden="1">
      <c r="A3061" s="39"/>
      <c r="B3061" s="60"/>
      <c r="C3061" s="70"/>
      <c r="D3061" s="61"/>
      <c r="E3061" s="68"/>
    </row>
    <row r="3062" hidden="1">
      <c r="A3062" s="39"/>
      <c r="B3062" s="60"/>
      <c r="C3062" s="70"/>
      <c r="D3062" s="61"/>
      <c r="E3062" s="68"/>
    </row>
    <row r="3063" hidden="1">
      <c r="A3063" s="39"/>
      <c r="B3063" s="60"/>
      <c r="C3063" s="70"/>
      <c r="D3063" s="61"/>
      <c r="E3063" s="68"/>
    </row>
    <row r="3064" hidden="1">
      <c r="A3064" s="39"/>
      <c r="B3064" s="60"/>
      <c r="C3064" s="70"/>
      <c r="D3064" s="61"/>
      <c r="E3064" s="68"/>
    </row>
    <row r="3065" hidden="1">
      <c r="A3065" s="39"/>
      <c r="B3065" s="60"/>
      <c r="C3065" s="70"/>
      <c r="D3065" s="61"/>
      <c r="E3065" s="68"/>
    </row>
    <row r="3066" hidden="1">
      <c r="A3066" s="39"/>
      <c r="B3066" s="60"/>
      <c r="C3066" s="70"/>
      <c r="D3066" s="61"/>
      <c r="E3066" s="68"/>
    </row>
    <row r="3067" hidden="1">
      <c r="A3067" s="39"/>
      <c r="B3067" s="60"/>
      <c r="C3067" s="70"/>
      <c r="D3067" s="61"/>
      <c r="E3067" s="68"/>
    </row>
    <row r="3068" hidden="1">
      <c r="A3068" s="39"/>
      <c r="B3068" s="60"/>
      <c r="C3068" s="70"/>
      <c r="D3068" s="61"/>
      <c r="E3068" s="68"/>
    </row>
    <row r="3069" hidden="1">
      <c r="A3069" s="39"/>
      <c r="B3069" s="60"/>
      <c r="C3069" s="70"/>
      <c r="D3069" s="61"/>
      <c r="E3069" s="68"/>
    </row>
    <row r="3070" hidden="1">
      <c r="A3070" s="39"/>
      <c r="B3070" s="60"/>
      <c r="C3070" s="70"/>
      <c r="D3070" s="61"/>
      <c r="E3070" s="68"/>
    </row>
    <row r="3071" hidden="1">
      <c r="A3071" s="39"/>
      <c r="B3071" s="60"/>
      <c r="C3071" s="70"/>
      <c r="D3071" s="61"/>
      <c r="E3071" s="68"/>
    </row>
    <row r="3072" hidden="1">
      <c r="A3072" s="39"/>
      <c r="B3072" s="60"/>
      <c r="C3072" s="70"/>
      <c r="D3072" s="61"/>
      <c r="E3072" s="68"/>
    </row>
    <row r="3073" hidden="1">
      <c r="A3073" s="39"/>
      <c r="B3073" s="60"/>
      <c r="C3073" s="70"/>
      <c r="D3073" s="61"/>
      <c r="E3073" s="68"/>
    </row>
    <row r="3074" hidden="1">
      <c r="A3074" s="39"/>
      <c r="B3074" s="60"/>
      <c r="C3074" s="70"/>
      <c r="D3074" s="61"/>
      <c r="E3074" s="68"/>
    </row>
    <row r="3075" hidden="1">
      <c r="A3075" s="39"/>
      <c r="B3075" s="60"/>
      <c r="C3075" s="70"/>
      <c r="D3075" s="61"/>
      <c r="E3075" s="68"/>
    </row>
    <row r="3076" hidden="1">
      <c r="A3076" s="39"/>
      <c r="B3076" s="60"/>
      <c r="C3076" s="70"/>
      <c r="D3076" s="61"/>
      <c r="E3076" s="68"/>
    </row>
    <row r="3077" hidden="1">
      <c r="A3077" s="39"/>
      <c r="B3077" s="60"/>
      <c r="C3077" s="70"/>
      <c r="D3077" s="61"/>
      <c r="E3077" s="68"/>
    </row>
    <row r="3078" hidden="1">
      <c r="A3078" s="39"/>
      <c r="B3078" s="60"/>
      <c r="C3078" s="70"/>
      <c r="D3078" s="61"/>
      <c r="E3078" s="68"/>
    </row>
    <row r="3079" hidden="1">
      <c r="A3079" s="39"/>
      <c r="B3079" s="60"/>
      <c r="C3079" s="70"/>
      <c r="D3079" s="61"/>
      <c r="E3079" s="68"/>
    </row>
    <row r="3080" hidden="1">
      <c r="A3080" s="39"/>
      <c r="B3080" s="60"/>
      <c r="C3080" s="70"/>
      <c r="D3080" s="61"/>
      <c r="E3080" s="68"/>
    </row>
    <row r="3081" hidden="1">
      <c r="A3081" s="39"/>
      <c r="B3081" s="60"/>
      <c r="C3081" s="70"/>
      <c r="D3081" s="61"/>
      <c r="E3081" s="68"/>
    </row>
    <row r="3082" hidden="1">
      <c r="A3082" s="39"/>
      <c r="B3082" s="60"/>
      <c r="C3082" s="70"/>
      <c r="D3082" s="61"/>
      <c r="E3082" s="68"/>
    </row>
    <row r="3083" hidden="1">
      <c r="A3083" s="39"/>
      <c r="B3083" s="60"/>
      <c r="C3083" s="70"/>
      <c r="D3083" s="61"/>
      <c r="E3083" s="68"/>
    </row>
    <row r="3084" hidden="1">
      <c r="A3084" s="39"/>
      <c r="B3084" s="60"/>
      <c r="C3084" s="70"/>
      <c r="D3084" s="61"/>
      <c r="E3084" s="68"/>
    </row>
    <row r="3085" hidden="1">
      <c r="A3085" s="39"/>
      <c r="B3085" s="60"/>
      <c r="C3085" s="70"/>
      <c r="D3085" s="61"/>
      <c r="E3085" s="68"/>
    </row>
    <row r="3086" hidden="1">
      <c r="A3086" s="39"/>
      <c r="B3086" s="60"/>
      <c r="C3086" s="70"/>
      <c r="D3086" s="61"/>
      <c r="E3086" s="68"/>
    </row>
    <row r="3087" hidden="1">
      <c r="A3087" s="39"/>
      <c r="B3087" s="60"/>
      <c r="C3087" s="70"/>
      <c r="D3087" s="61"/>
      <c r="E3087" s="68"/>
    </row>
    <row r="3088" hidden="1">
      <c r="A3088" s="39"/>
      <c r="B3088" s="60"/>
      <c r="C3088" s="70"/>
      <c r="D3088" s="61"/>
      <c r="E3088" s="68"/>
    </row>
    <row r="3089" hidden="1">
      <c r="A3089" s="39"/>
      <c r="B3089" s="60"/>
      <c r="C3089" s="70"/>
      <c r="D3089" s="61"/>
      <c r="E3089" s="68"/>
    </row>
    <row r="3090" hidden="1">
      <c r="A3090" s="39"/>
      <c r="B3090" s="60"/>
      <c r="C3090" s="70"/>
      <c r="D3090" s="61"/>
      <c r="E3090" s="68"/>
    </row>
    <row r="3091" hidden="1">
      <c r="A3091" s="39"/>
      <c r="B3091" s="60"/>
      <c r="C3091" s="70"/>
      <c r="D3091" s="61"/>
      <c r="E3091" s="68"/>
    </row>
    <row r="3092" hidden="1">
      <c r="A3092" s="39"/>
      <c r="B3092" s="60"/>
      <c r="C3092" s="70"/>
      <c r="D3092" s="61"/>
      <c r="E3092" s="68"/>
    </row>
    <row r="3093" hidden="1">
      <c r="A3093" s="39"/>
      <c r="B3093" s="60"/>
      <c r="C3093" s="70"/>
      <c r="D3093" s="61"/>
      <c r="E3093" s="68"/>
    </row>
    <row r="3094" hidden="1">
      <c r="A3094" s="39"/>
      <c r="B3094" s="60"/>
      <c r="C3094" s="70"/>
      <c r="D3094" s="61"/>
      <c r="E3094" s="68"/>
    </row>
    <row r="3095" hidden="1">
      <c r="A3095" s="39"/>
      <c r="B3095" s="60"/>
      <c r="C3095" s="70"/>
      <c r="D3095" s="61"/>
      <c r="E3095" s="68"/>
    </row>
    <row r="3096" hidden="1">
      <c r="A3096" s="39"/>
      <c r="B3096" s="60"/>
      <c r="C3096" s="70"/>
      <c r="D3096" s="61"/>
      <c r="E3096" s="68"/>
    </row>
    <row r="3097" hidden="1">
      <c r="A3097" s="39"/>
      <c r="B3097" s="60"/>
      <c r="C3097" s="70"/>
      <c r="D3097" s="61"/>
      <c r="E3097" s="68"/>
    </row>
    <row r="3098" hidden="1">
      <c r="A3098" s="39"/>
      <c r="B3098" s="60"/>
      <c r="C3098" s="70"/>
      <c r="D3098" s="61"/>
      <c r="E3098" s="68"/>
    </row>
    <row r="3099" hidden="1">
      <c r="A3099" s="39"/>
      <c r="B3099" s="60"/>
      <c r="C3099" s="70"/>
      <c r="D3099" s="61"/>
      <c r="E3099" s="68"/>
    </row>
    <row r="3100" hidden="1">
      <c r="A3100" s="39"/>
      <c r="B3100" s="60"/>
      <c r="C3100" s="70"/>
      <c r="D3100" s="61"/>
      <c r="E3100" s="68"/>
    </row>
    <row r="3101" hidden="1">
      <c r="A3101" s="39"/>
      <c r="B3101" s="60"/>
      <c r="C3101" s="70"/>
      <c r="D3101" s="61"/>
      <c r="E3101" s="68"/>
    </row>
    <row r="3102" hidden="1">
      <c r="A3102" s="39"/>
      <c r="B3102" s="60"/>
      <c r="C3102" s="70"/>
      <c r="D3102" s="61"/>
      <c r="E3102" s="68"/>
    </row>
    <row r="3103" hidden="1">
      <c r="A3103" s="39"/>
      <c r="B3103" s="60"/>
      <c r="C3103" s="70"/>
      <c r="D3103" s="61"/>
      <c r="E3103" s="68"/>
    </row>
    <row r="3104" hidden="1">
      <c r="A3104" s="39"/>
      <c r="B3104" s="60"/>
      <c r="C3104" s="70"/>
      <c r="D3104" s="61"/>
      <c r="E3104" s="68"/>
    </row>
    <row r="3105" hidden="1">
      <c r="A3105" s="39"/>
      <c r="B3105" s="60"/>
      <c r="C3105" s="70"/>
      <c r="D3105" s="61"/>
      <c r="E3105" s="68"/>
    </row>
    <row r="3106" hidden="1">
      <c r="A3106" s="39"/>
      <c r="B3106" s="60"/>
      <c r="C3106" s="70"/>
      <c r="D3106" s="61"/>
      <c r="E3106" s="68"/>
    </row>
    <row r="3107" hidden="1">
      <c r="A3107" s="39"/>
      <c r="B3107" s="60"/>
      <c r="C3107" s="70"/>
      <c r="D3107" s="61"/>
      <c r="E3107" s="68"/>
    </row>
    <row r="3108" hidden="1">
      <c r="A3108" s="39"/>
      <c r="B3108" s="60"/>
      <c r="C3108" s="70"/>
      <c r="D3108" s="61"/>
      <c r="E3108" s="68"/>
    </row>
    <row r="3109" hidden="1">
      <c r="A3109" s="39"/>
      <c r="B3109" s="60"/>
      <c r="C3109" s="70"/>
      <c r="D3109" s="61"/>
      <c r="E3109" s="68"/>
    </row>
    <row r="3110" hidden="1">
      <c r="A3110" s="39"/>
      <c r="B3110" s="60"/>
      <c r="C3110" s="70"/>
      <c r="D3110" s="61"/>
      <c r="E3110" s="68"/>
    </row>
    <row r="3111" hidden="1">
      <c r="A3111" s="39"/>
      <c r="B3111" s="60"/>
      <c r="C3111" s="70"/>
      <c r="D3111" s="61"/>
      <c r="E3111" s="68"/>
    </row>
    <row r="3112" hidden="1">
      <c r="A3112" s="39"/>
      <c r="B3112" s="60"/>
      <c r="C3112" s="70"/>
      <c r="D3112" s="61"/>
      <c r="E3112" s="68"/>
    </row>
    <row r="3113" hidden="1">
      <c r="A3113" s="39"/>
      <c r="B3113" s="60"/>
      <c r="C3113" s="70"/>
      <c r="D3113" s="61"/>
      <c r="E3113" s="68"/>
    </row>
    <row r="3114" hidden="1">
      <c r="A3114" s="39"/>
      <c r="B3114" s="60"/>
      <c r="C3114" s="70"/>
      <c r="D3114" s="61"/>
      <c r="E3114" s="68"/>
    </row>
    <row r="3115" hidden="1">
      <c r="A3115" s="39"/>
      <c r="B3115" s="60"/>
      <c r="C3115" s="70"/>
      <c r="D3115" s="61"/>
      <c r="E3115" s="68"/>
    </row>
    <row r="3116" hidden="1">
      <c r="A3116" s="39"/>
      <c r="B3116" s="60"/>
      <c r="C3116" s="70"/>
      <c r="D3116" s="61"/>
      <c r="E3116" s="68"/>
    </row>
    <row r="3117" hidden="1">
      <c r="A3117" s="39"/>
      <c r="B3117" s="60"/>
      <c r="C3117" s="70"/>
      <c r="D3117" s="61"/>
      <c r="E3117" s="68"/>
    </row>
    <row r="3118" hidden="1">
      <c r="A3118" s="39"/>
      <c r="B3118" s="60"/>
      <c r="C3118" s="70"/>
      <c r="D3118" s="61"/>
      <c r="E3118" s="68"/>
    </row>
    <row r="3119" hidden="1">
      <c r="A3119" s="39"/>
      <c r="B3119" s="60"/>
      <c r="C3119" s="70"/>
      <c r="D3119" s="61"/>
      <c r="E3119" s="68"/>
    </row>
    <row r="3120" hidden="1">
      <c r="A3120" s="39"/>
      <c r="B3120" s="60"/>
      <c r="C3120" s="70"/>
      <c r="D3120" s="61"/>
      <c r="E3120" s="68"/>
    </row>
    <row r="3121" hidden="1">
      <c r="A3121" s="39"/>
      <c r="B3121" s="60"/>
      <c r="C3121" s="70"/>
      <c r="D3121" s="61"/>
      <c r="E3121" s="68"/>
    </row>
    <row r="3122" hidden="1">
      <c r="A3122" s="39"/>
      <c r="B3122" s="60"/>
      <c r="C3122" s="70"/>
      <c r="D3122" s="61"/>
      <c r="E3122" s="68"/>
    </row>
    <row r="3123" hidden="1">
      <c r="A3123" s="39"/>
      <c r="B3123" s="60"/>
      <c r="C3123" s="70"/>
      <c r="D3123" s="61"/>
      <c r="E3123" s="68"/>
    </row>
    <row r="3124" hidden="1">
      <c r="A3124" s="39"/>
      <c r="B3124" s="60"/>
      <c r="C3124" s="70"/>
      <c r="D3124" s="61"/>
      <c r="E3124" s="68"/>
    </row>
    <row r="3125" hidden="1">
      <c r="A3125" s="39"/>
      <c r="B3125" s="60"/>
      <c r="C3125" s="70"/>
      <c r="D3125" s="61"/>
      <c r="E3125" s="68"/>
    </row>
    <row r="3126" hidden="1">
      <c r="A3126" s="39"/>
      <c r="B3126" s="60"/>
      <c r="C3126" s="70"/>
      <c r="D3126" s="61"/>
      <c r="E3126" s="68"/>
    </row>
    <row r="3127" hidden="1">
      <c r="A3127" s="39"/>
      <c r="B3127" s="60"/>
      <c r="C3127" s="70"/>
      <c r="D3127" s="61"/>
      <c r="E3127" s="68"/>
    </row>
    <row r="3128" hidden="1">
      <c r="A3128" s="39"/>
      <c r="B3128" s="60"/>
      <c r="C3128" s="70"/>
      <c r="D3128" s="61"/>
      <c r="E3128" s="68"/>
    </row>
    <row r="3129" hidden="1">
      <c r="A3129" s="39"/>
      <c r="B3129" s="60"/>
      <c r="C3129" s="70"/>
      <c r="D3129" s="61"/>
      <c r="E3129" s="68"/>
    </row>
    <row r="3130" hidden="1">
      <c r="A3130" s="39"/>
      <c r="B3130" s="60"/>
      <c r="C3130" s="70"/>
      <c r="D3130" s="61"/>
      <c r="E3130" s="68"/>
    </row>
    <row r="3131" hidden="1">
      <c r="A3131" s="39"/>
      <c r="B3131" s="60"/>
      <c r="C3131" s="70"/>
      <c r="D3131" s="61"/>
      <c r="E3131" s="68"/>
    </row>
    <row r="3132" hidden="1">
      <c r="A3132" s="39"/>
      <c r="B3132" s="60"/>
      <c r="C3132" s="70"/>
      <c r="D3132" s="61"/>
      <c r="E3132" s="68"/>
    </row>
    <row r="3133" hidden="1">
      <c r="A3133" s="39"/>
      <c r="B3133" s="60"/>
      <c r="C3133" s="70"/>
      <c r="D3133" s="61"/>
      <c r="E3133" s="68"/>
    </row>
    <row r="3134" hidden="1">
      <c r="A3134" s="39"/>
      <c r="B3134" s="60"/>
      <c r="C3134" s="70"/>
      <c r="D3134" s="61"/>
      <c r="E3134" s="68"/>
    </row>
    <row r="3135" hidden="1">
      <c r="A3135" s="39"/>
      <c r="B3135" s="60"/>
      <c r="C3135" s="70"/>
      <c r="D3135" s="61"/>
      <c r="E3135" s="68"/>
    </row>
    <row r="3136" hidden="1">
      <c r="A3136" s="39"/>
      <c r="B3136" s="60"/>
      <c r="C3136" s="70"/>
      <c r="D3136" s="61"/>
      <c r="E3136" s="68"/>
    </row>
    <row r="3137" hidden="1">
      <c r="A3137" s="39"/>
      <c r="B3137" s="60"/>
      <c r="C3137" s="70"/>
      <c r="D3137" s="61"/>
      <c r="E3137" s="68"/>
    </row>
    <row r="3138" hidden="1">
      <c r="A3138" s="39"/>
      <c r="B3138" s="60"/>
      <c r="C3138" s="70"/>
      <c r="D3138" s="61"/>
      <c r="E3138" s="68"/>
    </row>
    <row r="3139" hidden="1">
      <c r="A3139" s="39"/>
      <c r="B3139" s="60"/>
      <c r="C3139" s="70"/>
      <c r="D3139" s="61"/>
      <c r="E3139" s="68"/>
    </row>
    <row r="3140" hidden="1">
      <c r="A3140" s="39"/>
      <c r="B3140" s="60"/>
      <c r="C3140" s="70"/>
      <c r="D3140" s="61"/>
      <c r="E3140" s="68"/>
    </row>
    <row r="3141" hidden="1">
      <c r="A3141" s="39"/>
      <c r="B3141" s="60"/>
      <c r="C3141" s="70"/>
      <c r="D3141" s="61"/>
      <c r="E3141" s="68"/>
    </row>
    <row r="3142" hidden="1">
      <c r="A3142" s="39"/>
      <c r="B3142" s="60"/>
      <c r="C3142" s="70"/>
      <c r="D3142" s="61"/>
      <c r="E3142" s="68"/>
    </row>
    <row r="3143" hidden="1">
      <c r="A3143" s="39"/>
      <c r="B3143" s="60"/>
      <c r="C3143" s="70"/>
      <c r="D3143" s="61"/>
      <c r="E3143" s="68"/>
    </row>
    <row r="3144" hidden="1">
      <c r="A3144" s="39"/>
      <c r="B3144" s="60"/>
      <c r="C3144" s="70"/>
      <c r="D3144" s="61"/>
      <c r="E3144" s="68"/>
    </row>
    <row r="3145" hidden="1">
      <c r="A3145" s="39"/>
      <c r="B3145" s="60"/>
      <c r="C3145" s="70"/>
      <c r="D3145" s="61"/>
      <c r="E3145" s="68"/>
    </row>
    <row r="3146" hidden="1">
      <c r="A3146" s="39"/>
      <c r="B3146" s="60"/>
      <c r="C3146" s="70"/>
      <c r="D3146" s="61"/>
      <c r="E3146" s="68"/>
    </row>
    <row r="3147" hidden="1">
      <c r="A3147" s="39"/>
      <c r="B3147" s="60"/>
      <c r="C3147" s="70"/>
      <c r="D3147" s="61"/>
      <c r="E3147" s="68"/>
    </row>
    <row r="3148" hidden="1">
      <c r="A3148" s="39"/>
      <c r="B3148" s="60"/>
      <c r="C3148" s="70"/>
      <c r="D3148" s="61"/>
      <c r="E3148" s="68"/>
    </row>
    <row r="3149" hidden="1">
      <c r="A3149" s="39"/>
      <c r="B3149" s="60"/>
      <c r="C3149" s="70"/>
      <c r="D3149" s="61"/>
      <c r="E3149" s="68"/>
    </row>
    <row r="3150" hidden="1">
      <c r="A3150" s="39"/>
      <c r="B3150" s="60"/>
      <c r="C3150" s="70"/>
      <c r="D3150" s="61"/>
      <c r="E3150" s="68"/>
    </row>
    <row r="3151" hidden="1">
      <c r="A3151" s="39"/>
      <c r="B3151" s="60"/>
      <c r="C3151" s="70"/>
      <c r="D3151" s="61"/>
      <c r="E3151" s="68"/>
    </row>
    <row r="3152" hidden="1">
      <c r="A3152" s="39"/>
      <c r="B3152" s="60"/>
      <c r="C3152" s="70"/>
      <c r="D3152" s="61"/>
      <c r="E3152" s="68"/>
    </row>
    <row r="3153" hidden="1">
      <c r="A3153" s="39"/>
      <c r="B3153" s="60"/>
      <c r="C3153" s="70"/>
      <c r="D3153" s="61"/>
      <c r="E3153" s="68"/>
    </row>
    <row r="3154" hidden="1">
      <c r="A3154" s="39"/>
      <c r="B3154" s="60"/>
      <c r="C3154" s="70"/>
      <c r="D3154" s="61"/>
      <c r="E3154" s="68"/>
    </row>
    <row r="3155" hidden="1">
      <c r="A3155" s="39"/>
      <c r="B3155" s="60"/>
      <c r="C3155" s="70"/>
      <c r="D3155" s="61"/>
      <c r="E3155" s="68"/>
    </row>
    <row r="3156" hidden="1">
      <c r="A3156" s="39"/>
      <c r="B3156" s="60"/>
      <c r="C3156" s="70"/>
      <c r="D3156" s="61"/>
      <c r="E3156" s="68"/>
    </row>
    <row r="3157" hidden="1">
      <c r="A3157" s="39"/>
      <c r="B3157" s="60"/>
      <c r="C3157" s="70"/>
      <c r="D3157" s="61"/>
      <c r="E3157" s="68"/>
    </row>
    <row r="3158" hidden="1">
      <c r="A3158" s="39"/>
      <c r="B3158" s="60"/>
      <c r="C3158" s="70"/>
      <c r="D3158" s="61"/>
      <c r="E3158" s="68"/>
    </row>
    <row r="3159" hidden="1">
      <c r="A3159" s="39"/>
      <c r="B3159" s="60"/>
      <c r="C3159" s="70"/>
      <c r="D3159" s="61"/>
      <c r="E3159" s="68"/>
    </row>
    <row r="3160" hidden="1">
      <c r="A3160" s="39"/>
      <c r="B3160" s="60"/>
      <c r="C3160" s="70"/>
      <c r="D3160" s="61"/>
      <c r="E3160" s="68"/>
    </row>
    <row r="3161" hidden="1">
      <c r="A3161" s="39"/>
      <c r="B3161" s="60"/>
      <c r="C3161" s="70"/>
      <c r="D3161" s="61"/>
      <c r="E3161" s="68"/>
    </row>
    <row r="3162" hidden="1">
      <c r="A3162" s="39"/>
      <c r="B3162" s="60"/>
      <c r="C3162" s="70"/>
      <c r="D3162" s="61"/>
      <c r="E3162" s="68"/>
    </row>
    <row r="3163" hidden="1">
      <c r="A3163" s="39"/>
      <c r="B3163" s="60"/>
      <c r="C3163" s="70"/>
      <c r="D3163" s="61"/>
      <c r="E3163" s="68"/>
    </row>
    <row r="3164" hidden="1">
      <c r="A3164" s="39"/>
      <c r="B3164" s="60"/>
      <c r="C3164" s="70"/>
      <c r="D3164" s="61"/>
      <c r="E3164" s="68"/>
    </row>
    <row r="3165" hidden="1">
      <c r="A3165" s="39"/>
      <c r="B3165" s="60"/>
      <c r="C3165" s="70"/>
      <c r="D3165" s="61"/>
      <c r="E3165" s="68"/>
    </row>
    <row r="3166" hidden="1">
      <c r="A3166" s="39"/>
      <c r="B3166" s="60"/>
      <c r="C3166" s="70"/>
      <c r="D3166" s="61"/>
      <c r="E3166" s="68"/>
    </row>
    <row r="3167" hidden="1">
      <c r="A3167" s="39"/>
      <c r="B3167" s="60"/>
      <c r="C3167" s="70"/>
      <c r="D3167" s="61"/>
      <c r="E3167" s="68"/>
    </row>
    <row r="3168" hidden="1">
      <c r="A3168" s="39"/>
      <c r="B3168" s="60"/>
      <c r="C3168" s="70"/>
      <c r="D3168" s="61"/>
      <c r="E3168" s="68"/>
    </row>
    <row r="3169" hidden="1">
      <c r="A3169" s="39"/>
      <c r="B3169" s="60"/>
      <c r="C3169" s="70"/>
      <c r="D3169" s="61"/>
      <c r="E3169" s="68"/>
    </row>
    <row r="3170" hidden="1">
      <c r="A3170" s="39"/>
      <c r="B3170" s="60"/>
      <c r="C3170" s="70"/>
      <c r="D3170" s="61"/>
      <c r="E3170" s="68"/>
    </row>
    <row r="3171" hidden="1">
      <c r="A3171" s="39"/>
      <c r="B3171" s="60"/>
      <c r="C3171" s="70"/>
      <c r="D3171" s="61"/>
      <c r="E3171" s="68"/>
    </row>
    <row r="3172" hidden="1">
      <c r="A3172" s="39"/>
      <c r="B3172" s="60"/>
      <c r="C3172" s="70"/>
      <c r="D3172" s="61"/>
      <c r="E3172" s="68"/>
    </row>
    <row r="3173" hidden="1">
      <c r="A3173" s="39"/>
      <c r="B3173" s="60"/>
      <c r="C3173" s="70"/>
      <c r="D3173" s="61"/>
      <c r="E3173" s="68"/>
    </row>
    <row r="3174" hidden="1">
      <c r="A3174" s="39"/>
      <c r="B3174" s="60"/>
      <c r="C3174" s="70"/>
      <c r="D3174" s="61"/>
      <c r="E3174" s="68"/>
    </row>
    <row r="3175" hidden="1">
      <c r="A3175" s="39"/>
      <c r="B3175" s="60"/>
      <c r="C3175" s="70"/>
      <c r="D3175" s="61"/>
      <c r="E3175" s="68"/>
    </row>
    <row r="3176" hidden="1">
      <c r="A3176" s="39"/>
      <c r="B3176" s="60"/>
      <c r="C3176" s="70"/>
      <c r="D3176" s="61"/>
      <c r="E3176" s="68"/>
    </row>
    <row r="3177" hidden="1">
      <c r="A3177" s="39"/>
      <c r="B3177" s="60"/>
      <c r="C3177" s="70"/>
      <c r="D3177" s="61"/>
      <c r="E3177" s="68"/>
    </row>
    <row r="3178" hidden="1">
      <c r="A3178" s="39"/>
      <c r="B3178" s="60"/>
      <c r="C3178" s="70"/>
      <c r="D3178" s="61"/>
      <c r="E3178" s="68"/>
    </row>
    <row r="3179" hidden="1">
      <c r="A3179" s="39"/>
      <c r="B3179" s="60"/>
      <c r="C3179" s="70"/>
      <c r="D3179" s="61"/>
      <c r="E3179" s="68"/>
    </row>
    <row r="3180" hidden="1">
      <c r="A3180" s="39"/>
      <c r="B3180" s="60"/>
      <c r="C3180" s="70"/>
      <c r="D3180" s="61"/>
      <c r="E3180" s="68"/>
    </row>
    <row r="3181" hidden="1">
      <c r="A3181" s="39"/>
      <c r="B3181" s="60"/>
      <c r="C3181" s="70"/>
      <c r="D3181" s="61"/>
      <c r="E3181" s="68"/>
    </row>
    <row r="3182" hidden="1">
      <c r="A3182" s="39"/>
      <c r="B3182" s="60"/>
      <c r="C3182" s="70"/>
      <c r="D3182" s="61"/>
      <c r="E3182" s="68"/>
    </row>
    <row r="3183" hidden="1">
      <c r="A3183" s="39"/>
      <c r="B3183" s="60"/>
      <c r="C3183" s="70"/>
      <c r="D3183" s="61"/>
      <c r="E3183" s="68"/>
    </row>
    <row r="3184" hidden="1">
      <c r="A3184" s="39"/>
      <c r="B3184" s="60"/>
      <c r="C3184" s="70"/>
      <c r="D3184" s="61"/>
      <c r="E3184" s="68"/>
    </row>
    <row r="3185" hidden="1">
      <c r="A3185" s="39"/>
      <c r="B3185" s="60"/>
      <c r="C3185" s="70"/>
      <c r="D3185" s="61"/>
      <c r="E3185" s="68"/>
    </row>
    <row r="3186" hidden="1">
      <c r="A3186" s="39"/>
      <c r="B3186" s="60"/>
      <c r="C3186" s="70"/>
      <c r="D3186" s="61"/>
      <c r="E3186" s="68"/>
    </row>
    <row r="3187" hidden="1">
      <c r="A3187" s="39"/>
      <c r="B3187" s="60"/>
      <c r="C3187" s="70"/>
      <c r="D3187" s="61"/>
      <c r="E3187" s="68"/>
    </row>
    <row r="3188" hidden="1">
      <c r="A3188" s="39"/>
      <c r="B3188" s="60"/>
      <c r="C3188" s="70"/>
      <c r="D3188" s="61"/>
      <c r="E3188" s="68"/>
    </row>
    <row r="3189" hidden="1">
      <c r="A3189" s="39"/>
      <c r="B3189" s="60"/>
      <c r="C3189" s="70"/>
      <c r="D3189" s="61"/>
      <c r="E3189" s="68"/>
    </row>
    <row r="3190" hidden="1">
      <c r="A3190" s="39"/>
      <c r="B3190" s="60"/>
      <c r="C3190" s="70"/>
      <c r="D3190" s="61"/>
      <c r="E3190" s="68"/>
    </row>
    <row r="3191" hidden="1">
      <c r="A3191" s="39"/>
      <c r="B3191" s="60"/>
      <c r="C3191" s="70"/>
      <c r="D3191" s="61"/>
      <c r="E3191" s="68"/>
    </row>
    <row r="3192" hidden="1">
      <c r="A3192" s="39"/>
      <c r="B3192" s="60"/>
      <c r="C3192" s="70"/>
      <c r="D3192" s="61"/>
      <c r="E3192" s="68"/>
    </row>
    <row r="3193" hidden="1">
      <c r="A3193" s="39"/>
      <c r="B3193" s="60"/>
      <c r="C3193" s="70"/>
      <c r="D3193" s="61"/>
      <c r="E3193" s="68"/>
    </row>
    <row r="3194" hidden="1">
      <c r="A3194" s="39"/>
      <c r="B3194" s="60"/>
      <c r="C3194" s="70"/>
      <c r="D3194" s="61"/>
      <c r="E3194" s="68"/>
    </row>
    <row r="3195" hidden="1">
      <c r="A3195" s="39"/>
      <c r="B3195" s="60"/>
      <c r="C3195" s="70"/>
      <c r="D3195" s="61"/>
      <c r="E3195" s="68"/>
    </row>
    <row r="3196" hidden="1">
      <c r="A3196" s="39"/>
      <c r="B3196" s="60"/>
      <c r="C3196" s="70"/>
      <c r="D3196" s="61"/>
      <c r="E3196" s="68"/>
    </row>
    <row r="3197" hidden="1">
      <c r="A3197" s="39"/>
      <c r="B3197" s="60"/>
      <c r="C3197" s="70"/>
      <c r="D3197" s="61"/>
      <c r="E3197" s="68"/>
    </row>
    <row r="3198" hidden="1">
      <c r="A3198" s="39"/>
      <c r="B3198" s="60"/>
      <c r="C3198" s="70"/>
      <c r="D3198" s="61"/>
      <c r="E3198" s="68"/>
    </row>
    <row r="3199" hidden="1">
      <c r="A3199" s="39"/>
      <c r="B3199" s="60"/>
      <c r="C3199" s="70"/>
      <c r="D3199" s="61"/>
      <c r="E3199" s="68"/>
    </row>
    <row r="3200" hidden="1">
      <c r="A3200" s="39"/>
      <c r="B3200" s="60"/>
      <c r="C3200" s="70"/>
      <c r="D3200" s="61"/>
      <c r="E3200" s="68"/>
    </row>
    <row r="3201" hidden="1">
      <c r="A3201" s="39"/>
      <c r="B3201" s="60"/>
      <c r="C3201" s="70"/>
      <c r="D3201" s="61"/>
      <c r="E3201" s="68"/>
    </row>
    <row r="3202" hidden="1">
      <c r="A3202" s="39"/>
      <c r="B3202" s="60"/>
      <c r="C3202" s="70"/>
      <c r="D3202" s="61"/>
      <c r="E3202" s="68"/>
    </row>
    <row r="3203" hidden="1">
      <c r="A3203" s="39"/>
      <c r="B3203" s="60"/>
      <c r="C3203" s="70"/>
      <c r="D3203" s="61"/>
      <c r="E3203" s="68"/>
    </row>
    <row r="3204" hidden="1">
      <c r="A3204" s="39"/>
      <c r="B3204" s="60"/>
      <c r="C3204" s="70"/>
      <c r="D3204" s="61"/>
      <c r="E3204" s="68"/>
    </row>
    <row r="3205" hidden="1">
      <c r="A3205" s="39"/>
      <c r="B3205" s="60"/>
      <c r="C3205" s="70"/>
      <c r="D3205" s="61"/>
      <c r="E3205" s="68"/>
    </row>
    <row r="3206" hidden="1">
      <c r="A3206" s="39"/>
      <c r="B3206" s="60"/>
      <c r="C3206" s="70"/>
      <c r="D3206" s="61"/>
      <c r="E3206" s="68"/>
    </row>
    <row r="3207" hidden="1">
      <c r="A3207" s="39"/>
      <c r="B3207" s="60"/>
      <c r="C3207" s="70"/>
      <c r="D3207" s="61"/>
      <c r="E3207" s="68"/>
    </row>
    <row r="3208" hidden="1">
      <c r="A3208" s="39"/>
      <c r="B3208" s="60"/>
      <c r="C3208" s="70"/>
      <c r="D3208" s="61"/>
      <c r="E3208" s="68"/>
    </row>
    <row r="3209" hidden="1">
      <c r="A3209" s="39"/>
      <c r="B3209" s="60"/>
      <c r="C3209" s="70"/>
      <c r="D3209" s="61"/>
      <c r="E3209" s="68"/>
    </row>
    <row r="3210" hidden="1">
      <c r="A3210" s="39"/>
      <c r="B3210" s="60"/>
      <c r="C3210" s="70"/>
      <c r="D3210" s="61"/>
      <c r="E3210" s="68"/>
    </row>
    <row r="3211" hidden="1">
      <c r="A3211" s="39"/>
      <c r="B3211" s="60"/>
      <c r="C3211" s="70"/>
      <c r="D3211" s="61"/>
      <c r="E3211" s="68"/>
    </row>
    <row r="3212" hidden="1">
      <c r="A3212" s="39"/>
      <c r="B3212" s="60"/>
      <c r="C3212" s="70"/>
      <c r="D3212" s="61"/>
      <c r="E3212" s="68"/>
    </row>
    <row r="3213" hidden="1">
      <c r="A3213" s="39"/>
      <c r="B3213" s="60"/>
      <c r="C3213" s="70"/>
      <c r="D3213" s="61"/>
      <c r="E3213" s="68"/>
    </row>
    <row r="3214" hidden="1">
      <c r="A3214" s="39"/>
      <c r="B3214" s="60"/>
      <c r="C3214" s="70"/>
      <c r="D3214" s="61"/>
      <c r="E3214" s="68"/>
    </row>
    <row r="3215" hidden="1">
      <c r="A3215" s="39"/>
      <c r="B3215" s="60"/>
      <c r="C3215" s="70"/>
      <c r="D3215" s="61"/>
      <c r="E3215" s="68"/>
    </row>
    <row r="3216" hidden="1">
      <c r="A3216" s="39"/>
      <c r="B3216" s="60"/>
      <c r="C3216" s="70"/>
      <c r="D3216" s="61"/>
      <c r="E3216" s="68"/>
    </row>
    <row r="3217" hidden="1">
      <c r="A3217" s="39"/>
      <c r="B3217" s="60"/>
      <c r="C3217" s="70"/>
      <c r="D3217" s="61"/>
      <c r="E3217" s="68"/>
    </row>
    <row r="3218" hidden="1">
      <c r="A3218" s="39"/>
      <c r="B3218" s="60"/>
      <c r="C3218" s="70"/>
      <c r="D3218" s="61"/>
      <c r="E3218" s="68"/>
    </row>
    <row r="3219" hidden="1">
      <c r="A3219" s="39"/>
      <c r="B3219" s="60"/>
      <c r="C3219" s="70"/>
      <c r="D3219" s="61"/>
      <c r="E3219" s="68"/>
    </row>
    <row r="3220" hidden="1">
      <c r="A3220" s="39"/>
      <c r="B3220" s="60"/>
      <c r="C3220" s="70"/>
      <c r="D3220" s="61"/>
      <c r="E3220" s="68"/>
    </row>
    <row r="3221" hidden="1">
      <c r="A3221" s="39"/>
      <c r="B3221" s="60"/>
      <c r="C3221" s="70"/>
      <c r="D3221" s="61"/>
      <c r="E3221" s="68"/>
    </row>
    <row r="3222" hidden="1">
      <c r="A3222" s="39"/>
      <c r="B3222" s="60"/>
      <c r="C3222" s="70"/>
      <c r="D3222" s="61"/>
      <c r="E3222" s="68"/>
    </row>
    <row r="3223" hidden="1">
      <c r="A3223" s="39"/>
      <c r="B3223" s="60"/>
      <c r="C3223" s="70"/>
      <c r="D3223" s="61"/>
      <c r="E3223" s="68"/>
    </row>
    <row r="3224" hidden="1">
      <c r="A3224" s="39"/>
      <c r="B3224" s="60"/>
      <c r="C3224" s="70"/>
      <c r="D3224" s="61"/>
      <c r="E3224" s="68"/>
    </row>
    <row r="3225" hidden="1">
      <c r="A3225" s="39"/>
      <c r="B3225" s="60"/>
      <c r="C3225" s="70"/>
      <c r="D3225" s="61"/>
      <c r="E3225" s="68"/>
    </row>
    <row r="3226" hidden="1">
      <c r="A3226" s="39"/>
      <c r="B3226" s="60"/>
      <c r="C3226" s="70"/>
      <c r="D3226" s="61"/>
      <c r="E3226" s="68"/>
    </row>
    <row r="3227" hidden="1">
      <c r="A3227" s="39"/>
      <c r="B3227" s="60"/>
      <c r="C3227" s="70"/>
      <c r="D3227" s="61"/>
      <c r="E3227" s="68"/>
    </row>
    <row r="3228" hidden="1">
      <c r="A3228" s="39"/>
      <c r="B3228" s="60"/>
      <c r="C3228" s="70"/>
      <c r="D3228" s="61"/>
      <c r="E3228" s="68"/>
    </row>
    <row r="3229" hidden="1">
      <c r="A3229" s="39"/>
      <c r="B3229" s="60"/>
      <c r="C3229" s="70"/>
      <c r="D3229" s="61"/>
      <c r="E3229" s="68"/>
    </row>
    <row r="3230" hidden="1">
      <c r="A3230" s="39"/>
      <c r="B3230" s="60"/>
      <c r="C3230" s="70"/>
      <c r="D3230" s="61"/>
      <c r="E3230" s="68"/>
    </row>
    <row r="3231" hidden="1">
      <c r="A3231" s="39"/>
      <c r="B3231" s="60"/>
      <c r="C3231" s="70"/>
      <c r="D3231" s="61"/>
      <c r="E3231" s="68"/>
    </row>
    <row r="3232" hidden="1">
      <c r="A3232" s="39"/>
      <c r="B3232" s="60"/>
      <c r="C3232" s="70"/>
      <c r="D3232" s="61"/>
      <c r="E3232" s="68"/>
    </row>
    <row r="3233" hidden="1">
      <c r="A3233" s="39"/>
      <c r="B3233" s="60"/>
      <c r="C3233" s="70"/>
      <c r="D3233" s="61"/>
      <c r="E3233" s="68"/>
    </row>
    <row r="3234" hidden="1">
      <c r="A3234" s="39"/>
      <c r="B3234" s="60"/>
      <c r="C3234" s="70"/>
      <c r="D3234" s="61"/>
      <c r="E3234" s="68"/>
    </row>
    <row r="3235" hidden="1">
      <c r="A3235" s="39"/>
      <c r="B3235" s="60"/>
      <c r="C3235" s="70"/>
      <c r="D3235" s="61"/>
      <c r="E3235" s="68"/>
    </row>
    <row r="3236" hidden="1">
      <c r="A3236" s="39"/>
      <c r="B3236" s="60"/>
      <c r="C3236" s="70"/>
      <c r="D3236" s="61"/>
      <c r="E3236" s="68"/>
    </row>
    <row r="3237" hidden="1">
      <c r="A3237" s="39"/>
      <c r="B3237" s="60"/>
      <c r="C3237" s="70"/>
      <c r="D3237" s="61"/>
      <c r="E3237" s="68"/>
    </row>
    <row r="3238" hidden="1">
      <c r="A3238" s="39"/>
      <c r="B3238" s="60"/>
      <c r="C3238" s="70"/>
      <c r="D3238" s="61"/>
      <c r="E3238" s="68"/>
    </row>
    <row r="3239" hidden="1">
      <c r="A3239" s="39"/>
      <c r="B3239" s="60"/>
      <c r="C3239" s="70"/>
      <c r="D3239" s="61"/>
      <c r="E3239" s="68"/>
    </row>
    <row r="3240" hidden="1">
      <c r="A3240" s="39"/>
      <c r="B3240" s="60"/>
      <c r="C3240" s="70"/>
      <c r="D3240" s="61"/>
      <c r="E3240" s="68"/>
    </row>
    <row r="3241" hidden="1">
      <c r="A3241" s="39"/>
      <c r="B3241" s="60"/>
      <c r="C3241" s="70"/>
      <c r="D3241" s="61"/>
      <c r="E3241" s="68"/>
    </row>
    <row r="3242" hidden="1">
      <c r="A3242" s="39"/>
      <c r="B3242" s="60"/>
      <c r="C3242" s="70"/>
      <c r="D3242" s="61"/>
      <c r="E3242" s="68"/>
    </row>
    <row r="3243" hidden="1">
      <c r="A3243" s="39"/>
      <c r="B3243" s="60"/>
      <c r="C3243" s="70"/>
      <c r="D3243" s="61"/>
      <c r="E3243" s="68"/>
    </row>
    <row r="3244" hidden="1">
      <c r="A3244" s="39"/>
      <c r="B3244" s="60"/>
      <c r="C3244" s="70"/>
      <c r="D3244" s="61"/>
      <c r="E3244" s="68"/>
    </row>
    <row r="3245" hidden="1">
      <c r="A3245" s="39"/>
      <c r="B3245" s="60"/>
      <c r="C3245" s="70"/>
      <c r="D3245" s="61"/>
      <c r="E3245" s="68"/>
    </row>
    <row r="3246" hidden="1">
      <c r="A3246" s="39"/>
      <c r="B3246" s="60"/>
      <c r="C3246" s="70"/>
      <c r="D3246" s="61"/>
      <c r="E3246" s="68"/>
    </row>
    <row r="3247" hidden="1">
      <c r="A3247" s="39"/>
      <c r="B3247" s="60"/>
      <c r="C3247" s="70"/>
      <c r="D3247" s="61"/>
      <c r="E3247" s="68"/>
    </row>
    <row r="3248" hidden="1">
      <c r="A3248" s="39"/>
      <c r="B3248" s="60"/>
      <c r="C3248" s="70"/>
      <c r="D3248" s="61"/>
      <c r="E3248" s="68"/>
    </row>
    <row r="3249" hidden="1">
      <c r="A3249" s="39"/>
      <c r="B3249" s="60"/>
      <c r="C3249" s="70"/>
      <c r="D3249" s="61"/>
      <c r="E3249" s="68"/>
    </row>
    <row r="3250" hidden="1">
      <c r="A3250" s="39"/>
      <c r="B3250" s="60"/>
      <c r="C3250" s="70"/>
      <c r="D3250" s="61"/>
      <c r="E3250" s="68"/>
    </row>
    <row r="3251" hidden="1">
      <c r="A3251" s="39"/>
      <c r="B3251" s="60"/>
      <c r="C3251" s="70"/>
      <c r="D3251" s="61"/>
      <c r="E3251" s="68"/>
    </row>
    <row r="3252" hidden="1">
      <c r="A3252" s="39"/>
      <c r="B3252" s="60"/>
      <c r="C3252" s="70"/>
      <c r="D3252" s="61"/>
      <c r="E3252" s="68"/>
    </row>
    <row r="3253" hidden="1">
      <c r="A3253" s="39"/>
      <c r="B3253" s="60"/>
      <c r="C3253" s="70"/>
      <c r="D3253" s="61"/>
      <c r="E3253" s="68"/>
    </row>
    <row r="3254" hidden="1">
      <c r="A3254" s="39"/>
      <c r="B3254" s="60"/>
      <c r="C3254" s="70"/>
      <c r="D3254" s="61"/>
      <c r="E3254" s="68"/>
    </row>
    <row r="3255" hidden="1">
      <c r="A3255" s="39"/>
      <c r="B3255" s="60"/>
      <c r="C3255" s="70"/>
      <c r="D3255" s="61"/>
      <c r="E3255" s="68"/>
    </row>
    <row r="3256" hidden="1">
      <c r="A3256" s="39"/>
      <c r="B3256" s="60"/>
      <c r="C3256" s="70"/>
      <c r="D3256" s="61"/>
      <c r="E3256" s="68"/>
    </row>
    <row r="3257" hidden="1">
      <c r="A3257" s="39"/>
      <c r="B3257" s="60"/>
      <c r="C3257" s="70"/>
      <c r="D3257" s="61"/>
      <c r="E3257" s="68"/>
    </row>
    <row r="3258" hidden="1">
      <c r="A3258" s="39"/>
      <c r="B3258" s="60"/>
      <c r="C3258" s="70"/>
      <c r="D3258" s="61"/>
      <c r="E3258" s="68"/>
    </row>
    <row r="3259" hidden="1">
      <c r="A3259" s="39"/>
      <c r="B3259" s="60"/>
      <c r="C3259" s="70"/>
      <c r="D3259" s="61"/>
      <c r="E3259" s="68"/>
    </row>
    <row r="3260" hidden="1">
      <c r="A3260" s="39"/>
      <c r="B3260" s="60"/>
      <c r="C3260" s="70"/>
      <c r="D3260" s="61"/>
      <c r="E3260" s="68"/>
    </row>
    <row r="3261" hidden="1">
      <c r="A3261" s="39"/>
      <c r="B3261" s="60"/>
      <c r="C3261" s="70"/>
      <c r="D3261" s="61"/>
      <c r="E3261" s="68"/>
    </row>
    <row r="3262" hidden="1">
      <c r="A3262" s="39"/>
      <c r="B3262" s="60"/>
      <c r="C3262" s="70"/>
      <c r="D3262" s="61"/>
      <c r="E3262" s="68"/>
    </row>
    <row r="3263" hidden="1">
      <c r="A3263" s="39"/>
      <c r="B3263" s="60"/>
      <c r="C3263" s="70"/>
      <c r="D3263" s="61"/>
      <c r="E3263" s="68"/>
    </row>
    <row r="3264" hidden="1">
      <c r="A3264" s="39"/>
      <c r="B3264" s="60"/>
      <c r="C3264" s="70"/>
      <c r="D3264" s="61"/>
      <c r="E3264" s="68"/>
    </row>
    <row r="3265" hidden="1">
      <c r="A3265" s="39"/>
      <c r="B3265" s="60"/>
      <c r="C3265" s="70"/>
      <c r="D3265" s="61"/>
      <c r="E3265" s="68"/>
    </row>
    <row r="3266" hidden="1">
      <c r="A3266" s="39"/>
      <c r="B3266" s="60"/>
      <c r="C3266" s="70"/>
      <c r="D3266" s="61"/>
      <c r="E3266" s="68"/>
    </row>
    <row r="3267" hidden="1">
      <c r="A3267" s="39"/>
      <c r="B3267" s="60"/>
      <c r="C3267" s="70"/>
      <c r="D3267" s="61"/>
      <c r="E3267" s="68"/>
    </row>
    <row r="3268" hidden="1">
      <c r="A3268" s="39"/>
      <c r="B3268" s="60"/>
      <c r="C3268" s="70"/>
      <c r="D3268" s="61"/>
      <c r="E3268" s="68"/>
    </row>
    <row r="3269" hidden="1">
      <c r="A3269" s="39"/>
      <c r="B3269" s="60"/>
      <c r="C3269" s="70"/>
      <c r="D3269" s="61"/>
      <c r="E3269" s="68"/>
    </row>
    <row r="3270" hidden="1">
      <c r="A3270" s="39"/>
      <c r="B3270" s="60"/>
      <c r="C3270" s="70"/>
      <c r="D3270" s="61"/>
      <c r="E3270" s="68"/>
    </row>
    <row r="3271" hidden="1">
      <c r="A3271" s="39"/>
      <c r="B3271" s="60"/>
      <c r="C3271" s="70"/>
      <c r="D3271" s="61"/>
      <c r="E3271" s="68"/>
    </row>
    <row r="3272" hidden="1">
      <c r="A3272" s="39"/>
      <c r="B3272" s="60"/>
      <c r="C3272" s="70"/>
      <c r="D3272" s="61"/>
      <c r="E3272" s="68"/>
    </row>
    <row r="3273" hidden="1">
      <c r="A3273" s="39"/>
      <c r="B3273" s="60"/>
      <c r="C3273" s="70"/>
      <c r="D3273" s="61"/>
      <c r="E3273" s="68"/>
    </row>
    <row r="3274" hidden="1">
      <c r="A3274" s="39"/>
      <c r="B3274" s="60"/>
      <c r="C3274" s="70"/>
      <c r="D3274" s="61"/>
      <c r="E3274" s="68"/>
    </row>
    <row r="3275" hidden="1">
      <c r="A3275" s="39"/>
      <c r="B3275" s="60"/>
      <c r="C3275" s="70"/>
      <c r="D3275" s="61"/>
      <c r="E3275" s="68"/>
    </row>
    <row r="3276" hidden="1">
      <c r="A3276" s="39"/>
      <c r="B3276" s="60"/>
      <c r="C3276" s="70"/>
      <c r="D3276" s="61"/>
      <c r="E3276" s="68"/>
    </row>
    <row r="3277" hidden="1">
      <c r="A3277" s="39"/>
      <c r="B3277" s="60"/>
      <c r="C3277" s="70"/>
      <c r="D3277" s="61"/>
      <c r="E3277" s="68"/>
    </row>
    <row r="3278" hidden="1">
      <c r="A3278" s="39"/>
      <c r="B3278" s="60"/>
      <c r="C3278" s="70"/>
      <c r="D3278" s="61"/>
      <c r="E3278" s="68"/>
    </row>
    <row r="3279" hidden="1">
      <c r="A3279" s="39"/>
      <c r="B3279" s="60"/>
      <c r="C3279" s="70"/>
      <c r="D3279" s="61"/>
      <c r="E3279" s="68"/>
    </row>
    <row r="3280" hidden="1">
      <c r="A3280" s="39"/>
      <c r="B3280" s="60"/>
      <c r="C3280" s="70"/>
      <c r="D3280" s="61"/>
      <c r="E3280" s="68"/>
    </row>
    <row r="3281" hidden="1">
      <c r="A3281" s="39"/>
      <c r="B3281" s="60"/>
      <c r="C3281" s="70"/>
      <c r="D3281" s="61"/>
      <c r="E3281" s="68"/>
    </row>
    <row r="3282" hidden="1">
      <c r="A3282" s="39"/>
      <c r="B3282" s="60"/>
      <c r="C3282" s="70"/>
      <c r="D3282" s="61"/>
      <c r="E3282" s="68"/>
    </row>
    <row r="3283" hidden="1">
      <c r="A3283" s="39"/>
      <c r="B3283" s="60"/>
      <c r="C3283" s="70"/>
      <c r="D3283" s="61"/>
      <c r="E3283" s="68"/>
    </row>
    <row r="3284" hidden="1">
      <c r="A3284" s="39"/>
      <c r="B3284" s="60"/>
      <c r="C3284" s="70"/>
      <c r="D3284" s="61"/>
      <c r="E3284" s="68"/>
    </row>
    <row r="3285" hidden="1">
      <c r="A3285" s="39"/>
      <c r="B3285" s="60"/>
      <c r="C3285" s="70"/>
      <c r="D3285" s="61"/>
      <c r="E3285" s="68"/>
    </row>
    <row r="3286" hidden="1">
      <c r="A3286" s="39"/>
      <c r="B3286" s="60"/>
      <c r="C3286" s="70"/>
      <c r="D3286" s="61"/>
      <c r="E3286" s="68"/>
    </row>
    <row r="3287" hidden="1">
      <c r="A3287" s="39"/>
      <c r="B3287" s="60"/>
      <c r="C3287" s="70"/>
      <c r="D3287" s="61"/>
      <c r="E3287" s="68"/>
    </row>
    <row r="3288" hidden="1">
      <c r="A3288" s="39"/>
      <c r="B3288" s="60"/>
      <c r="C3288" s="70"/>
      <c r="D3288" s="61"/>
      <c r="E3288" s="68"/>
    </row>
    <row r="3289" hidden="1">
      <c r="A3289" s="39"/>
      <c r="B3289" s="60"/>
      <c r="C3289" s="70"/>
      <c r="D3289" s="61"/>
      <c r="E3289" s="68"/>
    </row>
    <row r="3290" hidden="1">
      <c r="A3290" s="39"/>
      <c r="B3290" s="60"/>
      <c r="C3290" s="70"/>
      <c r="D3290" s="61"/>
      <c r="E3290" s="68"/>
    </row>
    <row r="3291" hidden="1">
      <c r="A3291" s="39"/>
      <c r="B3291" s="60"/>
      <c r="C3291" s="70"/>
      <c r="D3291" s="61"/>
      <c r="E3291" s="68"/>
    </row>
    <row r="3292" hidden="1">
      <c r="A3292" s="39"/>
      <c r="B3292" s="60"/>
      <c r="C3292" s="70"/>
      <c r="D3292" s="61"/>
      <c r="E3292" s="68"/>
    </row>
    <row r="3293" hidden="1">
      <c r="A3293" s="39"/>
      <c r="B3293" s="60"/>
      <c r="C3293" s="70"/>
      <c r="D3293" s="61"/>
      <c r="E3293" s="68"/>
    </row>
    <row r="3294" hidden="1">
      <c r="A3294" s="39"/>
      <c r="B3294" s="60"/>
      <c r="C3294" s="70"/>
      <c r="D3294" s="61"/>
      <c r="E3294" s="68"/>
    </row>
    <row r="3295" hidden="1">
      <c r="A3295" s="39"/>
      <c r="B3295" s="60"/>
      <c r="C3295" s="70"/>
      <c r="D3295" s="61"/>
      <c r="E3295" s="68"/>
    </row>
    <row r="3296" hidden="1">
      <c r="A3296" s="39"/>
      <c r="B3296" s="60"/>
      <c r="C3296" s="70"/>
      <c r="D3296" s="61"/>
      <c r="E3296" s="68"/>
    </row>
    <row r="3297" hidden="1">
      <c r="A3297" s="39"/>
      <c r="B3297" s="60"/>
      <c r="C3297" s="70"/>
      <c r="D3297" s="61"/>
      <c r="E3297" s="68"/>
    </row>
    <row r="3298" hidden="1">
      <c r="A3298" s="39"/>
      <c r="B3298" s="60"/>
      <c r="C3298" s="70"/>
      <c r="D3298" s="61"/>
      <c r="E3298" s="68"/>
    </row>
    <row r="3299" hidden="1">
      <c r="A3299" s="39"/>
      <c r="B3299" s="60"/>
      <c r="C3299" s="70"/>
      <c r="D3299" s="61"/>
      <c r="E3299" s="68"/>
    </row>
    <row r="3300" hidden="1">
      <c r="A3300" s="39"/>
      <c r="B3300" s="60"/>
      <c r="C3300" s="70"/>
      <c r="D3300" s="61"/>
      <c r="E3300" s="68"/>
    </row>
    <row r="3301" hidden="1">
      <c r="A3301" s="39"/>
      <c r="B3301" s="60"/>
      <c r="C3301" s="70"/>
      <c r="D3301" s="61"/>
      <c r="E3301" s="68"/>
    </row>
    <row r="3302" hidden="1">
      <c r="A3302" s="39"/>
      <c r="B3302" s="60"/>
      <c r="C3302" s="70"/>
      <c r="D3302" s="61"/>
      <c r="E3302" s="68"/>
    </row>
    <row r="3303" hidden="1">
      <c r="A3303" s="39"/>
      <c r="B3303" s="60"/>
      <c r="C3303" s="70"/>
      <c r="D3303" s="61"/>
      <c r="E3303" s="68"/>
    </row>
    <row r="3304" hidden="1">
      <c r="A3304" s="39"/>
      <c r="B3304" s="60"/>
      <c r="C3304" s="70"/>
      <c r="D3304" s="61"/>
      <c r="E3304" s="68"/>
    </row>
    <row r="3305" hidden="1">
      <c r="A3305" s="39"/>
      <c r="B3305" s="60"/>
      <c r="C3305" s="70"/>
      <c r="D3305" s="61"/>
      <c r="E3305" s="68"/>
    </row>
    <row r="3306" hidden="1">
      <c r="A3306" s="39"/>
      <c r="B3306" s="60"/>
      <c r="C3306" s="70"/>
      <c r="D3306" s="61"/>
      <c r="E3306" s="68"/>
    </row>
    <row r="3307" hidden="1">
      <c r="A3307" s="39"/>
      <c r="B3307" s="60"/>
      <c r="C3307" s="70"/>
      <c r="D3307" s="61"/>
      <c r="E3307" s="68"/>
    </row>
    <row r="3308" hidden="1">
      <c r="A3308" s="39"/>
      <c r="B3308" s="60"/>
      <c r="C3308" s="70"/>
      <c r="D3308" s="61"/>
      <c r="E3308" s="68"/>
    </row>
    <row r="3309" hidden="1">
      <c r="A3309" s="39"/>
      <c r="B3309" s="60"/>
      <c r="C3309" s="70"/>
      <c r="D3309" s="61"/>
      <c r="E3309" s="68"/>
    </row>
    <row r="3310" hidden="1">
      <c r="A3310" s="39"/>
      <c r="B3310" s="60"/>
      <c r="C3310" s="70"/>
      <c r="D3310" s="61"/>
      <c r="E3310" s="68"/>
    </row>
    <row r="3311" hidden="1">
      <c r="A3311" s="39"/>
      <c r="B3311" s="60"/>
      <c r="C3311" s="70"/>
      <c r="D3311" s="61"/>
      <c r="E3311" s="68"/>
    </row>
    <row r="3312" hidden="1">
      <c r="A3312" s="39"/>
      <c r="B3312" s="60"/>
      <c r="C3312" s="70"/>
      <c r="D3312" s="61"/>
      <c r="E3312" s="68"/>
    </row>
    <row r="3313" hidden="1">
      <c r="A3313" s="39"/>
      <c r="B3313" s="60"/>
      <c r="C3313" s="70"/>
      <c r="D3313" s="61"/>
      <c r="E3313" s="68"/>
    </row>
    <row r="3314" hidden="1">
      <c r="A3314" s="39"/>
      <c r="B3314" s="60"/>
      <c r="C3314" s="70"/>
      <c r="D3314" s="61"/>
      <c r="E3314" s="68"/>
    </row>
    <row r="3315" hidden="1">
      <c r="A3315" s="39"/>
      <c r="B3315" s="60"/>
      <c r="C3315" s="70"/>
      <c r="D3315" s="61"/>
      <c r="E3315" s="68"/>
    </row>
    <row r="3316" hidden="1">
      <c r="A3316" s="39"/>
      <c r="B3316" s="60"/>
      <c r="C3316" s="70"/>
      <c r="D3316" s="61"/>
      <c r="E3316" s="68"/>
    </row>
    <row r="3317" hidden="1">
      <c r="A3317" s="39"/>
      <c r="B3317" s="60"/>
      <c r="C3317" s="70"/>
      <c r="D3317" s="61"/>
      <c r="E3317" s="68"/>
    </row>
    <row r="3318" hidden="1">
      <c r="A3318" s="39"/>
      <c r="B3318" s="60"/>
      <c r="C3318" s="70"/>
      <c r="D3318" s="61"/>
      <c r="E3318" s="68"/>
    </row>
    <row r="3319" hidden="1">
      <c r="A3319" s="39"/>
      <c r="B3319" s="60"/>
      <c r="C3319" s="70"/>
      <c r="D3319" s="61"/>
      <c r="E3319" s="68"/>
    </row>
    <row r="3320" hidden="1">
      <c r="A3320" s="39"/>
      <c r="B3320" s="60"/>
      <c r="C3320" s="70"/>
      <c r="D3320" s="61"/>
      <c r="E3320" s="68"/>
    </row>
    <row r="3321" hidden="1">
      <c r="A3321" s="39"/>
      <c r="B3321" s="60"/>
      <c r="C3321" s="70"/>
      <c r="D3321" s="61"/>
      <c r="E3321" s="68"/>
    </row>
    <row r="3322" hidden="1">
      <c r="A3322" s="39"/>
      <c r="B3322" s="60"/>
      <c r="C3322" s="70"/>
      <c r="D3322" s="61"/>
      <c r="E3322" s="68"/>
    </row>
    <row r="3323" hidden="1">
      <c r="A3323" s="39"/>
      <c r="B3323" s="60"/>
      <c r="C3323" s="70"/>
      <c r="D3323" s="61"/>
      <c r="E3323" s="68"/>
    </row>
    <row r="3324" hidden="1">
      <c r="A3324" s="39"/>
      <c r="B3324" s="60"/>
      <c r="C3324" s="70"/>
      <c r="D3324" s="61"/>
      <c r="E3324" s="68"/>
    </row>
    <row r="3325" hidden="1">
      <c r="A3325" s="39"/>
      <c r="B3325" s="60"/>
      <c r="C3325" s="70"/>
      <c r="D3325" s="61"/>
      <c r="E3325" s="68"/>
    </row>
    <row r="3326" hidden="1">
      <c r="A3326" s="39"/>
      <c r="B3326" s="60"/>
      <c r="C3326" s="70"/>
      <c r="D3326" s="61"/>
      <c r="E3326" s="68"/>
    </row>
    <row r="3327" hidden="1">
      <c r="A3327" s="39"/>
      <c r="B3327" s="60"/>
      <c r="C3327" s="70"/>
      <c r="D3327" s="61"/>
      <c r="E3327" s="68"/>
    </row>
    <row r="3328" hidden="1">
      <c r="A3328" s="39"/>
      <c r="B3328" s="60"/>
      <c r="C3328" s="70"/>
      <c r="D3328" s="61"/>
      <c r="E3328" s="68"/>
    </row>
    <row r="3329" hidden="1">
      <c r="A3329" s="39"/>
      <c r="B3329" s="60"/>
      <c r="C3329" s="70"/>
      <c r="D3329" s="61"/>
      <c r="E3329" s="68"/>
    </row>
    <row r="3330" hidden="1">
      <c r="A3330" s="39"/>
      <c r="B3330" s="60"/>
      <c r="C3330" s="70"/>
      <c r="D3330" s="61"/>
      <c r="E3330" s="68"/>
    </row>
    <row r="3331" hidden="1">
      <c r="A3331" s="39"/>
      <c r="B3331" s="60"/>
      <c r="C3331" s="70"/>
      <c r="D3331" s="61"/>
      <c r="E3331" s="68"/>
    </row>
    <row r="3332" hidden="1">
      <c r="A3332" s="39"/>
      <c r="B3332" s="60"/>
      <c r="C3332" s="70"/>
      <c r="D3332" s="61"/>
      <c r="E3332" s="68"/>
    </row>
    <row r="3333" hidden="1">
      <c r="A3333" s="39"/>
      <c r="B3333" s="60"/>
      <c r="C3333" s="70"/>
      <c r="D3333" s="61"/>
      <c r="E3333" s="68"/>
    </row>
    <row r="3334" hidden="1">
      <c r="A3334" s="39"/>
      <c r="B3334" s="60"/>
      <c r="C3334" s="70"/>
      <c r="D3334" s="61"/>
      <c r="E3334" s="68"/>
    </row>
    <row r="3335" hidden="1">
      <c r="A3335" s="39"/>
      <c r="B3335" s="60"/>
      <c r="C3335" s="70"/>
      <c r="D3335" s="61"/>
      <c r="E3335" s="68"/>
    </row>
    <row r="3336" hidden="1">
      <c r="A3336" s="39"/>
      <c r="B3336" s="60"/>
      <c r="C3336" s="70"/>
      <c r="D3336" s="61"/>
      <c r="E3336" s="68"/>
    </row>
    <row r="3337" hidden="1">
      <c r="A3337" s="39"/>
      <c r="B3337" s="60"/>
      <c r="C3337" s="70"/>
      <c r="D3337" s="61"/>
      <c r="E3337" s="68"/>
    </row>
    <row r="3338" hidden="1">
      <c r="A3338" s="39"/>
      <c r="B3338" s="60"/>
      <c r="C3338" s="70"/>
      <c r="D3338" s="61"/>
      <c r="E3338" s="68"/>
    </row>
    <row r="3339" hidden="1">
      <c r="A3339" s="39"/>
      <c r="B3339" s="60"/>
      <c r="C3339" s="70"/>
      <c r="D3339" s="61"/>
      <c r="E3339" s="68"/>
    </row>
    <row r="3340" hidden="1">
      <c r="A3340" s="39"/>
      <c r="B3340" s="60"/>
      <c r="C3340" s="70"/>
      <c r="D3340" s="61"/>
      <c r="E3340" s="68"/>
    </row>
    <row r="3341" hidden="1">
      <c r="A3341" s="39"/>
      <c r="B3341" s="60"/>
      <c r="C3341" s="70"/>
      <c r="D3341" s="61"/>
      <c r="E3341" s="68"/>
    </row>
    <row r="3342" hidden="1">
      <c r="A3342" s="39"/>
      <c r="B3342" s="60"/>
      <c r="C3342" s="70"/>
      <c r="D3342" s="61"/>
      <c r="E3342" s="68"/>
    </row>
    <row r="3343" hidden="1">
      <c r="A3343" s="39"/>
      <c r="B3343" s="60"/>
      <c r="C3343" s="70"/>
      <c r="D3343" s="61"/>
      <c r="E3343" s="68"/>
    </row>
    <row r="3344" hidden="1">
      <c r="A3344" s="39"/>
      <c r="B3344" s="60"/>
      <c r="C3344" s="70"/>
      <c r="D3344" s="61"/>
      <c r="E3344" s="68"/>
    </row>
    <row r="3345" hidden="1">
      <c r="A3345" s="39"/>
      <c r="B3345" s="60"/>
      <c r="C3345" s="70"/>
      <c r="D3345" s="61"/>
      <c r="E3345" s="68"/>
    </row>
    <row r="3346" hidden="1">
      <c r="A3346" s="39"/>
      <c r="B3346" s="60"/>
      <c r="C3346" s="70"/>
      <c r="D3346" s="61"/>
      <c r="E3346" s="68"/>
    </row>
    <row r="3347" hidden="1">
      <c r="A3347" s="39"/>
      <c r="B3347" s="60"/>
      <c r="C3347" s="70"/>
      <c r="D3347" s="61"/>
      <c r="E3347" s="68"/>
    </row>
    <row r="3348" hidden="1">
      <c r="A3348" s="39"/>
      <c r="B3348" s="60"/>
      <c r="C3348" s="70"/>
      <c r="D3348" s="61"/>
      <c r="E3348" s="68"/>
    </row>
    <row r="3349" hidden="1">
      <c r="A3349" s="39"/>
      <c r="B3349" s="60"/>
      <c r="C3349" s="70"/>
      <c r="D3349" s="61"/>
      <c r="E3349" s="68"/>
    </row>
    <row r="3350" hidden="1">
      <c r="A3350" s="39"/>
      <c r="B3350" s="60"/>
      <c r="C3350" s="70"/>
      <c r="D3350" s="61"/>
      <c r="E3350" s="68"/>
    </row>
    <row r="3351" hidden="1">
      <c r="A3351" s="39"/>
      <c r="B3351" s="60"/>
      <c r="C3351" s="70"/>
      <c r="D3351" s="61"/>
      <c r="E3351" s="68"/>
    </row>
    <row r="3352" hidden="1">
      <c r="A3352" s="39"/>
      <c r="B3352" s="60"/>
      <c r="C3352" s="70"/>
      <c r="D3352" s="61"/>
      <c r="E3352" s="68"/>
    </row>
    <row r="3353" hidden="1">
      <c r="A3353" s="39"/>
      <c r="B3353" s="60"/>
      <c r="C3353" s="70"/>
      <c r="D3353" s="61"/>
      <c r="E3353" s="68"/>
    </row>
    <row r="3354" hidden="1">
      <c r="A3354" s="39"/>
      <c r="B3354" s="60"/>
      <c r="C3354" s="70"/>
      <c r="D3354" s="61"/>
      <c r="E3354" s="68"/>
    </row>
    <row r="3355" hidden="1">
      <c r="A3355" s="39"/>
      <c r="B3355" s="60"/>
      <c r="C3355" s="70"/>
      <c r="D3355" s="61"/>
      <c r="E3355" s="68"/>
    </row>
    <row r="3356" hidden="1">
      <c r="A3356" s="39"/>
      <c r="B3356" s="60"/>
      <c r="C3356" s="70"/>
      <c r="D3356" s="61"/>
      <c r="E3356" s="68"/>
    </row>
    <row r="3357" hidden="1">
      <c r="A3357" s="39"/>
      <c r="B3357" s="60"/>
      <c r="C3357" s="70"/>
      <c r="D3357" s="61"/>
      <c r="E3357" s="68"/>
    </row>
    <row r="3358" hidden="1">
      <c r="A3358" s="39"/>
      <c r="B3358" s="60"/>
      <c r="C3358" s="70"/>
      <c r="D3358" s="61"/>
      <c r="E3358" s="68"/>
    </row>
    <row r="3359" hidden="1">
      <c r="A3359" s="39"/>
      <c r="B3359" s="60"/>
      <c r="C3359" s="70"/>
      <c r="D3359" s="61"/>
      <c r="E3359" s="68"/>
    </row>
    <row r="3360" hidden="1">
      <c r="A3360" s="39"/>
      <c r="B3360" s="60"/>
      <c r="C3360" s="70"/>
      <c r="D3360" s="61"/>
      <c r="E3360" s="68"/>
    </row>
    <row r="3361" hidden="1">
      <c r="A3361" s="39"/>
      <c r="B3361" s="60"/>
      <c r="C3361" s="70"/>
      <c r="D3361" s="61"/>
      <c r="E3361" s="68"/>
    </row>
    <row r="3362" hidden="1">
      <c r="A3362" s="39"/>
      <c r="B3362" s="60"/>
      <c r="C3362" s="70"/>
      <c r="D3362" s="61"/>
      <c r="E3362" s="68"/>
    </row>
    <row r="3363" hidden="1">
      <c r="A3363" s="39"/>
      <c r="B3363" s="60"/>
      <c r="C3363" s="70"/>
      <c r="D3363" s="61"/>
      <c r="E3363" s="68"/>
    </row>
    <row r="3364" hidden="1">
      <c r="A3364" s="39"/>
      <c r="B3364" s="60"/>
      <c r="C3364" s="70"/>
      <c r="D3364" s="61"/>
      <c r="E3364" s="68"/>
    </row>
    <row r="3365" hidden="1">
      <c r="A3365" s="39"/>
      <c r="B3365" s="60"/>
      <c r="C3365" s="70"/>
      <c r="D3365" s="61"/>
      <c r="E3365" s="68"/>
    </row>
    <row r="3366" hidden="1">
      <c r="A3366" s="39"/>
      <c r="B3366" s="60"/>
      <c r="C3366" s="70"/>
      <c r="D3366" s="61"/>
      <c r="E3366" s="68"/>
    </row>
    <row r="3367" hidden="1">
      <c r="A3367" s="39"/>
      <c r="B3367" s="60"/>
      <c r="C3367" s="70"/>
      <c r="D3367" s="61"/>
      <c r="E3367" s="68"/>
    </row>
    <row r="3368" hidden="1">
      <c r="A3368" s="39"/>
      <c r="B3368" s="60"/>
      <c r="C3368" s="70"/>
      <c r="D3368" s="61"/>
      <c r="E3368" s="68"/>
    </row>
    <row r="3369" hidden="1">
      <c r="A3369" s="39"/>
      <c r="B3369" s="60"/>
      <c r="C3369" s="70"/>
      <c r="D3369" s="61"/>
      <c r="E3369" s="68"/>
    </row>
    <row r="3370" hidden="1">
      <c r="A3370" s="39"/>
      <c r="B3370" s="60"/>
      <c r="C3370" s="70"/>
      <c r="D3370" s="61"/>
      <c r="E3370" s="68"/>
    </row>
    <row r="3371" hidden="1">
      <c r="A3371" s="39"/>
      <c r="B3371" s="60"/>
      <c r="C3371" s="70"/>
      <c r="D3371" s="61"/>
      <c r="E3371" s="68"/>
    </row>
    <row r="3372" hidden="1">
      <c r="A3372" s="39"/>
      <c r="B3372" s="60"/>
      <c r="C3372" s="70"/>
      <c r="D3372" s="61"/>
      <c r="E3372" s="68"/>
    </row>
    <row r="3373" hidden="1">
      <c r="A3373" s="39"/>
      <c r="B3373" s="60"/>
      <c r="C3373" s="70"/>
      <c r="D3373" s="61"/>
      <c r="E3373" s="68"/>
    </row>
    <row r="3374" hidden="1">
      <c r="A3374" s="39"/>
      <c r="B3374" s="60"/>
      <c r="C3374" s="70"/>
      <c r="D3374" s="61"/>
      <c r="E3374" s="68"/>
    </row>
    <row r="3375" hidden="1">
      <c r="A3375" s="39"/>
      <c r="B3375" s="60"/>
      <c r="C3375" s="70"/>
      <c r="D3375" s="61"/>
      <c r="E3375" s="68"/>
    </row>
    <row r="3376" hidden="1">
      <c r="A3376" s="39"/>
      <c r="B3376" s="60"/>
      <c r="C3376" s="70"/>
      <c r="D3376" s="61"/>
      <c r="E3376" s="68"/>
    </row>
    <row r="3377" hidden="1">
      <c r="A3377" s="39"/>
      <c r="B3377" s="60"/>
      <c r="C3377" s="70"/>
      <c r="D3377" s="61"/>
      <c r="E3377" s="68"/>
    </row>
    <row r="3378" hidden="1">
      <c r="A3378" s="39"/>
      <c r="B3378" s="60"/>
      <c r="C3378" s="70"/>
      <c r="D3378" s="61"/>
      <c r="E3378" s="68"/>
    </row>
    <row r="3379" hidden="1">
      <c r="A3379" s="39"/>
      <c r="B3379" s="60"/>
      <c r="C3379" s="70"/>
      <c r="D3379" s="61"/>
      <c r="E3379" s="68"/>
    </row>
    <row r="3380" hidden="1">
      <c r="A3380" s="39"/>
      <c r="B3380" s="60"/>
      <c r="C3380" s="70"/>
      <c r="D3380" s="61"/>
      <c r="E3380" s="68"/>
    </row>
    <row r="3381" hidden="1">
      <c r="A3381" s="39"/>
      <c r="B3381" s="60"/>
      <c r="C3381" s="70"/>
      <c r="D3381" s="61"/>
      <c r="E3381" s="68"/>
    </row>
    <row r="3382" hidden="1">
      <c r="A3382" s="39"/>
      <c r="B3382" s="60"/>
      <c r="C3382" s="70"/>
      <c r="D3382" s="61"/>
      <c r="E3382" s="68"/>
    </row>
    <row r="3383" hidden="1">
      <c r="A3383" s="39"/>
      <c r="B3383" s="60"/>
      <c r="C3383" s="70"/>
      <c r="D3383" s="61"/>
      <c r="E3383" s="68"/>
    </row>
    <row r="3384" hidden="1">
      <c r="A3384" s="39"/>
      <c r="B3384" s="60"/>
      <c r="C3384" s="70"/>
      <c r="D3384" s="61"/>
      <c r="E3384" s="68"/>
    </row>
    <row r="3385" hidden="1">
      <c r="A3385" s="39"/>
      <c r="B3385" s="60"/>
      <c r="C3385" s="70"/>
      <c r="D3385" s="61"/>
      <c r="E3385" s="68"/>
    </row>
    <row r="3386" hidden="1">
      <c r="A3386" s="39"/>
      <c r="B3386" s="60"/>
      <c r="C3386" s="70"/>
      <c r="D3386" s="61"/>
      <c r="E3386" s="68"/>
    </row>
    <row r="3387" hidden="1">
      <c r="A3387" s="39"/>
      <c r="B3387" s="60"/>
      <c r="C3387" s="70"/>
      <c r="D3387" s="61"/>
      <c r="E3387" s="68"/>
    </row>
    <row r="3388" hidden="1">
      <c r="A3388" s="39"/>
      <c r="B3388" s="60"/>
      <c r="C3388" s="70"/>
      <c r="D3388" s="61"/>
      <c r="E3388" s="68"/>
    </row>
    <row r="3389" hidden="1">
      <c r="A3389" s="39"/>
      <c r="B3389" s="60"/>
      <c r="C3389" s="70"/>
      <c r="D3389" s="61"/>
      <c r="E3389" s="68"/>
    </row>
    <row r="3390" hidden="1">
      <c r="A3390" s="39"/>
      <c r="B3390" s="60"/>
      <c r="C3390" s="70"/>
      <c r="D3390" s="61"/>
      <c r="E3390" s="68"/>
    </row>
    <row r="3391" hidden="1">
      <c r="A3391" s="39"/>
      <c r="B3391" s="60"/>
      <c r="C3391" s="70"/>
      <c r="D3391" s="61"/>
      <c r="E3391" s="68"/>
    </row>
    <row r="3392" hidden="1">
      <c r="A3392" s="39"/>
      <c r="B3392" s="60"/>
      <c r="C3392" s="70"/>
      <c r="D3392" s="61"/>
      <c r="E3392" s="68"/>
    </row>
    <row r="3393" hidden="1">
      <c r="A3393" s="39"/>
      <c r="B3393" s="60"/>
      <c r="C3393" s="70"/>
      <c r="D3393" s="61"/>
      <c r="E3393" s="68"/>
    </row>
    <row r="3394" hidden="1">
      <c r="A3394" s="39"/>
      <c r="B3394" s="60"/>
      <c r="C3394" s="70"/>
      <c r="D3394" s="61"/>
      <c r="E3394" s="68"/>
    </row>
    <row r="3395" hidden="1">
      <c r="A3395" s="39"/>
      <c r="B3395" s="60"/>
      <c r="C3395" s="70"/>
      <c r="D3395" s="61"/>
      <c r="E3395" s="68"/>
    </row>
    <row r="3396" hidden="1">
      <c r="A3396" s="39"/>
      <c r="B3396" s="60"/>
      <c r="C3396" s="70"/>
      <c r="D3396" s="61"/>
      <c r="E3396" s="68"/>
    </row>
    <row r="3397" hidden="1">
      <c r="A3397" s="39"/>
      <c r="B3397" s="60"/>
      <c r="C3397" s="70"/>
      <c r="D3397" s="61"/>
      <c r="E3397" s="68"/>
    </row>
    <row r="3398" hidden="1">
      <c r="A3398" s="39"/>
      <c r="B3398" s="60"/>
      <c r="C3398" s="70"/>
      <c r="D3398" s="61"/>
      <c r="E3398" s="68"/>
    </row>
    <row r="3399" hidden="1">
      <c r="A3399" s="39"/>
      <c r="B3399" s="60"/>
      <c r="C3399" s="70"/>
      <c r="D3399" s="61"/>
      <c r="E3399" s="68"/>
    </row>
    <row r="3400" hidden="1">
      <c r="A3400" s="39"/>
      <c r="B3400" s="60"/>
      <c r="C3400" s="70"/>
      <c r="D3400" s="61"/>
      <c r="E3400" s="68"/>
    </row>
    <row r="3401" hidden="1">
      <c r="A3401" s="39"/>
      <c r="B3401" s="60"/>
      <c r="C3401" s="70"/>
      <c r="D3401" s="61"/>
      <c r="E3401" s="68"/>
    </row>
    <row r="3402" hidden="1">
      <c r="A3402" s="39"/>
      <c r="B3402" s="60"/>
      <c r="C3402" s="70"/>
      <c r="D3402" s="61"/>
      <c r="E3402" s="68"/>
    </row>
    <row r="3403" hidden="1">
      <c r="A3403" s="39"/>
      <c r="B3403" s="60"/>
      <c r="C3403" s="70"/>
      <c r="D3403" s="61"/>
      <c r="E3403" s="68"/>
    </row>
    <row r="3404" hidden="1">
      <c r="A3404" s="39"/>
      <c r="B3404" s="60"/>
      <c r="C3404" s="70"/>
      <c r="D3404" s="61"/>
      <c r="E3404" s="68"/>
    </row>
    <row r="3405" hidden="1">
      <c r="A3405" s="39"/>
      <c r="B3405" s="60"/>
      <c r="C3405" s="70"/>
      <c r="D3405" s="61"/>
      <c r="E3405" s="68"/>
    </row>
    <row r="3406" hidden="1">
      <c r="A3406" s="39"/>
      <c r="B3406" s="60"/>
      <c r="C3406" s="70"/>
      <c r="D3406" s="61"/>
      <c r="E3406" s="68"/>
    </row>
    <row r="3407" hidden="1">
      <c r="A3407" s="39"/>
      <c r="B3407" s="60"/>
      <c r="C3407" s="70"/>
      <c r="D3407" s="61"/>
      <c r="E3407" s="68"/>
    </row>
    <row r="3408" hidden="1">
      <c r="A3408" s="39"/>
      <c r="B3408" s="60"/>
      <c r="C3408" s="70"/>
      <c r="D3408" s="61"/>
      <c r="E3408" s="68"/>
    </row>
    <row r="3409" hidden="1">
      <c r="A3409" s="39"/>
      <c r="B3409" s="60"/>
      <c r="C3409" s="70"/>
      <c r="D3409" s="61"/>
      <c r="E3409" s="68"/>
    </row>
    <row r="3410" hidden="1">
      <c r="A3410" s="39"/>
      <c r="B3410" s="60"/>
      <c r="C3410" s="70"/>
      <c r="D3410" s="61"/>
      <c r="E3410" s="68"/>
    </row>
    <row r="3411" hidden="1">
      <c r="A3411" s="39"/>
      <c r="B3411" s="60"/>
      <c r="C3411" s="70"/>
      <c r="D3411" s="61"/>
      <c r="E3411" s="68"/>
    </row>
    <row r="3412" hidden="1">
      <c r="A3412" s="39"/>
      <c r="B3412" s="60"/>
      <c r="C3412" s="70"/>
      <c r="D3412" s="61"/>
      <c r="E3412" s="68"/>
    </row>
    <row r="3413" hidden="1">
      <c r="A3413" s="39"/>
      <c r="B3413" s="60"/>
      <c r="C3413" s="70"/>
      <c r="D3413" s="61"/>
      <c r="E3413" s="68"/>
    </row>
    <row r="3414" hidden="1">
      <c r="A3414" s="39"/>
      <c r="B3414" s="60"/>
      <c r="C3414" s="70"/>
      <c r="D3414" s="61"/>
      <c r="E3414" s="68"/>
    </row>
    <row r="3415" hidden="1">
      <c r="A3415" s="39"/>
      <c r="B3415" s="60"/>
      <c r="C3415" s="70"/>
      <c r="D3415" s="61"/>
      <c r="E3415" s="68"/>
    </row>
    <row r="3416" hidden="1">
      <c r="A3416" s="39"/>
      <c r="B3416" s="60"/>
      <c r="C3416" s="70"/>
      <c r="D3416" s="61"/>
      <c r="E3416" s="68"/>
    </row>
    <row r="3417" hidden="1">
      <c r="A3417" s="39"/>
      <c r="B3417" s="60"/>
      <c r="C3417" s="70"/>
      <c r="D3417" s="61"/>
      <c r="E3417" s="68"/>
    </row>
    <row r="3418" hidden="1">
      <c r="A3418" s="39"/>
      <c r="B3418" s="60"/>
      <c r="C3418" s="70"/>
      <c r="D3418" s="61"/>
      <c r="E3418" s="68"/>
    </row>
    <row r="3419" hidden="1">
      <c r="A3419" s="39"/>
      <c r="B3419" s="60"/>
      <c r="C3419" s="70"/>
      <c r="D3419" s="61"/>
      <c r="E3419" s="68"/>
    </row>
    <row r="3420" hidden="1">
      <c r="A3420" s="39"/>
      <c r="B3420" s="60"/>
      <c r="C3420" s="70"/>
      <c r="D3420" s="61"/>
      <c r="E3420" s="68"/>
    </row>
    <row r="3421" hidden="1">
      <c r="A3421" s="39"/>
      <c r="B3421" s="60"/>
      <c r="C3421" s="70"/>
      <c r="D3421" s="61"/>
      <c r="E3421" s="68"/>
    </row>
    <row r="3422" hidden="1">
      <c r="A3422" s="39"/>
      <c r="B3422" s="60"/>
      <c r="C3422" s="70"/>
      <c r="D3422" s="61"/>
      <c r="E3422" s="68"/>
    </row>
    <row r="3423" hidden="1">
      <c r="A3423" s="39"/>
      <c r="B3423" s="60"/>
      <c r="C3423" s="70"/>
      <c r="D3423" s="61"/>
      <c r="E3423" s="68"/>
    </row>
    <row r="3424" hidden="1">
      <c r="A3424" s="39"/>
      <c r="B3424" s="60"/>
      <c r="C3424" s="70"/>
      <c r="D3424" s="61"/>
      <c r="E3424" s="68"/>
    </row>
    <row r="3425" hidden="1">
      <c r="A3425" s="39"/>
      <c r="B3425" s="60"/>
      <c r="C3425" s="70"/>
      <c r="D3425" s="61"/>
      <c r="E3425" s="68"/>
    </row>
    <row r="3426" hidden="1">
      <c r="A3426" s="39"/>
      <c r="B3426" s="60"/>
      <c r="C3426" s="70"/>
      <c r="D3426" s="61"/>
      <c r="E3426" s="68"/>
    </row>
    <row r="3427" hidden="1">
      <c r="A3427" s="39"/>
      <c r="B3427" s="60"/>
      <c r="C3427" s="70"/>
      <c r="D3427" s="61"/>
      <c r="E3427" s="68"/>
    </row>
    <row r="3428" hidden="1">
      <c r="A3428" s="39"/>
      <c r="B3428" s="60"/>
      <c r="C3428" s="70"/>
      <c r="D3428" s="61"/>
      <c r="E3428" s="68"/>
    </row>
    <row r="3429" hidden="1">
      <c r="A3429" s="39"/>
      <c r="B3429" s="60"/>
      <c r="C3429" s="70"/>
      <c r="D3429" s="61"/>
      <c r="E3429" s="68"/>
    </row>
    <row r="3430" hidden="1">
      <c r="A3430" s="39"/>
      <c r="B3430" s="60"/>
      <c r="C3430" s="70"/>
      <c r="D3430" s="61"/>
      <c r="E3430" s="68"/>
    </row>
    <row r="3431" hidden="1">
      <c r="A3431" s="39"/>
      <c r="B3431" s="60"/>
      <c r="C3431" s="70"/>
      <c r="D3431" s="61"/>
      <c r="E3431" s="68"/>
    </row>
    <row r="3432" hidden="1">
      <c r="A3432" s="39"/>
      <c r="B3432" s="60"/>
      <c r="C3432" s="70"/>
      <c r="D3432" s="61"/>
      <c r="E3432" s="68"/>
    </row>
    <row r="3433" hidden="1">
      <c r="A3433" s="39"/>
      <c r="B3433" s="60"/>
      <c r="C3433" s="70"/>
      <c r="D3433" s="61"/>
      <c r="E3433" s="68"/>
    </row>
    <row r="3434" hidden="1">
      <c r="A3434" s="39"/>
      <c r="B3434" s="60"/>
      <c r="C3434" s="70"/>
      <c r="D3434" s="61"/>
      <c r="E3434" s="68"/>
    </row>
    <row r="3435" hidden="1">
      <c r="A3435" s="39"/>
      <c r="B3435" s="60"/>
      <c r="C3435" s="70"/>
      <c r="D3435" s="61"/>
      <c r="E3435" s="68"/>
    </row>
    <row r="3436" hidden="1">
      <c r="A3436" s="39"/>
      <c r="B3436" s="60"/>
      <c r="C3436" s="70"/>
      <c r="D3436" s="61"/>
      <c r="E3436" s="68"/>
    </row>
    <row r="3437" hidden="1">
      <c r="A3437" s="39"/>
      <c r="B3437" s="60"/>
      <c r="C3437" s="70"/>
      <c r="D3437" s="61"/>
      <c r="E3437" s="68"/>
    </row>
    <row r="3438" hidden="1">
      <c r="A3438" s="39"/>
      <c r="B3438" s="60"/>
      <c r="C3438" s="70"/>
      <c r="D3438" s="61"/>
      <c r="E3438" s="68"/>
    </row>
    <row r="3439" hidden="1">
      <c r="A3439" s="39"/>
      <c r="B3439" s="60"/>
      <c r="C3439" s="70"/>
      <c r="D3439" s="61"/>
      <c r="E3439" s="68"/>
    </row>
    <row r="3440" hidden="1">
      <c r="A3440" s="39"/>
      <c r="B3440" s="60"/>
      <c r="C3440" s="70"/>
      <c r="D3440" s="61"/>
      <c r="E3440" s="68"/>
    </row>
    <row r="3441" hidden="1">
      <c r="A3441" s="39"/>
      <c r="B3441" s="60"/>
      <c r="C3441" s="70"/>
      <c r="D3441" s="61"/>
      <c r="E3441" s="68"/>
    </row>
    <row r="3442" hidden="1">
      <c r="A3442" s="39"/>
      <c r="B3442" s="60"/>
      <c r="C3442" s="70"/>
      <c r="D3442" s="61"/>
      <c r="E3442" s="68"/>
    </row>
    <row r="3443" hidden="1">
      <c r="A3443" s="39"/>
      <c r="B3443" s="60"/>
      <c r="C3443" s="70"/>
      <c r="D3443" s="61"/>
      <c r="E3443" s="68"/>
    </row>
    <row r="3444" hidden="1">
      <c r="A3444" s="39"/>
      <c r="B3444" s="60"/>
      <c r="C3444" s="70"/>
      <c r="D3444" s="61"/>
      <c r="E3444" s="68"/>
    </row>
    <row r="3445" hidden="1">
      <c r="A3445" s="39"/>
      <c r="B3445" s="60"/>
      <c r="C3445" s="70"/>
      <c r="D3445" s="61"/>
      <c r="E3445" s="68"/>
    </row>
    <row r="3446" hidden="1">
      <c r="A3446" s="39"/>
      <c r="B3446" s="60"/>
      <c r="C3446" s="70"/>
      <c r="D3446" s="61"/>
      <c r="E3446" s="68"/>
    </row>
    <row r="3447" hidden="1">
      <c r="A3447" s="39"/>
      <c r="B3447" s="60"/>
      <c r="C3447" s="70"/>
      <c r="D3447" s="61"/>
      <c r="E3447" s="68"/>
    </row>
    <row r="3448" hidden="1">
      <c r="A3448" s="39"/>
      <c r="B3448" s="60"/>
      <c r="C3448" s="70"/>
      <c r="D3448" s="61"/>
      <c r="E3448" s="68"/>
    </row>
    <row r="3449" hidden="1">
      <c r="A3449" s="39"/>
      <c r="B3449" s="60"/>
      <c r="C3449" s="70"/>
      <c r="D3449" s="61"/>
      <c r="E3449" s="68"/>
    </row>
    <row r="3450" hidden="1">
      <c r="A3450" s="39"/>
      <c r="B3450" s="60"/>
      <c r="C3450" s="70"/>
      <c r="D3450" s="61"/>
      <c r="E3450" s="68"/>
    </row>
    <row r="3451" hidden="1">
      <c r="A3451" s="39"/>
      <c r="B3451" s="60"/>
      <c r="C3451" s="70"/>
      <c r="D3451" s="61"/>
      <c r="E3451" s="68"/>
    </row>
    <row r="3452" hidden="1">
      <c r="A3452" s="39"/>
      <c r="B3452" s="60"/>
      <c r="C3452" s="70"/>
      <c r="D3452" s="61"/>
      <c r="E3452" s="68"/>
    </row>
    <row r="3453" hidden="1">
      <c r="A3453" s="39"/>
      <c r="B3453" s="60"/>
      <c r="C3453" s="70"/>
      <c r="D3453" s="61"/>
      <c r="E3453" s="68"/>
    </row>
    <row r="3454" hidden="1">
      <c r="A3454" s="39"/>
      <c r="B3454" s="60"/>
      <c r="C3454" s="70"/>
      <c r="D3454" s="61"/>
      <c r="E3454" s="68"/>
    </row>
    <row r="3455" hidden="1">
      <c r="A3455" s="39"/>
      <c r="B3455" s="60"/>
      <c r="C3455" s="70"/>
      <c r="D3455" s="61"/>
      <c r="E3455" s="68"/>
    </row>
    <row r="3456" hidden="1">
      <c r="A3456" s="39"/>
      <c r="B3456" s="60"/>
      <c r="C3456" s="70"/>
      <c r="D3456" s="61"/>
      <c r="E3456" s="68"/>
    </row>
    <row r="3457" hidden="1">
      <c r="A3457" s="39"/>
      <c r="B3457" s="60"/>
      <c r="C3457" s="70"/>
      <c r="D3457" s="61"/>
      <c r="E3457" s="68"/>
    </row>
    <row r="3458" hidden="1">
      <c r="A3458" s="39"/>
      <c r="B3458" s="60"/>
      <c r="C3458" s="70"/>
      <c r="D3458" s="61"/>
      <c r="E3458" s="68"/>
    </row>
    <row r="3459" hidden="1">
      <c r="A3459" s="39"/>
      <c r="B3459" s="60"/>
      <c r="C3459" s="70"/>
      <c r="D3459" s="61"/>
      <c r="E3459" s="68"/>
    </row>
    <row r="3460" hidden="1">
      <c r="A3460" s="39"/>
      <c r="B3460" s="60"/>
      <c r="C3460" s="70"/>
      <c r="D3460" s="61"/>
      <c r="E3460" s="68"/>
    </row>
    <row r="3461" hidden="1">
      <c r="A3461" s="39"/>
      <c r="B3461" s="60"/>
      <c r="C3461" s="70"/>
      <c r="D3461" s="61"/>
      <c r="E3461" s="68"/>
    </row>
    <row r="3462" hidden="1">
      <c r="A3462" s="39"/>
      <c r="B3462" s="60"/>
      <c r="C3462" s="70"/>
      <c r="D3462" s="61"/>
      <c r="E3462" s="68"/>
    </row>
    <row r="3463" hidden="1">
      <c r="A3463" s="39"/>
      <c r="B3463" s="60"/>
      <c r="C3463" s="70"/>
      <c r="D3463" s="61"/>
      <c r="E3463" s="68"/>
    </row>
    <row r="3464" hidden="1">
      <c r="A3464" s="39"/>
      <c r="B3464" s="60"/>
      <c r="C3464" s="70"/>
      <c r="D3464" s="61"/>
      <c r="E3464" s="68"/>
    </row>
    <row r="3465" hidden="1">
      <c r="A3465" s="39"/>
      <c r="B3465" s="60"/>
      <c r="C3465" s="70"/>
      <c r="D3465" s="61"/>
      <c r="E3465" s="68"/>
    </row>
    <row r="3466" hidden="1">
      <c r="A3466" s="39"/>
      <c r="B3466" s="60"/>
      <c r="C3466" s="70"/>
      <c r="D3466" s="61"/>
      <c r="E3466" s="68"/>
    </row>
    <row r="3467" hidden="1">
      <c r="A3467" s="39"/>
      <c r="B3467" s="60"/>
      <c r="C3467" s="70"/>
      <c r="D3467" s="61"/>
      <c r="E3467" s="68"/>
    </row>
    <row r="3468" hidden="1">
      <c r="A3468" s="39"/>
      <c r="B3468" s="60"/>
      <c r="C3468" s="70"/>
      <c r="D3468" s="61"/>
      <c r="E3468" s="68"/>
    </row>
    <row r="3469" hidden="1">
      <c r="A3469" s="39"/>
      <c r="B3469" s="60"/>
      <c r="C3469" s="70"/>
      <c r="D3469" s="61"/>
      <c r="E3469" s="68"/>
    </row>
    <row r="3470" hidden="1">
      <c r="A3470" s="39"/>
      <c r="B3470" s="60"/>
      <c r="C3470" s="70"/>
      <c r="D3470" s="61"/>
      <c r="E3470" s="68"/>
    </row>
    <row r="3471" hidden="1">
      <c r="A3471" s="39"/>
      <c r="B3471" s="60"/>
      <c r="C3471" s="70"/>
      <c r="D3471" s="61"/>
      <c r="E3471" s="68"/>
    </row>
    <row r="3472" hidden="1">
      <c r="A3472" s="39"/>
      <c r="B3472" s="60"/>
      <c r="C3472" s="70"/>
      <c r="D3472" s="61"/>
      <c r="E3472" s="68"/>
    </row>
    <row r="3473" hidden="1">
      <c r="A3473" s="39"/>
      <c r="B3473" s="60"/>
      <c r="C3473" s="70"/>
      <c r="D3473" s="61"/>
      <c r="E3473" s="68"/>
    </row>
    <row r="3474" hidden="1">
      <c r="A3474" s="39"/>
      <c r="B3474" s="60"/>
      <c r="C3474" s="70"/>
      <c r="D3474" s="61"/>
      <c r="E3474" s="68"/>
    </row>
    <row r="3475" hidden="1">
      <c r="A3475" s="39"/>
      <c r="B3475" s="60"/>
      <c r="C3475" s="70"/>
      <c r="D3475" s="61"/>
      <c r="E3475" s="68"/>
    </row>
    <row r="3476" hidden="1">
      <c r="A3476" s="39"/>
      <c r="B3476" s="60"/>
      <c r="C3476" s="70"/>
      <c r="D3476" s="61"/>
      <c r="E3476" s="68"/>
    </row>
    <row r="3477" hidden="1">
      <c r="A3477" s="39"/>
      <c r="B3477" s="60"/>
      <c r="C3477" s="70"/>
      <c r="D3477" s="61"/>
      <c r="E3477" s="68"/>
    </row>
    <row r="3478" hidden="1">
      <c r="A3478" s="39"/>
      <c r="B3478" s="60"/>
      <c r="C3478" s="70"/>
      <c r="D3478" s="61"/>
      <c r="E3478" s="68"/>
    </row>
    <row r="3479" hidden="1">
      <c r="A3479" s="39"/>
      <c r="B3479" s="60"/>
      <c r="C3479" s="70"/>
      <c r="D3479" s="61"/>
      <c r="E3479" s="68"/>
    </row>
    <row r="3480" hidden="1">
      <c r="A3480" s="39"/>
      <c r="B3480" s="60"/>
      <c r="C3480" s="70"/>
      <c r="D3480" s="61"/>
      <c r="E3480" s="68"/>
    </row>
    <row r="3481" hidden="1">
      <c r="A3481" s="39"/>
      <c r="B3481" s="60"/>
      <c r="C3481" s="70"/>
      <c r="D3481" s="61"/>
      <c r="E3481" s="68"/>
    </row>
    <row r="3482" hidden="1">
      <c r="A3482" s="39"/>
      <c r="B3482" s="60"/>
      <c r="C3482" s="70"/>
      <c r="D3482" s="61"/>
      <c r="E3482" s="68"/>
    </row>
    <row r="3483" hidden="1">
      <c r="A3483" s="39"/>
      <c r="B3483" s="60"/>
      <c r="C3483" s="70"/>
      <c r="D3483" s="61"/>
      <c r="E3483" s="68"/>
    </row>
    <row r="3484" hidden="1">
      <c r="A3484" s="39"/>
      <c r="B3484" s="60"/>
      <c r="C3484" s="70"/>
      <c r="D3484" s="61"/>
      <c r="E3484" s="68"/>
    </row>
    <row r="3485" hidden="1">
      <c r="A3485" s="39"/>
      <c r="B3485" s="60"/>
      <c r="C3485" s="70"/>
      <c r="D3485" s="61"/>
      <c r="E3485" s="68"/>
    </row>
    <row r="3486" hidden="1">
      <c r="A3486" s="39"/>
      <c r="B3486" s="60"/>
      <c r="C3486" s="70"/>
      <c r="D3486" s="61"/>
      <c r="E3486" s="68"/>
    </row>
    <row r="3487" hidden="1">
      <c r="A3487" s="39"/>
      <c r="B3487" s="60"/>
      <c r="C3487" s="70"/>
      <c r="D3487" s="61"/>
      <c r="E3487" s="68"/>
    </row>
    <row r="3488" hidden="1">
      <c r="A3488" s="39"/>
      <c r="B3488" s="60"/>
      <c r="C3488" s="70"/>
      <c r="D3488" s="61"/>
      <c r="E3488" s="68"/>
    </row>
    <row r="3489" hidden="1">
      <c r="A3489" s="39"/>
      <c r="B3489" s="60"/>
      <c r="C3489" s="70"/>
      <c r="D3489" s="61"/>
      <c r="E3489" s="68"/>
    </row>
    <row r="3490" hidden="1">
      <c r="A3490" s="39"/>
      <c r="B3490" s="60"/>
      <c r="C3490" s="70"/>
      <c r="D3490" s="61"/>
      <c r="E3490" s="68"/>
    </row>
    <row r="3491" hidden="1">
      <c r="A3491" s="39"/>
      <c r="B3491" s="60"/>
      <c r="C3491" s="70"/>
      <c r="D3491" s="61"/>
      <c r="E3491" s="68"/>
    </row>
    <row r="3492" hidden="1">
      <c r="A3492" s="39"/>
      <c r="B3492" s="60"/>
      <c r="C3492" s="70"/>
      <c r="D3492" s="61"/>
      <c r="E3492" s="68"/>
    </row>
    <row r="3493" hidden="1">
      <c r="A3493" s="39"/>
      <c r="B3493" s="60"/>
      <c r="C3493" s="70"/>
      <c r="D3493" s="61"/>
      <c r="E3493" s="68"/>
    </row>
    <row r="3494" hidden="1">
      <c r="A3494" s="39"/>
      <c r="B3494" s="60"/>
      <c r="C3494" s="70"/>
      <c r="D3494" s="61"/>
      <c r="E3494" s="68"/>
    </row>
    <row r="3495" hidden="1">
      <c r="A3495" s="39"/>
      <c r="B3495" s="60"/>
      <c r="C3495" s="70"/>
      <c r="D3495" s="61"/>
      <c r="E3495" s="68"/>
    </row>
    <row r="3496" hidden="1">
      <c r="A3496" s="39"/>
      <c r="B3496" s="60"/>
      <c r="C3496" s="70"/>
      <c r="D3496" s="61"/>
      <c r="E3496" s="68"/>
    </row>
    <row r="3497" hidden="1">
      <c r="A3497" s="39"/>
      <c r="B3497" s="60"/>
      <c r="C3497" s="70"/>
      <c r="D3497" s="61"/>
      <c r="E3497" s="68"/>
    </row>
    <row r="3498" hidden="1">
      <c r="A3498" s="39"/>
      <c r="B3498" s="60"/>
      <c r="C3498" s="70"/>
      <c r="D3498" s="61"/>
      <c r="E3498" s="68"/>
    </row>
    <row r="3499" hidden="1">
      <c r="A3499" s="39"/>
      <c r="B3499" s="60"/>
      <c r="C3499" s="70"/>
      <c r="D3499" s="61"/>
      <c r="E3499" s="68"/>
    </row>
    <row r="3500" hidden="1">
      <c r="A3500" s="39"/>
      <c r="B3500" s="60"/>
      <c r="C3500" s="70"/>
      <c r="D3500" s="61"/>
      <c r="E3500" s="68"/>
    </row>
    <row r="3501" hidden="1">
      <c r="A3501" s="39"/>
      <c r="B3501" s="60"/>
      <c r="C3501" s="70"/>
      <c r="D3501" s="61"/>
      <c r="E3501" s="68"/>
    </row>
    <row r="3502" hidden="1">
      <c r="A3502" s="39"/>
      <c r="B3502" s="60"/>
      <c r="C3502" s="70"/>
      <c r="D3502" s="61"/>
      <c r="E3502" s="68"/>
    </row>
    <row r="3503" hidden="1">
      <c r="A3503" s="39"/>
      <c r="B3503" s="60"/>
      <c r="C3503" s="70"/>
      <c r="D3503" s="61"/>
      <c r="E3503" s="68"/>
    </row>
    <row r="3504" hidden="1">
      <c r="A3504" s="39"/>
      <c r="B3504" s="60"/>
      <c r="C3504" s="70"/>
      <c r="D3504" s="61"/>
      <c r="E3504" s="68"/>
    </row>
    <row r="3505" hidden="1">
      <c r="A3505" s="39"/>
      <c r="B3505" s="60"/>
      <c r="C3505" s="70"/>
      <c r="D3505" s="61"/>
      <c r="E3505" s="68"/>
    </row>
    <row r="3506" hidden="1">
      <c r="A3506" s="39"/>
      <c r="B3506" s="60"/>
      <c r="C3506" s="70"/>
      <c r="D3506" s="61"/>
      <c r="E3506" s="68"/>
    </row>
    <row r="3507" hidden="1">
      <c r="A3507" s="39"/>
      <c r="B3507" s="60"/>
      <c r="C3507" s="70"/>
      <c r="D3507" s="61"/>
      <c r="E3507" s="68"/>
    </row>
    <row r="3508" hidden="1">
      <c r="A3508" s="39"/>
      <c r="B3508" s="60"/>
      <c r="C3508" s="70"/>
      <c r="D3508" s="61"/>
      <c r="E3508" s="68"/>
    </row>
    <row r="3509" hidden="1">
      <c r="A3509" s="39"/>
      <c r="B3509" s="60"/>
      <c r="C3509" s="70"/>
      <c r="D3509" s="61"/>
      <c r="E3509" s="68"/>
    </row>
    <row r="3510" hidden="1">
      <c r="A3510" s="39"/>
      <c r="B3510" s="60"/>
      <c r="C3510" s="70"/>
      <c r="D3510" s="61"/>
      <c r="E3510" s="68"/>
    </row>
    <row r="3511" hidden="1">
      <c r="A3511" s="39"/>
      <c r="B3511" s="60"/>
      <c r="C3511" s="70"/>
      <c r="D3511" s="61"/>
      <c r="E3511" s="68"/>
    </row>
    <row r="3512" hidden="1">
      <c r="A3512" s="39"/>
      <c r="B3512" s="60"/>
      <c r="C3512" s="70"/>
      <c r="D3512" s="61"/>
      <c r="E3512" s="68"/>
    </row>
    <row r="3513" hidden="1">
      <c r="A3513" s="39"/>
      <c r="B3513" s="60"/>
      <c r="C3513" s="70"/>
      <c r="D3513" s="61"/>
      <c r="E3513" s="68"/>
    </row>
    <row r="3514" hidden="1">
      <c r="A3514" s="39"/>
      <c r="B3514" s="60"/>
      <c r="C3514" s="70"/>
      <c r="D3514" s="61"/>
      <c r="E3514" s="68"/>
    </row>
    <row r="3515" hidden="1">
      <c r="A3515" s="39"/>
      <c r="B3515" s="60"/>
      <c r="C3515" s="70"/>
      <c r="D3515" s="61"/>
      <c r="E3515" s="68"/>
    </row>
    <row r="3516" hidden="1">
      <c r="A3516" s="39"/>
      <c r="B3516" s="60"/>
      <c r="C3516" s="70"/>
      <c r="D3516" s="61"/>
      <c r="E3516" s="68"/>
    </row>
    <row r="3517" hidden="1">
      <c r="A3517" s="39"/>
      <c r="B3517" s="60"/>
      <c r="C3517" s="70"/>
      <c r="D3517" s="61"/>
      <c r="E3517" s="68"/>
    </row>
    <row r="3518" hidden="1">
      <c r="A3518" s="39"/>
      <c r="B3518" s="60"/>
      <c r="C3518" s="70"/>
      <c r="D3518" s="61"/>
      <c r="E3518" s="68"/>
    </row>
    <row r="3519" hidden="1">
      <c r="A3519" s="39"/>
      <c r="B3519" s="60"/>
      <c r="C3519" s="70"/>
      <c r="D3519" s="61"/>
      <c r="E3519" s="68"/>
    </row>
    <row r="3520" hidden="1">
      <c r="A3520" s="39"/>
      <c r="B3520" s="60"/>
      <c r="C3520" s="70"/>
      <c r="D3520" s="61"/>
      <c r="E3520" s="68"/>
    </row>
    <row r="3521" hidden="1">
      <c r="A3521" s="39"/>
      <c r="B3521" s="60"/>
      <c r="C3521" s="70"/>
      <c r="D3521" s="61"/>
      <c r="E3521" s="68"/>
    </row>
    <row r="3522" hidden="1">
      <c r="A3522" s="39"/>
      <c r="B3522" s="60"/>
      <c r="C3522" s="70"/>
      <c r="D3522" s="61"/>
      <c r="E3522" s="68"/>
    </row>
    <row r="3523" hidden="1">
      <c r="A3523" s="39"/>
      <c r="B3523" s="60"/>
      <c r="C3523" s="70"/>
      <c r="D3523" s="61"/>
      <c r="E3523" s="68"/>
    </row>
    <row r="3524" hidden="1">
      <c r="A3524" s="39"/>
      <c r="B3524" s="60"/>
      <c r="C3524" s="70"/>
      <c r="D3524" s="61"/>
      <c r="E3524" s="68"/>
    </row>
    <row r="3525" hidden="1">
      <c r="A3525" s="39"/>
      <c r="B3525" s="60"/>
      <c r="C3525" s="70"/>
      <c r="D3525" s="61"/>
      <c r="E3525" s="68"/>
    </row>
    <row r="3526" hidden="1">
      <c r="A3526" s="39"/>
      <c r="B3526" s="60"/>
      <c r="C3526" s="70"/>
      <c r="D3526" s="61"/>
      <c r="E3526" s="68"/>
    </row>
    <row r="3527" hidden="1">
      <c r="A3527" s="39"/>
      <c r="B3527" s="60"/>
      <c r="C3527" s="70"/>
      <c r="D3527" s="61"/>
      <c r="E3527" s="68"/>
    </row>
    <row r="3528" hidden="1">
      <c r="A3528" s="39"/>
      <c r="B3528" s="60"/>
      <c r="C3528" s="70"/>
      <c r="D3528" s="61"/>
      <c r="E3528" s="68"/>
    </row>
    <row r="3529" hidden="1">
      <c r="A3529" s="39"/>
      <c r="B3529" s="60"/>
      <c r="C3529" s="70"/>
      <c r="D3529" s="61"/>
      <c r="E3529" s="68"/>
    </row>
    <row r="3530" hidden="1">
      <c r="A3530" s="39"/>
      <c r="B3530" s="60"/>
      <c r="C3530" s="70"/>
      <c r="D3530" s="61"/>
      <c r="E3530" s="68"/>
    </row>
    <row r="3531" hidden="1">
      <c r="A3531" s="39"/>
      <c r="B3531" s="60"/>
      <c r="C3531" s="70"/>
      <c r="D3531" s="61"/>
      <c r="E3531" s="68"/>
    </row>
    <row r="3532" hidden="1">
      <c r="A3532" s="39"/>
      <c r="B3532" s="60"/>
      <c r="C3532" s="70"/>
      <c r="D3532" s="61"/>
      <c r="E3532" s="68"/>
    </row>
    <row r="3533" hidden="1">
      <c r="A3533" s="39"/>
      <c r="B3533" s="60"/>
      <c r="C3533" s="70"/>
      <c r="D3533" s="61"/>
      <c r="E3533" s="68"/>
    </row>
    <row r="3534" hidden="1">
      <c r="A3534" s="39"/>
      <c r="B3534" s="60"/>
      <c r="C3534" s="70"/>
      <c r="D3534" s="61"/>
      <c r="E3534" s="68"/>
    </row>
    <row r="3535" hidden="1">
      <c r="A3535" s="39"/>
      <c r="B3535" s="60"/>
      <c r="C3535" s="70"/>
      <c r="D3535" s="61"/>
      <c r="E3535" s="68"/>
    </row>
    <row r="3536" hidden="1">
      <c r="A3536" s="39"/>
      <c r="B3536" s="60"/>
      <c r="C3536" s="70"/>
      <c r="D3536" s="61"/>
      <c r="E3536" s="68"/>
    </row>
    <row r="3537" hidden="1">
      <c r="A3537" s="39"/>
      <c r="B3537" s="60"/>
      <c r="C3537" s="70"/>
      <c r="D3537" s="61"/>
      <c r="E3537" s="68"/>
    </row>
    <row r="3538" hidden="1">
      <c r="A3538" s="39"/>
      <c r="B3538" s="60"/>
      <c r="C3538" s="70"/>
      <c r="D3538" s="61"/>
      <c r="E3538" s="68"/>
    </row>
    <row r="3539" hidden="1">
      <c r="A3539" s="39"/>
      <c r="B3539" s="60"/>
      <c r="C3539" s="70"/>
      <c r="D3539" s="61"/>
      <c r="E3539" s="68"/>
    </row>
    <row r="3540" hidden="1">
      <c r="A3540" s="39"/>
      <c r="B3540" s="60"/>
      <c r="C3540" s="70"/>
      <c r="D3540" s="61"/>
      <c r="E3540" s="68"/>
    </row>
    <row r="3541" hidden="1">
      <c r="A3541" s="39"/>
      <c r="B3541" s="60"/>
      <c r="C3541" s="70"/>
      <c r="D3541" s="61"/>
      <c r="E3541" s="68"/>
    </row>
    <row r="3542" hidden="1">
      <c r="A3542" s="39"/>
      <c r="B3542" s="60"/>
      <c r="C3542" s="70"/>
      <c r="D3542" s="61"/>
      <c r="E3542" s="68"/>
    </row>
    <row r="3543" hidden="1">
      <c r="A3543" s="39"/>
      <c r="B3543" s="60"/>
      <c r="C3543" s="70"/>
      <c r="D3543" s="61"/>
      <c r="E3543" s="68"/>
    </row>
    <row r="3544" hidden="1">
      <c r="A3544" s="39"/>
      <c r="B3544" s="60"/>
      <c r="C3544" s="70"/>
      <c r="D3544" s="61"/>
      <c r="E3544" s="68"/>
    </row>
    <row r="3545" hidden="1">
      <c r="A3545" s="39"/>
      <c r="B3545" s="60"/>
      <c r="C3545" s="70"/>
      <c r="D3545" s="61"/>
      <c r="E3545" s="68"/>
    </row>
    <row r="3546" hidden="1">
      <c r="A3546" s="39"/>
      <c r="B3546" s="60"/>
      <c r="C3546" s="70"/>
      <c r="D3546" s="61"/>
      <c r="E3546" s="68"/>
    </row>
    <row r="3547" hidden="1">
      <c r="A3547" s="39"/>
      <c r="B3547" s="60"/>
      <c r="C3547" s="70"/>
      <c r="D3547" s="61"/>
      <c r="E3547" s="68"/>
    </row>
    <row r="3548" hidden="1">
      <c r="A3548" s="39"/>
      <c r="B3548" s="60"/>
      <c r="C3548" s="70"/>
      <c r="D3548" s="61"/>
      <c r="E3548" s="68"/>
    </row>
    <row r="3549" hidden="1">
      <c r="A3549" s="39"/>
      <c r="B3549" s="60"/>
      <c r="C3549" s="70"/>
      <c r="D3549" s="61"/>
      <c r="E3549" s="68"/>
    </row>
    <row r="3550" hidden="1">
      <c r="A3550" s="39"/>
      <c r="B3550" s="60"/>
      <c r="C3550" s="70"/>
      <c r="D3550" s="61"/>
      <c r="E3550" s="68"/>
    </row>
    <row r="3551" hidden="1">
      <c r="A3551" s="39"/>
      <c r="B3551" s="60"/>
      <c r="C3551" s="70"/>
      <c r="D3551" s="61"/>
      <c r="E3551" s="68"/>
    </row>
    <row r="3552" hidden="1">
      <c r="A3552" s="39"/>
      <c r="B3552" s="60"/>
      <c r="C3552" s="70"/>
      <c r="D3552" s="61"/>
      <c r="E3552" s="68"/>
    </row>
    <row r="3553" hidden="1">
      <c r="A3553" s="39"/>
      <c r="B3553" s="60"/>
      <c r="C3553" s="70"/>
      <c r="D3553" s="61"/>
      <c r="E3553" s="68"/>
    </row>
    <row r="3554" hidden="1">
      <c r="A3554" s="39"/>
      <c r="B3554" s="60"/>
      <c r="C3554" s="70"/>
      <c r="D3554" s="61"/>
      <c r="E3554" s="68"/>
    </row>
    <row r="3555" hidden="1">
      <c r="A3555" s="39"/>
      <c r="B3555" s="60"/>
      <c r="C3555" s="70"/>
      <c r="D3555" s="61"/>
      <c r="E3555" s="68"/>
    </row>
    <row r="3556" hidden="1">
      <c r="A3556" s="39"/>
      <c r="B3556" s="60"/>
      <c r="C3556" s="70"/>
      <c r="D3556" s="61"/>
      <c r="E3556" s="68"/>
    </row>
    <row r="3557" hidden="1">
      <c r="A3557" s="39"/>
      <c r="B3557" s="60"/>
      <c r="C3557" s="70"/>
      <c r="D3557" s="61"/>
      <c r="E3557" s="68"/>
    </row>
    <row r="3558" hidden="1">
      <c r="A3558" s="39"/>
      <c r="B3558" s="60"/>
      <c r="C3558" s="70"/>
      <c r="D3558" s="61"/>
      <c r="E3558" s="68"/>
    </row>
    <row r="3559" hidden="1">
      <c r="A3559" s="39"/>
      <c r="B3559" s="60"/>
      <c r="C3559" s="70"/>
      <c r="D3559" s="61"/>
      <c r="E3559" s="68"/>
    </row>
    <row r="3560" hidden="1">
      <c r="A3560" s="39"/>
      <c r="B3560" s="60"/>
      <c r="C3560" s="70"/>
      <c r="D3560" s="61"/>
      <c r="E3560" s="68"/>
    </row>
    <row r="3561" hidden="1">
      <c r="A3561" s="39"/>
      <c r="B3561" s="60"/>
      <c r="C3561" s="70"/>
      <c r="D3561" s="61"/>
      <c r="E3561" s="68"/>
    </row>
    <row r="3562" hidden="1">
      <c r="A3562" s="39"/>
      <c r="B3562" s="60"/>
      <c r="C3562" s="70"/>
      <c r="D3562" s="61"/>
      <c r="E3562" s="68"/>
    </row>
    <row r="3563" hidden="1">
      <c r="A3563" s="39"/>
      <c r="B3563" s="60"/>
      <c r="C3563" s="70"/>
      <c r="D3563" s="61"/>
      <c r="E3563" s="68"/>
    </row>
    <row r="3564" hidden="1">
      <c r="A3564" s="39"/>
      <c r="B3564" s="60"/>
      <c r="C3564" s="70"/>
      <c r="D3564" s="61"/>
      <c r="E3564" s="68"/>
    </row>
    <row r="3565" hidden="1">
      <c r="A3565" s="39"/>
      <c r="B3565" s="60"/>
      <c r="C3565" s="70"/>
      <c r="D3565" s="61"/>
      <c r="E3565" s="68"/>
    </row>
    <row r="3566" hidden="1">
      <c r="A3566" s="39"/>
      <c r="B3566" s="60"/>
      <c r="C3566" s="70"/>
      <c r="D3566" s="61"/>
      <c r="E3566" s="68"/>
    </row>
    <row r="3567" hidden="1">
      <c r="A3567" s="39"/>
      <c r="B3567" s="60"/>
      <c r="C3567" s="70"/>
      <c r="D3567" s="61"/>
      <c r="E3567" s="68"/>
    </row>
    <row r="3568" hidden="1">
      <c r="A3568" s="39"/>
      <c r="B3568" s="60"/>
      <c r="C3568" s="70"/>
      <c r="D3568" s="61"/>
      <c r="E3568" s="68"/>
    </row>
    <row r="3569" hidden="1">
      <c r="A3569" s="39"/>
      <c r="B3569" s="60"/>
      <c r="C3569" s="70"/>
      <c r="D3569" s="61"/>
      <c r="E3569" s="68"/>
    </row>
    <row r="3570" hidden="1">
      <c r="A3570" s="39"/>
      <c r="B3570" s="60"/>
      <c r="C3570" s="70"/>
      <c r="D3570" s="61"/>
      <c r="E3570" s="68"/>
    </row>
    <row r="3571" hidden="1">
      <c r="A3571" s="39"/>
      <c r="B3571" s="60"/>
      <c r="C3571" s="70"/>
      <c r="D3571" s="61"/>
      <c r="E3571" s="68"/>
    </row>
    <row r="3572" hidden="1">
      <c r="A3572" s="39"/>
      <c r="B3572" s="60"/>
      <c r="C3572" s="70"/>
      <c r="D3572" s="61"/>
      <c r="E3572" s="68"/>
    </row>
    <row r="3573" hidden="1">
      <c r="A3573" s="39"/>
      <c r="B3573" s="60"/>
      <c r="C3573" s="70"/>
      <c r="D3573" s="61"/>
      <c r="E3573" s="68"/>
    </row>
    <row r="3574" hidden="1">
      <c r="A3574" s="39"/>
      <c r="B3574" s="60"/>
      <c r="C3574" s="70"/>
      <c r="D3574" s="61"/>
      <c r="E3574" s="68"/>
    </row>
    <row r="3575" hidden="1">
      <c r="A3575" s="39"/>
      <c r="B3575" s="60"/>
      <c r="C3575" s="70"/>
      <c r="D3575" s="61"/>
      <c r="E3575" s="68"/>
    </row>
    <row r="3576" hidden="1">
      <c r="A3576" s="39"/>
      <c r="B3576" s="60"/>
      <c r="C3576" s="70"/>
      <c r="D3576" s="61"/>
      <c r="E3576" s="68"/>
    </row>
    <row r="3577" hidden="1">
      <c r="A3577" s="39"/>
      <c r="B3577" s="60"/>
      <c r="C3577" s="70"/>
      <c r="D3577" s="61"/>
      <c r="E3577" s="68"/>
    </row>
    <row r="3578" hidden="1">
      <c r="A3578" s="39"/>
      <c r="B3578" s="60"/>
      <c r="C3578" s="70"/>
      <c r="D3578" s="61"/>
      <c r="E3578" s="68"/>
    </row>
    <row r="3579" hidden="1">
      <c r="A3579" s="39"/>
      <c r="B3579" s="60"/>
      <c r="C3579" s="70"/>
      <c r="D3579" s="61"/>
      <c r="E3579" s="68"/>
    </row>
    <row r="3580" hidden="1">
      <c r="A3580" s="39"/>
      <c r="B3580" s="60"/>
      <c r="C3580" s="70"/>
      <c r="D3580" s="61"/>
      <c r="E3580" s="68"/>
    </row>
    <row r="3581" hidden="1">
      <c r="A3581" s="39"/>
      <c r="B3581" s="60"/>
      <c r="C3581" s="70"/>
      <c r="D3581" s="61"/>
      <c r="E3581" s="68"/>
    </row>
    <row r="3582" hidden="1">
      <c r="A3582" s="39"/>
      <c r="B3582" s="60"/>
      <c r="C3582" s="70"/>
      <c r="D3582" s="61"/>
      <c r="E3582" s="68"/>
    </row>
    <row r="3583" hidden="1">
      <c r="A3583" s="39"/>
      <c r="B3583" s="60"/>
      <c r="C3583" s="70"/>
      <c r="D3583" s="61"/>
      <c r="E3583" s="68"/>
    </row>
    <row r="3584" hidden="1">
      <c r="A3584" s="39"/>
      <c r="B3584" s="60"/>
      <c r="C3584" s="70"/>
      <c r="D3584" s="61"/>
      <c r="E3584" s="68"/>
    </row>
    <row r="3585" hidden="1">
      <c r="A3585" s="39"/>
      <c r="B3585" s="60"/>
      <c r="C3585" s="70"/>
      <c r="D3585" s="61"/>
      <c r="E3585" s="68"/>
    </row>
    <row r="3586" hidden="1">
      <c r="A3586" s="39"/>
      <c r="B3586" s="60"/>
      <c r="C3586" s="70"/>
      <c r="D3586" s="61"/>
      <c r="E3586" s="68"/>
    </row>
    <row r="3587" hidden="1">
      <c r="A3587" s="39"/>
      <c r="B3587" s="60"/>
      <c r="C3587" s="70"/>
      <c r="D3587" s="61"/>
      <c r="E3587" s="68"/>
    </row>
    <row r="3588" hidden="1">
      <c r="A3588" s="39"/>
      <c r="B3588" s="60"/>
      <c r="C3588" s="70"/>
      <c r="D3588" s="61"/>
      <c r="E3588" s="68"/>
    </row>
    <row r="3589" hidden="1">
      <c r="A3589" s="39"/>
      <c r="B3589" s="60"/>
      <c r="C3589" s="70"/>
      <c r="D3589" s="61"/>
      <c r="E3589" s="68"/>
    </row>
    <row r="3590" hidden="1">
      <c r="A3590" s="39"/>
      <c r="B3590" s="60"/>
      <c r="C3590" s="70"/>
      <c r="D3590" s="61"/>
      <c r="E3590" s="68"/>
    </row>
    <row r="3591" hidden="1">
      <c r="A3591" s="39"/>
      <c r="B3591" s="60"/>
      <c r="C3591" s="70"/>
      <c r="D3591" s="61"/>
      <c r="E3591" s="68"/>
    </row>
    <row r="3592" hidden="1">
      <c r="A3592" s="39"/>
      <c r="B3592" s="60"/>
      <c r="C3592" s="70"/>
      <c r="D3592" s="61"/>
      <c r="E3592" s="68"/>
    </row>
    <row r="3593" hidden="1">
      <c r="A3593" s="39"/>
      <c r="B3593" s="60"/>
      <c r="C3593" s="70"/>
      <c r="D3593" s="61"/>
      <c r="E3593" s="68"/>
    </row>
    <row r="3594" hidden="1">
      <c r="A3594" s="39"/>
      <c r="B3594" s="60"/>
      <c r="C3594" s="70"/>
      <c r="D3594" s="61"/>
      <c r="E3594" s="68"/>
    </row>
    <row r="3595" hidden="1">
      <c r="A3595" s="39"/>
      <c r="B3595" s="60"/>
      <c r="C3595" s="70"/>
      <c r="D3595" s="61"/>
      <c r="E3595" s="68"/>
    </row>
    <row r="3596" hidden="1">
      <c r="A3596" s="39"/>
      <c r="B3596" s="60"/>
      <c r="C3596" s="70"/>
      <c r="D3596" s="61"/>
      <c r="E3596" s="68"/>
    </row>
    <row r="3597" hidden="1">
      <c r="A3597" s="39"/>
      <c r="B3597" s="60"/>
      <c r="C3597" s="70"/>
      <c r="D3597" s="61"/>
      <c r="E3597" s="68"/>
    </row>
    <row r="3598" hidden="1">
      <c r="A3598" s="39"/>
      <c r="B3598" s="60"/>
      <c r="C3598" s="70"/>
      <c r="D3598" s="61"/>
      <c r="E3598" s="68"/>
    </row>
    <row r="3599" hidden="1">
      <c r="A3599" s="39"/>
      <c r="B3599" s="60"/>
      <c r="C3599" s="70"/>
      <c r="D3599" s="61"/>
      <c r="E3599" s="68"/>
    </row>
    <row r="3600" hidden="1">
      <c r="A3600" s="39"/>
      <c r="B3600" s="60"/>
      <c r="C3600" s="70"/>
      <c r="D3600" s="61"/>
      <c r="E3600" s="68"/>
    </row>
    <row r="3601" hidden="1">
      <c r="A3601" s="39"/>
      <c r="B3601" s="60"/>
      <c r="C3601" s="70"/>
      <c r="D3601" s="61"/>
      <c r="E3601" s="68"/>
    </row>
    <row r="3602" hidden="1">
      <c r="A3602" s="39"/>
      <c r="B3602" s="60"/>
      <c r="C3602" s="70"/>
      <c r="D3602" s="61"/>
      <c r="E3602" s="68"/>
    </row>
    <row r="3603" hidden="1">
      <c r="A3603" s="39"/>
      <c r="B3603" s="60"/>
      <c r="C3603" s="70"/>
      <c r="D3603" s="61"/>
      <c r="E3603" s="68"/>
    </row>
    <row r="3604" hidden="1">
      <c r="A3604" s="39"/>
      <c r="B3604" s="60"/>
      <c r="C3604" s="70"/>
      <c r="D3604" s="61"/>
      <c r="E3604" s="68"/>
    </row>
    <row r="3605" hidden="1">
      <c r="A3605" s="39"/>
      <c r="B3605" s="60"/>
      <c r="C3605" s="70"/>
      <c r="D3605" s="61"/>
      <c r="E3605" s="68"/>
    </row>
    <row r="3606" hidden="1">
      <c r="A3606" s="39"/>
      <c r="B3606" s="60"/>
      <c r="C3606" s="70"/>
      <c r="D3606" s="61"/>
      <c r="E3606" s="68"/>
    </row>
    <row r="3607" hidden="1">
      <c r="A3607" s="39"/>
      <c r="B3607" s="60"/>
      <c r="C3607" s="70"/>
      <c r="D3607" s="61"/>
      <c r="E3607" s="68"/>
    </row>
    <row r="3608" hidden="1">
      <c r="A3608" s="39"/>
      <c r="B3608" s="60"/>
      <c r="C3608" s="70"/>
      <c r="D3608" s="61"/>
      <c r="E3608" s="68"/>
    </row>
    <row r="3609" hidden="1">
      <c r="A3609" s="39"/>
      <c r="B3609" s="60"/>
      <c r="C3609" s="70"/>
      <c r="D3609" s="61"/>
      <c r="E3609" s="68"/>
    </row>
    <row r="3610" hidden="1">
      <c r="A3610" s="39"/>
      <c r="B3610" s="60"/>
      <c r="C3610" s="70"/>
      <c r="D3610" s="61"/>
      <c r="E3610" s="68"/>
    </row>
    <row r="3611" hidden="1">
      <c r="A3611" s="39"/>
      <c r="B3611" s="60"/>
      <c r="C3611" s="70"/>
      <c r="D3611" s="61"/>
      <c r="E3611" s="68"/>
    </row>
    <row r="3612" hidden="1">
      <c r="A3612" s="39"/>
      <c r="B3612" s="60"/>
      <c r="C3612" s="70"/>
      <c r="D3612" s="61"/>
      <c r="E3612" s="68"/>
    </row>
    <row r="3613" hidden="1">
      <c r="A3613" s="39"/>
      <c r="B3613" s="60"/>
      <c r="C3613" s="70"/>
      <c r="D3613" s="61"/>
      <c r="E3613" s="68"/>
    </row>
    <row r="3614" hidden="1">
      <c r="A3614" s="39"/>
      <c r="B3614" s="60"/>
      <c r="C3614" s="70"/>
      <c r="D3614" s="61"/>
      <c r="E3614" s="68"/>
    </row>
    <row r="3615" hidden="1">
      <c r="A3615" s="39"/>
      <c r="B3615" s="60"/>
      <c r="C3615" s="70"/>
      <c r="D3615" s="61"/>
      <c r="E3615" s="68"/>
    </row>
    <row r="3616" hidden="1">
      <c r="A3616" s="39"/>
      <c r="B3616" s="60"/>
      <c r="C3616" s="70"/>
      <c r="D3616" s="61"/>
      <c r="E3616" s="68"/>
    </row>
    <row r="3617" hidden="1">
      <c r="A3617" s="39"/>
      <c r="B3617" s="60"/>
      <c r="C3617" s="70"/>
      <c r="D3617" s="61"/>
      <c r="E3617" s="68"/>
    </row>
    <row r="3618" hidden="1">
      <c r="A3618" s="39"/>
      <c r="B3618" s="60"/>
      <c r="C3618" s="70"/>
      <c r="D3618" s="61"/>
      <c r="E3618" s="68"/>
    </row>
    <row r="3619" hidden="1">
      <c r="A3619" s="39"/>
      <c r="B3619" s="60"/>
      <c r="C3619" s="70"/>
      <c r="D3619" s="61"/>
      <c r="E3619" s="68"/>
    </row>
    <row r="3620" hidden="1">
      <c r="A3620" s="39"/>
      <c r="B3620" s="60"/>
      <c r="C3620" s="70"/>
      <c r="D3620" s="61"/>
      <c r="E3620" s="68"/>
    </row>
    <row r="3621" hidden="1">
      <c r="A3621" s="39"/>
      <c r="B3621" s="60"/>
      <c r="C3621" s="70"/>
      <c r="D3621" s="61"/>
      <c r="E3621" s="68"/>
    </row>
    <row r="3622" hidden="1">
      <c r="A3622" s="39"/>
      <c r="B3622" s="60"/>
      <c r="C3622" s="70"/>
      <c r="D3622" s="61"/>
      <c r="E3622" s="68"/>
    </row>
    <row r="3623" hidden="1">
      <c r="A3623" s="39"/>
      <c r="B3623" s="60"/>
      <c r="C3623" s="70"/>
      <c r="D3623" s="61"/>
      <c r="E3623" s="68"/>
    </row>
    <row r="3624" hidden="1">
      <c r="A3624" s="39"/>
      <c r="B3624" s="60"/>
      <c r="C3624" s="70"/>
      <c r="D3624" s="61"/>
      <c r="E3624" s="68"/>
    </row>
    <row r="3625" hidden="1">
      <c r="A3625" s="39"/>
      <c r="B3625" s="60"/>
      <c r="C3625" s="70"/>
      <c r="D3625" s="61"/>
      <c r="E3625" s="68"/>
    </row>
    <row r="3626" hidden="1">
      <c r="A3626" s="39"/>
      <c r="B3626" s="60"/>
      <c r="C3626" s="70"/>
      <c r="D3626" s="61"/>
      <c r="E3626" s="68"/>
    </row>
    <row r="3627" hidden="1">
      <c r="A3627" s="39"/>
      <c r="B3627" s="60"/>
      <c r="C3627" s="70"/>
      <c r="D3627" s="61"/>
      <c r="E3627" s="68"/>
    </row>
    <row r="3628" hidden="1">
      <c r="A3628" s="39"/>
      <c r="B3628" s="60"/>
      <c r="C3628" s="70"/>
      <c r="D3628" s="61"/>
      <c r="E3628" s="68"/>
    </row>
    <row r="3629" hidden="1">
      <c r="A3629" s="39"/>
      <c r="B3629" s="60"/>
      <c r="C3629" s="70"/>
      <c r="D3629" s="61"/>
      <c r="E3629" s="68"/>
    </row>
    <row r="3630" hidden="1">
      <c r="A3630" s="39"/>
      <c r="B3630" s="60"/>
      <c r="C3630" s="70"/>
      <c r="D3630" s="61"/>
      <c r="E3630" s="68"/>
    </row>
    <row r="3631" hidden="1">
      <c r="A3631" s="39"/>
      <c r="B3631" s="60"/>
      <c r="C3631" s="70"/>
      <c r="D3631" s="61"/>
      <c r="E3631" s="68"/>
    </row>
    <row r="3632" hidden="1">
      <c r="A3632" s="39"/>
      <c r="B3632" s="60"/>
      <c r="C3632" s="70"/>
      <c r="D3632" s="61"/>
      <c r="E3632" s="68"/>
    </row>
    <row r="3633" hidden="1">
      <c r="A3633" s="39"/>
      <c r="B3633" s="60"/>
      <c r="C3633" s="70"/>
      <c r="D3633" s="61"/>
      <c r="E3633" s="68"/>
    </row>
    <row r="3634" hidden="1">
      <c r="A3634" s="39"/>
      <c r="B3634" s="60"/>
      <c r="C3634" s="70"/>
      <c r="D3634" s="61"/>
      <c r="E3634" s="68"/>
    </row>
    <row r="3635" hidden="1">
      <c r="A3635" s="39"/>
      <c r="B3635" s="60"/>
      <c r="C3635" s="70"/>
      <c r="D3635" s="61"/>
      <c r="E3635" s="68"/>
    </row>
    <row r="3636" hidden="1">
      <c r="A3636" s="39"/>
      <c r="B3636" s="60"/>
      <c r="C3636" s="70"/>
      <c r="D3636" s="61"/>
      <c r="E3636" s="68"/>
    </row>
    <row r="3637" hidden="1">
      <c r="A3637" s="39"/>
      <c r="B3637" s="60"/>
      <c r="C3637" s="70"/>
      <c r="D3637" s="61"/>
      <c r="E3637" s="68"/>
    </row>
    <row r="3638" hidden="1">
      <c r="A3638" s="39"/>
      <c r="B3638" s="60"/>
      <c r="C3638" s="70"/>
      <c r="D3638" s="61"/>
      <c r="E3638" s="68"/>
    </row>
    <row r="3639" hidden="1">
      <c r="A3639" s="39"/>
      <c r="B3639" s="60"/>
      <c r="C3639" s="70"/>
      <c r="D3639" s="61"/>
      <c r="E3639" s="68"/>
    </row>
    <row r="3640" hidden="1">
      <c r="A3640" s="39"/>
      <c r="B3640" s="60"/>
      <c r="C3640" s="70"/>
      <c r="D3640" s="61"/>
      <c r="E3640" s="68"/>
    </row>
    <row r="3641" hidden="1">
      <c r="A3641" s="39"/>
      <c r="B3641" s="60"/>
      <c r="C3641" s="70"/>
      <c r="D3641" s="61"/>
      <c r="E3641" s="68"/>
    </row>
    <row r="3642" hidden="1">
      <c r="A3642" s="39"/>
      <c r="B3642" s="60"/>
      <c r="C3642" s="70"/>
      <c r="D3642" s="61"/>
      <c r="E3642" s="68"/>
    </row>
    <row r="3643" hidden="1">
      <c r="A3643" s="39"/>
      <c r="B3643" s="60"/>
      <c r="C3643" s="70"/>
      <c r="D3643" s="61"/>
      <c r="E3643" s="68"/>
    </row>
    <row r="3644" hidden="1">
      <c r="A3644" s="39"/>
      <c r="B3644" s="60"/>
      <c r="C3644" s="70"/>
      <c r="D3644" s="61"/>
      <c r="E3644" s="68"/>
    </row>
    <row r="3645" hidden="1">
      <c r="A3645" s="39"/>
      <c r="B3645" s="60"/>
      <c r="C3645" s="70"/>
      <c r="D3645" s="61"/>
      <c r="E3645" s="68"/>
    </row>
    <row r="3646" hidden="1">
      <c r="A3646" s="39"/>
      <c r="B3646" s="60"/>
      <c r="C3646" s="70"/>
      <c r="D3646" s="61"/>
      <c r="E3646" s="68"/>
    </row>
    <row r="3647" hidden="1">
      <c r="A3647" s="39"/>
      <c r="B3647" s="60"/>
      <c r="C3647" s="70"/>
      <c r="D3647" s="61"/>
      <c r="E3647" s="68"/>
    </row>
    <row r="3648" hidden="1">
      <c r="A3648" s="39"/>
      <c r="B3648" s="60"/>
      <c r="C3648" s="70"/>
      <c r="D3648" s="61"/>
      <c r="E3648" s="68"/>
    </row>
    <row r="3649" hidden="1">
      <c r="A3649" s="39"/>
      <c r="B3649" s="60"/>
      <c r="C3649" s="70"/>
      <c r="D3649" s="61"/>
      <c r="E3649" s="68"/>
    </row>
    <row r="3650" hidden="1">
      <c r="A3650" s="39"/>
      <c r="B3650" s="60"/>
      <c r="C3650" s="70"/>
      <c r="D3650" s="61"/>
      <c r="E3650" s="68"/>
    </row>
    <row r="3651" hidden="1">
      <c r="A3651" s="39"/>
      <c r="B3651" s="60"/>
      <c r="C3651" s="70"/>
      <c r="D3651" s="61"/>
      <c r="E3651" s="68"/>
    </row>
    <row r="3652" hidden="1">
      <c r="A3652" s="39"/>
      <c r="B3652" s="60"/>
      <c r="C3652" s="70"/>
      <c r="D3652" s="61"/>
      <c r="E3652" s="68"/>
    </row>
    <row r="3653" hidden="1">
      <c r="A3653" s="39"/>
      <c r="B3653" s="60"/>
      <c r="C3653" s="70"/>
      <c r="D3653" s="61"/>
      <c r="E3653" s="68"/>
    </row>
    <row r="3654" hidden="1">
      <c r="A3654" s="39"/>
      <c r="B3654" s="60"/>
      <c r="C3654" s="70"/>
      <c r="D3654" s="61"/>
      <c r="E3654" s="68"/>
    </row>
    <row r="3655" hidden="1">
      <c r="A3655" s="39"/>
      <c r="B3655" s="60"/>
      <c r="C3655" s="70"/>
      <c r="D3655" s="61"/>
      <c r="E3655" s="68"/>
    </row>
    <row r="3656" hidden="1">
      <c r="A3656" s="39"/>
      <c r="B3656" s="60"/>
      <c r="C3656" s="70"/>
      <c r="D3656" s="61"/>
      <c r="E3656" s="68"/>
    </row>
    <row r="3657" hidden="1">
      <c r="A3657" s="39"/>
      <c r="B3657" s="60"/>
      <c r="C3657" s="70"/>
      <c r="D3657" s="61"/>
      <c r="E3657" s="68"/>
    </row>
    <row r="3658" hidden="1">
      <c r="A3658" s="39"/>
      <c r="B3658" s="60"/>
      <c r="C3658" s="70"/>
      <c r="D3658" s="61"/>
      <c r="E3658" s="68"/>
    </row>
    <row r="3659" hidden="1">
      <c r="A3659" s="39"/>
      <c r="B3659" s="60"/>
      <c r="C3659" s="70"/>
      <c r="D3659" s="61"/>
      <c r="E3659" s="68"/>
    </row>
    <row r="3660" hidden="1">
      <c r="A3660" s="39"/>
      <c r="B3660" s="60"/>
      <c r="C3660" s="70"/>
      <c r="D3660" s="61"/>
      <c r="E3660" s="68"/>
    </row>
    <row r="3661" hidden="1">
      <c r="A3661" s="39"/>
      <c r="B3661" s="60"/>
      <c r="C3661" s="70"/>
      <c r="D3661" s="61"/>
      <c r="E3661" s="68"/>
    </row>
    <row r="3662" hidden="1">
      <c r="A3662" s="39"/>
      <c r="B3662" s="60"/>
      <c r="C3662" s="70"/>
      <c r="D3662" s="61"/>
      <c r="E3662" s="68"/>
    </row>
    <row r="3663" hidden="1">
      <c r="A3663" s="39"/>
      <c r="B3663" s="60"/>
      <c r="C3663" s="70"/>
      <c r="D3663" s="61"/>
      <c r="E3663" s="68"/>
    </row>
    <row r="3664" hidden="1">
      <c r="A3664" s="39"/>
      <c r="B3664" s="60"/>
      <c r="C3664" s="70"/>
      <c r="D3664" s="61"/>
      <c r="E3664" s="68"/>
    </row>
    <row r="3665" hidden="1">
      <c r="A3665" s="39"/>
      <c r="B3665" s="60"/>
      <c r="C3665" s="70"/>
      <c r="D3665" s="61"/>
      <c r="E3665" s="68"/>
    </row>
    <row r="3666" hidden="1">
      <c r="A3666" s="39"/>
      <c r="B3666" s="60"/>
      <c r="C3666" s="70"/>
      <c r="D3666" s="61"/>
      <c r="E3666" s="68"/>
    </row>
    <row r="3667" hidden="1">
      <c r="A3667" s="39"/>
      <c r="B3667" s="60"/>
      <c r="C3667" s="70"/>
      <c r="D3667" s="61"/>
      <c r="E3667" s="68"/>
    </row>
    <row r="3668" hidden="1">
      <c r="A3668" s="39"/>
      <c r="B3668" s="60"/>
      <c r="C3668" s="70"/>
      <c r="D3668" s="61"/>
      <c r="E3668" s="68"/>
    </row>
    <row r="3669" hidden="1">
      <c r="A3669" s="39"/>
      <c r="B3669" s="60"/>
      <c r="C3669" s="70"/>
      <c r="D3669" s="61"/>
      <c r="E3669" s="68"/>
    </row>
    <row r="3670" hidden="1">
      <c r="A3670" s="39"/>
      <c r="B3670" s="60"/>
      <c r="C3670" s="70"/>
      <c r="D3670" s="61"/>
      <c r="E3670" s="68"/>
    </row>
    <row r="3671" hidden="1">
      <c r="A3671" s="39"/>
      <c r="B3671" s="60"/>
      <c r="C3671" s="70"/>
      <c r="D3671" s="61"/>
      <c r="E3671" s="68"/>
    </row>
    <row r="3672" hidden="1">
      <c r="A3672" s="39"/>
      <c r="B3672" s="60"/>
      <c r="C3672" s="70"/>
      <c r="D3672" s="61"/>
      <c r="E3672" s="68"/>
    </row>
    <row r="3673" hidden="1">
      <c r="A3673" s="39"/>
      <c r="B3673" s="60"/>
      <c r="C3673" s="70"/>
      <c r="D3673" s="61"/>
      <c r="E3673" s="68"/>
    </row>
    <row r="3674" hidden="1">
      <c r="A3674" s="39"/>
      <c r="B3674" s="60"/>
      <c r="C3674" s="70"/>
      <c r="D3674" s="61"/>
      <c r="E3674" s="68"/>
    </row>
    <row r="3675" hidden="1">
      <c r="A3675" s="39"/>
      <c r="B3675" s="60"/>
      <c r="C3675" s="70"/>
      <c r="D3675" s="61"/>
      <c r="E3675" s="68"/>
    </row>
    <row r="3676" hidden="1">
      <c r="A3676" s="39"/>
      <c r="B3676" s="60"/>
      <c r="C3676" s="70"/>
      <c r="D3676" s="61"/>
      <c r="E3676" s="68"/>
    </row>
    <row r="3677" hidden="1">
      <c r="A3677" s="39"/>
      <c r="B3677" s="60"/>
      <c r="C3677" s="70"/>
      <c r="D3677" s="61"/>
      <c r="E3677" s="68"/>
    </row>
    <row r="3678" hidden="1">
      <c r="A3678" s="39"/>
      <c r="B3678" s="60"/>
      <c r="C3678" s="70"/>
      <c r="D3678" s="61"/>
      <c r="E3678" s="68"/>
    </row>
    <row r="3679" hidden="1">
      <c r="A3679" s="39"/>
      <c r="B3679" s="60"/>
      <c r="C3679" s="70"/>
      <c r="D3679" s="61"/>
      <c r="E3679" s="68"/>
    </row>
    <row r="3680" hidden="1">
      <c r="A3680" s="39"/>
      <c r="B3680" s="60"/>
      <c r="C3680" s="70"/>
      <c r="D3680" s="61"/>
      <c r="E3680" s="68"/>
    </row>
    <row r="3681" hidden="1">
      <c r="A3681" s="39"/>
      <c r="B3681" s="60"/>
      <c r="C3681" s="70"/>
      <c r="D3681" s="61"/>
      <c r="E3681" s="68"/>
    </row>
    <row r="3682" hidden="1">
      <c r="A3682" s="39"/>
      <c r="B3682" s="60"/>
      <c r="C3682" s="70"/>
      <c r="D3682" s="61"/>
      <c r="E3682" s="68"/>
    </row>
    <row r="3683" hidden="1">
      <c r="A3683" s="39"/>
      <c r="B3683" s="60"/>
      <c r="C3683" s="70"/>
      <c r="D3683" s="61"/>
      <c r="E3683" s="68"/>
    </row>
    <row r="3684" hidden="1">
      <c r="A3684" s="39"/>
      <c r="B3684" s="60"/>
      <c r="C3684" s="70"/>
      <c r="D3684" s="61"/>
      <c r="E3684" s="68"/>
    </row>
    <row r="3685" hidden="1">
      <c r="A3685" s="39"/>
      <c r="B3685" s="60"/>
      <c r="C3685" s="70"/>
      <c r="D3685" s="61"/>
      <c r="E3685" s="68"/>
    </row>
    <row r="3686" hidden="1">
      <c r="A3686" s="39"/>
      <c r="B3686" s="60"/>
      <c r="C3686" s="70"/>
      <c r="D3686" s="61"/>
      <c r="E3686" s="68"/>
    </row>
    <row r="3687" hidden="1">
      <c r="A3687" s="39"/>
      <c r="B3687" s="60"/>
      <c r="C3687" s="70"/>
      <c r="D3687" s="61"/>
      <c r="E3687" s="68"/>
    </row>
    <row r="3688" hidden="1">
      <c r="A3688" s="39"/>
      <c r="B3688" s="60"/>
      <c r="C3688" s="70"/>
      <c r="D3688" s="61"/>
      <c r="E3688" s="68"/>
    </row>
    <row r="3689" hidden="1">
      <c r="A3689" s="39"/>
      <c r="B3689" s="60"/>
      <c r="C3689" s="70"/>
      <c r="D3689" s="61"/>
      <c r="E3689" s="68"/>
    </row>
    <row r="3690" hidden="1">
      <c r="A3690" s="39"/>
      <c r="B3690" s="60"/>
      <c r="C3690" s="70"/>
      <c r="D3690" s="61"/>
      <c r="E3690" s="68"/>
    </row>
    <row r="3691" hidden="1">
      <c r="A3691" s="39"/>
      <c r="B3691" s="60"/>
      <c r="C3691" s="70"/>
      <c r="D3691" s="61"/>
      <c r="E3691" s="68"/>
    </row>
    <row r="3692" hidden="1">
      <c r="A3692" s="39"/>
      <c r="B3692" s="60"/>
      <c r="C3692" s="70"/>
      <c r="D3692" s="61"/>
      <c r="E3692" s="68"/>
    </row>
    <row r="3693" hidden="1">
      <c r="A3693" s="39"/>
      <c r="B3693" s="60"/>
      <c r="C3693" s="70"/>
      <c r="D3693" s="61"/>
      <c r="E3693" s="68"/>
    </row>
    <row r="3694" hidden="1">
      <c r="A3694" s="39"/>
      <c r="B3694" s="60"/>
      <c r="C3694" s="70"/>
      <c r="D3694" s="61"/>
      <c r="E3694" s="68"/>
    </row>
    <row r="3695" hidden="1">
      <c r="A3695" s="39"/>
      <c r="B3695" s="60"/>
      <c r="C3695" s="70"/>
      <c r="D3695" s="61"/>
      <c r="E3695" s="68"/>
    </row>
    <row r="3696" hidden="1">
      <c r="A3696" s="39"/>
      <c r="B3696" s="60"/>
      <c r="C3696" s="70"/>
      <c r="D3696" s="61"/>
      <c r="E3696" s="68"/>
    </row>
    <row r="3697" hidden="1">
      <c r="A3697" s="39"/>
      <c r="B3697" s="60"/>
      <c r="C3697" s="70"/>
      <c r="D3697" s="61"/>
      <c r="E3697" s="68"/>
    </row>
    <row r="3698" hidden="1">
      <c r="A3698" s="39"/>
      <c r="B3698" s="60"/>
      <c r="C3698" s="70"/>
      <c r="D3698" s="61"/>
      <c r="E3698" s="68"/>
    </row>
    <row r="3699" hidden="1">
      <c r="A3699" s="39"/>
      <c r="B3699" s="60"/>
      <c r="C3699" s="70"/>
      <c r="D3699" s="61"/>
      <c r="E3699" s="68"/>
    </row>
    <row r="3700" hidden="1">
      <c r="A3700" s="39"/>
      <c r="B3700" s="60"/>
      <c r="C3700" s="70"/>
      <c r="D3700" s="61"/>
      <c r="E3700" s="68"/>
    </row>
    <row r="3701" hidden="1">
      <c r="A3701" s="39"/>
      <c r="B3701" s="60"/>
      <c r="C3701" s="70"/>
      <c r="D3701" s="61"/>
      <c r="E3701" s="68"/>
    </row>
    <row r="3702" hidden="1">
      <c r="A3702" s="39"/>
      <c r="B3702" s="60"/>
      <c r="C3702" s="70"/>
      <c r="D3702" s="61"/>
      <c r="E3702" s="68"/>
    </row>
    <row r="3703" hidden="1">
      <c r="A3703" s="39"/>
      <c r="B3703" s="60"/>
      <c r="C3703" s="70"/>
      <c r="D3703" s="61"/>
      <c r="E3703" s="68"/>
    </row>
    <row r="3704" hidden="1">
      <c r="A3704" s="39"/>
      <c r="B3704" s="60"/>
      <c r="C3704" s="70"/>
      <c r="D3704" s="61"/>
      <c r="E3704" s="68"/>
    </row>
    <row r="3705" hidden="1">
      <c r="A3705" s="39"/>
      <c r="B3705" s="60"/>
      <c r="C3705" s="70"/>
      <c r="D3705" s="61"/>
      <c r="E3705" s="68"/>
    </row>
    <row r="3706" hidden="1">
      <c r="A3706" s="39"/>
      <c r="B3706" s="60"/>
      <c r="C3706" s="70"/>
      <c r="D3706" s="61"/>
      <c r="E3706" s="68"/>
    </row>
    <row r="3707" hidden="1">
      <c r="A3707" s="39"/>
      <c r="B3707" s="60"/>
      <c r="C3707" s="70"/>
      <c r="D3707" s="61"/>
      <c r="E3707" s="68"/>
    </row>
    <row r="3708" hidden="1">
      <c r="A3708" s="39"/>
      <c r="B3708" s="60"/>
      <c r="C3708" s="70"/>
      <c r="D3708" s="61"/>
      <c r="E3708" s="68"/>
    </row>
    <row r="3709" hidden="1">
      <c r="A3709" s="39"/>
      <c r="B3709" s="60"/>
      <c r="C3709" s="70"/>
      <c r="D3709" s="61"/>
      <c r="E3709" s="68"/>
    </row>
    <row r="3710" hidden="1">
      <c r="A3710" s="39"/>
      <c r="B3710" s="60"/>
      <c r="C3710" s="70"/>
      <c r="D3710" s="61"/>
      <c r="E3710" s="68"/>
    </row>
    <row r="3711" hidden="1">
      <c r="A3711" s="39"/>
      <c r="B3711" s="60"/>
      <c r="C3711" s="70"/>
      <c r="D3711" s="61"/>
      <c r="E3711" s="68"/>
    </row>
    <row r="3712" hidden="1">
      <c r="A3712" s="39"/>
      <c r="B3712" s="60"/>
      <c r="C3712" s="70"/>
      <c r="D3712" s="61"/>
      <c r="E3712" s="68"/>
    </row>
    <row r="3713" hidden="1">
      <c r="A3713" s="39"/>
      <c r="B3713" s="60"/>
      <c r="C3713" s="70"/>
      <c r="D3713" s="61"/>
      <c r="E3713" s="68"/>
    </row>
    <row r="3714" hidden="1">
      <c r="A3714" s="39"/>
      <c r="B3714" s="60"/>
      <c r="C3714" s="70"/>
      <c r="D3714" s="61"/>
      <c r="E3714" s="68"/>
    </row>
    <row r="3715" hidden="1">
      <c r="A3715" s="39"/>
      <c r="B3715" s="60"/>
      <c r="C3715" s="70"/>
      <c r="D3715" s="61"/>
      <c r="E3715" s="68"/>
    </row>
    <row r="3716" hidden="1">
      <c r="A3716" s="39"/>
      <c r="B3716" s="60"/>
      <c r="C3716" s="70"/>
      <c r="D3716" s="61"/>
      <c r="E3716" s="68"/>
    </row>
    <row r="3717" hidden="1">
      <c r="A3717" s="39"/>
      <c r="B3717" s="60"/>
      <c r="C3717" s="70"/>
      <c r="D3717" s="61"/>
      <c r="E3717" s="68"/>
    </row>
    <row r="3718" hidden="1">
      <c r="A3718" s="39"/>
      <c r="B3718" s="60"/>
      <c r="C3718" s="70"/>
      <c r="D3718" s="61"/>
      <c r="E3718" s="68"/>
    </row>
    <row r="3719" hidden="1">
      <c r="A3719" s="39"/>
      <c r="B3719" s="60"/>
      <c r="C3719" s="70"/>
      <c r="D3719" s="61"/>
      <c r="E3719" s="68"/>
    </row>
    <row r="3720" hidden="1">
      <c r="A3720" s="39"/>
      <c r="B3720" s="60"/>
      <c r="C3720" s="70"/>
      <c r="D3720" s="61"/>
      <c r="E3720" s="68"/>
    </row>
    <row r="3721" hidden="1">
      <c r="A3721" s="39"/>
      <c r="B3721" s="60"/>
      <c r="C3721" s="70"/>
      <c r="D3721" s="61"/>
      <c r="E3721" s="68"/>
    </row>
    <row r="3722" hidden="1">
      <c r="A3722" s="39"/>
      <c r="B3722" s="60"/>
      <c r="C3722" s="70"/>
      <c r="D3722" s="61"/>
      <c r="E3722" s="68"/>
    </row>
    <row r="3723" hidden="1">
      <c r="A3723" s="39"/>
      <c r="B3723" s="60"/>
      <c r="C3723" s="70"/>
      <c r="D3723" s="61"/>
      <c r="E3723" s="68"/>
    </row>
    <row r="3724" hidden="1">
      <c r="A3724" s="39"/>
      <c r="B3724" s="60"/>
      <c r="C3724" s="70"/>
      <c r="D3724" s="61"/>
      <c r="E3724" s="68"/>
    </row>
    <row r="3725" hidden="1">
      <c r="A3725" s="39"/>
      <c r="B3725" s="60"/>
      <c r="C3725" s="70"/>
      <c r="D3725" s="61"/>
      <c r="E3725" s="68"/>
    </row>
    <row r="3726" hidden="1">
      <c r="A3726" s="39"/>
      <c r="B3726" s="60"/>
      <c r="C3726" s="70"/>
      <c r="D3726" s="61"/>
      <c r="E3726" s="68"/>
    </row>
    <row r="3727" hidden="1">
      <c r="A3727" s="39"/>
      <c r="B3727" s="60"/>
      <c r="C3727" s="70"/>
      <c r="D3727" s="61"/>
      <c r="E3727" s="68"/>
    </row>
    <row r="3728" hidden="1">
      <c r="A3728" s="39"/>
      <c r="B3728" s="60"/>
      <c r="C3728" s="70"/>
      <c r="D3728" s="61"/>
      <c r="E3728" s="68"/>
    </row>
    <row r="3729" hidden="1">
      <c r="A3729" s="39"/>
      <c r="B3729" s="60"/>
      <c r="C3729" s="70"/>
      <c r="D3729" s="61"/>
      <c r="E3729" s="68"/>
    </row>
    <row r="3730" hidden="1">
      <c r="A3730" s="39"/>
      <c r="B3730" s="60"/>
      <c r="C3730" s="70"/>
      <c r="D3730" s="61"/>
      <c r="E3730" s="68"/>
    </row>
    <row r="3731" hidden="1">
      <c r="A3731" s="39"/>
      <c r="B3731" s="60"/>
      <c r="C3731" s="70"/>
      <c r="D3731" s="61"/>
      <c r="E3731" s="68"/>
    </row>
    <row r="3732" hidden="1">
      <c r="A3732" s="39"/>
      <c r="B3732" s="60"/>
      <c r="C3732" s="70"/>
      <c r="D3732" s="61"/>
      <c r="E3732" s="68"/>
    </row>
    <row r="3733" hidden="1">
      <c r="A3733" s="39"/>
      <c r="B3733" s="60"/>
      <c r="C3733" s="70"/>
      <c r="D3733" s="61"/>
      <c r="E3733" s="68"/>
    </row>
    <row r="3734" hidden="1">
      <c r="A3734" s="39"/>
      <c r="B3734" s="60"/>
      <c r="C3734" s="70"/>
      <c r="D3734" s="61"/>
      <c r="E3734" s="68"/>
    </row>
    <row r="3735" hidden="1">
      <c r="A3735" s="39"/>
      <c r="B3735" s="60"/>
      <c r="C3735" s="70"/>
      <c r="D3735" s="61"/>
      <c r="E3735" s="68"/>
    </row>
    <row r="3736" hidden="1">
      <c r="A3736" s="39"/>
      <c r="B3736" s="60"/>
      <c r="C3736" s="70"/>
      <c r="D3736" s="61"/>
      <c r="E3736" s="68"/>
    </row>
    <row r="3737" hidden="1">
      <c r="A3737" s="39"/>
      <c r="B3737" s="60"/>
      <c r="C3737" s="70"/>
      <c r="D3737" s="61"/>
      <c r="E3737" s="68"/>
    </row>
    <row r="3738" hidden="1">
      <c r="A3738" s="39"/>
      <c r="B3738" s="60"/>
      <c r="C3738" s="70"/>
      <c r="D3738" s="61"/>
      <c r="E3738" s="68"/>
    </row>
    <row r="3739" hidden="1">
      <c r="A3739" s="39"/>
      <c r="B3739" s="60"/>
      <c r="C3739" s="70"/>
      <c r="D3739" s="61"/>
      <c r="E3739" s="68"/>
    </row>
    <row r="3740" hidden="1">
      <c r="A3740" s="39"/>
      <c r="B3740" s="60"/>
      <c r="C3740" s="70"/>
      <c r="D3740" s="61"/>
      <c r="E3740" s="68"/>
    </row>
    <row r="3741" hidden="1">
      <c r="A3741" s="39"/>
      <c r="B3741" s="60"/>
      <c r="C3741" s="70"/>
      <c r="D3741" s="61"/>
      <c r="E3741" s="68"/>
    </row>
    <row r="3742" hidden="1">
      <c r="A3742" s="39"/>
      <c r="B3742" s="60"/>
      <c r="C3742" s="70"/>
      <c r="D3742" s="61"/>
      <c r="E3742" s="68"/>
    </row>
    <row r="3743" hidden="1">
      <c r="A3743" s="39"/>
      <c r="B3743" s="60"/>
      <c r="C3743" s="70"/>
      <c r="D3743" s="61"/>
      <c r="E3743" s="68"/>
    </row>
    <row r="3744" hidden="1">
      <c r="A3744" s="39"/>
      <c r="B3744" s="60"/>
      <c r="C3744" s="70"/>
      <c r="D3744" s="61"/>
      <c r="E3744" s="68"/>
    </row>
    <row r="3745" hidden="1">
      <c r="A3745" s="39"/>
      <c r="B3745" s="60"/>
      <c r="C3745" s="70"/>
      <c r="D3745" s="61"/>
      <c r="E3745" s="68"/>
    </row>
    <row r="3746" hidden="1">
      <c r="A3746" s="39"/>
      <c r="B3746" s="60"/>
      <c r="C3746" s="70"/>
      <c r="D3746" s="61"/>
      <c r="E3746" s="68"/>
    </row>
    <row r="3747" hidden="1">
      <c r="A3747" s="39"/>
      <c r="B3747" s="60"/>
      <c r="C3747" s="70"/>
      <c r="D3747" s="61"/>
      <c r="E3747" s="68"/>
    </row>
    <row r="3748" hidden="1">
      <c r="A3748" s="39"/>
      <c r="B3748" s="60"/>
      <c r="C3748" s="70"/>
      <c r="D3748" s="61"/>
      <c r="E3748" s="68"/>
    </row>
    <row r="3749" hidden="1">
      <c r="A3749" s="39"/>
      <c r="B3749" s="60"/>
      <c r="C3749" s="70"/>
      <c r="D3749" s="61"/>
      <c r="E3749" s="68"/>
    </row>
    <row r="3750" hidden="1">
      <c r="A3750" s="39"/>
      <c r="B3750" s="60"/>
      <c r="C3750" s="70"/>
      <c r="D3750" s="61"/>
      <c r="E3750" s="68"/>
    </row>
    <row r="3751" hidden="1">
      <c r="A3751" s="39"/>
      <c r="B3751" s="60"/>
      <c r="C3751" s="70"/>
      <c r="D3751" s="61"/>
      <c r="E3751" s="68"/>
    </row>
    <row r="3752" hidden="1">
      <c r="A3752" s="39"/>
      <c r="B3752" s="60"/>
      <c r="C3752" s="70"/>
      <c r="D3752" s="61"/>
      <c r="E3752" s="68"/>
    </row>
    <row r="3753" hidden="1">
      <c r="A3753" s="39"/>
      <c r="B3753" s="60"/>
      <c r="C3753" s="70"/>
      <c r="D3753" s="61"/>
      <c r="E3753" s="68"/>
    </row>
    <row r="3754" hidden="1">
      <c r="A3754" s="39"/>
      <c r="B3754" s="60"/>
      <c r="C3754" s="70"/>
      <c r="D3754" s="61"/>
      <c r="E3754" s="68"/>
    </row>
    <row r="3755" hidden="1">
      <c r="A3755" s="39"/>
      <c r="B3755" s="60"/>
      <c r="C3755" s="70"/>
      <c r="D3755" s="61"/>
      <c r="E3755" s="68"/>
    </row>
    <row r="3756" hidden="1">
      <c r="A3756" s="39"/>
      <c r="B3756" s="60"/>
      <c r="C3756" s="70"/>
      <c r="D3756" s="61"/>
      <c r="E3756" s="68"/>
    </row>
    <row r="3757" hidden="1">
      <c r="A3757" s="39"/>
      <c r="B3757" s="60"/>
      <c r="C3757" s="70"/>
      <c r="D3757" s="61"/>
      <c r="E3757" s="68"/>
    </row>
    <row r="3758" hidden="1">
      <c r="A3758" s="39"/>
      <c r="B3758" s="60"/>
      <c r="C3758" s="70"/>
      <c r="D3758" s="61"/>
      <c r="E3758" s="68"/>
    </row>
    <row r="3759" hidden="1">
      <c r="A3759" s="39"/>
      <c r="B3759" s="60"/>
      <c r="C3759" s="70"/>
      <c r="D3759" s="61"/>
      <c r="E3759" s="68"/>
    </row>
    <row r="3760" hidden="1">
      <c r="A3760" s="39"/>
      <c r="B3760" s="60"/>
      <c r="C3760" s="70"/>
      <c r="D3760" s="61"/>
      <c r="E3760" s="68"/>
    </row>
    <row r="3761" hidden="1">
      <c r="A3761" s="39"/>
      <c r="B3761" s="60"/>
      <c r="C3761" s="70"/>
      <c r="D3761" s="61"/>
      <c r="E3761" s="68"/>
    </row>
    <row r="3762" hidden="1">
      <c r="A3762" s="39"/>
      <c r="B3762" s="60"/>
      <c r="C3762" s="70"/>
      <c r="D3762" s="61"/>
      <c r="E3762" s="68"/>
    </row>
    <row r="3763" hidden="1">
      <c r="A3763" s="39"/>
      <c r="B3763" s="60"/>
      <c r="C3763" s="70"/>
      <c r="D3763" s="61"/>
      <c r="E3763" s="68"/>
    </row>
    <row r="3764" hidden="1">
      <c r="A3764" s="39"/>
      <c r="B3764" s="60"/>
      <c r="C3764" s="70"/>
      <c r="D3764" s="61"/>
      <c r="E3764" s="68"/>
    </row>
    <row r="3765" hidden="1">
      <c r="A3765" s="39"/>
      <c r="B3765" s="60"/>
      <c r="C3765" s="70"/>
      <c r="D3765" s="61"/>
      <c r="E3765" s="68"/>
    </row>
    <row r="3766" hidden="1">
      <c r="A3766" s="39"/>
      <c r="B3766" s="60"/>
      <c r="C3766" s="70"/>
      <c r="D3766" s="61"/>
      <c r="E3766" s="68"/>
    </row>
    <row r="3767" hidden="1">
      <c r="A3767" s="39"/>
      <c r="B3767" s="60"/>
      <c r="C3767" s="70"/>
      <c r="D3767" s="61"/>
      <c r="E3767" s="68"/>
    </row>
    <row r="3768" hidden="1">
      <c r="A3768" s="39"/>
      <c r="B3768" s="60"/>
      <c r="C3768" s="70"/>
      <c r="D3768" s="61"/>
      <c r="E3768" s="68"/>
    </row>
    <row r="3769" hidden="1">
      <c r="A3769" s="39"/>
      <c r="B3769" s="60"/>
      <c r="C3769" s="70"/>
      <c r="D3769" s="61"/>
      <c r="E3769" s="68"/>
    </row>
    <row r="3770" hidden="1">
      <c r="A3770" s="39"/>
      <c r="B3770" s="60"/>
      <c r="C3770" s="70"/>
      <c r="D3770" s="61"/>
      <c r="E3770" s="68"/>
    </row>
    <row r="3771" hidden="1">
      <c r="A3771" s="39"/>
      <c r="B3771" s="60"/>
      <c r="C3771" s="70"/>
      <c r="D3771" s="61"/>
      <c r="E3771" s="68"/>
    </row>
    <row r="3772" hidden="1">
      <c r="A3772" s="39"/>
      <c r="B3772" s="60"/>
      <c r="C3772" s="70"/>
      <c r="D3772" s="61"/>
      <c r="E3772" s="68"/>
    </row>
    <row r="3773" hidden="1">
      <c r="A3773" s="39"/>
      <c r="B3773" s="60"/>
      <c r="C3773" s="70"/>
      <c r="D3773" s="61"/>
      <c r="E3773" s="68"/>
    </row>
    <row r="3774" hidden="1">
      <c r="A3774" s="39"/>
      <c r="B3774" s="60"/>
      <c r="C3774" s="70"/>
      <c r="D3774" s="61"/>
      <c r="E3774" s="68"/>
    </row>
    <row r="3775" hidden="1">
      <c r="A3775" s="39"/>
      <c r="B3775" s="60"/>
      <c r="C3775" s="70"/>
      <c r="D3775" s="61"/>
      <c r="E3775" s="68"/>
    </row>
    <row r="3776" hidden="1">
      <c r="A3776" s="39"/>
      <c r="B3776" s="60"/>
      <c r="C3776" s="70"/>
      <c r="D3776" s="61"/>
      <c r="E3776" s="68"/>
    </row>
    <row r="3777" hidden="1">
      <c r="A3777" s="39"/>
      <c r="B3777" s="60"/>
      <c r="C3777" s="70"/>
      <c r="D3777" s="61"/>
      <c r="E3777" s="68"/>
    </row>
    <row r="3778" hidden="1">
      <c r="A3778" s="39"/>
      <c r="B3778" s="60"/>
      <c r="C3778" s="70"/>
      <c r="D3778" s="61"/>
      <c r="E3778" s="68"/>
    </row>
    <row r="3779" hidden="1">
      <c r="A3779" s="39"/>
      <c r="B3779" s="60"/>
      <c r="C3779" s="70"/>
      <c r="D3779" s="61"/>
      <c r="E3779" s="68"/>
    </row>
    <row r="3780" hidden="1">
      <c r="A3780" s="39"/>
      <c r="B3780" s="60"/>
      <c r="C3780" s="70"/>
      <c r="D3780" s="61"/>
      <c r="E3780" s="68"/>
    </row>
    <row r="3781" hidden="1">
      <c r="A3781" s="39"/>
      <c r="B3781" s="60"/>
      <c r="C3781" s="70"/>
      <c r="D3781" s="61"/>
      <c r="E3781" s="68"/>
    </row>
    <row r="3782" hidden="1">
      <c r="A3782" s="39"/>
      <c r="B3782" s="60"/>
      <c r="C3782" s="70"/>
      <c r="D3782" s="61"/>
      <c r="E3782" s="68"/>
    </row>
    <row r="3783" hidden="1">
      <c r="A3783" s="39"/>
      <c r="B3783" s="60"/>
      <c r="C3783" s="70"/>
      <c r="D3783" s="61"/>
      <c r="E3783" s="68"/>
    </row>
    <row r="3784" hidden="1">
      <c r="A3784" s="39"/>
      <c r="B3784" s="60"/>
      <c r="C3784" s="70"/>
      <c r="D3784" s="61"/>
      <c r="E3784" s="68"/>
    </row>
    <row r="3785" hidden="1">
      <c r="A3785" s="39"/>
      <c r="B3785" s="60"/>
      <c r="C3785" s="70"/>
      <c r="D3785" s="61"/>
      <c r="E3785" s="68"/>
    </row>
    <row r="3786" hidden="1">
      <c r="A3786" s="39"/>
      <c r="B3786" s="60"/>
      <c r="C3786" s="70"/>
      <c r="D3786" s="61"/>
      <c r="E3786" s="68"/>
    </row>
    <row r="3787" hidden="1">
      <c r="A3787" s="39"/>
      <c r="B3787" s="60"/>
      <c r="C3787" s="70"/>
      <c r="D3787" s="61"/>
      <c r="E3787" s="68"/>
    </row>
    <row r="3788" hidden="1">
      <c r="A3788" s="39"/>
      <c r="B3788" s="60"/>
      <c r="C3788" s="70"/>
      <c r="D3788" s="61"/>
      <c r="E3788" s="68"/>
    </row>
    <row r="3789" hidden="1">
      <c r="A3789" s="39"/>
      <c r="B3789" s="60"/>
      <c r="C3789" s="70"/>
      <c r="D3789" s="61"/>
      <c r="E3789" s="68"/>
    </row>
    <row r="3790" hidden="1">
      <c r="A3790" s="39"/>
      <c r="B3790" s="60"/>
      <c r="C3790" s="70"/>
      <c r="D3790" s="61"/>
      <c r="E3790" s="68"/>
    </row>
    <row r="3791" hidden="1">
      <c r="A3791" s="39"/>
      <c r="B3791" s="60"/>
      <c r="C3791" s="70"/>
      <c r="D3791" s="61"/>
      <c r="E3791" s="68"/>
    </row>
    <row r="3792" hidden="1">
      <c r="A3792" s="39"/>
      <c r="B3792" s="60"/>
      <c r="C3792" s="70"/>
      <c r="D3792" s="61"/>
      <c r="E3792" s="68"/>
    </row>
    <row r="3793" hidden="1">
      <c r="A3793" s="39"/>
      <c r="B3793" s="60"/>
      <c r="C3793" s="70"/>
      <c r="D3793" s="61"/>
      <c r="E3793" s="68"/>
    </row>
    <row r="3794" hidden="1">
      <c r="A3794" s="39"/>
      <c r="B3794" s="60"/>
      <c r="C3794" s="70"/>
      <c r="D3794" s="61"/>
      <c r="E3794" s="68"/>
    </row>
    <row r="3795" hidden="1">
      <c r="A3795" s="39"/>
      <c r="B3795" s="60"/>
      <c r="C3795" s="70"/>
      <c r="D3795" s="61"/>
      <c r="E3795" s="68"/>
    </row>
    <row r="3796" hidden="1">
      <c r="A3796" s="39"/>
      <c r="B3796" s="60"/>
      <c r="C3796" s="70"/>
      <c r="D3796" s="61"/>
      <c r="E3796" s="68"/>
    </row>
    <row r="3797" hidden="1">
      <c r="A3797" s="39"/>
      <c r="B3797" s="60"/>
      <c r="C3797" s="70"/>
      <c r="D3797" s="61"/>
      <c r="E3797" s="68"/>
    </row>
    <row r="3798" hidden="1">
      <c r="A3798" s="39"/>
      <c r="B3798" s="60"/>
      <c r="C3798" s="70"/>
      <c r="D3798" s="61"/>
      <c r="E3798" s="68"/>
    </row>
    <row r="3799" hidden="1">
      <c r="A3799" s="39"/>
      <c r="B3799" s="60"/>
      <c r="C3799" s="70"/>
      <c r="D3799" s="61"/>
      <c r="E3799" s="68"/>
    </row>
    <row r="3800" hidden="1">
      <c r="A3800" s="39"/>
      <c r="B3800" s="60"/>
      <c r="C3800" s="70"/>
      <c r="D3800" s="61"/>
      <c r="E3800" s="68"/>
    </row>
    <row r="3801" hidden="1">
      <c r="A3801" s="39"/>
      <c r="B3801" s="60"/>
      <c r="C3801" s="70"/>
      <c r="D3801" s="61"/>
      <c r="E3801" s="68"/>
    </row>
    <row r="3802" hidden="1">
      <c r="A3802" s="39"/>
      <c r="B3802" s="60"/>
      <c r="C3802" s="70"/>
      <c r="D3802" s="61"/>
      <c r="E3802" s="68"/>
    </row>
    <row r="3803" hidden="1">
      <c r="A3803" s="39"/>
      <c r="B3803" s="60"/>
      <c r="C3803" s="70"/>
      <c r="D3803" s="61"/>
      <c r="E3803" s="68"/>
    </row>
    <row r="3804" hidden="1">
      <c r="A3804" s="39"/>
      <c r="B3804" s="60"/>
      <c r="C3804" s="70"/>
      <c r="D3804" s="61"/>
      <c r="E3804" s="68"/>
    </row>
    <row r="3805" hidden="1">
      <c r="A3805" s="39"/>
      <c r="B3805" s="60"/>
      <c r="C3805" s="70"/>
      <c r="D3805" s="61"/>
      <c r="E3805" s="68"/>
    </row>
    <row r="3806" hidden="1">
      <c r="A3806" s="39"/>
      <c r="B3806" s="60"/>
      <c r="C3806" s="70"/>
      <c r="D3806" s="61"/>
      <c r="E3806" s="68"/>
    </row>
    <row r="3807" hidden="1">
      <c r="A3807" s="39"/>
      <c r="B3807" s="60"/>
      <c r="C3807" s="70"/>
      <c r="D3807" s="61"/>
      <c r="E3807" s="68"/>
    </row>
    <row r="3808" hidden="1">
      <c r="A3808" s="39"/>
      <c r="B3808" s="60"/>
      <c r="C3808" s="70"/>
      <c r="D3808" s="61"/>
      <c r="E3808" s="68"/>
    </row>
    <row r="3809" hidden="1">
      <c r="A3809" s="39"/>
      <c r="B3809" s="60"/>
      <c r="C3809" s="70"/>
      <c r="D3809" s="61"/>
      <c r="E3809" s="68"/>
    </row>
    <row r="3810" hidden="1">
      <c r="A3810" s="39"/>
      <c r="B3810" s="60"/>
      <c r="C3810" s="70"/>
      <c r="D3810" s="61"/>
      <c r="E3810" s="68"/>
    </row>
    <row r="3811" hidden="1">
      <c r="A3811" s="39"/>
      <c r="B3811" s="60"/>
      <c r="C3811" s="70"/>
      <c r="D3811" s="61"/>
      <c r="E3811" s="68"/>
    </row>
    <row r="3812" hidden="1">
      <c r="A3812" s="39"/>
      <c r="B3812" s="60"/>
      <c r="C3812" s="70"/>
      <c r="D3812" s="61"/>
      <c r="E3812" s="68"/>
    </row>
    <row r="3813" hidden="1">
      <c r="A3813" s="39"/>
      <c r="B3813" s="60"/>
      <c r="C3813" s="70"/>
      <c r="D3813" s="61"/>
      <c r="E3813" s="68"/>
    </row>
    <row r="3814" hidden="1">
      <c r="A3814" s="39"/>
      <c r="B3814" s="60"/>
      <c r="C3814" s="70"/>
      <c r="D3814" s="61"/>
      <c r="E3814" s="68"/>
    </row>
    <row r="3815" hidden="1">
      <c r="A3815" s="39"/>
      <c r="B3815" s="60"/>
      <c r="C3815" s="70"/>
      <c r="D3815" s="61"/>
      <c r="E3815" s="68"/>
    </row>
    <row r="3816" hidden="1">
      <c r="A3816" s="39"/>
      <c r="B3816" s="60"/>
      <c r="C3816" s="70"/>
      <c r="D3816" s="61"/>
      <c r="E3816" s="68"/>
    </row>
    <row r="3817" hidden="1">
      <c r="A3817" s="39"/>
      <c r="B3817" s="60"/>
      <c r="C3817" s="70"/>
      <c r="D3817" s="61"/>
      <c r="E3817" s="68"/>
    </row>
    <row r="3818" hidden="1">
      <c r="A3818" s="39"/>
      <c r="B3818" s="60"/>
      <c r="C3818" s="70"/>
      <c r="D3818" s="61"/>
      <c r="E3818" s="68"/>
    </row>
    <row r="3819" hidden="1">
      <c r="A3819" s="39"/>
      <c r="B3819" s="60"/>
      <c r="C3819" s="70"/>
      <c r="D3819" s="61"/>
      <c r="E3819" s="68"/>
    </row>
    <row r="3820" hidden="1">
      <c r="A3820" s="39"/>
      <c r="B3820" s="60"/>
      <c r="C3820" s="70"/>
      <c r="D3820" s="61"/>
      <c r="E3820" s="68"/>
    </row>
    <row r="3821" hidden="1">
      <c r="A3821" s="39"/>
      <c r="B3821" s="60"/>
      <c r="C3821" s="70"/>
      <c r="D3821" s="61"/>
      <c r="E3821" s="68"/>
    </row>
    <row r="3822" hidden="1">
      <c r="A3822" s="39"/>
      <c r="B3822" s="60"/>
      <c r="C3822" s="70"/>
      <c r="D3822" s="61"/>
      <c r="E3822" s="68"/>
    </row>
    <row r="3823" hidden="1">
      <c r="A3823" s="39"/>
      <c r="B3823" s="60"/>
      <c r="C3823" s="70"/>
      <c r="D3823" s="61"/>
      <c r="E3823" s="68"/>
    </row>
    <row r="3824" hidden="1">
      <c r="A3824" s="39"/>
      <c r="B3824" s="60"/>
      <c r="C3824" s="70"/>
      <c r="D3824" s="61"/>
      <c r="E3824" s="68"/>
    </row>
    <row r="3825" hidden="1">
      <c r="A3825" s="39"/>
      <c r="B3825" s="60"/>
      <c r="C3825" s="70"/>
      <c r="D3825" s="61"/>
      <c r="E3825" s="68"/>
    </row>
    <row r="3826" hidden="1">
      <c r="A3826" s="39"/>
      <c r="B3826" s="60"/>
      <c r="C3826" s="70"/>
      <c r="D3826" s="61"/>
      <c r="E3826" s="68"/>
    </row>
  </sheetData>
  <mergeCells count="840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2921:E2921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8 B2810:D2828 C2833:D2836 B2838:D2856 C2861:D2864 B2866:D2884 C2889:D2892 B2894:D2912 C2917:D2918 C2919:D2920 B2922:D3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5097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3850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3851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3852</v>
      </c>
      <c r="B9" s="6"/>
      <c r="C9" s="6"/>
      <c r="D9" s="6"/>
      <c r="E9" s="7"/>
    </row>
    <row r="10" hidden="1">
      <c r="A10" s="20" t="s">
        <v>3853</v>
      </c>
      <c r="B10" s="21" t="s">
        <v>3854</v>
      </c>
      <c r="C10" s="22" t="s">
        <v>3855</v>
      </c>
      <c r="D10" s="21" t="s">
        <v>3856</v>
      </c>
      <c r="E10" s="23" t="s">
        <v>13</v>
      </c>
    </row>
    <row r="11" hidden="1">
      <c r="A11" s="24" t="s">
        <v>3857</v>
      </c>
      <c r="B11" s="25">
        <v>0.0</v>
      </c>
      <c r="C11" s="26">
        <v>837.0</v>
      </c>
      <c r="D11" s="27">
        <f t="shared" ref="D11:D26" si="1">C11-B11</f>
        <v>837</v>
      </c>
      <c r="E11" s="42"/>
    </row>
    <row r="12" hidden="1">
      <c r="A12" s="24" t="s">
        <v>3858</v>
      </c>
      <c r="B12" s="29">
        <v>872.0</v>
      </c>
      <c r="C12" s="26">
        <v>872.0</v>
      </c>
      <c r="D12" s="27">
        <f t="shared" si="1"/>
        <v>0</v>
      </c>
      <c r="E12" s="42"/>
    </row>
    <row r="13" hidden="1">
      <c r="A13" s="24" t="s">
        <v>3859</v>
      </c>
      <c r="B13" s="29">
        <v>0.0</v>
      </c>
      <c r="C13" s="26"/>
      <c r="D13" s="27">
        <f t="shared" si="1"/>
        <v>0</v>
      </c>
      <c r="E13" s="42"/>
    </row>
    <row r="14" hidden="1">
      <c r="A14" s="24" t="s">
        <v>3860</v>
      </c>
      <c r="B14" s="29">
        <v>0.0</v>
      </c>
      <c r="C14" s="26"/>
      <c r="D14" s="27">
        <f t="shared" si="1"/>
        <v>0</v>
      </c>
      <c r="E14" s="42"/>
    </row>
    <row r="15" hidden="1">
      <c r="A15" s="30" t="s">
        <v>3862</v>
      </c>
      <c r="B15" s="29">
        <v>0.0</v>
      </c>
      <c r="C15" s="26"/>
      <c r="D15" s="27">
        <f t="shared" si="1"/>
        <v>0</v>
      </c>
      <c r="E15" s="42"/>
    </row>
    <row r="16" hidden="1">
      <c r="A16" s="30" t="s">
        <v>3863</v>
      </c>
      <c r="B16" s="29">
        <v>0.0</v>
      </c>
      <c r="C16" s="26"/>
      <c r="D16" s="27">
        <f t="shared" si="1"/>
        <v>0</v>
      </c>
      <c r="E16" s="42"/>
    </row>
    <row r="17" hidden="1">
      <c r="A17" s="30" t="s">
        <v>3865</v>
      </c>
      <c r="B17" s="29">
        <v>0.0</v>
      </c>
      <c r="C17" s="63"/>
      <c r="D17" s="27">
        <f t="shared" si="1"/>
        <v>0</v>
      </c>
      <c r="E17" s="42"/>
    </row>
    <row r="18" hidden="1">
      <c r="A18" s="31" t="s">
        <v>3867</v>
      </c>
      <c r="B18" s="29">
        <v>0.0</v>
      </c>
      <c r="C18" s="26"/>
      <c r="D18" s="27">
        <f t="shared" si="1"/>
        <v>0</v>
      </c>
      <c r="E18" s="42"/>
    </row>
    <row r="19" hidden="1">
      <c r="A19" s="32" t="s">
        <v>3868</v>
      </c>
      <c r="B19" s="29">
        <v>4111.0</v>
      </c>
      <c r="C19" s="33">
        <f t="array" ref="C19">SUMIFS(INDIRECT(A1 &amp; " Restia!C:C"), INDIRECT(A1 &amp; " Restia!A:A"), A19, INDIRECT(A1 &amp; " Restia!B:B"), "&lt;&gt;canceled")</f>
        <v>114307.59</v>
      </c>
      <c r="D19" s="27">
        <f t="shared" si="1"/>
        <v>110196.59</v>
      </c>
      <c r="E19" s="42"/>
    </row>
    <row r="20" hidden="1">
      <c r="A20" s="32" t="s">
        <v>3869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34481</v>
      </c>
      <c r="D20" s="27">
        <f t="shared" si="1"/>
        <v>32021</v>
      </c>
      <c r="E20" s="42"/>
    </row>
    <row r="21" hidden="1">
      <c r="A21" s="32" t="s">
        <v>3870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41759</v>
      </c>
      <c r="D21" s="27">
        <f t="shared" si="1"/>
        <v>34118.5</v>
      </c>
      <c r="E21" s="42"/>
    </row>
    <row r="22" hidden="1">
      <c r="A22" s="32" t="s">
        <v>3871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37370</v>
      </c>
      <c r="D22" s="27">
        <f t="shared" si="1"/>
        <v>33313</v>
      </c>
      <c r="E22" s="42"/>
    </row>
    <row r="23" hidden="1">
      <c r="A23" s="32" t="s">
        <v>3873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2606</v>
      </c>
      <c r="D23" s="27">
        <f t="shared" si="1"/>
        <v>2606</v>
      </c>
      <c r="E23" s="42"/>
    </row>
    <row r="24" hidden="1">
      <c r="A24" s="32" t="s">
        <v>3874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2"/>
    </row>
    <row r="25" hidden="1">
      <c r="A25" s="35" t="s">
        <v>3875</v>
      </c>
      <c r="B25" s="29">
        <v>19977.0</v>
      </c>
      <c r="C25" s="9">
        <f t="array" ref="C25">SUM(INDIRECT(A1 &amp; " Restia!C:C")) - SUMIFS(INDIRECT(A1 &amp; " Restia!C:C"), INDIRECT(A1 &amp; " Restia!B:B"), "canceled")</f>
        <v>256732.09</v>
      </c>
      <c r="D25" s="27">
        <f t="shared" si="1"/>
        <v>236755.09</v>
      </c>
      <c r="E25" s="42"/>
    </row>
    <row r="26" hidden="1">
      <c r="A26" s="36" t="s">
        <v>3876</v>
      </c>
      <c r="B26" s="43">
        <v>-836.5</v>
      </c>
      <c r="C26" s="44">
        <f>sum(C11:C23)-C25</f>
        <v>-24499.5</v>
      </c>
      <c r="D26" s="45">
        <f t="shared" si="1"/>
        <v>-23663</v>
      </c>
      <c r="E26" s="46"/>
    </row>
    <row r="27" hidden="1"/>
    <row r="28" hidden="1"/>
    <row r="29" hidden="1">
      <c r="A29" s="5" t="s">
        <v>5097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3850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3851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3852</v>
      </c>
      <c r="B37" s="6"/>
      <c r="C37" s="6"/>
      <c r="D37" s="6"/>
      <c r="E37" s="7"/>
    </row>
    <row r="38" hidden="1">
      <c r="A38" s="20" t="s">
        <v>3853</v>
      </c>
      <c r="B38" s="21" t="s">
        <v>3854</v>
      </c>
      <c r="C38" s="22" t="s">
        <v>3855</v>
      </c>
      <c r="D38" s="21" t="s">
        <v>3856</v>
      </c>
      <c r="E38" s="23" t="s">
        <v>13</v>
      </c>
    </row>
    <row r="39" hidden="1">
      <c r="A39" s="24" t="s">
        <v>3857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2"/>
    </row>
    <row r="40" hidden="1">
      <c r="A40" s="24" t="s">
        <v>3858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1" t="s">
        <v>9058</v>
      </c>
    </row>
    <row r="41" hidden="1">
      <c r="A41" s="24" t="s">
        <v>3859</v>
      </c>
      <c r="B41" s="29">
        <v>0.0</v>
      </c>
      <c r="C41" s="26"/>
      <c r="D41" s="27">
        <f t="shared" si="2"/>
        <v>0</v>
      </c>
      <c r="E41" s="42"/>
    </row>
    <row r="42" hidden="1">
      <c r="A42" s="24" t="s">
        <v>3860</v>
      </c>
      <c r="B42" s="29">
        <v>0.0</v>
      </c>
      <c r="C42" s="26"/>
      <c r="D42" s="27">
        <f t="shared" si="2"/>
        <v>0</v>
      </c>
      <c r="E42" s="42"/>
    </row>
    <row r="43" hidden="1">
      <c r="A43" s="30" t="s">
        <v>3862</v>
      </c>
      <c r="B43" s="29">
        <v>0.0</v>
      </c>
      <c r="C43" s="26"/>
      <c r="D43" s="27">
        <f t="shared" si="2"/>
        <v>0</v>
      </c>
      <c r="E43" s="42"/>
    </row>
    <row r="44" hidden="1">
      <c r="A44" s="30" t="s">
        <v>3863</v>
      </c>
      <c r="B44" s="29">
        <v>0.0</v>
      </c>
      <c r="C44" s="26"/>
      <c r="D44" s="27">
        <f t="shared" si="2"/>
        <v>0</v>
      </c>
      <c r="E44" s="42"/>
    </row>
    <row r="45" hidden="1">
      <c r="A45" s="30" t="s">
        <v>3865</v>
      </c>
      <c r="B45" s="29">
        <v>0.0</v>
      </c>
      <c r="C45" s="63"/>
      <c r="D45" s="27">
        <f t="shared" si="2"/>
        <v>0</v>
      </c>
      <c r="E45" s="42"/>
    </row>
    <row r="46" hidden="1">
      <c r="A46" s="31" t="s">
        <v>3867</v>
      </c>
      <c r="B46" s="29">
        <v>0.0</v>
      </c>
      <c r="C46" s="26"/>
      <c r="D46" s="27">
        <f t="shared" si="2"/>
        <v>0</v>
      </c>
      <c r="E46" s="42"/>
    </row>
    <row r="47" hidden="1">
      <c r="A47" s="32" t="s">
        <v>3868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114307.59</v>
      </c>
      <c r="D47" s="27">
        <f t="shared" si="2"/>
        <v>82230.59</v>
      </c>
      <c r="E47" s="42"/>
    </row>
    <row r="48" hidden="1">
      <c r="A48" s="32" t="s">
        <v>3869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34481</v>
      </c>
      <c r="D48" s="27">
        <f t="shared" si="2"/>
        <v>19949</v>
      </c>
      <c r="E48" s="42"/>
    </row>
    <row r="49" hidden="1">
      <c r="A49" s="32" t="s">
        <v>3870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41759</v>
      </c>
      <c r="D49" s="27">
        <f t="shared" si="2"/>
        <v>-4839.5</v>
      </c>
      <c r="E49" s="42"/>
    </row>
    <row r="50" hidden="1">
      <c r="A50" s="32" t="s">
        <v>3871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37370</v>
      </c>
      <c r="D50" s="27">
        <f t="shared" si="2"/>
        <v>24445</v>
      </c>
      <c r="E50" s="42"/>
    </row>
    <row r="51" hidden="1">
      <c r="A51" s="32" t="s">
        <v>3873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2606</v>
      </c>
      <c r="D51" s="27">
        <f t="shared" si="2"/>
        <v>-679</v>
      </c>
      <c r="E51" s="42"/>
    </row>
    <row r="52" hidden="1">
      <c r="A52" s="32" t="s">
        <v>3874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2"/>
    </row>
    <row r="53" hidden="1">
      <c r="A53" s="35" t="s">
        <v>3875</v>
      </c>
      <c r="B53" s="29">
        <v>126329.5</v>
      </c>
      <c r="C53" s="9">
        <f t="array" ref="C53">SUM(INDIRECT(A29 &amp; " Restia!C:C")) - SUMIFS(INDIRECT(A29 &amp; " Restia!C:C"), INDIRECT(A29 &amp; " Restia!B:B"), "canceled")</f>
        <v>256732.09</v>
      </c>
      <c r="D53" s="27">
        <f t="shared" si="2"/>
        <v>130402.59</v>
      </c>
      <c r="E53" s="42"/>
    </row>
    <row r="54" hidden="1">
      <c r="A54" s="36" t="s">
        <v>3876</v>
      </c>
      <c r="B54" s="43">
        <v>-2023.0</v>
      </c>
      <c r="C54" s="44">
        <f>sum(C39:C51)-C53</f>
        <v>-12916.5</v>
      </c>
      <c r="D54" s="45">
        <f t="shared" si="2"/>
        <v>-10893.5</v>
      </c>
      <c r="E54" s="46"/>
    </row>
    <row r="55" hidden="1"/>
    <row r="56" hidden="1"/>
    <row r="57" hidden="1">
      <c r="A57" s="5" t="s">
        <v>5097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3850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3851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3852</v>
      </c>
      <c r="B65" s="6"/>
      <c r="C65" s="6"/>
      <c r="D65" s="6"/>
      <c r="E65" s="7"/>
    </row>
    <row r="66" hidden="1">
      <c r="A66" s="20" t="s">
        <v>3853</v>
      </c>
      <c r="B66" s="21" t="s">
        <v>3854</v>
      </c>
      <c r="C66" s="22" t="s">
        <v>3855</v>
      </c>
      <c r="D66" s="21" t="s">
        <v>3856</v>
      </c>
      <c r="E66" s="23" t="s">
        <v>13</v>
      </c>
    </row>
    <row r="67" hidden="1">
      <c r="A67" s="24" t="s">
        <v>3857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2"/>
    </row>
    <row r="68" hidden="1">
      <c r="A68" s="24" t="s">
        <v>3858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1" t="s">
        <v>9059</v>
      </c>
    </row>
    <row r="69" hidden="1">
      <c r="A69" s="24" t="s">
        <v>3859</v>
      </c>
      <c r="B69" s="29">
        <v>0.0</v>
      </c>
      <c r="C69" s="26"/>
      <c r="D69" s="27">
        <f t="shared" si="3"/>
        <v>0</v>
      </c>
      <c r="E69" s="42"/>
    </row>
    <row r="70" hidden="1">
      <c r="A70" s="24" t="s">
        <v>3860</v>
      </c>
      <c r="B70" s="29">
        <v>0.0</v>
      </c>
      <c r="C70" s="26"/>
      <c r="D70" s="27">
        <f t="shared" si="3"/>
        <v>0</v>
      </c>
      <c r="E70" s="42"/>
    </row>
    <row r="71" hidden="1">
      <c r="A71" s="30" t="s">
        <v>3862</v>
      </c>
      <c r="B71" s="29">
        <v>0.0</v>
      </c>
      <c r="C71" s="26"/>
      <c r="D71" s="27">
        <f t="shared" si="3"/>
        <v>0</v>
      </c>
      <c r="E71" s="42"/>
    </row>
    <row r="72" hidden="1">
      <c r="A72" s="30" t="s">
        <v>3863</v>
      </c>
      <c r="B72" s="29">
        <v>0.0</v>
      </c>
      <c r="C72" s="26"/>
      <c r="D72" s="27">
        <f t="shared" si="3"/>
        <v>0</v>
      </c>
      <c r="E72" s="42"/>
    </row>
    <row r="73" hidden="1">
      <c r="A73" s="30" t="s">
        <v>3865</v>
      </c>
      <c r="B73" s="29">
        <v>0.0</v>
      </c>
      <c r="C73" s="63"/>
      <c r="D73" s="27">
        <f t="shared" si="3"/>
        <v>0</v>
      </c>
      <c r="E73" s="42"/>
    </row>
    <row r="74" hidden="1">
      <c r="A74" s="31" t="s">
        <v>3867</v>
      </c>
      <c r="B74" s="29">
        <v>0.0</v>
      </c>
      <c r="C74" s="26"/>
      <c r="D74" s="27">
        <f t="shared" si="3"/>
        <v>0</v>
      </c>
      <c r="E74" s="42"/>
    </row>
    <row r="75" hidden="1">
      <c r="A75" s="32" t="s">
        <v>3868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114307.59</v>
      </c>
      <c r="D75" s="27">
        <f t="shared" si="3"/>
        <v>67802.59</v>
      </c>
      <c r="E75" s="42"/>
    </row>
    <row r="76" hidden="1">
      <c r="A76" s="32" t="s">
        <v>3869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34481</v>
      </c>
      <c r="D76" s="27">
        <f t="shared" si="3"/>
        <v>17789</v>
      </c>
      <c r="E76" s="42"/>
    </row>
    <row r="77" hidden="1">
      <c r="A77" s="32" t="s">
        <v>3870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41759</v>
      </c>
      <c r="D77" s="27">
        <f t="shared" si="3"/>
        <v>-15256</v>
      </c>
      <c r="E77" s="42"/>
    </row>
    <row r="78" hidden="1">
      <c r="A78" s="32" t="s">
        <v>3871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37370</v>
      </c>
      <c r="D78" s="27">
        <f t="shared" si="3"/>
        <v>17914</v>
      </c>
      <c r="E78" s="42"/>
    </row>
    <row r="79" hidden="1">
      <c r="A79" s="32" t="s">
        <v>3873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2606</v>
      </c>
      <c r="D79" s="27">
        <f t="shared" si="3"/>
        <v>-3784</v>
      </c>
      <c r="E79" s="42"/>
    </row>
    <row r="80" hidden="1">
      <c r="A80" s="32" t="s">
        <v>3874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2"/>
    </row>
    <row r="81" hidden="1">
      <c r="A81" s="35" t="s">
        <v>3875</v>
      </c>
      <c r="B81" s="29">
        <v>160391.5</v>
      </c>
      <c r="C81" s="9">
        <f t="array" ref="C81">SUM(INDIRECT(A57 &amp; " Restia!C:C")) - SUMIFS(INDIRECT(A57 &amp; " Restia!C:C"), INDIRECT(A57 &amp; " Restia!B:B"), "canceled")</f>
        <v>256732.09</v>
      </c>
      <c r="D81" s="27">
        <f t="shared" si="3"/>
        <v>96340.59</v>
      </c>
      <c r="E81" s="42"/>
    </row>
    <row r="82" hidden="1">
      <c r="A82" s="36" t="s">
        <v>3876</v>
      </c>
      <c r="B82" s="43">
        <v>4.5</v>
      </c>
      <c r="C82" s="72">
        <f>sum(C67:C79)-C81</f>
        <v>-11870.5</v>
      </c>
      <c r="D82" s="45">
        <f t="shared" si="3"/>
        <v>-11875</v>
      </c>
      <c r="E82" s="46"/>
    </row>
    <row r="83" hidden="1"/>
    <row r="84" hidden="1"/>
    <row r="85" hidden="1">
      <c r="A85" s="5" t="s">
        <v>5097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3850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3851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3852</v>
      </c>
      <c r="B93" s="6"/>
      <c r="C93" s="6"/>
      <c r="D93" s="6"/>
      <c r="E93" s="7"/>
    </row>
    <row r="94" hidden="1">
      <c r="A94" s="20" t="s">
        <v>3853</v>
      </c>
      <c r="B94" s="21" t="s">
        <v>3854</v>
      </c>
      <c r="C94" s="22" t="s">
        <v>3855</v>
      </c>
      <c r="D94" s="21" t="s">
        <v>3856</v>
      </c>
      <c r="E94" s="23" t="s">
        <v>13</v>
      </c>
    </row>
    <row r="95" hidden="1">
      <c r="A95" s="24" t="s">
        <v>3857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2"/>
    </row>
    <row r="96" hidden="1">
      <c r="A96" s="24" t="s">
        <v>3858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1"/>
    </row>
    <row r="97" hidden="1">
      <c r="A97" s="24" t="s">
        <v>3859</v>
      </c>
      <c r="B97" s="29">
        <v>0.0</v>
      </c>
      <c r="C97" s="26"/>
      <c r="D97" s="27">
        <f t="shared" si="4"/>
        <v>0</v>
      </c>
      <c r="E97" s="42"/>
    </row>
    <row r="98" hidden="1">
      <c r="A98" s="24" t="s">
        <v>3860</v>
      </c>
      <c r="B98" s="29">
        <v>0.0</v>
      </c>
      <c r="C98" s="26"/>
      <c r="D98" s="27">
        <f t="shared" si="4"/>
        <v>0</v>
      </c>
      <c r="E98" s="42"/>
    </row>
    <row r="99" hidden="1">
      <c r="A99" s="30" t="s">
        <v>3862</v>
      </c>
      <c r="B99" s="29">
        <v>0.0</v>
      </c>
      <c r="C99" s="26"/>
      <c r="D99" s="27">
        <f t="shared" si="4"/>
        <v>0</v>
      </c>
      <c r="E99" s="42"/>
    </row>
    <row r="100" hidden="1">
      <c r="A100" s="30" t="s">
        <v>3863</v>
      </c>
      <c r="B100" s="29">
        <v>0.0</v>
      </c>
      <c r="C100" s="26"/>
      <c r="D100" s="27">
        <f t="shared" si="4"/>
        <v>0</v>
      </c>
      <c r="E100" s="42"/>
    </row>
    <row r="101" hidden="1">
      <c r="A101" s="30" t="s">
        <v>3865</v>
      </c>
      <c r="B101" s="29">
        <v>0.0</v>
      </c>
      <c r="C101" s="63"/>
      <c r="D101" s="27">
        <f t="shared" si="4"/>
        <v>0</v>
      </c>
      <c r="E101" s="42"/>
    </row>
    <row r="102" hidden="1">
      <c r="A102" s="31" t="s">
        <v>3867</v>
      </c>
      <c r="B102" s="29">
        <v>0.0</v>
      </c>
      <c r="C102" s="26"/>
      <c r="D102" s="27">
        <f t="shared" si="4"/>
        <v>0</v>
      </c>
      <c r="E102" s="42"/>
    </row>
    <row r="103" hidden="1">
      <c r="A103" s="32" t="s">
        <v>3868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114307.59</v>
      </c>
      <c r="D103" s="27">
        <f t="shared" si="4"/>
        <v>78259.59</v>
      </c>
      <c r="E103" s="42"/>
    </row>
    <row r="104" hidden="1">
      <c r="A104" s="32" t="s">
        <v>3869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34481</v>
      </c>
      <c r="D104" s="27">
        <f t="shared" si="4"/>
        <v>15467</v>
      </c>
      <c r="E104" s="42"/>
    </row>
    <row r="105" hidden="1">
      <c r="A105" s="32" t="s">
        <v>3870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41759</v>
      </c>
      <c r="D105" s="27">
        <f t="shared" si="4"/>
        <v>-9683.5</v>
      </c>
      <c r="E105" s="42"/>
    </row>
    <row r="106" hidden="1">
      <c r="A106" s="32" t="s">
        <v>3871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37370</v>
      </c>
      <c r="D106" s="27">
        <f t="shared" si="4"/>
        <v>24211</v>
      </c>
      <c r="E106" s="42"/>
    </row>
    <row r="107" hidden="1">
      <c r="A107" s="32" t="s">
        <v>3873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2606</v>
      </c>
      <c r="D107" s="27">
        <f t="shared" si="4"/>
        <v>-4058</v>
      </c>
      <c r="E107" s="42"/>
    </row>
    <row r="108" hidden="1">
      <c r="A108" s="32" t="s">
        <v>3874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2"/>
    </row>
    <row r="109" hidden="1">
      <c r="A109" s="35" t="s">
        <v>3875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256732.09</v>
      </c>
      <c r="D109" s="27">
        <f t="shared" si="4"/>
        <v>111110.09</v>
      </c>
      <c r="E109" s="42"/>
    </row>
    <row r="110" hidden="1">
      <c r="A110" s="36" t="s">
        <v>3876</v>
      </c>
      <c r="B110" s="43">
        <v>0.5</v>
      </c>
      <c r="C110" s="72">
        <f>sum(C95:C107)-C109</f>
        <v>-6913.5</v>
      </c>
      <c r="D110" s="45">
        <f t="shared" si="4"/>
        <v>-6914</v>
      </c>
      <c r="E110" s="46"/>
    </row>
    <row r="111" hidden="1"/>
    <row r="112" hidden="1"/>
    <row r="113" hidden="1">
      <c r="A113" s="5" t="s">
        <v>5097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3850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3851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3852</v>
      </c>
      <c r="B121" s="6"/>
      <c r="C121" s="6"/>
      <c r="D121" s="6"/>
      <c r="E121" s="7"/>
    </row>
    <row r="122" hidden="1">
      <c r="A122" s="20" t="s">
        <v>3853</v>
      </c>
      <c r="B122" s="21" t="s">
        <v>3854</v>
      </c>
      <c r="C122" s="22" t="s">
        <v>3855</v>
      </c>
      <c r="D122" s="21" t="s">
        <v>3856</v>
      </c>
      <c r="E122" s="23" t="s">
        <v>13</v>
      </c>
    </row>
    <row r="123" hidden="1">
      <c r="A123" s="24" t="s">
        <v>3857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2"/>
    </row>
    <row r="124" hidden="1">
      <c r="A124" s="24" t="s">
        <v>3858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1"/>
    </row>
    <row r="125" hidden="1">
      <c r="A125" s="24" t="s">
        <v>3859</v>
      </c>
      <c r="B125" s="29">
        <v>0.0</v>
      </c>
      <c r="C125" s="26"/>
      <c r="D125" s="27">
        <f t="shared" si="5"/>
        <v>0</v>
      </c>
      <c r="E125" s="42"/>
    </row>
    <row r="126" hidden="1">
      <c r="A126" s="24" t="s">
        <v>3860</v>
      </c>
      <c r="B126" s="29">
        <v>0.0</v>
      </c>
      <c r="C126" s="26"/>
      <c r="D126" s="27">
        <f t="shared" si="5"/>
        <v>0</v>
      </c>
      <c r="E126" s="42"/>
    </row>
    <row r="127" hidden="1">
      <c r="A127" s="30" t="s">
        <v>3862</v>
      </c>
      <c r="B127" s="29">
        <v>0.0</v>
      </c>
      <c r="C127" s="26"/>
      <c r="D127" s="27">
        <f t="shared" si="5"/>
        <v>0</v>
      </c>
      <c r="E127" s="42"/>
    </row>
    <row r="128" hidden="1">
      <c r="A128" s="30" t="s">
        <v>3863</v>
      </c>
      <c r="B128" s="29">
        <v>0.0</v>
      </c>
      <c r="C128" s="26"/>
      <c r="D128" s="27">
        <f t="shared" si="5"/>
        <v>0</v>
      </c>
      <c r="E128" s="42"/>
    </row>
    <row r="129" hidden="1">
      <c r="A129" s="30" t="s">
        <v>3865</v>
      </c>
      <c r="B129" s="29">
        <v>0.0</v>
      </c>
      <c r="C129" s="63"/>
      <c r="D129" s="27">
        <f t="shared" si="5"/>
        <v>0</v>
      </c>
      <c r="E129" s="42"/>
    </row>
    <row r="130" hidden="1">
      <c r="A130" s="31" t="s">
        <v>3867</v>
      </c>
      <c r="B130" s="29">
        <v>0.0</v>
      </c>
      <c r="C130" s="26"/>
      <c r="D130" s="27">
        <f t="shared" si="5"/>
        <v>0</v>
      </c>
      <c r="E130" s="42"/>
    </row>
    <row r="131" hidden="1">
      <c r="A131" s="32" t="s">
        <v>3868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114307.59</v>
      </c>
      <c r="D131" s="27">
        <f t="shared" si="5"/>
        <v>78259.59</v>
      </c>
      <c r="E131" s="42"/>
    </row>
    <row r="132" hidden="1">
      <c r="A132" s="32" t="s">
        <v>3869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34481</v>
      </c>
      <c r="D132" s="27">
        <f t="shared" si="5"/>
        <v>15467</v>
      </c>
      <c r="E132" s="42"/>
    </row>
    <row r="133" hidden="1">
      <c r="A133" s="32" t="s">
        <v>3870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41759</v>
      </c>
      <c r="D133" s="27">
        <f t="shared" si="5"/>
        <v>-9683.5</v>
      </c>
      <c r="E133" s="42"/>
    </row>
    <row r="134" hidden="1">
      <c r="A134" s="32" t="s">
        <v>3871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37370</v>
      </c>
      <c r="D134" s="27">
        <f t="shared" si="5"/>
        <v>24211</v>
      </c>
      <c r="E134" s="42"/>
    </row>
    <row r="135" hidden="1">
      <c r="A135" s="32" t="s">
        <v>3873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2606</v>
      </c>
      <c r="D135" s="27">
        <f t="shared" si="5"/>
        <v>-4058</v>
      </c>
      <c r="E135" s="42"/>
    </row>
    <row r="136" hidden="1">
      <c r="A136" s="32" t="s">
        <v>3874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2"/>
    </row>
    <row r="137" hidden="1">
      <c r="A137" s="35" t="s">
        <v>3875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256732.09</v>
      </c>
      <c r="D137" s="27">
        <f t="shared" si="5"/>
        <v>111110.09</v>
      </c>
      <c r="E137" s="42"/>
    </row>
    <row r="138" hidden="1">
      <c r="A138" s="36" t="s">
        <v>3876</v>
      </c>
      <c r="B138" s="43">
        <v>0.5</v>
      </c>
      <c r="C138" s="72">
        <f>sum(C123:C135)-C137</f>
        <v>-6913.5</v>
      </c>
      <c r="D138" s="45">
        <f t="shared" si="5"/>
        <v>-6914</v>
      </c>
      <c r="E138" s="46"/>
    </row>
    <row r="139" hidden="1"/>
    <row r="140" hidden="1"/>
    <row r="141" hidden="1">
      <c r="A141" s="5" t="s">
        <v>5097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3850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3851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3852</v>
      </c>
      <c r="B149" s="6"/>
      <c r="C149" s="6"/>
      <c r="D149" s="6"/>
      <c r="E149" s="7"/>
    </row>
    <row r="150" hidden="1">
      <c r="A150" s="20" t="s">
        <v>3853</v>
      </c>
      <c r="B150" s="21" t="s">
        <v>3854</v>
      </c>
      <c r="C150" s="22" t="s">
        <v>3855</v>
      </c>
      <c r="D150" s="21" t="s">
        <v>3856</v>
      </c>
      <c r="E150" s="23" t="s">
        <v>13</v>
      </c>
    </row>
    <row r="151" hidden="1">
      <c r="A151" s="24" t="s">
        <v>3857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2"/>
    </row>
    <row r="152" hidden="1">
      <c r="A152" s="24" t="s">
        <v>3858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1" t="s">
        <v>9060</v>
      </c>
    </row>
    <row r="153" hidden="1">
      <c r="A153" s="24" t="s">
        <v>3859</v>
      </c>
      <c r="B153" s="29">
        <v>0.0</v>
      </c>
      <c r="C153" s="26"/>
      <c r="D153" s="27">
        <f t="shared" si="6"/>
        <v>0</v>
      </c>
      <c r="E153" s="42"/>
    </row>
    <row r="154" hidden="1">
      <c r="A154" s="24" t="s">
        <v>3860</v>
      </c>
      <c r="B154" s="29">
        <v>0.0</v>
      </c>
      <c r="C154" s="26"/>
      <c r="D154" s="27">
        <f t="shared" si="6"/>
        <v>0</v>
      </c>
      <c r="E154" s="42"/>
    </row>
    <row r="155" hidden="1">
      <c r="A155" s="30" t="s">
        <v>3862</v>
      </c>
      <c r="B155" s="29">
        <v>0.0</v>
      </c>
      <c r="C155" s="26"/>
      <c r="D155" s="27">
        <f t="shared" si="6"/>
        <v>0</v>
      </c>
      <c r="E155" s="42"/>
    </row>
    <row r="156" hidden="1">
      <c r="A156" s="30" t="s">
        <v>3863</v>
      </c>
      <c r="B156" s="29">
        <v>0.0</v>
      </c>
      <c r="C156" s="26"/>
      <c r="D156" s="27">
        <f t="shared" si="6"/>
        <v>0</v>
      </c>
      <c r="E156" s="42"/>
    </row>
    <row r="157" hidden="1">
      <c r="A157" s="30" t="s">
        <v>3865</v>
      </c>
      <c r="B157" s="29">
        <v>0.0</v>
      </c>
      <c r="C157" s="63"/>
      <c r="D157" s="27">
        <f t="shared" si="6"/>
        <v>0</v>
      </c>
      <c r="E157" s="42"/>
    </row>
    <row r="158" hidden="1">
      <c r="A158" s="31" t="s">
        <v>3867</v>
      </c>
      <c r="B158" s="29">
        <v>0.0</v>
      </c>
      <c r="C158" s="26"/>
      <c r="D158" s="27">
        <f t="shared" si="6"/>
        <v>0</v>
      </c>
      <c r="E158" s="42"/>
    </row>
    <row r="159" hidden="1">
      <c r="A159" s="32" t="s">
        <v>3868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114307.59</v>
      </c>
      <c r="D159" s="27">
        <f t="shared" si="6"/>
        <v>76725.59</v>
      </c>
      <c r="E159" s="42"/>
    </row>
    <row r="160" hidden="1">
      <c r="A160" s="32" t="s">
        <v>3869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34481</v>
      </c>
      <c r="D160" s="27">
        <f t="shared" si="6"/>
        <v>14922</v>
      </c>
      <c r="E160" s="42"/>
    </row>
    <row r="161" hidden="1">
      <c r="A161" s="32" t="s">
        <v>3870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41759</v>
      </c>
      <c r="D161" s="27">
        <f t="shared" si="6"/>
        <v>-13556.5</v>
      </c>
      <c r="E161" s="42"/>
    </row>
    <row r="162" hidden="1">
      <c r="A162" s="32" t="s">
        <v>3871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37370</v>
      </c>
      <c r="D162" s="27">
        <f t="shared" si="6"/>
        <v>20493</v>
      </c>
      <c r="E162" s="42"/>
    </row>
    <row r="163" hidden="1">
      <c r="A163" s="32" t="s">
        <v>3873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2606</v>
      </c>
      <c r="D163" s="27">
        <f t="shared" si="6"/>
        <v>1133</v>
      </c>
      <c r="E163" s="42"/>
    </row>
    <row r="164" hidden="1">
      <c r="A164" s="32" t="s">
        <v>3874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2"/>
    </row>
    <row r="165" hidden="1">
      <c r="A165" s="35" t="s">
        <v>3875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256732.09</v>
      </c>
      <c r="D165" s="27">
        <f t="shared" si="6"/>
        <v>109781.19</v>
      </c>
      <c r="E165" s="42"/>
    </row>
    <row r="166" hidden="1">
      <c r="A166" s="36" t="s">
        <v>3876</v>
      </c>
      <c r="B166" s="43">
        <v>5.599999999998545</v>
      </c>
      <c r="C166" s="72">
        <f>sum(C151:C163)-C165</f>
        <v>-11729.5</v>
      </c>
      <c r="D166" s="45">
        <f t="shared" si="6"/>
        <v>-11735.1</v>
      </c>
      <c r="E166" s="46"/>
    </row>
    <row r="167" hidden="1"/>
    <row r="168" hidden="1"/>
    <row r="169" hidden="1">
      <c r="A169" s="5" t="s">
        <v>5097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3850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3851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3852</v>
      </c>
      <c r="B177" s="6"/>
      <c r="C177" s="6"/>
      <c r="D177" s="6"/>
      <c r="E177" s="7"/>
    </row>
    <row r="178" hidden="1">
      <c r="A178" s="20" t="s">
        <v>3853</v>
      </c>
      <c r="B178" s="21" t="s">
        <v>3854</v>
      </c>
      <c r="C178" s="22" t="s">
        <v>3855</v>
      </c>
      <c r="D178" s="21" t="s">
        <v>3856</v>
      </c>
      <c r="E178" s="23" t="s">
        <v>13</v>
      </c>
    </row>
    <row r="179" hidden="1">
      <c r="A179" s="24" t="s">
        <v>3857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2"/>
    </row>
    <row r="180" hidden="1">
      <c r="A180" s="24" t="s">
        <v>3858</v>
      </c>
      <c r="B180" s="29">
        <v>1331.0</v>
      </c>
      <c r="C180" s="26">
        <v>1331.0</v>
      </c>
      <c r="D180" s="27">
        <f t="shared" si="7"/>
        <v>0</v>
      </c>
      <c r="E180" s="41"/>
    </row>
    <row r="181" hidden="1">
      <c r="A181" s="24" t="s">
        <v>3859</v>
      </c>
      <c r="B181" s="29">
        <v>0.0</v>
      </c>
      <c r="C181" s="26"/>
      <c r="D181" s="27">
        <f t="shared" si="7"/>
        <v>0</v>
      </c>
      <c r="E181" s="42"/>
    </row>
    <row r="182" hidden="1">
      <c r="A182" s="24" t="s">
        <v>3860</v>
      </c>
      <c r="B182" s="29">
        <v>0.0</v>
      </c>
      <c r="C182" s="26"/>
      <c r="D182" s="27">
        <f t="shared" si="7"/>
        <v>0</v>
      </c>
      <c r="E182" s="42"/>
    </row>
    <row r="183" hidden="1">
      <c r="A183" s="30" t="s">
        <v>3862</v>
      </c>
      <c r="B183" s="29">
        <v>0.0</v>
      </c>
      <c r="C183" s="26"/>
      <c r="D183" s="27">
        <f t="shared" si="7"/>
        <v>0</v>
      </c>
      <c r="E183" s="42"/>
    </row>
    <row r="184" hidden="1">
      <c r="A184" s="30" t="s">
        <v>3863</v>
      </c>
      <c r="B184" s="29">
        <v>0.0</v>
      </c>
      <c r="C184" s="26"/>
      <c r="D184" s="27">
        <f t="shared" si="7"/>
        <v>0</v>
      </c>
      <c r="E184" s="42"/>
    </row>
    <row r="185" hidden="1">
      <c r="A185" s="30" t="s">
        <v>3865</v>
      </c>
      <c r="B185" s="29">
        <v>0.0</v>
      </c>
      <c r="C185" s="63"/>
      <c r="D185" s="27">
        <f t="shared" si="7"/>
        <v>0</v>
      </c>
      <c r="E185" s="41" t="s">
        <v>9061</v>
      </c>
    </row>
    <row r="186" hidden="1">
      <c r="A186" s="31" t="s">
        <v>3867</v>
      </c>
      <c r="B186" s="29">
        <v>0.0</v>
      </c>
      <c r="C186" s="26"/>
      <c r="D186" s="27">
        <f t="shared" si="7"/>
        <v>0</v>
      </c>
      <c r="E186" s="42"/>
    </row>
    <row r="187" hidden="1">
      <c r="A187" s="32" t="s">
        <v>3868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114307.59</v>
      </c>
      <c r="D187" s="27">
        <f t="shared" si="7"/>
        <v>111878.59</v>
      </c>
      <c r="E187" s="42"/>
    </row>
    <row r="188" hidden="1">
      <c r="A188" s="32" t="s">
        <v>3869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34481</v>
      </c>
      <c r="D188" s="27">
        <f t="shared" si="7"/>
        <v>32653</v>
      </c>
      <c r="E188" s="42"/>
    </row>
    <row r="189" hidden="1">
      <c r="A189" s="32" t="s">
        <v>3870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41759</v>
      </c>
      <c r="D189" s="27">
        <f t="shared" si="7"/>
        <v>37140.5</v>
      </c>
      <c r="E189" s="42"/>
    </row>
    <row r="190" hidden="1">
      <c r="A190" s="32" t="s">
        <v>3871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37370</v>
      </c>
      <c r="D190" s="27">
        <f t="shared" si="7"/>
        <v>36180</v>
      </c>
      <c r="E190" s="42"/>
    </row>
    <row r="191" hidden="1">
      <c r="A191" s="32" t="s">
        <v>3873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2606</v>
      </c>
      <c r="D191" s="27">
        <f t="shared" si="7"/>
        <v>-5038</v>
      </c>
      <c r="E191" s="42"/>
    </row>
    <row r="192" hidden="1">
      <c r="A192" s="32" t="s">
        <v>3874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2"/>
    </row>
    <row r="193" hidden="1">
      <c r="A193" s="35" t="s">
        <v>3875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256732.09</v>
      </c>
      <c r="D193" s="27">
        <f t="shared" si="7"/>
        <v>237691.59</v>
      </c>
      <c r="E193" s="42"/>
    </row>
    <row r="194" hidden="1">
      <c r="A194" s="36" t="s">
        <v>3876</v>
      </c>
      <c r="B194" s="43">
        <v>0.0</v>
      </c>
      <c r="C194" s="72">
        <f>sum(C179:C191)-C193</f>
        <v>-24877.5</v>
      </c>
      <c r="D194" s="45">
        <f t="shared" si="7"/>
        <v>-24877.5</v>
      </c>
      <c r="E194" s="46"/>
    </row>
    <row r="195" hidden="1"/>
    <row r="196" hidden="1"/>
    <row r="197" hidden="1">
      <c r="A197" s="5" t="s">
        <v>5097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3850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3851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3852</v>
      </c>
      <c r="B205" s="6"/>
      <c r="C205" s="6"/>
      <c r="D205" s="6"/>
      <c r="E205" s="7"/>
    </row>
    <row r="206" hidden="1">
      <c r="A206" s="20" t="s">
        <v>3853</v>
      </c>
      <c r="B206" s="21" t="s">
        <v>3854</v>
      </c>
      <c r="C206" s="22" t="s">
        <v>3855</v>
      </c>
      <c r="D206" s="21" t="s">
        <v>3856</v>
      </c>
      <c r="E206" s="23" t="s">
        <v>13</v>
      </c>
    </row>
    <row r="207" hidden="1">
      <c r="A207" s="24" t="s">
        <v>3857</v>
      </c>
      <c r="B207" s="25">
        <v>2886.0</v>
      </c>
      <c r="C207" s="26">
        <v>2886.0</v>
      </c>
      <c r="D207" s="27">
        <f t="shared" ref="D207:D222" si="8">C207-B207</f>
        <v>0</v>
      </c>
      <c r="E207" s="42"/>
    </row>
    <row r="208" hidden="1">
      <c r="A208" s="24" t="s">
        <v>3858</v>
      </c>
      <c r="B208" s="29">
        <v>14886.0</v>
      </c>
      <c r="C208" s="26">
        <f>458+3649+2889</f>
        <v>6996</v>
      </c>
      <c r="D208" s="27">
        <f t="shared" si="8"/>
        <v>-7890</v>
      </c>
      <c r="E208" s="41" t="s">
        <v>9062</v>
      </c>
    </row>
    <row r="209" hidden="1">
      <c r="A209" s="24" t="s">
        <v>3859</v>
      </c>
      <c r="B209" s="29">
        <v>0.0</v>
      </c>
      <c r="C209" s="26"/>
      <c r="D209" s="27">
        <f t="shared" si="8"/>
        <v>0</v>
      </c>
      <c r="E209" s="42"/>
    </row>
    <row r="210" hidden="1">
      <c r="A210" s="24" t="s">
        <v>3860</v>
      </c>
      <c r="B210" s="29">
        <v>0.0</v>
      </c>
      <c r="C210" s="26"/>
      <c r="D210" s="27">
        <f t="shared" si="8"/>
        <v>0</v>
      </c>
      <c r="E210" s="42"/>
    </row>
    <row r="211" hidden="1">
      <c r="A211" s="30" t="s">
        <v>3862</v>
      </c>
      <c r="B211" s="29">
        <v>0.0</v>
      </c>
      <c r="C211" s="26"/>
      <c r="D211" s="27">
        <f t="shared" si="8"/>
        <v>0</v>
      </c>
      <c r="E211" s="42"/>
    </row>
    <row r="212" hidden="1">
      <c r="A212" s="30" t="s">
        <v>3863</v>
      </c>
      <c r="B212" s="29">
        <v>0.0</v>
      </c>
      <c r="C212" s="26"/>
      <c r="D212" s="27">
        <f t="shared" si="8"/>
        <v>0</v>
      </c>
      <c r="E212" s="42"/>
    </row>
    <row r="213" hidden="1">
      <c r="A213" s="30" t="s">
        <v>3865</v>
      </c>
      <c r="B213" s="29">
        <v>0.0</v>
      </c>
      <c r="C213" s="63"/>
      <c r="D213" s="27">
        <f t="shared" si="8"/>
        <v>0</v>
      </c>
      <c r="E213" s="41"/>
    </row>
    <row r="214" hidden="1">
      <c r="A214" s="31" t="s">
        <v>3867</v>
      </c>
      <c r="B214" s="29">
        <v>0.0</v>
      </c>
      <c r="C214" s="26"/>
      <c r="D214" s="27">
        <f t="shared" si="8"/>
        <v>0</v>
      </c>
      <c r="E214" s="42"/>
    </row>
    <row r="215" hidden="1">
      <c r="A215" s="32" t="s">
        <v>3868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114307.59</v>
      </c>
      <c r="D215" s="27">
        <f t="shared" si="8"/>
        <v>79080.59</v>
      </c>
      <c r="E215" s="42"/>
    </row>
    <row r="216" hidden="1">
      <c r="A216" s="32" t="s">
        <v>3869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34481</v>
      </c>
      <c r="D216" s="27">
        <f t="shared" si="8"/>
        <v>19050</v>
      </c>
      <c r="E216" s="42"/>
    </row>
    <row r="217" hidden="1">
      <c r="A217" s="32" t="s">
        <v>3870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41759</v>
      </c>
      <c r="D217" s="27">
        <f t="shared" si="8"/>
        <v>-3414</v>
      </c>
      <c r="E217" s="42"/>
    </row>
    <row r="218" hidden="1">
      <c r="A218" s="32" t="s">
        <v>3871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37370</v>
      </c>
      <c r="D218" s="27">
        <f t="shared" si="8"/>
        <v>23781</v>
      </c>
      <c r="E218" s="42"/>
    </row>
    <row r="219" hidden="1">
      <c r="A219" s="32" t="s">
        <v>3873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2606</v>
      </c>
      <c r="D219" s="27">
        <f t="shared" si="8"/>
        <v>-613</v>
      </c>
      <c r="E219" s="42"/>
    </row>
    <row r="220" hidden="1">
      <c r="A220" s="32" t="s">
        <v>3874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2"/>
    </row>
    <row r="221" hidden="1">
      <c r="A221" s="35" t="s">
        <v>3875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256732.09</v>
      </c>
      <c r="D221" s="27">
        <f t="shared" si="8"/>
        <v>126321.09</v>
      </c>
      <c r="E221" s="42"/>
    </row>
    <row r="222" hidden="1">
      <c r="A222" s="36" t="s">
        <v>3876</v>
      </c>
      <c r="B222" s="43">
        <v>0.0</v>
      </c>
      <c r="C222" s="72">
        <f>sum(C207:C219)-C221</f>
        <v>-16326.5</v>
      </c>
      <c r="D222" s="45">
        <f t="shared" si="8"/>
        <v>-16326.5</v>
      </c>
      <c r="E222" s="46"/>
    </row>
    <row r="223" hidden="1"/>
    <row r="224" hidden="1"/>
    <row r="225" hidden="1">
      <c r="A225" s="5" t="s">
        <v>5097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3850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3851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3852</v>
      </c>
      <c r="B233" s="6"/>
      <c r="C233" s="6"/>
      <c r="D233" s="6"/>
      <c r="E233" s="7"/>
    </row>
    <row r="234" hidden="1">
      <c r="A234" s="20" t="s">
        <v>3853</v>
      </c>
      <c r="B234" s="21" t="s">
        <v>3854</v>
      </c>
      <c r="C234" s="22" t="s">
        <v>3855</v>
      </c>
      <c r="D234" s="21" t="s">
        <v>3856</v>
      </c>
      <c r="E234" s="23" t="s">
        <v>13</v>
      </c>
    </row>
    <row r="235" hidden="1">
      <c r="A235" s="24" t="s">
        <v>3857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2"/>
    </row>
    <row r="236" hidden="1">
      <c r="A236" s="24" t="s">
        <v>3858</v>
      </c>
      <c r="B236" s="29">
        <v>7643.0</v>
      </c>
      <c r="C236" s="26">
        <v>7643.0</v>
      </c>
      <c r="D236" s="27">
        <f t="shared" si="9"/>
        <v>0</v>
      </c>
      <c r="E236" s="41"/>
    </row>
    <row r="237" hidden="1">
      <c r="A237" s="24" t="s">
        <v>3859</v>
      </c>
      <c r="B237" s="29">
        <v>0.0</v>
      </c>
      <c r="C237" s="26"/>
      <c r="D237" s="27">
        <f t="shared" si="9"/>
        <v>0</v>
      </c>
      <c r="E237" s="42"/>
    </row>
    <row r="238" hidden="1">
      <c r="A238" s="24" t="s">
        <v>3860</v>
      </c>
      <c r="B238" s="29">
        <v>0.0</v>
      </c>
      <c r="C238" s="26"/>
      <c r="D238" s="27">
        <f t="shared" si="9"/>
        <v>0</v>
      </c>
      <c r="E238" s="42"/>
    </row>
    <row r="239" hidden="1">
      <c r="A239" s="30" t="s">
        <v>3862</v>
      </c>
      <c r="B239" s="29">
        <v>0.0</v>
      </c>
      <c r="C239" s="26"/>
      <c r="D239" s="27">
        <f t="shared" si="9"/>
        <v>0</v>
      </c>
      <c r="E239" s="42"/>
    </row>
    <row r="240" hidden="1">
      <c r="A240" s="30" t="s">
        <v>3863</v>
      </c>
      <c r="B240" s="29">
        <v>0.0</v>
      </c>
      <c r="C240" s="26"/>
      <c r="D240" s="27">
        <f t="shared" si="9"/>
        <v>0</v>
      </c>
      <c r="E240" s="42"/>
    </row>
    <row r="241" hidden="1">
      <c r="A241" s="30" t="s">
        <v>3865</v>
      </c>
      <c r="B241" s="29">
        <v>0.0</v>
      </c>
      <c r="C241" s="63"/>
      <c r="D241" s="27">
        <f t="shared" si="9"/>
        <v>0</v>
      </c>
      <c r="E241" s="41"/>
    </row>
    <row r="242" hidden="1">
      <c r="A242" s="31" t="s">
        <v>3867</v>
      </c>
      <c r="B242" s="29">
        <v>0.0</v>
      </c>
      <c r="C242" s="26"/>
      <c r="D242" s="27">
        <f t="shared" si="9"/>
        <v>0</v>
      </c>
      <c r="E242" s="42"/>
    </row>
    <row r="243" hidden="1">
      <c r="A243" s="32" t="s">
        <v>3868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114307.59</v>
      </c>
      <c r="D243" s="27">
        <f t="shared" si="9"/>
        <v>70378.59</v>
      </c>
      <c r="E243" s="42"/>
    </row>
    <row r="244" hidden="1">
      <c r="A244" s="32" t="s">
        <v>3869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34481</v>
      </c>
      <c r="D244" s="27">
        <f t="shared" si="9"/>
        <v>18654</v>
      </c>
      <c r="E244" s="42"/>
    </row>
    <row r="245" hidden="1">
      <c r="A245" s="32" t="s">
        <v>3870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41759</v>
      </c>
      <c r="D245" s="27">
        <f t="shared" si="9"/>
        <v>-1708</v>
      </c>
      <c r="E245" s="42"/>
    </row>
    <row r="246" hidden="1">
      <c r="A246" s="32" t="s">
        <v>3871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37370</v>
      </c>
      <c r="D246" s="27">
        <f t="shared" si="9"/>
        <v>22384</v>
      </c>
      <c r="E246" s="42"/>
    </row>
    <row r="247" hidden="1">
      <c r="A247" s="32" t="s">
        <v>3873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2606</v>
      </c>
      <c r="D247" s="27">
        <f t="shared" si="9"/>
        <v>-1206</v>
      </c>
      <c r="E247" s="42"/>
    </row>
    <row r="248" hidden="1">
      <c r="A248" s="32" t="s">
        <v>3874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2"/>
    </row>
    <row r="249" hidden="1">
      <c r="A249" s="35" t="s">
        <v>3875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256732.09</v>
      </c>
      <c r="D249" s="27">
        <f t="shared" si="9"/>
        <v>122697.59</v>
      </c>
      <c r="E249" s="42"/>
    </row>
    <row r="250" hidden="1">
      <c r="A250" s="36" t="s">
        <v>3876</v>
      </c>
      <c r="B250" s="43">
        <v>4.5</v>
      </c>
      <c r="C250" s="72">
        <f>sum(C235:C247)-C249</f>
        <v>-14190.5</v>
      </c>
      <c r="D250" s="45">
        <f t="shared" si="9"/>
        <v>-14195</v>
      </c>
      <c r="E250" s="46"/>
    </row>
    <row r="251" hidden="1"/>
    <row r="252" hidden="1"/>
    <row r="253" hidden="1">
      <c r="A253" s="5" t="s">
        <v>5097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3850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3851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3852</v>
      </c>
      <c r="B261" s="6"/>
      <c r="C261" s="6"/>
      <c r="D261" s="6"/>
      <c r="E261" s="7"/>
    </row>
    <row r="262" hidden="1">
      <c r="A262" s="20" t="s">
        <v>3853</v>
      </c>
      <c r="B262" s="21" t="s">
        <v>3854</v>
      </c>
      <c r="C262" s="22" t="s">
        <v>3855</v>
      </c>
      <c r="D262" s="21" t="s">
        <v>3856</v>
      </c>
      <c r="E262" s="23" t="s">
        <v>13</v>
      </c>
    </row>
    <row r="263" hidden="1">
      <c r="A263" s="24" t="s">
        <v>3857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2"/>
    </row>
    <row r="264" hidden="1">
      <c r="A264" s="24" t="s">
        <v>3858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1"/>
    </row>
    <row r="265" hidden="1">
      <c r="A265" s="24" t="s">
        <v>3859</v>
      </c>
      <c r="B265" s="29">
        <v>0.0</v>
      </c>
      <c r="C265" s="26"/>
      <c r="D265" s="27">
        <f t="shared" si="10"/>
        <v>0</v>
      </c>
      <c r="E265" s="42"/>
    </row>
    <row r="266" hidden="1">
      <c r="A266" s="24" t="s">
        <v>3860</v>
      </c>
      <c r="B266" s="29">
        <v>0.0</v>
      </c>
      <c r="C266" s="26"/>
      <c r="D266" s="27">
        <f t="shared" si="10"/>
        <v>0</v>
      </c>
      <c r="E266" s="42"/>
    </row>
    <row r="267" hidden="1">
      <c r="A267" s="30" t="s">
        <v>3862</v>
      </c>
      <c r="B267" s="29">
        <v>0.0</v>
      </c>
      <c r="C267" s="26"/>
      <c r="D267" s="27">
        <f t="shared" si="10"/>
        <v>0</v>
      </c>
      <c r="E267" s="42"/>
    </row>
    <row r="268" hidden="1">
      <c r="A268" s="30" t="s">
        <v>3863</v>
      </c>
      <c r="B268" s="29">
        <v>0.0</v>
      </c>
      <c r="C268" s="26"/>
      <c r="D268" s="27">
        <f t="shared" si="10"/>
        <v>0</v>
      </c>
      <c r="E268" s="42"/>
    </row>
    <row r="269" hidden="1">
      <c r="A269" s="30" t="s">
        <v>3865</v>
      </c>
      <c r="B269" s="29">
        <v>0.0</v>
      </c>
      <c r="C269" s="63"/>
      <c r="D269" s="27">
        <f t="shared" si="10"/>
        <v>0</v>
      </c>
      <c r="E269" s="41"/>
    </row>
    <row r="270" hidden="1">
      <c r="A270" s="31" t="s">
        <v>3867</v>
      </c>
      <c r="B270" s="29">
        <v>80.0</v>
      </c>
      <c r="C270" s="26"/>
      <c r="D270" s="27">
        <f t="shared" si="10"/>
        <v>-80</v>
      </c>
      <c r="E270" s="42"/>
    </row>
    <row r="271" hidden="1">
      <c r="A271" s="32" t="s">
        <v>3868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114307.59</v>
      </c>
      <c r="D271" s="27">
        <f t="shared" si="10"/>
        <v>73474.59</v>
      </c>
      <c r="E271" s="42"/>
    </row>
    <row r="272" hidden="1">
      <c r="A272" s="32" t="s">
        <v>3869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34481</v>
      </c>
      <c r="D272" s="27">
        <f t="shared" si="10"/>
        <v>13423</v>
      </c>
      <c r="E272" s="42"/>
    </row>
    <row r="273" hidden="1">
      <c r="A273" s="32" t="s">
        <v>3870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41759</v>
      </c>
      <c r="D273" s="27">
        <f t="shared" si="10"/>
        <v>-10083</v>
      </c>
      <c r="E273" s="42"/>
    </row>
    <row r="274" hidden="1">
      <c r="A274" s="32" t="s">
        <v>3871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37370</v>
      </c>
      <c r="D274" s="27">
        <f t="shared" si="10"/>
        <v>24533</v>
      </c>
      <c r="E274" s="42"/>
    </row>
    <row r="275" hidden="1">
      <c r="A275" s="32" t="s">
        <v>3873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2606</v>
      </c>
      <c r="D275" s="27">
        <f t="shared" si="10"/>
        <v>203</v>
      </c>
      <c r="E275" s="42"/>
    </row>
    <row r="276" hidden="1">
      <c r="A276" s="32" t="s">
        <v>3874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2"/>
    </row>
    <row r="277" hidden="1">
      <c r="A277" s="35" t="s">
        <v>3875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256732.09</v>
      </c>
      <c r="D277" s="27">
        <f t="shared" si="10"/>
        <v>109750.59</v>
      </c>
      <c r="E277" s="42"/>
    </row>
    <row r="278" hidden="1">
      <c r="A278" s="36" t="s">
        <v>3876</v>
      </c>
      <c r="B278" s="43">
        <v>8.5</v>
      </c>
      <c r="C278" s="72">
        <f>sum(C263:C275)-C277</f>
        <v>-8271.5</v>
      </c>
      <c r="D278" s="45">
        <f t="shared" si="10"/>
        <v>-8280</v>
      </c>
      <c r="E278" s="46"/>
    </row>
    <row r="279" hidden="1"/>
    <row r="280" hidden="1"/>
    <row r="281" hidden="1">
      <c r="A281" s="5" t="s">
        <v>5097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3850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3851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3852</v>
      </c>
      <c r="B289" s="6"/>
      <c r="C289" s="6"/>
      <c r="D289" s="6"/>
      <c r="E289" s="7"/>
    </row>
    <row r="290" hidden="1">
      <c r="A290" s="20" t="s">
        <v>3853</v>
      </c>
      <c r="B290" s="21" t="s">
        <v>3854</v>
      </c>
      <c r="C290" s="22" t="s">
        <v>3855</v>
      </c>
      <c r="D290" s="21" t="s">
        <v>3856</v>
      </c>
      <c r="E290" s="23" t="s">
        <v>13</v>
      </c>
    </row>
    <row r="291" hidden="1">
      <c r="A291" s="24" t="s">
        <v>3857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2"/>
    </row>
    <row r="292" hidden="1">
      <c r="A292" s="24" t="s">
        <v>3858</v>
      </c>
      <c r="B292" s="29">
        <v>9361.0</v>
      </c>
      <c r="C292" s="26">
        <v>9361.0</v>
      </c>
      <c r="D292" s="27">
        <f t="shared" si="11"/>
        <v>0</v>
      </c>
      <c r="E292" s="41"/>
    </row>
    <row r="293" hidden="1">
      <c r="A293" s="24" t="s">
        <v>3859</v>
      </c>
      <c r="B293" s="29">
        <v>0.0</v>
      </c>
      <c r="C293" s="26"/>
      <c r="D293" s="27">
        <f t="shared" si="11"/>
        <v>0</v>
      </c>
      <c r="E293" s="42"/>
    </row>
    <row r="294" hidden="1">
      <c r="A294" s="24" t="s">
        <v>3860</v>
      </c>
      <c r="B294" s="29">
        <v>200.0</v>
      </c>
      <c r="C294" s="26"/>
      <c r="D294" s="27">
        <f t="shared" si="11"/>
        <v>-200</v>
      </c>
      <c r="E294" s="42"/>
    </row>
    <row r="295" hidden="1">
      <c r="A295" s="30" t="s">
        <v>3862</v>
      </c>
      <c r="B295" s="29">
        <v>0.0</v>
      </c>
      <c r="C295" s="26"/>
      <c r="D295" s="27">
        <f t="shared" si="11"/>
        <v>0</v>
      </c>
      <c r="E295" s="42"/>
    </row>
    <row r="296" hidden="1">
      <c r="A296" s="30" t="s">
        <v>3863</v>
      </c>
      <c r="B296" s="29">
        <v>0.0</v>
      </c>
      <c r="C296" s="26"/>
      <c r="D296" s="27">
        <f t="shared" si="11"/>
        <v>0</v>
      </c>
      <c r="E296" s="42"/>
    </row>
    <row r="297" hidden="1">
      <c r="A297" s="30" t="s">
        <v>3865</v>
      </c>
      <c r="B297" s="29">
        <v>350.0</v>
      </c>
      <c r="C297" s="26">
        <v>350.0</v>
      </c>
      <c r="D297" s="27">
        <f t="shared" si="11"/>
        <v>0</v>
      </c>
      <c r="E297" s="41"/>
    </row>
    <row r="298" hidden="1">
      <c r="A298" s="31" t="s">
        <v>3867</v>
      </c>
      <c r="B298" s="29">
        <v>480.0</v>
      </c>
      <c r="C298" s="26">
        <f>40+80+320+120</f>
        <v>560</v>
      </c>
      <c r="D298" s="27">
        <f t="shared" si="11"/>
        <v>80</v>
      </c>
      <c r="E298" s="42"/>
    </row>
    <row r="299" hidden="1">
      <c r="A299" s="32" t="s">
        <v>3868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114307.59</v>
      </c>
      <c r="D299" s="27">
        <f t="shared" si="11"/>
        <v>69065.59</v>
      </c>
      <c r="E299" s="42"/>
    </row>
    <row r="300" hidden="1">
      <c r="A300" s="32" t="s">
        <v>3869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34481</v>
      </c>
      <c r="D300" s="27">
        <f t="shared" si="11"/>
        <v>3761</v>
      </c>
      <c r="E300" s="42"/>
    </row>
    <row r="301" hidden="1">
      <c r="A301" s="32" t="s">
        <v>3870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41759</v>
      </c>
      <c r="D301" s="27">
        <f t="shared" si="11"/>
        <v>-7702</v>
      </c>
      <c r="E301" s="42"/>
    </row>
    <row r="302" hidden="1">
      <c r="A302" s="32" t="s">
        <v>3871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37370</v>
      </c>
      <c r="D302" s="27">
        <f t="shared" si="11"/>
        <v>25605</v>
      </c>
      <c r="E302" s="42"/>
    </row>
    <row r="303" hidden="1">
      <c r="A303" s="32" t="s">
        <v>3873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2606</v>
      </c>
      <c r="D303" s="27">
        <f t="shared" si="11"/>
        <v>518</v>
      </c>
      <c r="E303" s="42"/>
    </row>
    <row r="304" hidden="1">
      <c r="A304" s="32" t="s">
        <v>3874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2"/>
    </row>
    <row r="305" hidden="1">
      <c r="A305" s="35" t="s">
        <v>3875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256732.09</v>
      </c>
      <c r="D305" s="27">
        <f t="shared" si="11"/>
        <v>95357.59</v>
      </c>
      <c r="E305" s="42"/>
    </row>
    <row r="306" hidden="1">
      <c r="A306" s="36" t="s">
        <v>3876</v>
      </c>
      <c r="B306" s="43">
        <v>0.5</v>
      </c>
      <c r="C306" s="72">
        <f>sum(C291:C303)-C305</f>
        <v>-4229.5</v>
      </c>
      <c r="D306" s="45">
        <f t="shared" si="11"/>
        <v>-4230</v>
      </c>
      <c r="E306" s="46"/>
    </row>
    <row r="307" hidden="1"/>
    <row r="308" hidden="1"/>
    <row r="309" hidden="1">
      <c r="A309" s="5" t="s">
        <v>5097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3850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3851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3852</v>
      </c>
      <c r="B317" s="6"/>
      <c r="C317" s="6"/>
      <c r="D317" s="6"/>
      <c r="E317" s="7"/>
    </row>
    <row r="318" hidden="1">
      <c r="A318" s="20" t="s">
        <v>3853</v>
      </c>
      <c r="B318" s="21" t="s">
        <v>3854</v>
      </c>
      <c r="C318" s="22" t="s">
        <v>3855</v>
      </c>
      <c r="D318" s="21" t="s">
        <v>3856</v>
      </c>
      <c r="E318" s="23" t="s">
        <v>13</v>
      </c>
    </row>
    <row r="319" hidden="1">
      <c r="A319" s="24" t="s">
        <v>3857</v>
      </c>
      <c r="B319" s="25">
        <v>3170.0</v>
      </c>
      <c r="C319" s="26">
        <v>3170.0</v>
      </c>
      <c r="D319" s="27">
        <f t="shared" ref="D319:D334" si="12">C319-B319</f>
        <v>0</v>
      </c>
      <c r="E319" s="42"/>
    </row>
    <row r="320" hidden="1">
      <c r="A320" s="24" t="s">
        <v>3858</v>
      </c>
      <c r="B320" s="29">
        <v>6014.0</v>
      </c>
      <c r="C320" s="26">
        <f>1542+537+2200+1735</f>
        <v>6014</v>
      </c>
      <c r="D320" s="27">
        <f t="shared" si="12"/>
        <v>0</v>
      </c>
      <c r="E320" s="41"/>
    </row>
    <row r="321" hidden="1">
      <c r="A321" s="24" t="s">
        <v>3859</v>
      </c>
      <c r="B321" s="29">
        <v>0.0</v>
      </c>
      <c r="C321" s="26"/>
      <c r="D321" s="27">
        <f t="shared" si="12"/>
        <v>0</v>
      </c>
      <c r="E321" s="42"/>
    </row>
    <row r="322" hidden="1">
      <c r="A322" s="24" t="s">
        <v>3860</v>
      </c>
      <c r="B322" s="29">
        <v>0.0</v>
      </c>
      <c r="C322" s="26"/>
      <c r="D322" s="27">
        <f t="shared" si="12"/>
        <v>0</v>
      </c>
      <c r="E322" s="42"/>
    </row>
    <row r="323" hidden="1">
      <c r="A323" s="30" t="s">
        <v>3862</v>
      </c>
      <c r="B323" s="29">
        <v>80.0</v>
      </c>
      <c r="C323" s="26"/>
      <c r="D323" s="27">
        <f t="shared" si="12"/>
        <v>-80</v>
      </c>
      <c r="E323" s="42"/>
    </row>
    <row r="324" hidden="1">
      <c r="A324" s="30" t="s">
        <v>3863</v>
      </c>
      <c r="B324" s="29">
        <v>0.0</v>
      </c>
      <c r="C324" s="26"/>
      <c r="D324" s="27">
        <f t="shared" si="12"/>
        <v>0</v>
      </c>
      <c r="E324" s="42"/>
    </row>
    <row r="325" hidden="1">
      <c r="A325" s="30" t="s">
        <v>3865</v>
      </c>
      <c r="B325" s="29">
        <v>0.0</v>
      </c>
      <c r="C325" s="26"/>
      <c r="D325" s="27">
        <f t="shared" si="12"/>
        <v>0</v>
      </c>
      <c r="E325" s="41"/>
    </row>
    <row r="326" hidden="1">
      <c r="A326" s="31" t="s">
        <v>3867</v>
      </c>
      <c r="B326" s="29">
        <v>360.0</v>
      </c>
      <c r="C326" s="26">
        <f>40+40+80+80</f>
        <v>240</v>
      </c>
      <c r="D326" s="27">
        <f t="shared" si="12"/>
        <v>-120</v>
      </c>
      <c r="E326" s="42"/>
    </row>
    <row r="327" hidden="1">
      <c r="A327" s="32" t="s">
        <v>3868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114307.59</v>
      </c>
      <c r="D327" s="27">
        <f t="shared" si="12"/>
        <v>86375.59</v>
      </c>
      <c r="E327" s="42"/>
    </row>
    <row r="328" hidden="1">
      <c r="A328" s="32" t="s">
        <v>3869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34481</v>
      </c>
      <c r="D328" s="27">
        <f t="shared" si="12"/>
        <v>27786</v>
      </c>
      <c r="E328" s="42"/>
    </row>
    <row r="329" hidden="1">
      <c r="A329" s="32" t="s">
        <v>3870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41759</v>
      </c>
      <c r="D329" s="27">
        <f t="shared" si="12"/>
        <v>18815</v>
      </c>
      <c r="E329" s="42"/>
    </row>
    <row r="330" hidden="1">
      <c r="A330" s="32" t="s">
        <v>3871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37370</v>
      </c>
      <c r="D330" s="27">
        <f t="shared" si="12"/>
        <v>32232</v>
      </c>
      <c r="E330" s="42"/>
    </row>
    <row r="331" hidden="1">
      <c r="A331" s="32" t="s">
        <v>3873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2606</v>
      </c>
      <c r="D331" s="27">
        <f t="shared" si="12"/>
        <v>2606</v>
      </c>
      <c r="E331" s="42"/>
    </row>
    <row r="332" hidden="1">
      <c r="A332" s="32" t="s">
        <v>3874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2"/>
    </row>
    <row r="333" hidden="1">
      <c r="A333" s="35" t="s">
        <v>3875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256732.09</v>
      </c>
      <c r="D333" s="27">
        <f t="shared" si="12"/>
        <v>184399.09</v>
      </c>
      <c r="E333" s="42"/>
    </row>
    <row r="334" hidden="1">
      <c r="A334" s="36" t="s">
        <v>3876</v>
      </c>
      <c r="B334" s="43">
        <v>0.0</v>
      </c>
      <c r="C334" s="72">
        <f>sum(C319:C331)-C333</f>
        <v>-16784.5</v>
      </c>
      <c r="D334" s="45">
        <f t="shared" si="12"/>
        <v>-16784.5</v>
      </c>
      <c r="E334" s="46"/>
    </row>
    <row r="335" hidden="1"/>
    <row r="336" hidden="1"/>
    <row r="337" hidden="1">
      <c r="A337" s="5" t="s">
        <v>5097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3850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4" t="s">
        <v>3851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5105</v>
      </c>
      <c r="B343" s="7"/>
      <c r="C343" s="16"/>
      <c r="D343" s="56" t="s">
        <v>5099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3852</v>
      </c>
      <c r="B345" s="6"/>
      <c r="C345" s="6"/>
      <c r="D345" s="6"/>
      <c r="E345" s="7"/>
    </row>
    <row r="346" hidden="1">
      <c r="A346" s="20" t="s">
        <v>3853</v>
      </c>
      <c r="B346" s="21" t="s">
        <v>3854</v>
      </c>
      <c r="C346" s="22" t="s">
        <v>3855</v>
      </c>
      <c r="D346" s="21" t="s">
        <v>3856</v>
      </c>
      <c r="E346" s="23" t="s">
        <v>13</v>
      </c>
    </row>
    <row r="347" hidden="1">
      <c r="A347" s="57" t="s">
        <v>3857</v>
      </c>
      <c r="B347" s="25">
        <v>9552.0</v>
      </c>
      <c r="C347" s="26">
        <v>9552.0</v>
      </c>
      <c r="D347" s="27">
        <v>0.0</v>
      </c>
      <c r="E347" s="42"/>
    </row>
    <row r="348" hidden="1">
      <c r="A348" s="57" t="s">
        <v>3858</v>
      </c>
      <c r="B348" s="29">
        <v>2356.0</v>
      </c>
      <c r="C348" s="26">
        <v>2356.0</v>
      </c>
      <c r="D348" s="27">
        <v>0.0</v>
      </c>
      <c r="E348" s="41"/>
    </row>
    <row r="349" hidden="1">
      <c r="A349" s="57" t="s">
        <v>3859</v>
      </c>
      <c r="B349" s="29">
        <v>0.0</v>
      </c>
      <c r="C349" s="26"/>
      <c r="D349" s="27">
        <v>0.0</v>
      </c>
      <c r="E349" s="42"/>
    </row>
    <row r="350" hidden="1">
      <c r="A350" s="57" t="s">
        <v>3860</v>
      </c>
      <c r="B350" s="29">
        <v>0.0</v>
      </c>
      <c r="C350" s="26"/>
      <c r="D350" s="27">
        <v>0.0</v>
      </c>
      <c r="E350" s="42"/>
    </row>
    <row r="351" hidden="1">
      <c r="A351" s="31" t="s">
        <v>3862</v>
      </c>
      <c r="B351" s="29">
        <v>0.0</v>
      </c>
      <c r="C351" s="26"/>
      <c r="D351" s="27">
        <v>0.0</v>
      </c>
      <c r="E351" s="42"/>
    </row>
    <row r="352" hidden="1">
      <c r="A352" s="31" t="s">
        <v>3863</v>
      </c>
      <c r="B352" s="29">
        <v>0.0</v>
      </c>
      <c r="C352" s="26"/>
      <c r="D352" s="27">
        <v>0.0</v>
      </c>
      <c r="E352" s="42"/>
    </row>
    <row r="353" hidden="1">
      <c r="A353" s="31" t="s">
        <v>3865</v>
      </c>
      <c r="B353" s="29">
        <v>0.0</v>
      </c>
      <c r="C353" s="26"/>
      <c r="D353" s="27">
        <v>0.0</v>
      </c>
      <c r="E353" s="41"/>
    </row>
    <row r="354" hidden="1">
      <c r="A354" s="31" t="s">
        <v>3867</v>
      </c>
      <c r="B354" s="29">
        <v>960.0</v>
      </c>
      <c r="C354" s="26">
        <v>960.0</v>
      </c>
      <c r="D354" s="27">
        <v>0.0</v>
      </c>
      <c r="E354" s="42"/>
    </row>
    <row r="355" hidden="1">
      <c r="A355" s="58" t="s">
        <v>3868</v>
      </c>
      <c r="B355" s="29">
        <v>20931.0</v>
      </c>
      <c r="C355" s="29">
        <v>20931.0</v>
      </c>
      <c r="D355" s="27">
        <v>0.0</v>
      </c>
      <c r="E355" s="42"/>
    </row>
    <row r="356" hidden="1">
      <c r="A356" s="58" t="s">
        <v>3869</v>
      </c>
      <c r="B356" s="29">
        <v>19687.0</v>
      </c>
      <c r="C356" s="59">
        <v>19687.0</v>
      </c>
      <c r="D356" s="27">
        <v>0.0</v>
      </c>
      <c r="E356" s="42"/>
    </row>
    <row r="357" hidden="1">
      <c r="A357" s="58" t="s">
        <v>3870</v>
      </c>
      <c r="B357" s="29">
        <v>19149.0</v>
      </c>
      <c r="C357" s="59">
        <v>19149.0</v>
      </c>
      <c r="D357" s="27">
        <v>0.0</v>
      </c>
      <c r="E357" s="42"/>
    </row>
    <row r="358" hidden="1">
      <c r="A358" s="58" t="s">
        <v>3871</v>
      </c>
      <c r="B358" s="29">
        <v>12006.0</v>
      </c>
      <c r="C358" s="59">
        <v>12006.0</v>
      </c>
      <c r="D358" s="27">
        <v>0.0</v>
      </c>
      <c r="E358" s="42"/>
    </row>
    <row r="359" hidden="1">
      <c r="A359" s="58" t="s">
        <v>3873</v>
      </c>
      <c r="B359" s="29">
        <v>0.0</v>
      </c>
      <c r="C359" s="59">
        <v>0.0</v>
      </c>
      <c r="D359" s="27">
        <v>0.0</v>
      </c>
      <c r="E359" s="42"/>
    </row>
    <row r="360" hidden="1">
      <c r="A360" s="58" t="s">
        <v>3874</v>
      </c>
      <c r="B360" s="29">
        <v>0.0</v>
      </c>
      <c r="C360" s="59">
        <v>0.0</v>
      </c>
      <c r="D360" s="27">
        <v>0.0</v>
      </c>
      <c r="E360" s="42"/>
    </row>
    <row r="361" hidden="1">
      <c r="A361" s="35" t="s">
        <v>3875</v>
      </c>
      <c r="B361" s="29">
        <v>84641.0</v>
      </c>
      <c r="C361" s="59">
        <v>84641.0</v>
      </c>
      <c r="D361" s="27">
        <v>0.0</v>
      </c>
      <c r="E361" s="42"/>
    </row>
    <row r="362" hidden="1">
      <c r="A362" s="36" t="s">
        <v>3876</v>
      </c>
      <c r="B362" s="43">
        <v>0.0</v>
      </c>
      <c r="C362" s="73">
        <v>0.0</v>
      </c>
      <c r="D362" s="66">
        <v>0.0</v>
      </c>
      <c r="E362" s="46"/>
    </row>
    <row r="363" hidden="1"/>
    <row r="364" hidden="1"/>
    <row r="365" hidden="1">
      <c r="A365" s="5" t="s">
        <v>5097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3850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4" t="s">
        <v>3851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5098</v>
      </c>
      <c r="B371" s="7"/>
      <c r="C371" s="16"/>
      <c r="D371" s="56" t="s">
        <v>5099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3852</v>
      </c>
      <c r="B373" s="6"/>
      <c r="C373" s="6"/>
      <c r="D373" s="6"/>
      <c r="E373" s="7"/>
    </row>
    <row r="374" hidden="1">
      <c r="A374" s="20" t="s">
        <v>3853</v>
      </c>
      <c r="B374" s="21" t="s">
        <v>3854</v>
      </c>
      <c r="C374" s="22" t="s">
        <v>3855</v>
      </c>
      <c r="D374" s="21" t="s">
        <v>3856</v>
      </c>
      <c r="E374" s="23" t="s">
        <v>13</v>
      </c>
    </row>
    <row r="375" hidden="1">
      <c r="A375" s="57" t="s">
        <v>3857</v>
      </c>
      <c r="B375" s="25">
        <v>11587.0</v>
      </c>
      <c r="C375" s="26">
        <v>11587.0</v>
      </c>
      <c r="D375" s="27">
        <v>0.0</v>
      </c>
      <c r="E375" s="42"/>
    </row>
    <row r="376" hidden="1">
      <c r="A376" s="57" t="s">
        <v>3858</v>
      </c>
      <c r="B376" s="29">
        <v>9810.0</v>
      </c>
      <c r="C376" s="26">
        <v>9810.0</v>
      </c>
      <c r="D376" s="27">
        <v>0.0</v>
      </c>
      <c r="E376" s="41"/>
    </row>
    <row r="377" hidden="1">
      <c r="A377" s="57" t="s">
        <v>3859</v>
      </c>
      <c r="B377" s="29">
        <v>0.0</v>
      </c>
      <c r="C377" s="26"/>
      <c r="D377" s="27">
        <v>0.0</v>
      </c>
      <c r="E377" s="42"/>
    </row>
    <row r="378" hidden="1">
      <c r="A378" s="57" t="s">
        <v>3860</v>
      </c>
      <c r="B378" s="29">
        <v>0.0</v>
      </c>
      <c r="C378" s="26"/>
      <c r="D378" s="27">
        <v>0.0</v>
      </c>
      <c r="E378" s="42"/>
    </row>
    <row r="379" hidden="1">
      <c r="A379" s="31" t="s">
        <v>3862</v>
      </c>
      <c r="B379" s="29">
        <v>0.0</v>
      </c>
      <c r="C379" s="26"/>
      <c r="D379" s="27">
        <v>0.0</v>
      </c>
      <c r="E379" s="42"/>
    </row>
    <row r="380" hidden="1">
      <c r="A380" s="31" t="s">
        <v>3863</v>
      </c>
      <c r="B380" s="29">
        <v>0.0</v>
      </c>
      <c r="C380" s="26"/>
      <c r="D380" s="27">
        <v>0.0</v>
      </c>
      <c r="E380" s="42"/>
    </row>
    <row r="381" hidden="1">
      <c r="A381" s="31" t="s">
        <v>3865</v>
      </c>
      <c r="B381" s="29">
        <v>0.0</v>
      </c>
      <c r="C381" s="26"/>
      <c r="D381" s="27">
        <v>0.0</v>
      </c>
      <c r="E381" s="41"/>
    </row>
    <row r="382" hidden="1">
      <c r="A382" s="31" t="s">
        <v>3867</v>
      </c>
      <c r="B382" s="29">
        <v>1480.0</v>
      </c>
      <c r="C382" s="26">
        <v>1480.0</v>
      </c>
      <c r="D382" s="27">
        <v>0.0</v>
      </c>
      <c r="E382" s="42"/>
    </row>
    <row r="383" hidden="1">
      <c r="A383" s="58" t="s">
        <v>3868</v>
      </c>
      <c r="B383" s="29">
        <v>44112.0</v>
      </c>
      <c r="C383" s="29">
        <v>44112.0</v>
      </c>
      <c r="D383" s="27">
        <v>0.0</v>
      </c>
      <c r="E383" s="42"/>
    </row>
    <row r="384" hidden="1">
      <c r="A384" s="58" t="s">
        <v>3869</v>
      </c>
      <c r="B384" s="29">
        <v>29025.0</v>
      </c>
      <c r="C384" s="59">
        <v>29025.0</v>
      </c>
      <c r="D384" s="27">
        <v>0.0</v>
      </c>
      <c r="E384" s="42"/>
    </row>
    <row r="385" hidden="1">
      <c r="A385" s="58" t="s">
        <v>3870</v>
      </c>
      <c r="B385" s="29">
        <v>51329.0</v>
      </c>
      <c r="C385" s="59">
        <v>51329.0</v>
      </c>
      <c r="D385" s="27">
        <v>0.0</v>
      </c>
      <c r="E385" s="42"/>
    </row>
    <row r="386" hidden="1">
      <c r="A386" s="58" t="s">
        <v>3871</v>
      </c>
      <c r="B386" s="29">
        <v>17519.0</v>
      </c>
      <c r="C386" s="59">
        <v>17519.0</v>
      </c>
      <c r="D386" s="27">
        <v>0.0</v>
      </c>
      <c r="E386" s="42"/>
    </row>
    <row r="387" hidden="1">
      <c r="A387" s="58" t="s">
        <v>3873</v>
      </c>
      <c r="B387" s="29">
        <v>0.0</v>
      </c>
      <c r="C387" s="59">
        <v>0.0</v>
      </c>
      <c r="D387" s="27">
        <v>0.0</v>
      </c>
      <c r="E387" s="42"/>
    </row>
    <row r="388" hidden="1">
      <c r="A388" s="58" t="s">
        <v>3874</v>
      </c>
      <c r="B388" s="29">
        <v>0.0</v>
      </c>
      <c r="C388" s="59">
        <v>0.0</v>
      </c>
      <c r="D388" s="27">
        <v>0.0</v>
      </c>
      <c r="E388" s="42"/>
    </row>
    <row r="389" hidden="1">
      <c r="A389" s="35" t="s">
        <v>3875</v>
      </c>
      <c r="B389" s="29">
        <v>164861.5</v>
      </c>
      <c r="C389" s="59">
        <v>164861.5</v>
      </c>
      <c r="D389" s="27">
        <v>0.0</v>
      </c>
      <c r="E389" s="42"/>
    </row>
    <row r="390" hidden="1">
      <c r="A390" s="36" t="s">
        <v>3876</v>
      </c>
      <c r="B390" s="43">
        <v>0.5</v>
      </c>
      <c r="C390" s="73">
        <v>0.5</v>
      </c>
      <c r="D390" s="66">
        <v>0.0</v>
      </c>
      <c r="E390" s="46"/>
    </row>
    <row r="391" hidden="1"/>
    <row r="392" hidden="1"/>
    <row r="393" hidden="1">
      <c r="A393" s="5" t="s">
        <v>5097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3850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3851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5098</v>
      </c>
      <c r="B399" s="7"/>
      <c r="C399" s="16"/>
      <c r="D399" s="56" t="s">
        <v>5099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3852</v>
      </c>
      <c r="B401" s="6"/>
      <c r="C401" s="6"/>
      <c r="D401" s="6"/>
      <c r="E401" s="7"/>
    </row>
    <row r="402" hidden="1">
      <c r="A402" s="20" t="s">
        <v>3853</v>
      </c>
      <c r="B402" s="21" t="s">
        <v>3854</v>
      </c>
      <c r="C402" s="22" t="s">
        <v>3855</v>
      </c>
      <c r="D402" s="21" t="s">
        <v>3856</v>
      </c>
      <c r="E402" s="23" t="s">
        <v>13</v>
      </c>
    </row>
    <row r="403" hidden="1">
      <c r="A403" s="57" t="s">
        <v>3857</v>
      </c>
      <c r="B403" s="25">
        <v>9826.0</v>
      </c>
      <c r="C403" s="26">
        <v>9826.0</v>
      </c>
      <c r="D403" s="27">
        <v>0.0</v>
      </c>
      <c r="E403" s="42"/>
    </row>
    <row r="404" hidden="1">
      <c r="A404" s="57" t="s">
        <v>3858</v>
      </c>
      <c r="B404" s="29">
        <v>8226.0</v>
      </c>
      <c r="C404" s="26">
        <v>6126.0</v>
      </c>
      <c r="D404" s="27">
        <v>-2100.0</v>
      </c>
      <c r="E404" s="41" t="s">
        <v>9063</v>
      </c>
    </row>
    <row r="405" hidden="1">
      <c r="A405" s="57" t="s">
        <v>3859</v>
      </c>
      <c r="B405" s="29">
        <v>0.0</v>
      </c>
      <c r="C405" s="26"/>
      <c r="D405" s="27">
        <v>0.0</v>
      </c>
      <c r="E405" s="42"/>
    </row>
    <row r="406" hidden="1">
      <c r="A406" s="57" t="s">
        <v>3860</v>
      </c>
      <c r="B406" s="29">
        <v>0.0</v>
      </c>
      <c r="C406" s="26"/>
      <c r="D406" s="27">
        <v>0.0</v>
      </c>
      <c r="E406" s="42"/>
    </row>
    <row r="407" hidden="1">
      <c r="A407" s="31" t="s">
        <v>3862</v>
      </c>
      <c r="B407" s="29">
        <v>0.0</v>
      </c>
      <c r="C407" s="26"/>
      <c r="D407" s="27">
        <v>0.0</v>
      </c>
      <c r="E407" s="42"/>
    </row>
    <row r="408" hidden="1">
      <c r="A408" s="31" t="s">
        <v>3863</v>
      </c>
      <c r="B408" s="29">
        <v>0.0</v>
      </c>
      <c r="C408" s="26"/>
      <c r="D408" s="27">
        <v>0.0</v>
      </c>
      <c r="E408" s="42"/>
    </row>
    <row r="409" hidden="1">
      <c r="A409" s="31" t="s">
        <v>3865</v>
      </c>
      <c r="B409" s="29">
        <v>0.0</v>
      </c>
      <c r="C409" s="26"/>
      <c r="D409" s="27">
        <v>0.0</v>
      </c>
      <c r="E409" s="41"/>
    </row>
    <row r="410" hidden="1">
      <c r="A410" s="31" t="s">
        <v>3867</v>
      </c>
      <c r="B410" s="29">
        <v>1520.0</v>
      </c>
      <c r="C410" s="26">
        <v>1400.0</v>
      </c>
      <c r="D410" s="27">
        <v>-120.0</v>
      </c>
      <c r="E410" s="42"/>
    </row>
    <row r="411" hidden="1">
      <c r="A411" s="58" t="s">
        <v>3868</v>
      </c>
      <c r="B411" s="29">
        <v>49183.0</v>
      </c>
      <c r="C411" s="29">
        <v>49183.0</v>
      </c>
      <c r="D411" s="27">
        <v>0.0</v>
      </c>
      <c r="E411" s="42"/>
    </row>
    <row r="412" hidden="1">
      <c r="A412" s="58" t="s">
        <v>3869</v>
      </c>
      <c r="B412" s="29">
        <v>29769.0</v>
      </c>
      <c r="C412" s="59">
        <v>29769.0</v>
      </c>
      <c r="D412" s="27">
        <v>0.0</v>
      </c>
      <c r="E412" s="42"/>
    </row>
    <row r="413" hidden="1">
      <c r="A413" s="58" t="s">
        <v>3870</v>
      </c>
      <c r="B413" s="29">
        <v>54409.0</v>
      </c>
      <c r="C413" s="59">
        <v>54409.0</v>
      </c>
      <c r="D413" s="27">
        <v>0.0</v>
      </c>
      <c r="E413" s="42"/>
    </row>
    <row r="414" hidden="1">
      <c r="A414" s="58" t="s">
        <v>3871</v>
      </c>
      <c r="B414" s="29">
        <v>20774.8</v>
      </c>
      <c r="C414" s="59">
        <v>20774.800000000003</v>
      </c>
      <c r="D414" s="27">
        <v>3.637978807091713E-12</v>
      </c>
      <c r="E414" s="42"/>
    </row>
    <row r="415" hidden="1">
      <c r="A415" s="58" t="s">
        <v>3873</v>
      </c>
      <c r="B415" s="29">
        <v>306.0</v>
      </c>
      <c r="C415" s="59">
        <v>306.0</v>
      </c>
      <c r="D415" s="27">
        <v>0.0</v>
      </c>
      <c r="E415" s="42"/>
    </row>
    <row r="416" hidden="1">
      <c r="A416" s="58" t="s">
        <v>3874</v>
      </c>
      <c r="B416" s="29">
        <v>0.0</v>
      </c>
      <c r="C416" s="59">
        <v>0.0</v>
      </c>
      <c r="D416" s="27">
        <v>0.0</v>
      </c>
      <c r="E416" s="42"/>
    </row>
    <row r="417" hidden="1">
      <c r="A417" s="35" t="s">
        <v>3875</v>
      </c>
      <c r="B417" s="29">
        <v>174008.10000000003</v>
      </c>
      <c r="C417" s="59">
        <v>174008.1</v>
      </c>
      <c r="D417" s="27">
        <v>-2.9103830456733704E-11</v>
      </c>
      <c r="E417" s="42"/>
    </row>
    <row r="418" hidden="1">
      <c r="A418" s="36" t="s">
        <v>3876</v>
      </c>
      <c r="B418" s="43">
        <v>5.700000000000728</v>
      </c>
      <c r="C418" s="73">
        <v>-2214.3000000000175</v>
      </c>
      <c r="D418" s="66">
        <v>-2220.000000000018</v>
      </c>
      <c r="E418" s="46"/>
    </row>
    <row r="419" hidden="1"/>
    <row r="420" hidden="1"/>
    <row r="421" hidden="1">
      <c r="A421" s="5" t="s">
        <v>5097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3850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3851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5098</v>
      </c>
      <c r="B427" s="7"/>
      <c r="C427" s="16"/>
      <c r="D427" s="56" t="s">
        <v>5099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3852</v>
      </c>
      <c r="B429" s="6"/>
      <c r="C429" s="6"/>
      <c r="D429" s="6"/>
      <c r="E429" s="7"/>
    </row>
    <row r="430" hidden="1">
      <c r="A430" s="20" t="s">
        <v>3853</v>
      </c>
      <c r="B430" s="21" t="s">
        <v>3854</v>
      </c>
      <c r="C430" s="22" t="s">
        <v>3855</v>
      </c>
      <c r="D430" s="21" t="s">
        <v>3856</v>
      </c>
      <c r="E430" s="23" t="s">
        <v>13</v>
      </c>
    </row>
    <row r="431" hidden="1">
      <c r="A431" s="57" t="s">
        <v>3857</v>
      </c>
      <c r="B431" s="25">
        <v>6134.0</v>
      </c>
      <c r="C431" s="26">
        <v>6134.0</v>
      </c>
      <c r="D431" s="27">
        <v>0.0</v>
      </c>
      <c r="E431" s="42"/>
    </row>
    <row r="432" hidden="1">
      <c r="A432" s="57" t="s">
        <v>3858</v>
      </c>
      <c r="B432" s="29">
        <v>9524.0</v>
      </c>
      <c r="C432" s="26">
        <v>9524.0</v>
      </c>
      <c r="D432" s="27">
        <v>0.0</v>
      </c>
      <c r="E432" s="41"/>
    </row>
    <row r="433" hidden="1">
      <c r="A433" s="57" t="s">
        <v>3859</v>
      </c>
      <c r="B433" s="29">
        <v>140.0</v>
      </c>
      <c r="C433" s="26">
        <v>140.0</v>
      </c>
      <c r="D433" s="27">
        <v>0.0</v>
      </c>
      <c r="E433" s="42"/>
    </row>
    <row r="434" hidden="1">
      <c r="A434" s="57" t="s">
        <v>3860</v>
      </c>
      <c r="B434" s="29">
        <v>0.0</v>
      </c>
      <c r="C434" s="26"/>
      <c r="D434" s="27">
        <v>0.0</v>
      </c>
      <c r="E434" s="42"/>
    </row>
    <row r="435" hidden="1">
      <c r="A435" s="31" t="s">
        <v>3862</v>
      </c>
      <c r="B435" s="29">
        <v>0.0</v>
      </c>
      <c r="C435" s="26"/>
      <c r="D435" s="27">
        <v>0.0</v>
      </c>
      <c r="E435" s="42"/>
    </row>
    <row r="436" hidden="1">
      <c r="A436" s="31" t="s">
        <v>3863</v>
      </c>
      <c r="B436" s="29">
        <v>0.0</v>
      </c>
      <c r="C436" s="26"/>
      <c r="D436" s="27">
        <v>0.0</v>
      </c>
      <c r="E436" s="42"/>
    </row>
    <row r="437" hidden="1">
      <c r="A437" s="31" t="s">
        <v>3865</v>
      </c>
      <c r="B437" s="29">
        <v>0.0</v>
      </c>
      <c r="C437" s="26"/>
      <c r="D437" s="27">
        <v>0.0</v>
      </c>
      <c r="E437" s="41"/>
    </row>
    <row r="438" hidden="1">
      <c r="A438" s="31" t="s">
        <v>3867</v>
      </c>
      <c r="B438" s="29">
        <v>1520.0</v>
      </c>
      <c r="C438" s="26">
        <v>1541.0</v>
      </c>
      <c r="D438" s="27">
        <v>21.0</v>
      </c>
      <c r="E438" s="41" t="s">
        <v>9064</v>
      </c>
    </row>
    <row r="439" hidden="1">
      <c r="A439" s="58" t="s">
        <v>3868</v>
      </c>
      <c r="B439" s="29">
        <v>50646.0</v>
      </c>
      <c r="C439" s="29">
        <v>50646.0</v>
      </c>
      <c r="D439" s="27">
        <v>0.0</v>
      </c>
      <c r="E439" s="42"/>
    </row>
    <row r="440" hidden="1">
      <c r="A440" s="58" t="s">
        <v>3869</v>
      </c>
      <c r="B440" s="29">
        <v>23016.0</v>
      </c>
      <c r="C440" s="59">
        <v>23016.0</v>
      </c>
      <c r="D440" s="27">
        <v>0.0</v>
      </c>
      <c r="E440" s="42"/>
    </row>
    <row r="441" hidden="1">
      <c r="A441" s="58" t="s">
        <v>3870</v>
      </c>
      <c r="B441" s="29">
        <v>57532.0</v>
      </c>
      <c r="C441" s="59">
        <v>57532.0</v>
      </c>
      <c r="D441" s="27">
        <v>0.0</v>
      </c>
      <c r="E441" s="42"/>
    </row>
    <row r="442" hidden="1">
      <c r="A442" s="58" t="s">
        <v>3871</v>
      </c>
      <c r="B442" s="29">
        <v>18287.6</v>
      </c>
      <c r="C442" s="59">
        <v>18287.6</v>
      </c>
      <c r="D442" s="27">
        <v>0.0</v>
      </c>
      <c r="E442" s="42"/>
    </row>
    <row r="443" hidden="1">
      <c r="A443" s="58" t="s">
        <v>3873</v>
      </c>
      <c r="B443" s="29">
        <v>0.0</v>
      </c>
      <c r="C443" s="59">
        <v>0.0</v>
      </c>
      <c r="D443" s="27">
        <v>0.0</v>
      </c>
      <c r="E443" s="42"/>
    </row>
    <row r="444" hidden="1">
      <c r="A444" s="58" t="s">
        <v>3874</v>
      </c>
      <c r="B444" s="29">
        <v>0.0</v>
      </c>
      <c r="C444" s="59">
        <v>0.0</v>
      </c>
      <c r="D444" s="27">
        <v>0.0</v>
      </c>
      <c r="E444" s="42"/>
    </row>
    <row r="445" hidden="1">
      <c r="A445" s="35" t="s">
        <v>3875</v>
      </c>
      <c r="B445" s="29">
        <v>166743.09999999998</v>
      </c>
      <c r="C445" s="59">
        <v>166743.09999999998</v>
      </c>
      <c r="D445" s="27">
        <v>0.0</v>
      </c>
      <c r="E445" s="42"/>
    </row>
    <row r="446" hidden="1">
      <c r="A446" s="36" t="s">
        <v>3876</v>
      </c>
      <c r="B446" s="43">
        <v>56.50000000000364</v>
      </c>
      <c r="C446" s="73">
        <v>77.5000000000291</v>
      </c>
      <c r="D446" s="66">
        <v>21.000000000025466</v>
      </c>
      <c r="E446" s="46"/>
    </row>
    <row r="447" hidden="1"/>
    <row r="448" hidden="1"/>
    <row r="449" hidden="1">
      <c r="A449" s="5" t="s">
        <v>5097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3850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3851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5098</v>
      </c>
      <c r="B455" s="7"/>
      <c r="C455" s="16"/>
      <c r="D455" s="56" t="s">
        <v>5107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3852</v>
      </c>
      <c r="B457" s="6"/>
      <c r="C457" s="6"/>
      <c r="D457" s="6"/>
      <c r="E457" s="7"/>
    </row>
    <row r="458" hidden="1">
      <c r="A458" s="20" t="s">
        <v>3853</v>
      </c>
      <c r="B458" s="21" t="s">
        <v>3854</v>
      </c>
      <c r="C458" s="22" t="s">
        <v>3855</v>
      </c>
      <c r="D458" s="21" t="s">
        <v>3856</v>
      </c>
      <c r="E458" s="23" t="s">
        <v>13</v>
      </c>
    </row>
    <row r="459" hidden="1">
      <c r="A459" s="57" t="s">
        <v>3857</v>
      </c>
      <c r="B459" s="25">
        <v>5218.0</v>
      </c>
      <c r="C459" s="26">
        <v>5218.0</v>
      </c>
      <c r="D459" s="27">
        <v>0.0</v>
      </c>
      <c r="E459" s="42"/>
    </row>
    <row r="460" hidden="1">
      <c r="A460" s="57" t="s">
        <v>3858</v>
      </c>
      <c r="B460" s="29">
        <v>7534.0</v>
      </c>
      <c r="C460" s="26">
        <v>7534.0</v>
      </c>
      <c r="D460" s="27">
        <v>0.0</v>
      </c>
      <c r="E460" s="41"/>
    </row>
    <row r="461" hidden="1">
      <c r="A461" s="57" t="s">
        <v>3859</v>
      </c>
      <c r="B461" s="29">
        <v>0.0</v>
      </c>
      <c r="C461" s="26"/>
      <c r="D461" s="27">
        <v>0.0</v>
      </c>
      <c r="E461" s="42"/>
    </row>
    <row r="462" hidden="1">
      <c r="A462" s="57" t="s">
        <v>3860</v>
      </c>
      <c r="B462" s="29">
        <v>0.0</v>
      </c>
      <c r="C462" s="26"/>
      <c r="D462" s="27">
        <v>0.0</v>
      </c>
      <c r="E462" s="42"/>
    </row>
    <row r="463" hidden="1">
      <c r="A463" s="31" t="s">
        <v>3862</v>
      </c>
      <c r="B463" s="29">
        <v>0.0</v>
      </c>
      <c r="C463" s="26"/>
      <c r="D463" s="27">
        <v>0.0</v>
      </c>
      <c r="E463" s="42"/>
    </row>
    <row r="464" hidden="1">
      <c r="A464" s="31" t="s">
        <v>3863</v>
      </c>
      <c r="B464" s="29">
        <v>0.0</v>
      </c>
      <c r="C464" s="26"/>
      <c r="D464" s="27">
        <v>0.0</v>
      </c>
      <c r="E464" s="42"/>
    </row>
    <row r="465" hidden="1">
      <c r="A465" s="31" t="s">
        <v>3865</v>
      </c>
      <c r="B465" s="29">
        <v>1843.0</v>
      </c>
      <c r="C465" s="26">
        <v>1843.0</v>
      </c>
      <c r="D465" s="27">
        <v>0.0</v>
      </c>
      <c r="E465" s="41"/>
    </row>
    <row r="466" hidden="1">
      <c r="A466" s="31" t="s">
        <v>3867</v>
      </c>
      <c r="B466" s="29">
        <v>1560.0</v>
      </c>
      <c r="C466" s="26">
        <v>2134.0</v>
      </c>
      <c r="D466" s="27">
        <v>574.0</v>
      </c>
      <c r="E466" s="28" t="s">
        <v>9065</v>
      </c>
    </row>
    <row r="467" hidden="1">
      <c r="A467" s="58" t="s">
        <v>3868</v>
      </c>
      <c r="B467" s="29">
        <v>53796.0</v>
      </c>
      <c r="C467" s="29">
        <v>53796.0</v>
      </c>
      <c r="D467" s="27">
        <v>0.0</v>
      </c>
      <c r="E467" s="42"/>
    </row>
    <row r="468" hidden="1">
      <c r="A468" s="58" t="s">
        <v>3869</v>
      </c>
      <c r="B468" s="29">
        <v>17815.0</v>
      </c>
      <c r="C468" s="59">
        <v>17815.0</v>
      </c>
      <c r="D468" s="27">
        <v>0.0</v>
      </c>
      <c r="E468" s="42"/>
    </row>
    <row r="469" hidden="1">
      <c r="A469" s="58" t="s">
        <v>3870</v>
      </c>
      <c r="B469" s="29">
        <v>49552.0</v>
      </c>
      <c r="C469" s="59">
        <v>49552.0</v>
      </c>
      <c r="D469" s="27">
        <v>0.0</v>
      </c>
      <c r="E469" s="42"/>
    </row>
    <row r="470" hidden="1">
      <c r="A470" s="58" t="s">
        <v>3871</v>
      </c>
      <c r="B470" s="29">
        <v>20890.0</v>
      </c>
      <c r="C470" s="59">
        <v>20890.0</v>
      </c>
      <c r="D470" s="27">
        <v>0.0</v>
      </c>
      <c r="E470" s="42"/>
    </row>
    <row r="471" hidden="1">
      <c r="A471" s="58" t="s">
        <v>3873</v>
      </c>
      <c r="B471" s="29">
        <v>0.0</v>
      </c>
      <c r="C471" s="59">
        <v>0.0</v>
      </c>
      <c r="D471" s="27">
        <v>0.0</v>
      </c>
      <c r="E471" s="42"/>
    </row>
    <row r="472" hidden="1">
      <c r="A472" s="58" t="s">
        <v>3874</v>
      </c>
      <c r="B472" s="29">
        <v>0.0</v>
      </c>
      <c r="C472" s="59">
        <v>0.0</v>
      </c>
      <c r="D472" s="27">
        <v>0.0</v>
      </c>
      <c r="E472" s="42"/>
    </row>
    <row r="473" hidden="1">
      <c r="A473" s="35" t="s">
        <v>3875</v>
      </c>
      <c r="B473" s="29">
        <v>158166.5</v>
      </c>
      <c r="C473" s="59">
        <v>158166.5</v>
      </c>
      <c r="D473" s="27">
        <v>0.0</v>
      </c>
      <c r="E473" s="42"/>
    </row>
    <row r="474" hidden="1">
      <c r="A474" s="36" t="s">
        <v>3876</v>
      </c>
      <c r="B474" s="43">
        <v>41.5</v>
      </c>
      <c r="C474" s="73">
        <v>615.5</v>
      </c>
      <c r="D474" s="66">
        <v>574.0</v>
      </c>
      <c r="E474" s="46"/>
    </row>
    <row r="475" hidden="1"/>
    <row r="476" hidden="1"/>
    <row r="477" hidden="1">
      <c r="A477" s="5" t="s">
        <v>5097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3850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3851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5099</v>
      </c>
      <c r="B483" s="7"/>
      <c r="C483" s="16"/>
      <c r="D483" s="56" t="s">
        <v>5099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3852</v>
      </c>
      <c r="B485" s="6"/>
      <c r="C485" s="6"/>
      <c r="D485" s="6"/>
      <c r="E485" s="7"/>
    </row>
    <row r="486" hidden="1">
      <c r="A486" s="20" t="s">
        <v>3853</v>
      </c>
      <c r="B486" s="21" t="s">
        <v>3854</v>
      </c>
      <c r="C486" s="22" t="s">
        <v>3855</v>
      </c>
      <c r="D486" s="21" t="s">
        <v>3856</v>
      </c>
      <c r="E486" s="23" t="s">
        <v>13</v>
      </c>
    </row>
    <row r="487" hidden="1">
      <c r="A487" s="57" t="s">
        <v>3857</v>
      </c>
      <c r="B487" s="25">
        <v>0.0</v>
      </c>
      <c r="C487" s="26"/>
      <c r="D487" s="27">
        <v>0.0</v>
      </c>
      <c r="E487" s="42"/>
    </row>
    <row r="488" hidden="1">
      <c r="A488" s="57" t="s">
        <v>3858</v>
      </c>
      <c r="B488" s="29">
        <v>1631.0</v>
      </c>
      <c r="C488" s="26">
        <v>1631.0</v>
      </c>
      <c r="D488" s="27">
        <v>0.0</v>
      </c>
      <c r="E488" s="41"/>
    </row>
    <row r="489" hidden="1">
      <c r="A489" s="57" t="s">
        <v>3859</v>
      </c>
      <c r="B489" s="29">
        <v>0.0</v>
      </c>
      <c r="C489" s="26"/>
      <c r="D489" s="27">
        <v>0.0</v>
      </c>
      <c r="E489" s="42"/>
    </row>
    <row r="490" hidden="1">
      <c r="A490" s="57" t="s">
        <v>3860</v>
      </c>
      <c r="B490" s="29">
        <v>0.0</v>
      </c>
      <c r="C490" s="26"/>
      <c r="D490" s="27">
        <v>0.0</v>
      </c>
      <c r="E490" s="42"/>
    </row>
    <row r="491" hidden="1">
      <c r="A491" s="31" t="s">
        <v>3862</v>
      </c>
      <c r="B491" s="29">
        <v>0.0</v>
      </c>
      <c r="C491" s="26"/>
      <c r="D491" s="27">
        <v>0.0</v>
      </c>
      <c r="E491" s="42"/>
    </row>
    <row r="492" hidden="1">
      <c r="A492" s="31" t="s">
        <v>3863</v>
      </c>
      <c r="B492" s="29">
        <v>0.0</v>
      </c>
      <c r="C492" s="26"/>
      <c r="D492" s="27">
        <v>0.0</v>
      </c>
      <c r="E492" s="42"/>
    </row>
    <row r="493" hidden="1">
      <c r="A493" s="31" t="s">
        <v>3865</v>
      </c>
      <c r="B493" s="29">
        <v>0.0</v>
      </c>
      <c r="C493" s="26"/>
      <c r="D493" s="27">
        <v>0.0</v>
      </c>
      <c r="E493" s="41"/>
    </row>
    <row r="494" hidden="1">
      <c r="A494" s="31" t="s">
        <v>3867</v>
      </c>
      <c r="B494" s="29">
        <v>200.0</v>
      </c>
      <c r="C494" s="26">
        <v>200.0</v>
      </c>
      <c r="D494" s="27">
        <v>0.0</v>
      </c>
      <c r="E494" s="28"/>
    </row>
    <row r="495" hidden="1">
      <c r="A495" s="58" t="s">
        <v>3868</v>
      </c>
      <c r="B495" s="29">
        <v>15454.0</v>
      </c>
      <c r="C495" s="29">
        <v>15454.0</v>
      </c>
      <c r="D495" s="27">
        <v>0.0</v>
      </c>
      <c r="E495" s="42"/>
    </row>
    <row r="496" hidden="1">
      <c r="A496" s="58" t="s">
        <v>3869</v>
      </c>
      <c r="B496" s="29">
        <v>2834.0</v>
      </c>
      <c r="C496" s="59">
        <v>2834.0</v>
      </c>
      <c r="D496" s="27">
        <v>0.0</v>
      </c>
      <c r="E496" s="42"/>
    </row>
    <row r="497" hidden="1">
      <c r="A497" s="58" t="s">
        <v>3870</v>
      </c>
      <c r="B497" s="29">
        <v>14198.0</v>
      </c>
      <c r="C497" s="59">
        <v>14198.0</v>
      </c>
      <c r="D497" s="27">
        <v>0.0</v>
      </c>
      <c r="E497" s="42"/>
    </row>
    <row r="498" hidden="1">
      <c r="A498" s="58" t="s">
        <v>3871</v>
      </c>
      <c r="B498" s="29">
        <v>2391.0</v>
      </c>
      <c r="C498" s="59">
        <v>2391.0</v>
      </c>
      <c r="D498" s="27">
        <v>0.0</v>
      </c>
      <c r="E498" s="42"/>
    </row>
    <row r="499" hidden="1">
      <c r="A499" s="58" t="s">
        <v>3873</v>
      </c>
      <c r="B499" s="29">
        <v>0.0</v>
      </c>
      <c r="C499" s="59">
        <v>0.0</v>
      </c>
      <c r="D499" s="27">
        <v>0.0</v>
      </c>
      <c r="E499" s="42"/>
    </row>
    <row r="500" hidden="1">
      <c r="A500" s="58" t="s">
        <v>3874</v>
      </c>
      <c r="B500" s="29">
        <v>0.0</v>
      </c>
      <c r="C500" s="59">
        <v>0.0</v>
      </c>
      <c r="D500" s="27">
        <v>0.0</v>
      </c>
      <c r="E500" s="42"/>
    </row>
    <row r="501" hidden="1">
      <c r="A501" s="35" t="s">
        <v>3875</v>
      </c>
      <c r="B501" s="29">
        <v>36707.0</v>
      </c>
      <c r="C501" s="59">
        <v>36707.0</v>
      </c>
      <c r="D501" s="27">
        <v>0.0</v>
      </c>
      <c r="E501" s="42"/>
    </row>
    <row r="502" hidden="1">
      <c r="A502" s="36" t="s">
        <v>3876</v>
      </c>
      <c r="B502" s="43">
        <v>1.0</v>
      </c>
      <c r="C502" s="73">
        <v>1.0</v>
      </c>
      <c r="D502" s="66">
        <v>0.0</v>
      </c>
      <c r="E502" s="46"/>
    </row>
    <row r="503" hidden="1"/>
    <row r="504" hidden="1"/>
    <row r="505" hidden="1">
      <c r="A505" s="5" t="s">
        <v>5097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3850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4" t="s">
        <v>3851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5099</v>
      </c>
      <c r="B511" s="7"/>
      <c r="C511" s="16"/>
      <c r="D511" s="56" t="s">
        <v>5099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3852</v>
      </c>
      <c r="B513" s="6"/>
      <c r="C513" s="6"/>
      <c r="D513" s="6"/>
      <c r="E513" s="7"/>
    </row>
    <row r="514" hidden="1">
      <c r="A514" s="20" t="s">
        <v>3853</v>
      </c>
      <c r="B514" s="21" t="s">
        <v>3854</v>
      </c>
      <c r="C514" s="22" t="s">
        <v>3855</v>
      </c>
      <c r="D514" s="21" t="s">
        <v>3856</v>
      </c>
      <c r="E514" s="23" t="s">
        <v>13</v>
      </c>
    </row>
    <row r="515" hidden="1">
      <c r="A515" s="57" t="s">
        <v>3857</v>
      </c>
      <c r="B515" s="25">
        <v>0.0</v>
      </c>
      <c r="C515" s="26"/>
      <c r="D515" s="27">
        <v>0.0</v>
      </c>
      <c r="E515" s="42"/>
    </row>
    <row r="516" hidden="1">
      <c r="A516" s="57" t="s">
        <v>3858</v>
      </c>
      <c r="B516" s="29">
        <v>1631.0</v>
      </c>
      <c r="C516" s="26">
        <v>1631.0</v>
      </c>
      <c r="D516" s="27">
        <v>0.0</v>
      </c>
      <c r="E516" s="41"/>
    </row>
    <row r="517" hidden="1">
      <c r="A517" s="57" t="s">
        <v>3859</v>
      </c>
      <c r="B517" s="29">
        <v>0.0</v>
      </c>
      <c r="C517" s="26"/>
      <c r="D517" s="27">
        <v>0.0</v>
      </c>
      <c r="E517" s="42"/>
    </row>
    <row r="518" hidden="1">
      <c r="A518" s="57" t="s">
        <v>3860</v>
      </c>
      <c r="B518" s="29">
        <v>0.0</v>
      </c>
      <c r="C518" s="26"/>
      <c r="D518" s="27">
        <v>0.0</v>
      </c>
      <c r="E518" s="42"/>
    </row>
    <row r="519" hidden="1">
      <c r="A519" s="31" t="s">
        <v>3862</v>
      </c>
      <c r="B519" s="29">
        <v>0.0</v>
      </c>
      <c r="C519" s="26"/>
      <c r="D519" s="27">
        <v>0.0</v>
      </c>
      <c r="E519" s="42"/>
    </row>
    <row r="520" hidden="1">
      <c r="A520" s="31" t="s">
        <v>3863</v>
      </c>
      <c r="B520" s="29">
        <v>0.0</v>
      </c>
      <c r="C520" s="26"/>
      <c r="D520" s="27">
        <v>0.0</v>
      </c>
      <c r="E520" s="42"/>
    </row>
    <row r="521" hidden="1">
      <c r="A521" s="31" t="s">
        <v>3865</v>
      </c>
      <c r="B521" s="29">
        <v>0.0</v>
      </c>
      <c r="C521" s="26"/>
      <c r="D521" s="27">
        <v>0.0</v>
      </c>
      <c r="E521" s="41"/>
    </row>
    <row r="522" hidden="1">
      <c r="A522" s="31" t="s">
        <v>3867</v>
      </c>
      <c r="B522" s="29">
        <v>200.0</v>
      </c>
      <c r="C522" s="26">
        <v>200.0</v>
      </c>
      <c r="D522" s="27">
        <v>0.0</v>
      </c>
      <c r="E522" s="28"/>
    </row>
    <row r="523" hidden="1">
      <c r="A523" s="58" t="s">
        <v>3868</v>
      </c>
      <c r="B523" s="29">
        <v>15454.0</v>
      </c>
      <c r="C523" s="29">
        <v>15454.0</v>
      </c>
      <c r="D523" s="27">
        <v>0.0</v>
      </c>
      <c r="E523" s="42"/>
    </row>
    <row r="524" hidden="1">
      <c r="A524" s="58" t="s">
        <v>3869</v>
      </c>
      <c r="B524" s="29">
        <v>2834.0</v>
      </c>
      <c r="C524" s="59">
        <v>2834.0</v>
      </c>
      <c r="D524" s="27">
        <v>0.0</v>
      </c>
      <c r="E524" s="42"/>
    </row>
    <row r="525" hidden="1">
      <c r="A525" s="58" t="s">
        <v>3870</v>
      </c>
      <c r="B525" s="29">
        <v>14198.0</v>
      </c>
      <c r="C525" s="59">
        <v>14198.0</v>
      </c>
      <c r="D525" s="27">
        <v>0.0</v>
      </c>
      <c r="E525" s="42"/>
    </row>
    <row r="526" hidden="1">
      <c r="A526" s="58" t="s">
        <v>3871</v>
      </c>
      <c r="B526" s="29">
        <v>2391.0</v>
      </c>
      <c r="C526" s="59">
        <v>2391.0</v>
      </c>
      <c r="D526" s="27">
        <v>0.0</v>
      </c>
      <c r="E526" s="42"/>
    </row>
    <row r="527" hidden="1">
      <c r="A527" s="58" t="s">
        <v>3873</v>
      </c>
      <c r="B527" s="29">
        <v>0.0</v>
      </c>
      <c r="C527" s="59">
        <v>0.0</v>
      </c>
      <c r="D527" s="27">
        <v>0.0</v>
      </c>
      <c r="E527" s="42"/>
    </row>
    <row r="528" hidden="1">
      <c r="A528" s="58" t="s">
        <v>3874</v>
      </c>
      <c r="B528" s="29">
        <v>0.0</v>
      </c>
      <c r="C528" s="59">
        <v>0.0</v>
      </c>
      <c r="D528" s="27">
        <v>0.0</v>
      </c>
      <c r="E528" s="42"/>
    </row>
    <row r="529" hidden="1">
      <c r="A529" s="35" t="s">
        <v>3875</v>
      </c>
      <c r="B529" s="29">
        <v>36707.0</v>
      </c>
      <c r="C529" s="59">
        <v>36707.0</v>
      </c>
      <c r="D529" s="27">
        <v>0.0</v>
      </c>
      <c r="E529" s="42"/>
    </row>
    <row r="530" hidden="1">
      <c r="A530" s="36" t="s">
        <v>3876</v>
      </c>
      <c r="B530" s="43">
        <v>1.0</v>
      </c>
      <c r="C530" s="73">
        <v>1.0</v>
      </c>
      <c r="D530" s="66">
        <v>0.0</v>
      </c>
      <c r="E530" s="46"/>
    </row>
    <row r="531" hidden="1"/>
    <row r="532" hidden="1"/>
    <row r="533" hidden="1">
      <c r="A533" s="5" t="s">
        <v>5097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3850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4" t="s">
        <v>3851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5098</v>
      </c>
      <c r="B539" s="7"/>
      <c r="C539" s="16"/>
      <c r="D539" s="56" t="s">
        <v>5099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3852</v>
      </c>
      <c r="B541" s="6"/>
      <c r="C541" s="6"/>
      <c r="D541" s="6"/>
      <c r="E541" s="7"/>
    </row>
    <row r="542" hidden="1">
      <c r="A542" s="20" t="s">
        <v>3853</v>
      </c>
      <c r="B542" s="21" t="s">
        <v>3854</v>
      </c>
      <c r="C542" s="22" t="s">
        <v>3855</v>
      </c>
      <c r="D542" s="21" t="s">
        <v>3856</v>
      </c>
      <c r="E542" s="23" t="s">
        <v>13</v>
      </c>
    </row>
    <row r="543" hidden="1">
      <c r="A543" s="57" t="s">
        <v>3857</v>
      </c>
      <c r="B543" s="25">
        <v>8420.0</v>
      </c>
      <c r="C543" s="26">
        <v>8420.0</v>
      </c>
      <c r="D543" s="27">
        <v>0.0</v>
      </c>
      <c r="E543" s="42"/>
    </row>
    <row r="544" hidden="1">
      <c r="A544" s="57" t="s">
        <v>3858</v>
      </c>
      <c r="B544" s="29">
        <v>7940.0</v>
      </c>
      <c r="C544" s="26">
        <v>7940.0</v>
      </c>
      <c r="D544" s="27">
        <v>0.0</v>
      </c>
      <c r="E544" s="41"/>
    </row>
    <row r="545" hidden="1">
      <c r="A545" s="57" t="s">
        <v>3859</v>
      </c>
      <c r="B545" s="29">
        <v>260.0</v>
      </c>
      <c r="C545" s="26">
        <v>260.0</v>
      </c>
      <c r="D545" s="27">
        <v>0.0</v>
      </c>
      <c r="E545" s="42"/>
    </row>
    <row r="546" hidden="1">
      <c r="A546" s="57" t="s">
        <v>3860</v>
      </c>
      <c r="B546" s="29">
        <v>0.0</v>
      </c>
      <c r="C546" s="26"/>
      <c r="D546" s="27">
        <v>0.0</v>
      </c>
      <c r="E546" s="42"/>
    </row>
    <row r="547" hidden="1">
      <c r="A547" s="31" t="s">
        <v>3862</v>
      </c>
      <c r="B547" s="29">
        <v>0.0</v>
      </c>
      <c r="C547" s="26"/>
      <c r="D547" s="27">
        <v>0.0</v>
      </c>
      <c r="E547" s="42"/>
    </row>
    <row r="548" hidden="1">
      <c r="A548" s="31" t="s">
        <v>3863</v>
      </c>
      <c r="B548" s="29">
        <v>0.0</v>
      </c>
      <c r="C548" s="26"/>
      <c r="D548" s="27">
        <v>0.0</v>
      </c>
      <c r="E548" s="42"/>
    </row>
    <row r="549" hidden="1">
      <c r="A549" s="31" t="s">
        <v>3865</v>
      </c>
      <c r="B549" s="29">
        <v>0.0</v>
      </c>
      <c r="C549" s="26"/>
      <c r="D549" s="27">
        <v>0.0</v>
      </c>
      <c r="E549" s="41"/>
    </row>
    <row r="550" hidden="1">
      <c r="A550" s="31" t="s">
        <v>3867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8" t="s">
        <v>3868</v>
      </c>
      <c r="B551" s="29">
        <v>51474.0</v>
      </c>
      <c r="C551" s="29">
        <v>51474.0</v>
      </c>
      <c r="D551" s="27">
        <v>0.0</v>
      </c>
      <c r="E551" s="42"/>
    </row>
    <row r="552" hidden="1">
      <c r="A552" s="58" t="s">
        <v>3869</v>
      </c>
      <c r="B552" s="29">
        <v>34193.0</v>
      </c>
      <c r="C552" s="59">
        <v>34193.0</v>
      </c>
      <c r="D552" s="27">
        <v>0.0</v>
      </c>
      <c r="E552" s="42"/>
    </row>
    <row r="553" hidden="1">
      <c r="A553" s="58" t="s">
        <v>3870</v>
      </c>
      <c r="B553" s="29">
        <v>60075.0</v>
      </c>
      <c r="C553" s="59">
        <v>60075.0</v>
      </c>
      <c r="D553" s="27">
        <v>0.0</v>
      </c>
      <c r="E553" s="42"/>
    </row>
    <row r="554" hidden="1">
      <c r="A554" s="58" t="s">
        <v>3871</v>
      </c>
      <c r="B554" s="29">
        <v>18453.0</v>
      </c>
      <c r="C554" s="59">
        <v>18453.0</v>
      </c>
      <c r="D554" s="27">
        <v>0.0</v>
      </c>
      <c r="E554" s="42"/>
    </row>
    <row r="555" hidden="1">
      <c r="A555" s="58" t="s">
        <v>3873</v>
      </c>
      <c r="B555" s="29">
        <v>2386.0</v>
      </c>
      <c r="C555" s="59">
        <v>2386.0</v>
      </c>
      <c r="D555" s="27">
        <v>0.0</v>
      </c>
      <c r="E555" s="42"/>
    </row>
    <row r="556" hidden="1">
      <c r="A556" s="58" t="s">
        <v>3874</v>
      </c>
      <c r="B556" s="29">
        <v>0.0</v>
      </c>
      <c r="C556" s="59">
        <v>0.0</v>
      </c>
      <c r="D556" s="27">
        <v>0.0</v>
      </c>
      <c r="E556" s="42"/>
    </row>
    <row r="557" hidden="1">
      <c r="A557" s="35" t="s">
        <v>3875</v>
      </c>
      <c r="B557" s="29">
        <v>183707.0</v>
      </c>
      <c r="C557" s="59">
        <v>183707.0</v>
      </c>
      <c r="D557" s="27">
        <v>0.0</v>
      </c>
      <c r="E557" s="42"/>
    </row>
    <row r="558" hidden="1">
      <c r="A558" s="36" t="s">
        <v>3876</v>
      </c>
      <c r="B558" s="43">
        <v>121.5</v>
      </c>
      <c r="C558" s="73">
        <v>334.0</v>
      </c>
      <c r="D558" s="66">
        <v>212.5</v>
      </c>
      <c r="E558" s="46"/>
    </row>
    <row r="559" hidden="1"/>
    <row r="560" hidden="1"/>
    <row r="561" hidden="1">
      <c r="A561" s="5" t="s">
        <v>5097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3850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4" t="s">
        <v>3851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5098</v>
      </c>
      <c r="B567" s="7"/>
      <c r="C567" s="16"/>
      <c r="D567" s="56" t="s">
        <v>5099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3852</v>
      </c>
      <c r="B569" s="6"/>
      <c r="C569" s="6"/>
      <c r="D569" s="6"/>
      <c r="E569" s="7"/>
    </row>
    <row r="570" hidden="1">
      <c r="A570" s="20" t="s">
        <v>3853</v>
      </c>
      <c r="B570" s="21" t="s">
        <v>3854</v>
      </c>
      <c r="C570" s="22" t="s">
        <v>3855</v>
      </c>
      <c r="D570" s="21" t="s">
        <v>3856</v>
      </c>
      <c r="E570" s="23" t="s">
        <v>13</v>
      </c>
    </row>
    <row r="571" hidden="1">
      <c r="A571" s="57" t="s">
        <v>3857</v>
      </c>
      <c r="B571" s="25">
        <v>8060.0</v>
      </c>
      <c r="C571" s="26">
        <v>8060.0</v>
      </c>
      <c r="D571" s="27">
        <v>0.0</v>
      </c>
      <c r="E571" s="42"/>
    </row>
    <row r="572" hidden="1">
      <c r="A572" s="57" t="s">
        <v>3858</v>
      </c>
      <c r="B572" s="29">
        <v>16444.0</v>
      </c>
      <c r="C572" s="26">
        <v>16444.0</v>
      </c>
      <c r="D572" s="27">
        <v>0.0</v>
      </c>
      <c r="E572" s="41"/>
    </row>
    <row r="573" hidden="1">
      <c r="A573" s="57" t="s">
        <v>3859</v>
      </c>
      <c r="B573" s="29">
        <v>350.0</v>
      </c>
      <c r="C573" s="26">
        <v>350.0</v>
      </c>
      <c r="D573" s="27">
        <v>0.0</v>
      </c>
      <c r="E573" s="42"/>
    </row>
    <row r="574" hidden="1">
      <c r="A574" s="57" t="s">
        <v>3860</v>
      </c>
      <c r="B574" s="29">
        <v>0.0</v>
      </c>
      <c r="C574" s="26"/>
      <c r="D574" s="27">
        <v>0.0</v>
      </c>
      <c r="E574" s="42"/>
    </row>
    <row r="575" hidden="1">
      <c r="A575" s="31" t="s">
        <v>3862</v>
      </c>
      <c r="B575" s="29">
        <v>0.0</v>
      </c>
      <c r="C575" s="26"/>
      <c r="D575" s="27">
        <v>0.0</v>
      </c>
      <c r="E575" s="42"/>
    </row>
    <row r="576" hidden="1">
      <c r="A576" s="31" t="s">
        <v>3863</v>
      </c>
      <c r="B576" s="29">
        <v>0.0</v>
      </c>
      <c r="C576" s="26"/>
      <c r="D576" s="27">
        <v>0.0</v>
      </c>
      <c r="E576" s="42"/>
    </row>
    <row r="577" hidden="1">
      <c r="A577" s="31" t="s">
        <v>3865</v>
      </c>
      <c r="B577" s="29">
        <v>0.0</v>
      </c>
      <c r="C577" s="26"/>
      <c r="D577" s="27">
        <v>0.0</v>
      </c>
      <c r="E577" s="41"/>
    </row>
    <row r="578" hidden="1">
      <c r="A578" s="31" t="s">
        <v>3867</v>
      </c>
      <c r="B578" s="29">
        <v>1800.0</v>
      </c>
      <c r="C578" s="26">
        <v>1687.0</v>
      </c>
      <c r="D578" s="27">
        <v>-113.0</v>
      </c>
      <c r="E578" s="28" t="s">
        <v>9066</v>
      </c>
    </row>
    <row r="579" hidden="1">
      <c r="A579" s="58" t="s">
        <v>3868</v>
      </c>
      <c r="B579" s="29">
        <v>90785.0</v>
      </c>
      <c r="C579" s="29">
        <v>90785.0</v>
      </c>
      <c r="D579" s="27">
        <v>0.0</v>
      </c>
      <c r="E579" s="42"/>
    </row>
    <row r="580" hidden="1">
      <c r="A580" s="58" t="s">
        <v>3869</v>
      </c>
      <c r="B580" s="29">
        <v>33441.0</v>
      </c>
      <c r="C580" s="59">
        <v>33052.0</v>
      </c>
      <c r="D580" s="27">
        <v>-389.0</v>
      </c>
      <c r="E580" s="42"/>
    </row>
    <row r="581" hidden="1">
      <c r="A581" s="58" t="s">
        <v>3870</v>
      </c>
      <c r="B581" s="29">
        <v>60994.0</v>
      </c>
      <c r="C581" s="59">
        <v>60994.0</v>
      </c>
      <c r="D581" s="27">
        <v>0.0</v>
      </c>
      <c r="E581" s="42"/>
    </row>
    <row r="582" hidden="1">
      <c r="A582" s="58" t="s">
        <v>3871</v>
      </c>
      <c r="B582" s="29">
        <v>26959.0</v>
      </c>
      <c r="C582" s="59">
        <v>26959.0</v>
      </c>
      <c r="D582" s="27">
        <v>0.0</v>
      </c>
      <c r="E582" s="42"/>
    </row>
    <row r="583" hidden="1">
      <c r="A583" s="58" t="s">
        <v>3873</v>
      </c>
      <c r="B583" s="29">
        <v>718.0</v>
      </c>
      <c r="C583" s="59">
        <v>718.0</v>
      </c>
      <c r="D583" s="27">
        <v>0.0</v>
      </c>
      <c r="E583" s="42"/>
    </row>
    <row r="584" hidden="1">
      <c r="A584" s="58" t="s">
        <v>3874</v>
      </c>
      <c r="B584" s="29">
        <v>0.0</v>
      </c>
      <c r="C584" s="59">
        <v>0.0</v>
      </c>
      <c r="D584" s="27">
        <v>0.0</v>
      </c>
      <c r="E584" s="42"/>
    </row>
    <row r="585" hidden="1">
      <c r="A585" s="35" t="s">
        <v>3875</v>
      </c>
      <c r="B585" s="29">
        <v>239424.8</v>
      </c>
      <c r="C585" s="59">
        <v>239035.80000000002</v>
      </c>
      <c r="D585" s="27">
        <v>-388.9999999999709</v>
      </c>
      <c r="E585" s="42"/>
    </row>
    <row r="586" hidden="1">
      <c r="A586" s="36" t="s">
        <v>3876</v>
      </c>
      <c r="B586" s="43">
        <v>126.20000000000437</v>
      </c>
      <c r="C586" s="73">
        <v>13.199999999982538</v>
      </c>
      <c r="D586" s="66">
        <v>-113.00000000002183</v>
      </c>
      <c r="E586" s="46"/>
    </row>
    <row r="587" hidden="1"/>
    <row r="588" hidden="1"/>
    <row r="589" hidden="1">
      <c r="A589" s="5" t="s">
        <v>5097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3850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4" t="s">
        <v>3851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5098</v>
      </c>
      <c r="B595" s="7"/>
      <c r="C595" s="16"/>
      <c r="D595" s="56" t="s">
        <v>5099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3852</v>
      </c>
      <c r="B597" s="6"/>
      <c r="C597" s="6"/>
      <c r="D597" s="6"/>
      <c r="E597" s="7"/>
    </row>
    <row r="598" hidden="1">
      <c r="A598" s="20" t="s">
        <v>3853</v>
      </c>
      <c r="B598" s="21" t="s">
        <v>3854</v>
      </c>
      <c r="C598" s="22" t="s">
        <v>3855</v>
      </c>
      <c r="D598" s="21" t="s">
        <v>3856</v>
      </c>
      <c r="E598" s="23" t="s">
        <v>13</v>
      </c>
    </row>
    <row r="599" hidden="1">
      <c r="A599" s="57" t="s">
        <v>3857</v>
      </c>
      <c r="B599" s="25">
        <v>10006.0</v>
      </c>
      <c r="C599" s="26">
        <v>10010.0</v>
      </c>
      <c r="D599" s="27">
        <v>4.0</v>
      </c>
      <c r="E599" s="42"/>
    </row>
    <row r="600" hidden="1">
      <c r="A600" s="57" t="s">
        <v>3858</v>
      </c>
      <c r="B600" s="29">
        <v>18973.0</v>
      </c>
      <c r="C600" s="26">
        <v>18973.0</v>
      </c>
      <c r="D600" s="27">
        <v>0.0</v>
      </c>
      <c r="E600" s="41"/>
    </row>
    <row r="601" hidden="1">
      <c r="A601" s="57" t="s">
        <v>3859</v>
      </c>
      <c r="B601" s="29">
        <v>0.0</v>
      </c>
      <c r="C601" s="26"/>
      <c r="D601" s="27">
        <v>0.0</v>
      </c>
      <c r="E601" s="42"/>
    </row>
    <row r="602" hidden="1">
      <c r="A602" s="57" t="s">
        <v>3860</v>
      </c>
      <c r="B602" s="29">
        <v>200.0</v>
      </c>
      <c r="C602" s="26"/>
      <c r="D602" s="27">
        <v>-200.0</v>
      </c>
      <c r="E602" s="42"/>
    </row>
    <row r="603" hidden="1">
      <c r="A603" s="31" t="s">
        <v>3862</v>
      </c>
      <c r="B603" s="29">
        <v>0.0</v>
      </c>
      <c r="C603" s="26"/>
      <c r="D603" s="27">
        <v>0.0</v>
      </c>
      <c r="E603" s="42"/>
    </row>
    <row r="604" hidden="1">
      <c r="A604" s="31" t="s">
        <v>3863</v>
      </c>
      <c r="B604" s="29">
        <v>0.0</v>
      </c>
      <c r="C604" s="26"/>
      <c r="D604" s="27">
        <v>0.0</v>
      </c>
      <c r="E604" s="42"/>
    </row>
    <row r="605" hidden="1">
      <c r="A605" s="31" t="s">
        <v>3865</v>
      </c>
      <c r="B605" s="29">
        <v>0.0</v>
      </c>
      <c r="C605" s="26"/>
      <c r="D605" s="27">
        <v>0.0</v>
      </c>
      <c r="E605" s="41"/>
    </row>
    <row r="606" hidden="1">
      <c r="A606" s="31" t="s">
        <v>3867</v>
      </c>
      <c r="B606" s="29">
        <v>1400.0</v>
      </c>
      <c r="C606" s="26">
        <v>1247.0</v>
      </c>
      <c r="D606" s="27">
        <v>-153.0</v>
      </c>
      <c r="E606" s="28" t="s">
        <v>9067</v>
      </c>
    </row>
    <row r="607" hidden="1">
      <c r="A607" s="58" t="s">
        <v>3868</v>
      </c>
      <c r="B607" s="29">
        <v>89630.0</v>
      </c>
      <c r="C607" s="29">
        <v>89077.0</v>
      </c>
      <c r="D607" s="27">
        <v>-553.0</v>
      </c>
      <c r="E607" s="42"/>
    </row>
    <row r="608" hidden="1">
      <c r="A608" s="58" t="s">
        <v>3869</v>
      </c>
      <c r="B608" s="29">
        <v>40622.0</v>
      </c>
      <c r="C608" s="59">
        <v>40622.0</v>
      </c>
      <c r="D608" s="27">
        <v>0.0</v>
      </c>
      <c r="E608" s="42"/>
    </row>
    <row r="609" hidden="1">
      <c r="A609" s="58" t="s">
        <v>3870</v>
      </c>
      <c r="B609" s="29">
        <v>58063.0</v>
      </c>
      <c r="C609" s="59">
        <v>57799.0</v>
      </c>
      <c r="D609" s="27">
        <v>-264.0</v>
      </c>
      <c r="E609" s="42"/>
    </row>
    <row r="610" hidden="1">
      <c r="A610" s="58" t="s">
        <v>3871</v>
      </c>
      <c r="B610" s="29">
        <v>18846.0</v>
      </c>
      <c r="C610" s="59">
        <v>18846.0</v>
      </c>
      <c r="D610" s="27">
        <v>0.0</v>
      </c>
      <c r="E610" s="42"/>
    </row>
    <row r="611" hidden="1">
      <c r="A611" s="58" t="s">
        <v>3873</v>
      </c>
      <c r="B611" s="29">
        <v>1968.0</v>
      </c>
      <c r="C611" s="59">
        <v>1968.0</v>
      </c>
      <c r="D611" s="27">
        <v>0.0</v>
      </c>
      <c r="E611" s="42"/>
    </row>
    <row r="612" hidden="1">
      <c r="A612" s="58" t="s">
        <v>3874</v>
      </c>
      <c r="B612" s="29">
        <v>0.0</v>
      </c>
      <c r="C612" s="59">
        <v>0.0</v>
      </c>
      <c r="D612" s="27">
        <v>0.0</v>
      </c>
      <c r="E612" s="42"/>
    </row>
    <row r="613" hidden="1">
      <c r="A613" s="35" t="s">
        <v>3875</v>
      </c>
      <c r="B613" s="29">
        <v>239688.5</v>
      </c>
      <c r="C613" s="59">
        <v>238871.5</v>
      </c>
      <c r="D613" s="27">
        <v>-817.0</v>
      </c>
      <c r="E613" s="42"/>
    </row>
    <row r="614" hidden="1">
      <c r="A614" s="36" t="s">
        <v>3876</v>
      </c>
      <c r="B614" s="43">
        <v>19.5</v>
      </c>
      <c r="C614" s="73">
        <v>-329.5</v>
      </c>
      <c r="D614" s="66">
        <v>-349.0</v>
      </c>
      <c r="E614" s="46"/>
    </row>
    <row r="615" hidden="1"/>
    <row r="616" hidden="1"/>
    <row r="617" hidden="1">
      <c r="A617" s="5" t="s">
        <v>5097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3850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4" t="s">
        <v>3851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5098</v>
      </c>
      <c r="B623" s="7"/>
      <c r="C623" s="16"/>
      <c r="D623" s="56" t="s">
        <v>5099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3852</v>
      </c>
      <c r="B625" s="6"/>
      <c r="C625" s="6"/>
      <c r="D625" s="6"/>
      <c r="E625" s="7"/>
    </row>
    <row r="626" hidden="1">
      <c r="A626" s="20" t="s">
        <v>3853</v>
      </c>
      <c r="B626" s="21" t="s">
        <v>3854</v>
      </c>
      <c r="C626" s="22" t="s">
        <v>3855</v>
      </c>
      <c r="D626" s="21" t="s">
        <v>3856</v>
      </c>
      <c r="E626" s="23" t="s">
        <v>13</v>
      </c>
    </row>
    <row r="627" hidden="1">
      <c r="A627" s="57" t="s">
        <v>3857</v>
      </c>
      <c r="B627" s="25">
        <v>3647.0</v>
      </c>
      <c r="C627" s="26">
        <v>3647.0</v>
      </c>
      <c r="D627" s="27">
        <v>0.0</v>
      </c>
      <c r="E627" s="41" t="s">
        <v>9068</v>
      </c>
    </row>
    <row r="628" hidden="1">
      <c r="A628" s="57" t="s">
        <v>3858</v>
      </c>
      <c r="B628" s="29">
        <v>6742.0</v>
      </c>
      <c r="C628" s="26">
        <v>6742.0</v>
      </c>
      <c r="D628" s="27">
        <v>0.0</v>
      </c>
      <c r="E628" s="41"/>
    </row>
    <row r="629" hidden="1">
      <c r="A629" s="57" t="s">
        <v>3859</v>
      </c>
      <c r="B629" s="29">
        <v>0.0</v>
      </c>
      <c r="C629" s="26"/>
      <c r="D629" s="27">
        <v>0.0</v>
      </c>
      <c r="E629" s="42"/>
    </row>
    <row r="630" hidden="1">
      <c r="A630" s="57" t="s">
        <v>3860</v>
      </c>
      <c r="B630" s="29">
        <v>0.0</v>
      </c>
      <c r="C630" s="26"/>
      <c r="D630" s="27">
        <v>0.0</v>
      </c>
      <c r="E630" s="42"/>
    </row>
    <row r="631" hidden="1">
      <c r="A631" s="31" t="s">
        <v>3862</v>
      </c>
      <c r="B631" s="29">
        <v>0.0</v>
      </c>
      <c r="C631" s="26"/>
      <c r="D631" s="27">
        <v>0.0</v>
      </c>
      <c r="E631" s="42"/>
    </row>
    <row r="632" hidden="1">
      <c r="A632" s="31" t="s">
        <v>3863</v>
      </c>
      <c r="B632" s="29">
        <v>0.0</v>
      </c>
      <c r="C632" s="26"/>
      <c r="D632" s="27">
        <v>0.0</v>
      </c>
      <c r="E632" s="42"/>
    </row>
    <row r="633" hidden="1">
      <c r="A633" s="31" t="s">
        <v>3865</v>
      </c>
      <c r="B633" s="29">
        <v>0.0</v>
      </c>
      <c r="C633" s="26"/>
      <c r="D633" s="27">
        <v>0.0</v>
      </c>
      <c r="E633" s="41"/>
    </row>
    <row r="634" hidden="1">
      <c r="A634" s="31" t="s">
        <v>3867</v>
      </c>
      <c r="B634" s="29">
        <v>440.0</v>
      </c>
      <c r="C634" s="26">
        <v>449.0</v>
      </c>
      <c r="D634" s="27">
        <v>9.0</v>
      </c>
      <c r="E634" s="28"/>
    </row>
    <row r="635" hidden="1">
      <c r="A635" s="58" t="s">
        <v>3868</v>
      </c>
      <c r="B635" s="29">
        <v>72142.0</v>
      </c>
      <c r="C635" s="29">
        <v>72142.0</v>
      </c>
      <c r="D635" s="27">
        <v>0.0</v>
      </c>
      <c r="E635" s="42"/>
    </row>
    <row r="636" hidden="1">
      <c r="A636" s="58" t="s">
        <v>3869</v>
      </c>
      <c r="B636" s="29">
        <v>19302.0</v>
      </c>
      <c r="C636" s="59">
        <v>18948.0</v>
      </c>
      <c r="D636" s="27">
        <v>-354.0</v>
      </c>
      <c r="E636" s="42"/>
    </row>
    <row r="637" hidden="1">
      <c r="A637" s="58" t="s">
        <v>3870</v>
      </c>
      <c r="B637" s="29">
        <v>27445.0</v>
      </c>
      <c r="C637" s="59">
        <v>27445.0</v>
      </c>
      <c r="D637" s="27">
        <v>0.0</v>
      </c>
      <c r="E637" s="42"/>
    </row>
    <row r="638" hidden="1">
      <c r="A638" s="58" t="s">
        <v>3871</v>
      </c>
      <c r="B638" s="29">
        <v>11701.0</v>
      </c>
      <c r="C638" s="59">
        <v>11701.0</v>
      </c>
      <c r="D638" s="27">
        <v>0.0</v>
      </c>
      <c r="E638" s="42"/>
    </row>
    <row r="639" hidden="1">
      <c r="A639" s="58" t="s">
        <v>3873</v>
      </c>
      <c r="B639" s="29">
        <v>1913.0</v>
      </c>
      <c r="C639" s="59">
        <v>1913.0</v>
      </c>
      <c r="D639" s="27">
        <v>0.0</v>
      </c>
      <c r="E639" s="42"/>
    </row>
    <row r="640" hidden="1">
      <c r="A640" s="58" t="s">
        <v>3874</v>
      </c>
      <c r="B640" s="29">
        <v>0.0</v>
      </c>
      <c r="C640" s="59">
        <v>0.0</v>
      </c>
      <c r="D640" s="27">
        <v>0.0</v>
      </c>
      <c r="E640" s="42"/>
    </row>
    <row r="641" hidden="1">
      <c r="A641" s="35" t="s">
        <v>3875</v>
      </c>
      <c r="B641" s="29">
        <v>143266.5</v>
      </c>
      <c r="C641" s="59">
        <v>142912.5</v>
      </c>
      <c r="D641" s="27">
        <v>-354.0</v>
      </c>
      <c r="E641" s="42"/>
    </row>
    <row r="642" hidden="1">
      <c r="A642" s="36" t="s">
        <v>3876</v>
      </c>
      <c r="B642" s="43">
        <v>65.5</v>
      </c>
      <c r="C642" s="73">
        <v>74.5</v>
      </c>
      <c r="D642" s="66">
        <v>9.0</v>
      </c>
      <c r="E642" s="46"/>
    </row>
    <row r="643" hidden="1"/>
    <row r="644" hidden="1"/>
    <row r="645" hidden="1">
      <c r="A645" s="5" t="s">
        <v>5097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3850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3851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5098</v>
      </c>
      <c r="B651" s="7"/>
      <c r="C651" s="16"/>
      <c r="D651" s="56" t="s">
        <v>5100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3852</v>
      </c>
      <c r="B653" s="6"/>
      <c r="C653" s="6"/>
      <c r="D653" s="6"/>
      <c r="E653" s="7"/>
    </row>
    <row r="654" hidden="1">
      <c r="A654" s="20" t="s">
        <v>3853</v>
      </c>
      <c r="B654" s="21" t="s">
        <v>3854</v>
      </c>
      <c r="C654" s="22" t="s">
        <v>3855</v>
      </c>
      <c r="D654" s="21" t="s">
        <v>3856</v>
      </c>
      <c r="E654" s="23" t="s">
        <v>13</v>
      </c>
    </row>
    <row r="655" hidden="1">
      <c r="A655" s="57" t="s">
        <v>3857</v>
      </c>
      <c r="B655" s="25">
        <v>482.0</v>
      </c>
      <c r="C655" s="26">
        <v>2380.0</v>
      </c>
      <c r="D655" s="27">
        <v>1898.0</v>
      </c>
      <c r="E655" s="41"/>
    </row>
    <row r="656" hidden="1">
      <c r="A656" s="57" t="s">
        <v>3858</v>
      </c>
      <c r="B656" s="29">
        <v>3143.0</v>
      </c>
      <c r="C656" s="26">
        <v>3143.0</v>
      </c>
      <c r="D656" s="27">
        <v>0.0</v>
      </c>
      <c r="E656" s="41"/>
    </row>
    <row r="657" hidden="1">
      <c r="A657" s="57" t="s">
        <v>3859</v>
      </c>
      <c r="B657" s="29">
        <v>0.0</v>
      </c>
      <c r="C657" s="26"/>
      <c r="D657" s="27">
        <v>0.0</v>
      </c>
      <c r="E657" s="42"/>
    </row>
    <row r="658" hidden="1">
      <c r="A658" s="57" t="s">
        <v>3860</v>
      </c>
      <c r="B658" s="29">
        <v>0.0</v>
      </c>
      <c r="C658" s="26"/>
      <c r="D658" s="27">
        <v>0.0</v>
      </c>
      <c r="E658" s="42"/>
    </row>
    <row r="659" hidden="1">
      <c r="A659" s="31" t="s">
        <v>3862</v>
      </c>
      <c r="B659" s="29">
        <v>0.0</v>
      </c>
      <c r="C659" s="26"/>
      <c r="D659" s="27">
        <v>0.0</v>
      </c>
      <c r="E659" s="42"/>
    </row>
    <row r="660" hidden="1">
      <c r="A660" s="31" t="s">
        <v>3863</v>
      </c>
      <c r="B660" s="29">
        <v>0.0</v>
      </c>
      <c r="C660" s="26"/>
      <c r="D660" s="27">
        <v>0.0</v>
      </c>
      <c r="E660" s="42"/>
    </row>
    <row r="661" hidden="1">
      <c r="A661" s="31" t="s">
        <v>3865</v>
      </c>
      <c r="B661" s="29">
        <v>0.0</v>
      </c>
      <c r="C661" s="26"/>
      <c r="D661" s="27">
        <v>0.0</v>
      </c>
      <c r="E661" s="41"/>
    </row>
    <row r="662" hidden="1">
      <c r="A662" s="31" t="s">
        <v>3867</v>
      </c>
      <c r="B662" s="29">
        <v>440.0</v>
      </c>
      <c r="C662" s="26">
        <v>440.0</v>
      </c>
      <c r="D662" s="27">
        <v>0.0</v>
      </c>
      <c r="E662" s="28"/>
    </row>
    <row r="663" hidden="1">
      <c r="A663" s="58" t="s">
        <v>3868</v>
      </c>
      <c r="B663" s="29">
        <v>29433.0</v>
      </c>
      <c r="C663" s="29">
        <v>0.0</v>
      </c>
      <c r="D663" s="27">
        <v>-29433.0</v>
      </c>
      <c r="E663" s="42"/>
    </row>
    <row r="664" hidden="1">
      <c r="A664" s="58" t="s">
        <v>3869</v>
      </c>
      <c r="B664" s="29">
        <v>11170.0</v>
      </c>
      <c r="C664" s="59">
        <v>0.0</v>
      </c>
      <c r="D664" s="27">
        <v>-11170.0</v>
      </c>
      <c r="E664" s="42"/>
    </row>
    <row r="665" hidden="1">
      <c r="A665" s="58" t="s">
        <v>3870</v>
      </c>
      <c r="B665" s="29">
        <v>11565.0</v>
      </c>
      <c r="C665" s="59">
        <v>0.0</v>
      </c>
      <c r="D665" s="27">
        <v>-11565.0</v>
      </c>
      <c r="E665" s="42"/>
    </row>
    <row r="666" hidden="1">
      <c r="A666" s="58" t="s">
        <v>3871</v>
      </c>
      <c r="B666" s="29">
        <v>3931.0</v>
      </c>
      <c r="C666" s="59">
        <v>0.0</v>
      </c>
      <c r="D666" s="27">
        <v>-3931.0</v>
      </c>
      <c r="E666" s="42"/>
    </row>
    <row r="667" hidden="1">
      <c r="A667" s="58" t="s">
        <v>3873</v>
      </c>
      <c r="B667" s="29">
        <v>0.0</v>
      </c>
      <c r="C667" s="59">
        <v>0.0</v>
      </c>
      <c r="D667" s="27">
        <v>0.0</v>
      </c>
      <c r="E667" s="42"/>
    </row>
    <row r="668" hidden="1">
      <c r="A668" s="58" t="s">
        <v>3874</v>
      </c>
      <c r="B668" s="29">
        <v>0.0</v>
      </c>
      <c r="C668" s="59">
        <v>0.0</v>
      </c>
      <c r="D668" s="27">
        <v>0.0</v>
      </c>
      <c r="E668" s="42"/>
    </row>
    <row r="669" hidden="1">
      <c r="A669" s="35" t="s">
        <v>3875</v>
      </c>
      <c r="B669" s="29">
        <v>62162.0</v>
      </c>
      <c r="C669" s="59">
        <v>0.0</v>
      </c>
      <c r="D669" s="27">
        <v>-62162.0</v>
      </c>
      <c r="E669" s="42"/>
    </row>
    <row r="670" hidden="1">
      <c r="A670" s="36" t="s">
        <v>3876</v>
      </c>
      <c r="B670" s="43">
        <v>-1998.0</v>
      </c>
      <c r="C670" s="73">
        <v>5963.0</v>
      </c>
      <c r="D670" s="66">
        <v>7961.0</v>
      </c>
      <c r="E670" s="46"/>
    </row>
    <row r="671" hidden="1"/>
    <row r="672" hidden="1"/>
    <row r="673" hidden="1">
      <c r="A673" s="5" t="s">
        <v>5097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3850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3851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5101</v>
      </c>
      <c r="B679" s="7"/>
      <c r="C679" s="16"/>
      <c r="D679" s="56" t="s">
        <v>5099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3852</v>
      </c>
      <c r="B681" s="6"/>
      <c r="C681" s="6"/>
      <c r="D681" s="6"/>
      <c r="E681" s="7"/>
    </row>
    <row r="682" hidden="1">
      <c r="A682" s="20" t="s">
        <v>3853</v>
      </c>
      <c r="B682" s="21" t="s">
        <v>3854</v>
      </c>
      <c r="C682" s="22" t="s">
        <v>3855</v>
      </c>
      <c r="D682" s="21" t="s">
        <v>3856</v>
      </c>
      <c r="E682" s="23" t="s">
        <v>13</v>
      </c>
    </row>
    <row r="683" hidden="1">
      <c r="A683" s="57" t="s">
        <v>3857</v>
      </c>
      <c r="B683" s="25">
        <v>9900.0</v>
      </c>
      <c r="C683" s="26">
        <v>9900.0</v>
      </c>
      <c r="D683" s="27">
        <v>0.0</v>
      </c>
      <c r="E683" s="41"/>
    </row>
    <row r="684" hidden="1">
      <c r="A684" s="57" t="s">
        <v>3858</v>
      </c>
      <c r="B684" s="29">
        <v>8306.0</v>
      </c>
      <c r="C684" s="26">
        <v>6239.0</v>
      </c>
      <c r="D684" s="27">
        <v>-2067.0</v>
      </c>
      <c r="E684" s="41" t="s">
        <v>9069</v>
      </c>
    </row>
    <row r="685" hidden="1">
      <c r="A685" s="57" t="s">
        <v>3859</v>
      </c>
      <c r="B685" s="29">
        <v>150.0</v>
      </c>
      <c r="C685" s="26">
        <v>150.0</v>
      </c>
      <c r="D685" s="27">
        <v>0.0</v>
      </c>
      <c r="E685" s="42"/>
    </row>
    <row r="686" hidden="1">
      <c r="A686" s="57" t="s">
        <v>3860</v>
      </c>
      <c r="B686" s="29">
        <v>0.0</v>
      </c>
      <c r="C686" s="26"/>
      <c r="D686" s="27">
        <v>0.0</v>
      </c>
      <c r="E686" s="42"/>
    </row>
    <row r="687" hidden="1">
      <c r="A687" s="31" t="s">
        <v>3862</v>
      </c>
      <c r="B687" s="29">
        <v>0.0</v>
      </c>
      <c r="C687" s="26"/>
      <c r="D687" s="27">
        <v>0.0</v>
      </c>
      <c r="E687" s="42"/>
    </row>
    <row r="688" hidden="1">
      <c r="A688" s="31" t="s">
        <v>3863</v>
      </c>
      <c r="B688" s="29">
        <v>0.0</v>
      </c>
      <c r="C688" s="26"/>
      <c r="D688" s="27">
        <v>0.0</v>
      </c>
      <c r="E688" s="42"/>
    </row>
    <row r="689" hidden="1">
      <c r="A689" s="31" t="s">
        <v>3865</v>
      </c>
      <c r="B689" s="29">
        <v>0.0</v>
      </c>
      <c r="C689" s="26"/>
      <c r="D689" s="27">
        <v>0.0</v>
      </c>
      <c r="E689" s="41"/>
    </row>
    <row r="690" hidden="1">
      <c r="A690" s="31" t="s">
        <v>3867</v>
      </c>
      <c r="B690" s="29">
        <v>1600.0</v>
      </c>
      <c r="C690" s="26">
        <v>2870.0</v>
      </c>
      <c r="D690" s="27">
        <v>1270.0</v>
      </c>
      <c r="E690" s="28" t="s">
        <v>9070</v>
      </c>
    </row>
    <row r="691" hidden="1">
      <c r="A691" s="58" t="s">
        <v>3868</v>
      </c>
      <c r="B691" s="29">
        <v>100211.0</v>
      </c>
      <c r="C691" s="29">
        <v>99882.0</v>
      </c>
      <c r="D691" s="27">
        <v>-329.0</v>
      </c>
      <c r="E691" s="42"/>
    </row>
    <row r="692" hidden="1">
      <c r="A692" s="58" t="s">
        <v>3869</v>
      </c>
      <c r="B692" s="29">
        <v>18677.0</v>
      </c>
      <c r="C692" s="59">
        <v>18677.0</v>
      </c>
      <c r="D692" s="27">
        <v>0.0</v>
      </c>
      <c r="E692" s="42"/>
    </row>
    <row r="693" hidden="1">
      <c r="A693" s="58" t="s">
        <v>3870</v>
      </c>
      <c r="B693" s="29">
        <v>24285.0</v>
      </c>
      <c r="C693" s="59">
        <v>24285.0</v>
      </c>
      <c r="D693" s="27">
        <v>0.0</v>
      </c>
      <c r="E693" s="42"/>
    </row>
    <row r="694" hidden="1">
      <c r="A694" s="58" t="s">
        <v>3871</v>
      </c>
      <c r="B694" s="29">
        <v>21584.0</v>
      </c>
      <c r="C694" s="59">
        <v>21584.0</v>
      </c>
      <c r="D694" s="27">
        <v>0.0</v>
      </c>
      <c r="E694" s="42"/>
    </row>
    <row r="695" hidden="1">
      <c r="A695" s="58" t="s">
        <v>3873</v>
      </c>
      <c r="B695" s="29">
        <v>1801.0</v>
      </c>
      <c r="C695" s="59">
        <v>1801.0</v>
      </c>
      <c r="D695" s="27">
        <v>0.0</v>
      </c>
      <c r="E695" s="42"/>
    </row>
    <row r="696" hidden="1">
      <c r="A696" s="58" t="s">
        <v>3874</v>
      </c>
      <c r="B696" s="29">
        <v>0.0</v>
      </c>
      <c r="C696" s="59">
        <v>0.0</v>
      </c>
      <c r="D696" s="27">
        <v>0.0</v>
      </c>
      <c r="E696" s="42"/>
    </row>
    <row r="697" hidden="1">
      <c r="A697" s="35" t="s">
        <v>3875</v>
      </c>
      <c r="B697" s="29">
        <v>186513.5</v>
      </c>
      <c r="C697" s="59">
        <v>186184.5</v>
      </c>
      <c r="D697" s="27">
        <v>-329.0</v>
      </c>
      <c r="E697" s="42"/>
    </row>
    <row r="698" hidden="1">
      <c r="A698" s="36" t="s">
        <v>3876</v>
      </c>
      <c r="B698" s="43">
        <v>0.5</v>
      </c>
      <c r="C698" s="73">
        <v>-796.5</v>
      </c>
      <c r="D698" s="66">
        <v>-797.0</v>
      </c>
      <c r="E698" s="46"/>
    </row>
    <row r="699" hidden="1"/>
    <row r="700" hidden="1"/>
    <row r="701" hidden="1">
      <c r="A701" s="5" t="s">
        <v>5097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3850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3851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5098</v>
      </c>
      <c r="B707" s="7"/>
      <c r="C707" s="16"/>
      <c r="D707" s="56" t="s">
        <v>5099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3852</v>
      </c>
      <c r="B709" s="6"/>
      <c r="C709" s="6"/>
      <c r="D709" s="6"/>
      <c r="E709" s="7"/>
    </row>
    <row r="710" hidden="1">
      <c r="A710" s="20" t="s">
        <v>3853</v>
      </c>
      <c r="B710" s="21" t="s">
        <v>3854</v>
      </c>
      <c r="C710" s="22" t="s">
        <v>3855</v>
      </c>
      <c r="D710" s="21" t="s">
        <v>3856</v>
      </c>
      <c r="E710" s="23" t="s">
        <v>13</v>
      </c>
    </row>
    <row r="711" hidden="1">
      <c r="A711" s="57" t="s">
        <v>3857</v>
      </c>
      <c r="B711" s="25">
        <v>8391.0</v>
      </c>
      <c r="C711" s="26">
        <v>8391.0</v>
      </c>
      <c r="D711" s="27">
        <v>0.0</v>
      </c>
      <c r="E711" s="41"/>
    </row>
    <row r="712" hidden="1">
      <c r="A712" s="57" t="s">
        <v>3858</v>
      </c>
      <c r="B712" s="29">
        <v>10185.0</v>
      </c>
      <c r="C712" s="26">
        <v>10185.0</v>
      </c>
      <c r="D712" s="27">
        <v>0.0</v>
      </c>
      <c r="E712" s="41"/>
    </row>
    <row r="713" hidden="1">
      <c r="A713" s="57" t="s">
        <v>3859</v>
      </c>
      <c r="B713" s="29">
        <v>0.0</v>
      </c>
      <c r="C713" s="26"/>
      <c r="D713" s="27">
        <v>0.0</v>
      </c>
      <c r="E713" s="42"/>
    </row>
    <row r="714" hidden="1">
      <c r="A714" s="57" t="s">
        <v>3860</v>
      </c>
      <c r="B714" s="29">
        <v>0.0</v>
      </c>
      <c r="C714" s="26"/>
      <c r="D714" s="27">
        <v>0.0</v>
      </c>
      <c r="E714" s="42"/>
    </row>
    <row r="715" hidden="1">
      <c r="A715" s="31" t="s">
        <v>3862</v>
      </c>
      <c r="B715" s="29">
        <v>0.0</v>
      </c>
      <c r="C715" s="26"/>
      <c r="D715" s="27">
        <v>0.0</v>
      </c>
      <c r="E715" s="42"/>
    </row>
    <row r="716" hidden="1">
      <c r="A716" s="31" t="s">
        <v>3863</v>
      </c>
      <c r="B716" s="29">
        <v>0.0</v>
      </c>
      <c r="C716" s="26"/>
      <c r="D716" s="27">
        <v>0.0</v>
      </c>
      <c r="E716" s="42"/>
    </row>
    <row r="717" hidden="1">
      <c r="A717" s="31" t="s">
        <v>3865</v>
      </c>
      <c r="B717" s="29">
        <v>0.0</v>
      </c>
      <c r="C717" s="26"/>
      <c r="D717" s="27">
        <v>0.0</v>
      </c>
      <c r="E717" s="41"/>
    </row>
    <row r="718" hidden="1">
      <c r="A718" s="31" t="s">
        <v>3867</v>
      </c>
      <c r="B718" s="29">
        <v>2320.0</v>
      </c>
      <c r="C718" s="26">
        <v>2320.0</v>
      </c>
      <c r="D718" s="27">
        <v>0.0</v>
      </c>
      <c r="E718" s="28"/>
    </row>
    <row r="719" hidden="1">
      <c r="A719" s="58" t="s">
        <v>3868</v>
      </c>
      <c r="B719" s="29">
        <v>75406.0</v>
      </c>
      <c r="C719" s="29">
        <v>75406.0</v>
      </c>
      <c r="D719" s="27">
        <v>0.0</v>
      </c>
      <c r="E719" s="42"/>
    </row>
    <row r="720" hidden="1">
      <c r="A720" s="58" t="s">
        <v>3869</v>
      </c>
      <c r="B720" s="29">
        <v>30150.0</v>
      </c>
      <c r="C720" s="59">
        <v>29821.0</v>
      </c>
      <c r="D720" s="27">
        <v>-329.0</v>
      </c>
      <c r="E720" s="42"/>
    </row>
    <row r="721" hidden="1">
      <c r="A721" s="58" t="s">
        <v>3870</v>
      </c>
      <c r="B721" s="29">
        <v>49611.0</v>
      </c>
      <c r="C721" s="59">
        <v>49611.0</v>
      </c>
      <c r="D721" s="27">
        <v>0.0</v>
      </c>
      <c r="E721" s="42"/>
    </row>
    <row r="722" hidden="1">
      <c r="A722" s="58" t="s">
        <v>3871</v>
      </c>
      <c r="B722" s="29">
        <v>22966.0</v>
      </c>
      <c r="C722" s="59">
        <v>22966.0</v>
      </c>
      <c r="D722" s="27">
        <v>0.0</v>
      </c>
      <c r="E722" s="42"/>
    </row>
    <row r="723" hidden="1">
      <c r="A723" s="58" t="s">
        <v>3873</v>
      </c>
      <c r="B723" s="29">
        <v>1140.0</v>
      </c>
      <c r="C723" s="59">
        <v>1140.0</v>
      </c>
      <c r="D723" s="27">
        <v>0.0</v>
      </c>
      <c r="E723" s="42"/>
    </row>
    <row r="724" hidden="1">
      <c r="A724" s="58" t="s">
        <v>3874</v>
      </c>
      <c r="B724" s="29">
        <v>0.0</v>
      </c>
      <c r="C724" s="59">
        <v>0.0</v>
      </c>
      <c r="D724" s="27">
        <v>0.0</v>
      </c>
      <c r="E724" s="42"/>
    </row>
    <row r="725" hidden="1">
      <c r="A725" s="35" t="s">
        <v>3875</v>
      </c>
      <c r="B725" s="29">
        <v>199937.0</v>
      </c>
      <c r="C725" s="59">
        <v>199608.0</v>
      </c>
      <c r="D725" s="27">
        <v>-329.0</v>
      </c>
      <c r="E725" s="42"/>
    </row>
    <row r="726" hidden="1">
      <c r="A726" s="36" t="s">
        <v>3876</v>
      </c>
      <c r="B726" s="43">
        <v>232.0</v>
      </c>
      <c r="C726" s="73">
        <v>232.0</v>
      </c>
      <c r="D726" s="66">
        <v>0.0</v>
      </c>
      <c r="E726" s="46"/>
    </row>
    <row r="727" hidden="1"/>
    <row r="728" hidden="1"/>
    <row r="729" hidden="1">
      <c r="A729" s="5" t="s">
        <v>5097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3850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3851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5098</v>
      </c>
      <c r="B735" s="7"/>
      <c r="C735" s="16"/>
      <c r="D735" s="56" t="s">
        <v>5099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3852</v>
      </c>
      <c r="B737" s="6"/>
      <c r="C737" s="6"/>
      <c r="D737" s="6"/>
      <c r="E737" s="7"/>
    </row>
    <row r="738" hidden="1">
      <c r="A738" s="20" t="s">
        <v>3853</v>
      </c>
      <c r="B738" s="21" t="s">
        <v>3854</v>
      </c>
      <c r="C738" s="22" t="s">
        <v>3855</v>
      </c>
      <c r="D738" s="21" t="s">
        <v>3856</v>
      </c>
      <c r="E738" s="23" t="s">
        <v>13</v>
      </c>
    </row>
    <row r="739" hidden="1">
      <c r="A739" s="57" t="s">
        <v>3857</v>
      </c>
      <c r="B739" s="25">
        <v>10849.0</v>
      </c>
      <c r="C739" s="26">
        <v>11356.0</v>
      </c>
      <c r="D739" s="27">
        <v>507.0</v>
      </c>
      <c r="E739" s="41"/>
    </row>
    <row r="740" hidden="1">
      <c r="A740" s="57" t="s">
        <v>3858</v>
      </c>
      <c r="B740" s="29">
        <v>14868.0</v>
      </c>
      <c r="C740" s="26">
        <v>12121.0</v>
      </c>
      <c r="D740" s="27">
        <v>-2747.0</v>
      </c>
      <c r="E740" s="41" t="s">
        <v>9071</v>
      </c>
    </row>
    <row r="741" hidden="1">
      <c r="A741" s="57" t="s">
        <v>3859</v>
      </c>
      <c r="B741" s="29">
        <v>0.0</v>
      </c>
      <c r="C741" s="26"/>
      <c r="D741" s="27">
        <v>0.0</v>
      </c>
      <c r="E741" s="42"/>
    </row>
    <row r="742" hidden="1">
      <c r="A742" s="57" t="s">
        <v>3860</v>
      </c>
      <c r="B742" s="29">
        <v>200.0</v>
      </c>
      <c r="C742" s="26"/>
      <c r="D742" s="27">
        <v>-200.0</v>
      </c>
      <c r="E742" s="41" t="s">
        <v>9072</v>
      </c>
    </row>
    <row r="743" hidden="1">
      <c r="A743" s="31" t="s">
        <v>3862</v>
      </c>
      <c r="B743" s="29">
        <v>0.0</v>
      </c>
      <c r="C743" s="26"/>
      <c r="D743" s="27">
        <v>0.0</v>
      </c>
      <c r="E743" s="42"/>
    </row>
    <row r="744" hidden="1">
      <c r="A744" s="31" t="s">
        <v>3863</v>
      </c>
      <c r="B744" s="29">
        <v>0.0</v>
      </c>
      <c r="C744" s="26"/>
      <c r="D744" s="27">
        <v>0.0</v>
      </c>
      <c r="E744" s="42"/>
    </row>
    <row r="745" hidden="1">
      <c r="A745" s="31" t="s">
        <v>3865</v>
      </c>
      <c r="B745" s="29">
        <v>0.0</v>
      </c>
      <c r="C745" s="26"/>
      <c r="D745" s="27">
        <v>0.0</v>
      </c>
      <c r="E745" s="41"/>
    </row>
    <row r="746" hidden="1">
      <c r="A746" s="31" t="s">
        <v>3867</v>
      </c>
      <c r="B746" s="29">
        <v>2440.0</v>
      </c>
      <c r="C746" s="26">
        <v>2440.0</v>
      </c>
      <c r="D746" s="27">
        <v>0.0</v>
      </c>
      <c r="E746" s="28"/>
    </row>
    <row r="747" hidden="1">
      <c r="A747" s="58" t="s">
        <v>3868</v>
      </c>
      <c r="B747" s="29">
        <v>76988.0</v>
      </c>
      <c r="C747" s="29">
        <v>76988.0</v>
      </c>
      <c r="D747" s="27">
        <v>0.0</v>
      </c>
      <c r="E747" s="42"/>
    </row>
    <row r="748" hidden="1">
      <c r="A748" s="58" t="s">
        <v>3869</v>
      </c>
      <c r="B748" s="29">
        <v>33392.0</v>
      </c>
      <c r="C748" s="59">
        <v>32525.0</v>
      </c>
      <c r="D748" s="27">
        <v>-867.0</v>
      </c>
      <c r="E748" s="42"/>
    </row>
    <row r="749" hidden="1">
      <c r="A749" s="58" t="s">
        <v>3870</v>
      </c>
      <c r="B749" s="29">
        <v>52148.0</v>
      </c>
      <c r="C749" s="59">
        <v>51934.0</v>
      </c>
      <c r="D749" s="27">
        <v>-214.0</v>
      </c>
      <c r="E749" s="42"/>
    </row>
    <row r="750" hidden="1">
      <c r="A750" s="58" t="s">
        <v>3871</v>
      </c>
      <c r="B750" s="29">
        <v>25202.0</v>
      </c>
      <c r="C750" s="59">
        <v>25202.0</v>
      </c>
      <c r="D750" s="27">
        <v>0.0</v>
      </c>
      <c r="E750" s="42"/>
    </row>
    <row r="751" hidden="1">
      <c r="A751" s="58" t="s">
        <v>3873</v>
      </c>
      <c r="B751" s="29">
        <v>661.0</v>
      </c>
      <c r="C751" s="59">
        <v>661.0</v>
      </c>
      <c r="D751" s="27">
        <v>0.0</v>
      </c>
      <c r="E751" s="42"/>
    </row>
    <row r="752" hidden="1">
      <c r="A752" s="58" t="s">
        <v>3874</v>
      </c>
      <c r="B752" s="29">
        <v>0.0</v>
      </c>
      <c r="C752" s="59">
        <v>0.0</v>
      </c>
      <c r="D752" s="27">
        <v>0.0</v>
      </c>
      <c r="E752" s="42"/>
    </row>
    <row r="753" hidden="1">
      <c r="A753" s="35" t="s">
        <v>3875</v>
      </c>
      <c r="B753" s="29">
        <v>217254.5</v>
      </c>
      <c r="C753" s="59">
        <v>216173.5</v>
      </c>
      <c r="D753" s="27">
        <v>-1081.0</v>
      </c>
      <c r="E753" s="42"/>
    </row>
    <row r="754" hidden="1">
      <c r="A754" s="36" t="s">
        <v>3876</v>
      </c>
      <c r="B754" s="43">
        <v>-506.5</v>
      </c>
      <c r="C754" s="73">
        <v>-2946.5</v>
      </c>
      <c r="D754" s="66">
        <v>-2440.0</v>
      </c>
      <c r="E754" s="46"/>
    </row>
    <row r="755" hidden="1"/>
    <row r="756" hidden="1"/>
    <row r="757" hidden="1">
      <c r="A757" s="5" t="s">
        <v>5097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3850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3851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5098</v>
      </c>
      <c r="B763" s="7"/>
      <c r="C763" s="16"/>
      <c r="D763" s="56" t="s">
        <v>5099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3852</v>
      </c>
      <c r="B765" s="6"/>
      <c r="C765" s="6"/>
      <c r="D765" s="6"/>
      <c r="E765" s="7"/>
    </row>
    <row r="766" hidden="1">
      <c r="A766" s="20" t="s">
        <v>3853</v>
      </c>
      <c r="B766" s="21" t="s">
        <v>3854</v>
      </c>
      <c r="C766" s="22" t="s">
        <v>3855</v>
      </c>
      <c r="D766" s="21" t="s">
        <v>3856</v>
      </c>
      <c r="E766" s="23" t="s">
        <v>13</v>
      </c>
    </row>
    <row r="767" hidden="1">
      <c r="A767" s="57" t="s">
        <v>3857</v>
      </c>
      <c r="B767" s="25">
        <v>7087.0</v>
      </c>
      <c r="C767" s="26">
        <v>7087.0</v>
      </c>
      <c r="D767" s="27">
        <v>0.0</v>
      </c>
      <c r="E767" s="41"/>
    </row>
    <row r="768" hidden="1">
      <c r="A768" s="57" t="s">
        <v>3858</v>
      </c>
      <c r="B768" s="29">
        <v>12136.0</v>
      </c>
      <c r="C768" s="26">
        <v>12136.0</v>
      </c>
      <c r="D768" s="27">
        <v>0.0</v>
      </c>
      <c r="E768" s="41"/>
    </row>
    <row r="769" hidden="1">
      <c r="A769" s="57" t="s">
        <v>3859</v>
      </c>
      <c r="B769" s="29">
        <v>0.0</v>
      </c>
      <c r="C769" s="26"/>
      <c r="D769" s="27">
        <v>0.0</v>
      </c>
      <c r="E769" s="42"/>
    </row>
    <row r="770" hidden="1">
      <c r="A770" s="57" t="s">
        <v>3860</v>
      </c>
      <c r="B770" s="29">
        <v>0.0</v>
      </c>
      <c r="C770" s="26"/>
      <c r="D770" s="27">
        <v>0.0</v>
      </c>
      <c r="E770" s="41"/>
    </row>
    <row r="771" hidden="1">
      <c r="A771" s="31" t="s">
        <v>3862</v>
      </c>
      <c r="B771" s="29">
        <v>0.0</v>
      </c>
      <c r="C771" s="26"/>
      <c r="D771" s="27">
        <v>0.0</v>
      </c>
      <c r="E771" s="42"/>
    </row>
    <row r="772" hidden="1">
      <c r="A772" s="31" t="s">
        <v>3863</v>
      </c>
      <c r="B772" s="29">
        <v>0.0</v>
      </c>
      <c r="C772" s="26"/>
      <c r="D772" s="27">
        <v>0.0</v>
      </c>
      <c r="E772" s="42"/>
    </row>
    <row r="773" hidden="1">
      <c r="A773" s="31" t="s">
        <v>3865</v>
      </c>
      <c r="B773" s="29">
        <v>0.0</v>
      </c>
      <c r="C773" s="26"/>
      <c r="D773" s="27">
        <v>0.0</v>
      </c>
      <c r="E773" s="41"/>
    </row>
    <row r="774" hidden="1">
      <c r="A774" s="31" t="s">
        <v>3867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8" t="s">
        <v>3868</v>
      </c>
      <c r="B775" s="29">
        <v>65046.0</v>
      </c>
      <c r="C775" s="29">
        <v>65046.0</v>
      </c>
      <c r="D775" s="27">
        <v>0.0</v>
      </c>
      <c r="E775" s="42"/>
    </row>
    <row r="776" hidden="1">
      <c r="A776" s="58" t="s">
        <v>3869</v>
      </c>
      <c r="B776" s="29">
        <v>29125.0</v>
      </c>
      <c r="C776" s="59">
        <v>29125.0</v>
      </c>
      <c r="D776" s="27">
        <v>0.0</v>
      </c>
      <c r="E776" s="42"/>
    </row>
    <row r="777" hidden="1">
      <c r="A777" s="58" t="s">
        <v>3870</v>
      </c>
      <c r="B777" s="29">
        <v>47093.0</v>
      </c>
      <c r="C777" s="59">
        <v>47093.0</v>
      </c>
      <c r="D777" s="27">
        <v>0.0</v>
      </c>
      <c r="E777" s="42"/>
    </row>
    <row r="778" hidden="1">
      <c r="A778" s="58" t="s">
        <v>3871</v>
      </c>
      <c r="B778" s="29">
        <v>18926.0</v>
      </c>
      <c r="C778" s="59">
        <v>18926.0</v>
      </c>
      <c r="D778" s="27">
        <v>0.0</v>
      </c>
      <c r="E778" s="42"/>
    </row>
    <row r="779" hidden="1">
      <c r="A779" s="58" t="s">
        <v>3873</v>
      </c>
      <c r="B779" s="29">
        <v>0.0</v>
      </c>
      <c r="C779" s="59">
        <v>0.0</v>
      </c>
      <c r="D779" s="27">
        <v>0.0</v>
      </c>
      <c r="E779" s="42"/>
    </row>
    <row r="780" hidden="1">
      <c r="A780" s="58" t="s">
        <v>3874</v>
      </c>
      <c r="B780" s="29">
        <v>0.0</v>
      </c>
      <c r="C780" s="59">
        <v>0.0</v>
      </c>
      <c r="D780" s="27">
        <v>0.0</v>
      </c>
      <c r="E780" s="42"/>
    </row>
    <row r="781" hidden="1">
      <c r="A781" s="35" t="s">
        <v>3875</v>
      </c>
      <c r="B781" s="29">
        <v>180692.5</v>
      </c>
      <c r="C781" s="59">
        <v>180692.5</v>
      </c>
      <c r="D781" s="27">
        <v>0.0</v>
      </c>
      <c r="E781" s="42"/>
    </row>
    <row r="782" hidden="1">
      <c r="A782" s="36" t="s">
        <v>3876</v>
      </c>
      <c r="B782" s="43">
        <v>0.5</v>
      </c>
      <c r="C782" s="73">
        <v>120.5</v>
      </c>
      <c r="D782" s="66">
        <v>120.0</v>
      </c>
      <c r="E782" s="46"/>
    </row>
    <row r="783" hidden="1"/>
    <row r="784" hidden="1"/>
    <row r="785" hidden="1">
      <c r="A785" s="5" t="s">
        <v>5097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3850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3851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5098</v>
      </c>
      <c r="B791" s="7"/>
      <c r="C791" s="16"/>
      <c r="D791" s="56" t="s">
        <v>5105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3852</v>
      </c>
      <c r="B793" s="6"/>
      <c r="C793" s="6"/>
      <c r="D793" s="6"/>
      <c r="E793" s="7"/>
    </row>
    <row r="794" hidden="1">
      <c r="A794" s="20" t="s">
        <v>3853</v>
      </c>
      <c r="B794" s="21" t="s">
        <v>3854</v>
      </c>
      <c r="C794" s="22" t="s">
        <v>3855</v>
      </c>
      <c r="D794" s="21" t="s">
        <v>3856</v>
      </c>
      <c r="E794" s="23" t="s">
        <v>13</v>
      </c>
    </row>
    <row r="795" hidden="1">
      <c r="A795" s="57" t="s">
        <v>3857</v>
      </c>
      <c r="B795" s="25">
        <v>6482.0</v>
      </c>
      <c r="C795" s="26">
        <v>3425.0</v>
      </c>
      <c r="D795" s="27">
        <v>-3057.0</v>
      </c>
      <c r="E795" s="41"/>
    </row>
    <row r="796" hidden="1">
      <c r="A796" s="57" t="s">
        <v>3858</v>
      </c>
      <c r="B796" s="29">
        <v>5670.0</v>
      </c>
      <c r="C796" s="26">
        <v>5670.0</v>
      </c>
      <c r="D796" s="27">
        <v>0.0</v>
      </c>
      <c r="E796" s="41"/>
    </row>
    <row r="797" hidden="1">
      <c r="A797" s="57" t="s">
        <v>3859</v>
      </c>
      <c r="B797" s="29">
        <v>0.0</v>
      </c>
      <c r="C797" s="26"/>
      <c r="D797" s="27">
        <v>0.0</v>
      </c>
      <c r="E797" s="42"/>
    </row>
    <row r="798" hidden="1">
      <c r="A798" s="57" t="s">
        <v>3860</v>
      </c>
      <c r="B798" s="25">
        <v>0.0</v>
      </c>
      <c r="C798" s="26"/>
      <c r="D798" s="27">
        <v>0.0</v>
      </c>
      <c r="E798" s="41"/>
    </row>
    <row r="799" hidden="1">
      <c r="A799" s="31" t="s">
        <v>3862</v>
      </c>
      <c r="B799" s="29">
        <v>0.0</v>
      </c>
      <c r="C799" s="26"/>
      <c r="D799" s="27">
        <v>0.0</v>
      </c>
      <c r="E799" s="42"/>
    </row>
    <row r="800" hidden="1">
      <c r="A800" s="31" t="s">
        <v>3863</v>
      </c>
      <c r="B800" s="29">
        <v>0.0</v>
      </c>
      <c r="C800" s="26"/>
      <c r="D800" s="27">
        <v>0.0</v>
      </c>
      <c r="E800" s="42"/>
    </row>
    <row r="801" hidden="1">
      <c r="A801" s="31" t="s">
        <v>3865</v>
      </c>
      <c r="B801" s="29">
        <v>0.0</v>
      </c>
      <c r="C801" s="26">
        <v>3000.0</v>
      </c>
      <c r="D801" s="27">
        <v>3000.0</v>
      </c>
      <c r="E801" s="28" t="s">
        <v>9073</v>
      </c>
    </row>
    <row r="802" hidden="1">
      <c r="A802" s="31" t="s">
        <v>3867</v>
      </c>
      <c r="B802" s="29">
        <v>800.0</v>
      </c>
      <c r="C802" s="26">
        <v>800.0</v>
      </c>
      <c r="D802" s="27">
        <v>0.0</v>
      </c>
      <c r="E802" s="28"/>
    </row>
    <row r="803" hidden="1">
      <c r="A803" s="58" t="s">
        <v>3868</v>
      </c>
      <c r="B803" s="29">
        <v>47517.0</v>
      </c>
      <c r="C803" s="29">
        <v>47253.0</v>
      </c>
      <c r="D803" s="27">
        <v>-264.0</v>
      </c>
      <c r="E803" s="42"/>
    </row>
    <row r="804" hidden="1">
      <c r="A804" s="58" t="s">
        <v>3869</v>
      </c>
      <c r="B804" s="29">
        <v>17196.0</v>
      </c>
      <c r="C804" s="59">
        <v>17196.0</v>
      </c>
      <c r="D804" s="27">
        <v>0.0</v>
      </c>
      <c r="E804" s="42"/>
    </row>
    <row r="805" hidden="1">
      <c r="A805" s="58" t="s">
        <v>3870</v>
      </c>
      <c r="B805" s="29">
        <v>39877.0</v>
      </c>
      <c r="C805" s="59">
        <v>39521.0</v>
      </c>
      <c r="D805" s="27">
        <v>-356.0</v>
      </c>
      <c r="E805" s="42"/>
    </row>
    <row r="806" hidden="1">
      <c r="A806" s="58" t="s">
        <v>3871</v>
      </c>
      <c r="B806" s="29">
        <v>11974.0</v>
      </c>
      <c r="C806" s="59">
        <v>11974.0</v>
      </c>
      <c r="D806" s="27">
        <v>0.0</v>
      </c>
      <c r="E806" s="42"/>
    </row>
    <row r="807" hidden="1">
      <c r="A807" s="58" t="s">
        <v>3873</v>
      </c>
      <c r="B807" s="29">
        <v>1201.0</v>
      </c>
      <c r="C807" s="59">
        <v>1201.0</v>
      </c>
      <c r="D807" s="27">
        <v>0.0</v>
      </c>
      <c r="E807" s="42"/>
    </row>
    <row r="808" hidden="1">
      <c r="A808" s="58" t="s">
        <v>3874</v>
      </c>
      <c r="B808" s="29">
        <v>0.0</v>
      </c>
      <c r="C808" s="59">
        <v>0.0</v>
      </c>
      <c r="D808" s="27">
        <v>0.0</v>
      </c>
      <c r="E808" s="42"/>
    </row>
    <row r="809" hidden="1">
      <c r="A809" s="35" t="s">
        <v>3875</v>
      </c>
      <c r="B809" s="29">
        <v>130717.0</v>
      </c>
      <c r="C809" s="59">
        <v>130097.0</v>
      </c>
      <c r="D809" s="27">
        <v>-620.0</v>
      </c>
      <c r="E809" s="42"/>
    </row>
    <row r="810" hidden="1">
      <c r="A810" s="36" t="s">
        <v>3876</v>
      </c>
      <c r="B810" s="43" t="s">
        <v>9074</v>
      </c>
      <c r="C810" s="73">
        <v>-57.0</v>
      </c>
      <c r="D810" s="66" t="e">
        <v>#VALUE!</v>
      </c>
      <c r="E810" s="46"/>
    </row>
    <row r="811" hidden="1"/>
    <row r="812" hidden="1"/>
    <row r="813" hidden="1">
      <c r="A813" s="5" t="s">
        <v>5097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3850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4" t="s">
        <v>3851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5098</v>
      </c>
      <c r="B819" s="7"/>
      <c r="C819" s="16"/>
      <c r="D819" s="56" t="s">
        <v>5099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3852</v>
      </c>
      <c r="B821" s="6"/>
      <c r="C821" s="6"/>
      <c r="D821" s="6"/>
      <c r="E821" s="7"/>
    </row>
    <row r="822" hidden="1">
      <c r="A822" s="20" t="s">
        <v>3853</v>
      </c>
      <c r="B822" s="21" t="s">
        <v>3854</v>
      </c>
      <c r="C822" s="22" t="s">
        <v>3855</v>
      </c>
      <c r="D822" s="21" t="s">
        <v>3856</v>
      </c>
      <c r="E822" s="23" t="s">
        <v>13</v>
      </c>
    </row>
    <row r="823" hidden="1">
      <c r="A823" s="57" t="s">
        <v>3857</v>
      </c>
      <c r="B823" s="25">
        <v>6720.0</v>
      </c>
      <c r="C823" s="26">
        <v>6720.0</v>
      </c>
      <c r="D823" s="27">
        <v>0.0</v>
      </c>
      <c r="E823" s="41"/>
    </row>
    <row r="824" hidden="1">
      <c r="A824" s="57" t="s">
        <v>3858</v>
      </c>
      <c r="B824" s="29">
        <v>8963.0</v>
      </c>
      <c r="C824" s="26">
        <v>8241.0</v>
      </c>
      <c r="D824" s="27">
        <v>-722.0</v>
      </c>
      <c r="E824" s="41" t="s">
        <v>9075</v>
      </c>
    </row>
    <row r="825" hidden="1">
      <c r="A825" s="57" t="s">
        <v>3859</v>
      </c>
      <c r="B825" s="29">
        <v>560.0</v>
      </c>
      <c r="C825" s="26">
        <v>560.0</v>
      </c>
      <c r="D825" s="27">
        <v>0.0</v>
      </c>
      <c r="E825" s="42"/>
    </row>
    <row r="826" hidden="1">
      <c r="A826" s="57" t="s">
        <v>3860</v>
      </c>
      <c r="B826" s="25">
        <v>0.0</v>
      </c>
      <c r="C826" s="26"/>
      <c r="D826" s="27">
        <v>0.0</v>
      </c>
      <c r="E826" s="41"/>
    </row>
    <row r="827" hidden="1">
      <c r="A827" s="31" t="s">
        <v>3862</v>
      </c>
      <c r="B827" s="29">
        <v>0.0</v>
      </c>
      <c r="C827" s="26"/>
      <c r="D827" s="27">
        <v>0.0</v>
      </c>
      <c r="E827" s="42"/>
    </row>
    <row r="828" hidden="1">
      <c r="A828" s="31" t="s">
        <v>3863</v>
      </c>
      <c r="B828" s="29">
        <v>0.0</v>
      </c>
      <c r="C828" s="26"/>
      <c r="D828" s="27">
        <v>0.0</v>
      </c>
      <c r="E828" s="42"/>
    </row>
    <row r="829" hidden="1">
      <c r="A829" s="31" t="s">
        <v>3865</v>
      </c>
      <c r="B829" s="29">
        <v>0.0</v>
      </c>
      <c r="C829" s="26"/>
      <c r="D829" s="27">
        <v>0.0</v>
      </c>
      <c r="E829" s="28"/>
    </row>
    <row r="830" hidden="1">
      <c r="A830" s="31" t="s">
        <v>3867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8" t="s">
        <v>3868</v>
      </c>
      <c r="B831" s="29">
        <v>63473.0</v>
      </c>
      <c r="C831" s="29">
        <v>63473.0</v>
      </c>
      <c r="D831" s="27">
        <v>0.0</v>
      </c>
      <c r="E831" s="42"/>
    </row>
    <row r="832" hidden="1">
      <c r="A832" s="58" t="s">
        <v>3869</v>
      </c>
      <c r="B832" s="29">
        <v>36172.0</v>
      </c>
      <c r="C832" s="59">
        <v>36172.0</v>
      </c>
      <c r="D832" s="27">
        <v>0.0</v>
      </c>
      <c r="E832" s="42"/>
    </row>
    <row r="833" hidden="1">
      <c r="A833" s="58" t="s">
        <v>3870</v>
      </c>
      <c r="B833" s="29">
        <v>40663.0</v>
      </c>
      <c r="C833" s="59">
        <v>40663.0</v>
      </c>
      <c r="D833" s="27">
        <v>0.0</v>
      </c>
      <c r="E833" s="42"/>
    </row>
    <row r="834" hidden="1">
      <c r="A834" s="58" t="s">
        <v>3871</v>
      </c>
      <c r="B834" s="29">
        <v>19618.0</v>
      </c>
      <c r="C834" s="59">
        <v>19618.0</v>
      </c>
      <c r="D834" s="27">
        <v>0.0</v>
      </c>
      <c r="E834" s="42"/>
    </row>
    <row r="835" hidden="1">
      <c r="A835" s="58" t="s">
        <v>3873</v>
      </c>
      <c r="B835" s="29">
        <v>987.0</v>
      </c>
      <c r="C835" s="59">
        <v>987.0</v>
      </c>
      <c r="D835" s="27">
        <v>0.0</v>
      </c>
      <c r="E835" s="42"/>
    </row>
    <row r="836" hidden="1">
      <c r="A836" s="58" t="s">
        <v>3874</v>
      </c>
      <c r="B836" s="29">
        <v>0.0</v>
      </c>
      <c r="C836" s="59">
        <v>0.0</v>
      </c>
      <c r="D836" s="27">
        <v>0.0</v>
      </c>
      <c r="E836" s="42"/>
    </row>
    <row r="837" hidden="1">
      <c r="A837" s="35" t="s">
        <v>3875</v>
      </c>
      <c r="B837" s="29">
        <v>177874.5</v>
      </c>
      <c r="C837" s="59">
        <v>177874.5</v>
      </c>
      <c r="D837" s="27">
        <v>0.0</v>
      </c>
      <c r="E837" s="42"/>
    </row>
    <row r="838" hidden="1">
      <c r="A838" s="36" t="s">
        <v>3876</v>
      </c>
      <c r="B838" s="43">
        <v>841.5</v>
      </c>
      <c r="C838" s="73">
        <v>133.5</v>
      </c>
      <c r="D838" s="66">
        <v>-708.0</v>
      </c>
      <c r="E838" s="46"/>
    </row>
    <row r="839" hidden="1"/>
    <row r="840" hidden="1"/>
    <row r="841" hidden="1">
      <c r="A841" s="5" t="s">
        <v>5097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3850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4" t="s">
        <v>3851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5098</v>
      </c>
      <c r="B847" s="7"/>
      <c r="C847" s="16"/>
      <c r="D847" s="56" t="s">
        <v>5099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3852</v>
      </c>
      <c r="B849" s="6"/>
      <c r="C849" s="6"/>
      <c r="D849" s="6"/>
      <c r="E849" s="7"/>
    </row>
    <row r="850" hidden="1">
      <c r="A850" s="20" t="s">
        <v>3853</v>
      </c>
      <c r="B850" s="21" t="s">
        <v>3854</v>
      </c>
      <c r="C850" s="22" t="s">
        <v>3855</v>
      </c>
      <c r="D850" s="21" t="s">
        <v>3856</v>
      </c>
      <c r="E850" s="23" t="s">
        <v>13</v>
      </c>
    </row>
    <row r="851" hidden="1">
      <c r="A851" s="57" t="s">
        <v>3857</v>
      </c>
      <c r="B851" s="25">
        <v>7897.0</v>
      </c>
      <c r="C851" s="26">
        <v>7897.0</v>
      </c>
      <c r="D851" s="27">
        <v>0.0</v>
      </c>
      <c r="E851" s="41"/>
    </row>
    <row r="852" hidden="1">
      <c r="A852" s="57" t="s">
        <v>3858</v>
      </c>
      <c r="B852" s="29">
        <v>12168.0</v>
      </c>
      <c r="C852" s="26">
        <v>12168.0</v>
      </c>
      <c r="D852" s="27">
        <v>0.0</v>
      </c>
      <c r="E852" s="41"/>
    </row>
    <row r="853" hidden="1">
      <c r="A853" s="57" t="s">
        <v>3859</v>
      </c>
      <c r="B853" s="29">
        <v>0.0</v>
      </c>
      <c r="C853" s="26"/>
      <c r="D853" s="27">
        <v>0.0</v>
      </c>
      <c r="E853" s="42"/>
    </row>
    <row r="854" hidden="1">
      <c r="A854" s="57" t="s">
        <v>3860</v>
      </c>
      <c r="B854" s="25">
        <v>0.0</v>
      </c>
      <c r="C854" s="26"/>
      <c r="D854" s="27">
        <v>0.0</v>
      </c>
      <c r="E854" s="41"/>
    </row>
    <row r="855" hidden="1">
      <c r="A855" s="31" t="s">
        <v>3862</v>
      </c>
      <c r="B855" s="29">
        <v>0.0</v>
      </c>
      <c r="C855" s="26"/>
      <c r="D855" s="27">
        <v>0.0</v>
      </c>
      <c r="E855" s="42"/>
    </row>
    <row r="856" hidden="1">
      <c r="A856" s="31" t="s">
        <v>3863</v>
      </c>
      <c r="B856" s="29">
        <v>0.0</v>
      </c>
      <c r="C856" s="26"/>
      <c r="D856" s="27">
        <v>0.0</v>
      </c>
      <c r="E856" s="42"/>
    </row>
    <row r="857" hidden="1">
      <c r="A857" s="31" t="s">
        <v>3865</v>
      </c>
      <c r="B857" s="29">
        <v>0.0</v>
      </c>
      <c r="C857" s="26"/>
      <c r="D857" s="27">
        <v>0.0</v>
      </c>
      <c r="E857" s="28"/>
    </row>
    <row r="858" hidden="1">
      <c r="A858" s="31" t="s">
        <v>3867</v>
      </c>
      <c r="B858" s="29">
        <v>1520.0</v>
      </c>
      <c r="C858" s="26">
        <v>1520.0</v>
      </c>
      <c r="D858" s="27">
        <v>0.0</v>
      </c>
      <c r="E858" s="28"/>
    </row>
    <row r="859" hidden="1">
      <c r="A859" s="58" t="s">
        <v>3868</v>
      </c>
      <c r="B859" s="29">
        <v>86856.0</v>
      </c>
      <c r="C859" s="29">
        <v>87385.0</v>
      </c>
      <c r="D859" s="27">
        <v>529.0</v>
      </c>
      <c r="E859" s="42"/>
    </row>
    <row r="860" hidden="1">
      <c r="A860" s="58" t="s">
        <v>3869</v>
      </c>
      <c r="B860" s="29">
        <v>58429.0</v>
      </c>
      <c r="C860" s="59">
        <v>58429.0</v>
      </c>
      <c r="D860" s="27">
        <v>0.0</v>
      </c>
      <c r="E860" s="42"/>
    </row>
    <row r="861" hidden="1">
      <c r="A861" s="58" t="s">
        <v>3870</v>
      </c>
      <c r="B861" s="29">
        <v>35168.0</v>
      </c>
      <c r="C861" s="59">
        <v>35168.0</v>
      </c>
      <c r="D861" s="27">
        <v>0.0</v>
      </c>
      <c r="E861" s="42"/>
    </row>
    <row r="862" hidden="1">
      <c r="A862" s="58" t="s">
        <v>3871</v>
      </c>
      <c r="B862" s="29">
        <v>22343.0</v>
      </c>
      <c r="C862" s="59">
        <v>22343.0</v>
      </c>
      <c r="D862" s="27">
        <v>0.0</v>
      </c>
      <c r="E862" s="42"/>
    </row>
    <row r="863" hidden="1">
      <c r="A863" s="58" t="s">
        <v>3873</v>
      </c>
      <c r="B863" s="29">
        <v>1572.0</v>
      </c>
      <c r="C863" s="59">
        <v>1572.0</v>
      </c>
      <c r="D863" s="27">
        <v>0.0</v>
      </c>
      <c r="E863" s="42"/>
    </row>
    <row r="864" hidden="1">
      <c r="A864" s="58" t="s">
        <v>3874</v>
      </c>
      <c r="B864" s="29">
        <v>0.0</v>
      </c>
      <c r="C864" s="59">
        <v>0.0</v>
      </c>
      <c r="D864" s="27">
        <v>0.0</v>
      </c>
      <c r="E864" s="42"/>
    </row>
    <row r="865" hidden="1">
      <c r="A865" s="35" t="s">
        <v>3875</v>
      </c>
      <c r="B865" s="29">
        <v>225903.5</v>
      </c>
      <c r="C865" s="59">
        <v>226432.5</v>
      </c>
      <c r="D865" s="27">
        <v>529.0</v>
      </c>
      <c r="E865" s="42"/>
    </row>
    <row r="866" hidden="1">
      <c r="A866" s="36" t="s">
        <v>3876</v>
      </c>
      <c r="B866" s="43">
        <v>49.5</v>
      </c>
      <c r="C866" s="73">
        <v>49.5</v>
      </c>
      <c r="D866" s="66">
        <v>0.0</v>
      </c>
      <c r="E866" s="46"/>
    </row>
    <row r="867" hidden="1"/>
    <row r="868" hidden="1"/>
    <row r="869" hidden="1">
      <c r="A869" s="5" t="s">
        <v>5097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3850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4" t="s">
        <v>3851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5098</v>
      </c>
      <c r="B875" s="7"/>
      <c r="C875" s="16"/>
      <c r="D875" s="56" t="s">
        <v>5105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3852</v>
      </c>
      <c r="B877" s="6"/>
      <c r="C877" s="6"/>
      <c r="D877" s="6"/>
      <c r="E877" s="7"/>
    </row>
    <row r="878" hidden="1">
      <c r="A878" s="20" t="s">
        <v>3853</v>
      </c>
      <c r="B878" s="21" t="s">
        <v>3854</v>
      </c>
      <c r="C878" s="22" t="s">
        <v>3855</v>
      </c>
      <c r="D878" s="21" t="s">
        <v>3856</v>
      </c>
      <c r="E878" s="23" t="s">
        <v>13</v>
      </c>
    </row>
    <row r="879" hidden="1">
      <c r="A879" s="57" t="s">
        <v>3857</v>
      </c>
      <c r="B879" s="25">
        <v>3081.0</v>
      </c>
      <c r="C879" s="26">
        <v>3081.0</v>
      </c>
      <c r="D879" s="27">
        <v>0.0</v>
      </c>
      <c r="E879" s="41"/>
    </row>
    <row r="880" hidden="1">
      <c r="A880" s="57" t="s">
        <v>3858</v>
      </c>
      <c r="B880" s="29">
        <v>7254.5</v>
      </c>
      <c r="C880" s="26">
        <v>7254.5</v>
      </c>
      <c r="D880" s="27">
        <v>0.0</v>
      </c>
      <c r="E880" s="41" t="s">
        <v>9076</v>
      </c>
    </row>
    <row r="881" hidden="1">
      <c r="A881" s="57" t="s">
        <v>3859</v>
      </c>
      <c r="B881" s="29">
        <v>200.0</v>
      </c>
      <c r="C881" s="26">
        <v>200.0</v>
      </c>
      <c r="D881" s="27">
        <v>0.0</v>
      </c>
      <c r="E881" s="42"/>
    </row>
    <row r="882" hidden="1">
      <c r="A882" s="57" t="s">
        <v>3860</v>
      </c>
      <c r="B882" s="25">
        <v>0.0</v>
      </c>
      <c r="C882" s="26"/>
      <c r="D882" s="27">
        <v>0.0</v>
      </c>
      <c r="E882" s="41"/>
    </row>
    <row r="883" hidden="1">
      <c r="A883" s="31" t="s">
        <v>3862</v>
      </c>
      <c r="B883" s="29">
        <v>0.0</v>
      </c>
      <c r="C883" s="26"/>
      <c r="D883" s="27">
        <v>0.0</v>
      </c>
      <c r="E883" s="42"/>
    </row>
    <row r="884" hidden="1">
      <c r="A884" s="31" t="s">
        <v>3863</v>
      </c>
      <c r="B884" s="29">
        <v>0.0</v>
      </c>
      <c r="C884" s="26"/>
      <c r="D884" s="27">
        <v>0.0</v>
      </c>
      <c r="E884" s="42"/>
    </row>
    <row r="885" hidden="1">
      <c r="A885" s="31" t="s">
        <v>3865</v>
      </c>
      <c r="B885" s="29">
        <v>0.0</v>
      </c>
      <c r="C885" s="26"/>
      <c r="D885" s="27">
        <v>0.0</v>
      </c>
      <c r="E885" s="28"/>
    </row>
    <row r="886" hidden="1">
      <c r="A886" s="31" t="s">
        <v>3867</v>
      </c>
      <c r="B886" s="29">
        <v>960.0</v>
      </c>
      <c r="C886" s="26">
        <v>960.0</v>
      </c>
      <c r="D886" s="27">
        <v>0.0</v>
      </c>
      <c r="E886" s="28"/>
    </row>
    <row r="887" hidden="1">
      <c r="A887" s="58" t="s">
        <v>3868</v>
      </c>
      <c r="B887" s="29">
        <v>46669.0</v>
      </c>
      <c r="C887" s="29">
        <v>46669.0</v>
      </c>
      <c r="D887" s="27">
        <v>0.0</v>
      </c>
      <c r="E887" s="42"/>
    </row>
    <row r="888" hidden="1">
      <c r="A888" s="58" t="s">
        <v>3869</v>
      </c>
      <c r="B888" s="29">
        <v>18379.0</v>
      </c>
      <c r="C888" s="59">
        <v>18379.0</v>
      </c>
      <c r="D888" s="27">
        <v>0.0</v>
      </c>
      <c r="E888" s="42"/>
    </row>
    <row r="889" hidden="1">
      <c r="A889" s="58" t="s">
        <v>3870</v>
      </c>
      <c r="B889" s="29">
        <v>25440.0</v>
      </c>
      <c r="C889" s="59">
        <v>25440.0</v>
      </c>
      <c r="D889" s="27">
        <v>0.0</v>
      </c>
      <c r="E889" s="42"/>
    </row>
    <row r="890" hidden="1">
      <c r="A890" s="58" t="s">
        <v>3871</v>
      </c>
      <c r="B890" s="29">
        <v>12619.4</v>
      </c>
      <c r="C890" s="59">
        <v>12619.4</v>
      </c>
      <c r="D890" s="27">
        <v>0.0</v>
      </c>
      <c r="E890" s="42"/>
    </row>
    <row r="891" hidden="1">
      <c r="A891" s="58" t="s">
        <v>3873</v>
      </c>
      <c r="B891" s="29">
        <v>866.0</v>
      </c>
      <c r="C891" s="59">
        <v>866.0</v>
      </c>
      <c r="D891" s="27">
        <v>0.0</v>
      </c>
      <c r="E891" s="42"/>
    </row>
    <row r="892" hidden="1">
      <c r="A892" s="58" t="s">
        <v>3874</v>
      </c>
      <c r="B892" s="29">
        <v>0.0</v>
      </c>
      <c r="C892" s="59">
        <v>0.0</v>
      </c>
      <c r="D892" s="27">
        <v>0.0</v>
      </c>
      <c r="E892" s="42"/>
    </row>
    <row r="893" hidden="1">
      <c r="A893" s="35" t="s">
        <v>3875</v>
      </c>
      <c r="B893" s="29">
        <v>115206.70000000001</v>
      </c>
      <c r="C893" s="59">
        <v>115206.70000000001</v>
      </c>
      <c r="D893" s="27">
        <v>0.0</v>
      </c>
      <c r="E893" s="42"/>
    </row>
    <row r="894" hidden="1">
      <c r="A894" s="36" t="s">
        <v>3876</v>
      </c>
      <c r="B894" s="43">
        <v>262.1999999999898</v>
      </c>
      <c r="C894" s="73">
        <v>262.19999999998254</v>
      </c>
      <c r="D894" s="66">
        <v>-7.275957614183426E-12</v>
      </c>
      <c r="E894" s="46"/>
    </row>
    <row r="895" hidden="1"/>
    <row r="896" hidden="1"/>
    <row r="897" hidden="1">
      <c r="A897" s="5" t="s">
        <v>5097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3850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4" t="s">
        <v>3851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5098</v>
      </c>
      <c r="B903" s="7"/>
      <c r="C903" s="16"/>
      <c r="D903" s="56" t="s">
        <v>5105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3852</v>
      </c>
      <c r="B905" s="6"/>
      <c r="C905" s="6"/>
      <c r="D905" s="6"/>
      <c r="E905" s="7"/>
    </row>
    <row r="906" hidden="1">
      <c r="A906" s="20" t="s">
        <v>3853</v>
      </c>
      <c r="B906" s="21" t="s">
        <v>3854</v>
      </c>
      <c r="C906" s="22" t="s">
        <v>3855</v>
      </c>
      <c r="D906" s="21" t="s">
        <v>3856</v>
      </c>
      <c r="E906" s="23" t="s">
        <v>13</v>
      </c>
    </row>
    <row r="907" hidden="1">
      <c r="A907" s="57" t="s">
        <v>3857</v>
      </c>
      <c r="B907" s="25">
        <v>3081.0</v>
      </c>
      <c r="C907" s="26">
        <v>3081.0</v>
      </c>
      <c r="D907" s="27">
        <v>0.0</v>
      </c>
      <c r="E907" s="41"/>
    </row>
    <row r="908" hidden="1">
      <c r="A908" s="57" t="s">
        <v>3858</v>
      </c>
      <c r="B908" s="29">
        <v>7254.5</v>
      </c>
      <c r="C908" s="26">
        <v>7254.5</v>
      </c>
      <c r="D908" s="27">
        <v>0.0</v>
      </c>
      <c r="E908" s="41"/>
    </row>
    <row r="909" hidden="1">
      <c r="A909" s="57" t="s">
        <v>3859</v>
      </c>
      <c r="B909" s="29">
        <v>200.0</v>
      </c>
      <c r="C909" s="26">
        <v>200.0</v>
      </c>
      <c r="D909" s="27">
        <v>0.0</v>
      </c>
      <c r="E909" s="42"/>
    </row>
    <row r="910" hidden="1">
      <c r="A910" s="57" t="s">
        <v>3860</v>
      </c>
      <c r="B910" s="25">
        <v>0.0</v>
      </c>
      <c r="C910" s="26"/>
      <c r="D910" s="27">
        <v>0.0</v>
      </c>
      <c r="E910" s="41"/>
    </row>
    <row r="911" hidden="1">
      <c r="A911" s="31" t="s">
        <v>3862</v>
      </c>
      <c r="B911" s="29">
        <v>0.0</v>
      </c>
      <c r="C911" s="26"/>
      <c r="D911" s="27">
        <v>0.0</v>
      </c>
      <c r="E911" s="42"/>
    </row>
    <row r="912" hidden="1">
      <c r="A912" s="31" t="s">
        <v>3863</v>
      </c>
      <c r="B912" s="29">
        <v>0.0</v>
      </c>
      <c r="C912" s="26"/>
      <c r="D912" s="27">
        <v>0.0</v>
      </c>
      <c r="E912" s="42"/>
    </row>
    <row r="913" hidden="1">
      <c r="A913" s="31" t="s">
        <v>3865</v>
      </c>
      <c r="B913" s="29">
        <v>0.0</v>
      </c>
      <c r="C913" s="26"/>
      <c r="D913" s="27">
        <v>0.0</v>
      </c>
      <c r="E913" s="28"/>
    </row>
    <row r="914" hidden="1">
      <c r="A914" s="31" t="s">
        <v>3867</v>
      </c>
      <c r="B914" s="29">
        <v>960.0</v>
      </c>
      <c r="C914" s="26">
        <v>960.0</v>
      </c>
      <c r="D914" s="27">
        <v>0.0</v>
      </c>
      <c r="E914" s="28"/>
    </row>
    <row r="915" hidden="1">
      <c r="A915" s="58" t="s">
        <v>3868</v>
      </c>
      <c r="B915" s="29">
        <v>46669.0</v>
      </c>
      <c r="C915" s="29">
        <v>46669.0</v>
      </c>
      <c r="D915" s="27">
        <v>0.0</v>
      </c>
      <c r="E915" s="42"/>
    </row>
    <row r="916" hidden="1">
      <c r="A916" s="58" t="s">
        <v>3869</v>
      </c>
      <c r="B916" s="29">
        <v>18379.0</v>
      </c>
      <c r="C916" s="59">
        <v>18379.0</v>
      </c>
      <c r="D916" s="27">
        <v>0.0</v>
      </c>
      <c r="E916" s="42"/>
    </row>
    <row r="917" hidden="1">
      <c r="A917" s="58" t="s">
        <v>3870</v>
      </c>
      <c r="B917" s="29">
        <v>25440.0</v>
      </c>
      <c r="C917" s="59">
        <v>25440.0</v>
      </c>
      <c r="D917" s="27">
        <v>0.0</v>
      </c>
      <c r="E917" s="42"/>
    </row>
    <row r="918" hidden="1">
      <c r="A918" s="58" t="s">
        <v>3871</v>
      </c>
      <c r="B918" s="29">
        <v>12619.4</v>
      </c>
      <c r="C918" s="59">
        <v>12619.4</v>
      </c>
      <c r="D918" s="27">
        <v>0.0</v>
      </c>
      <c r="E918" s="42"/>
    </row>
    <row r="919" hidden="1">
      <c r="A919" s="58" t="s">
        <v>3873</v>
      </c>
      <c r="B919" s="29">
        <v>866.0</v>
      </c>
      <c r="C919" s="59">
        <v>866.0</v>
      </c>
      <c r="D919" s="27">
        <v>0.0</v>
      </c>
      <c r="E919" s="42"/>
    </row>
    <row r="920" hidden="1">
      <c r="A920" s="58" t="s">
        <v>3874</v>
      </c>
      <c r="B920" s="29">
        <v>0.0</v>
      </c>
      <c r="C920" s="59">
        <v>0.0</v>
      </c>
      <c r="D920" s="27">
        <v>0.0</v>
      </c>
      <c r="E920" s="42"/>
    </row>
    <row r="921" hidden="1">
      <c r="A921" s="35" t="s">
        <v>3875</v>
      </c>
      <c r="B921" s="29">
        <v>115206.70000000001</v>
      </c>
      <c r="C921" s="59">
        <v>115206.70000000001</v>
      </c>
      <c r="D921" s="27">
        <v>0.0</v>
      </c>
      <c r="E921" s="42"/>
    </row>
    <row r="922" hidden="1">
      <c r="A922" s="36" t="s">
        <v>3876</v>
      </c>
      <c r="B922" s="43">
        <v>262.1999999999898</v>
      </c>
      <c r="C922" s="73">
        <v>262.19999999998254</v>
      </c>
      <c r="D922" s="66">
        <v>-7.275957614183426E-12</v>
      </c>
      <c r="E922" s="46"/>
    </row>
    <row r="923" hidden="1"/>
    <row r="924" hidden="1"/>
    <row r="925" hidden="1">
      <c r="A925" s="5" t="s">
        <v>5097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3850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4" t="s">
        <v>3851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5107</v>
      </c>
      <c r="B931" s="7"/>
      <c r="C931" s="16"/>
      <c r="D931" s="56" t="s">
        <v>5099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3852</v>
      </c>
      <c r="B933" s="6"/>
      <c r="C933" s="6"/>
      <c r="D933" s="6"/>
      <c r="E933" s="7"/>
    </row>
    <row r="934" hidden="1">
      <c r="A934" s="20" t="s">
        <v>3853</v>
      </c>
      <c r="B934" s="21" t="s">
        <v>3854</v>
      </c>
      <c r="C934" s="22" t="s">
        <v>3855</v>
      </c>
      <c r="D934" s="21" t="s">
        <v>3856</v>
      </c>
      <c r="E934" s="23" t="s">
        <v>13</v>
      </c>
    </row>
    <row r="935" hidden="1">
      <c r="A935" s="57" t="s">
        <v>3857</v>
      </c>
      <c r="B935" s="25">
        <v>4705.0</v>
      </c>
      <c r="C935" s="26">
        <v>4705.0</v>
      </c>
      <c r="D935" s="27">
        <v>0.0</v>
      </c>
      <c r="E935" s="41"/>
    </row>
    <row r="936" hidden="1">
      <c r="A936" s="57" t="s">
        <v>3858</v>
      </c>
      <c r="B936" s="29">
        <v>3732.0</v>
      </c>
      <c r="C936" s="26">
        <v>3732.0</v>
      </c>
      <c r="D936" s="27">
        <v>0.0</v>
      </c>
      <c r="E936" s="41"/>
    </row>
    <row r="937" hidden="1">
      <c r="A937" s="57" t="s">
        <v>3859</v>
      </c>
      <c r="B937" s="29">
        <v>150.0</v>
      </c>
      <c r="C937" s="26">
        <v>150.0</v>
      </c>
      <c r="D937" s="27">
        <v>0.0</v>
      </c>
      <c r="E937" s="42"/>
    </row>
    <row r="938" hidden="1">
      <c r="A938" s="57" t="s">
        <v>3860</v>
      </c>
      <c r="B938" s="25">
        <v>0.0</v>
      </c>
      <c r="C938" s="26"/>
      <c r="D938" s="27">
        <v>0.0</v>
      </c>
      <c r="E938" s="41"/>
    </row>
    <row r="939" hidden="1">
      <c r="A939" s="31" t="s">
        <v>3862</v>
      </c>
      <c r="B939" s="29">
        <v>0.0</v>
      </c>
      <c r="C939" s="26"/>
      <c r="D939" s="27">
        <v>0.0</v>
      </c>
      <c r="E939" s="42"/>
    </row>
    <row r="940" hidden="1">
      <c r="A940" s="31" t="s">
        <v>3863</v>
      </c>
      <c r="B940" s="29">
        <v>0.0</v>
      </c>
      <c r="C940" s="26"/>
      <c r="D940" s="27">
        <v>0.0</v>
      </c>
      <c r="E940" s="42"/>
    </row>
    <row r="941" hidden="1">
      <c r="A941" s="31" t="s">
        <v>3865</v>
      </c>
      <c r="B941" s="29">
        <v>0.0</v>
      </c>
      <c r="C941" s="26"/>
      <c r="D941" s="27">
        <v>0.0</v>
      </c>
      <c r="E941" s="28"/>
    </row>
    <row r="942" hidden="1">
      <c r="A942" s="31" t="s">
        <v>3867</v>
      </c>
      <c r="B942" s="29">
        <v>680.0</v>
      </c>
      <c r="C942" s="26">
        <v>680.0</v>
      </c>
      <c r="D942" s="27">
        <v>0.0</v>
      </c>
      <c r="E942" s="28"/>
    </row>
    <row r="943" hidden="1">
      <c r="A943" s="58" t="s">
        <v>3868</v>
      </c>
      <c r="B943" s="29">
        <v>22231.0</v>
      </c>
      <c r="C943" s="29">
        <v>22231.0</v>
      </c>
      <c r="D943" s="27">
        <v>0.0</v>
      </c>
      <c r="E943" s="42"/>
    </row>
    <row r="944" hidden="1">
      <c r="A944" s="58" t="s">
        <v>3869</v>
      </c>
      <c r="B944" s="29">
        <v>13199.0</v>
      </c>
      <c r="C944" s="59">
        <v>13199.0</v>
      </c>
      <c r="D944" s="27">
        <v>0.0</v>
      </c>
      <c r="E944" s="42"/>
    </row>
    <row r="945" hidden="1">
      <c r="A945" s="58" t="s">
        <v>3870</v>
      </c>
      <c r="B945" s="29">
        <v>6032.0</v>
      </c>
      <c r="C945" s="59">
        <v>6032.0</v>
      </c>
      <c r="D945" s="27">
        <v>0.0</v>
      </c>
      <c r="E945" s="42"/>
    </row>
    <row r="946" hidden="1">
      <c r="A946" s="58" t="s">
        <v>3871</v>
      </c>
      <c r="B946" s="29">
        <v>7428.0</v>
      </c>
      <c r="C946" s="59">
        <v>7428.0</v>
      </c>
      <c r="D946" s="27">
        <v>0.0</v>
      </c>
      <c r="E946" s="42"/>
    </row>
    <row r="947" hidden="1">
      <c r="A947" s="58" t="s">
        <v>3873</v>
      </c>
      <c r="B947" s="29">
        <v>0.0</v>
      </c>
      <c r="C947" s="59">
        <v>0.0</v>
      </c>
      <c r="D947" s="27">
        <v>0.0</v>
      </c>
      <c r="E947" s="42"/>
    </row>
    <row r="948" hidden="1">
      <c r="A948" s="58" t="s">
        <v>3874</v>
      </c>
      <c r="B948" s="29">
        <v>0.0</v>
      </c>
      <c r="C948" s="59">
        <v>0.0</v>
      </c>
      <c r="D948" s="27">
        <v>0.0</v>
      </c>
      <c r="E948" s="42"/>
    </row>
    <row r="949" hidden="1">
      <c r="A949" s="35" t="s">
        <v>3875</v>
      </c>
      <c r="B949" s="29">
        <v>58156.7</v>
      </c>
      <c r="C949" s="59">
        <v>58156.70000000001</v>
      </c>
      <c r="D949" s="27">
        <v>1.4551915228366852E-11</v>
      </c>
      <c r="E949" s="42"/>
    </row>
    <row r="950" hidden="1">
      <c r="A950" s="36" t="s">
        <v>3876</v>
      </c>
      <c r="B950" s="43">
        <v>0.2999999999992724</v>
      </c>
      <c r="C950" s="73">
        <v>0.29999999998835847</v>
      </c>
      <c r="D950" s="66">
        <v>-1.0913936421275139E-11</v>
      </c>
      <c r="E950" s="46"/>
    </row>
    <row r="951" hidden="1"/>
    <row r="952" hidden="1"/>
    <row r="953" hidden="1">
      <c r="A953" s="5" t="s">
        <v>5097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3850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4" t="s">
        <v>3851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5098</v>
      </c>
      <c r="B959" s="7"/>
      <c r="C959" s="16"/>
      <c r="D959" s="56" t="s">
        <v>5099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3852</v>
      </c>
      <c r="B961" s="6"/>
      <c r="C961" s="6"/>
      <c r="D961" s="6"/>
      <c r="E961" s="7"/>
    </row>
    <row r="962" hidden="1">
      <c r="A962" s="20" t="s">
        <v>3853</v>
      </c>
      <c r="B962" s="21" t="s">
        <v>3854</v>
      </c>
      <c r="C962" s="22" t="s">
        <v>3855</v>
      </c>
      <c r="D962" s="21" t="s">
        <v>3856</v>
      </c>
      <c r="E962" s="23" t="s">
        <v>13</v>
      </c>
    </row>
    <row r="963" hidden="1">
      <c r="A963" s="57" t="s">
        <v>3857</v>
      </c>
      <c r="B963" s="25">
        <v>8150.0</v>
      </c>
      <c r="C963" s="26">
        <v>8150.0</v>
      </c>
      <c r="D963" s="27">
        <v>0.0</v>
      </c>
      <c r="E963" s="41"/>
    </row>
    <row r="964" hidden="1">
      <c r="A964" s="57" t="s">
        <v>3858</v>
      </c>
      <c r="B964" s="29">
        <v>10988.0</v>
      </c>
      <c r="C964" s="26">
        <v>10988.0</v>
      </c>
      <c r="D964" s="27">
        <v>0.0</v>
      </c>
      <c r="E964" s="41"/>
    </row>
    <row r="965" hidden="1">
      <c r="A965" s="57" t="s">
        <v>3859</v>
      </c>
      <c r="B965" s="29">
        <v>200.0</v>
      </c>
      <c r="C965" s="26">
        <v>200.0</v>
      </c>
      <c r="D965" s="27">
        <v>0.0</v>
      </c>
      <c r="E965" s="42"/>
    </row>
    <row r="966" hidden="1">
      <c r="A966" s="57" t="s">
        <v>3860</v>
      </c>
      <c r="B966" s="25">
        <v>0.0</v>
      </c>
      <c r="C966" s="26"/>
      <c r="D966" s="27">
        <v>0.0</v>
      </c>
      <c r="E966" s="41"/>
    </row>
    <row r="967" hidden="1">
      <c r="A967" s="31" t="s">
        <v>3862</v>
      </c>
      <c r="B967" s="29">
        <v>0.0</v>
      </c>
      <c r="C967" s="26"/>
      <c r="D967" s="27">
        <v>0.0</v>
      </c>
      <c r="E967" s="42"/>
    </row>
    <row r="968" hidden="1">
      <c r="A968" s="31" t="s">
        <v>3863</v>
      </c>
      <c r="B968" s="29">
        <v>0.0</v>
      </c>
      <c r="C968" s="26"/>
      <c r="D968" s="27">
        <v>0.0</v>
      </c>
      <c r="E968" s="42"/>
    </row>
    <row r="969" hidden="1">
      <c r="A969" s="31" t="s">
        <v>3865</v>
      </c>
      <c r="B969" s="29">
        <v>0.0</v>
      </c>
      <c r="C969" s="26"/>
      <c r="D969" s="27">
        <v>0.0</v>
      </c>
      <c r="E969" s="28"/>
    </row>
    <row r="970" hidden="1">
      <c r="A970" s="31" t="s">
        <v>3867</v>
      </c>
      <c r="B970" s="29">
        <v>1960.0</v>
      </c>
      <c r="C970" s="26">
        <v>1960.0</v>
      </c>
      <c r="D970" s="27">
        <v>0.0</v>
      </c>
      <c r="E970" s="28"/>
    </row>
    <row r="971" hidden="1">
      <c r="A971" s="58" t="s">
        <v>3868</v>
      </c>
      <c r="B971" s="29">
        <v>75149.0</v>
      </c>
      <c r="C971" s="29">
        <v>75505.0</v>
      </c>
      <c r="D971" s="27">
        <v>356.0</v>
      </c>
      <c r="E971" s="42"/>
    </row>
    <row r="972" hidden="1">
      <c r="A972" s="58" t="s">
        <v>3869</v>
      </c>
      <c r="B972" s="29">
        <v>52919.0</v>
      </c>
      <c r="C972" s="59">
        <v>52919.0</v>
      </c>
      <c r="D972" s="27">
        <v>0.0</v>
      </c>
      <c r="E972" s="42"/>
    </row>
    <row r="973" hidden="1">
      <c r="A973" s="58" t="s">
        <v>3870</v>
      </c>
      <c r="B973" s="29">
        <v>35395.0</v>
      </c>
      <c r="C973" s="59">
        <v>35395.0</v>
      </c>
      <c r="D973" s="27">
        <v>0.0</v>
      </c>
      <c r="E973" s="42"/>
    </row>
    <row r="974" hidden="1">
      <c r="A974" s="58" t="s">
        <v>3871</v>
      </c>
      <c r="B974" s="29">
        <v>24333.0</v>
      </c>
      <c r="C974" s="59">
        <v>24333.000000000004</v>
      </c>
      <c r="D974" s="27">
        <v>3.637978807091713E-12</v>
      </c>
      <c r="E974" s="42"/>
    </row>
    <row r="975" hidden="1">
      <c r="A975" s="58" t="s">
        <v>3873</v>
      </c>
      <c r="B975" s="29">
        <v>980.0</v>
      </c>
      <c r="C975" s="59">
        <v>980.0</v>
      </c>
      <c r="D975" s="27">
        <v>0.0</v>
      </c>
      <c r="E975" s="42"/>
    </row>
    <row r="976" hidden="1">
      <c r="A976" s="58" t="s">
        <v>3874</v>
      </c>
      <c r="B976" s="29">
        <v>0.0</v>
      </c>
      <c r="C976" s="59">
        <v>0.0</v>
      </c>
      <c r="D976" s="27">
        <v>0.0</v>
      </c>
      <c r="E976" s="42"/>
    </row>
    <row r="977" hidden="1">
      <c r="A977" s="35" t="s">
        <v>3875</v>
      </c>
      <c r="B977" s="29">
        <v>210074.2</v>
      </c>
      <c r="C977" s="59">
        <v>210430.2</v>
      </c>
      <c r="D977" s="27">
        <v>356.0</v>
      </c>
      <c r="E977" s="42"/>
    </row>
    <row r="978" hidden="1">
      <c r="A978" s="36" t="s">
        <v>3876</v>
      </c>
      <c r="B978" s="43">
        <v>-0.19999999999345164</v>
      </c>
      <c r="C978" s="73">
        <v>-0.20000000001164153</v>
      </c>
      <c r="D978" s="66">
        <v>-1.8189894035458565E-11</v>
      </c>
      <c r="E978" s="46"/>
    </row>
    <row r="979" hidden="1"/>
    <row r="980" hidden="1"/>
    <row r="981" hidden="1">
      <c r="A981" s="5" t="s">
        <v>5097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3850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3851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5098</v>
      </c>
      <c r="B987" s="7"/>
      <c r="C987" s="16"/>
      <c r="D987" s="56" t="s">
        <v>5099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3852</v>
      </c>
      <c r="B989" s="6"/>
      <c r="C989" s="6"/>
      <c r="D989" s="6"/>
      <c r="E989" s="7"/>
    </row>
    <row r="990" hidden="1">
      <c r="A990" s="20" t="s">
        <v>3853</v>
      </c>
      <c r="B990" s="21" t="s">
        <v>3854</v>
      </c>
      <c r="C990" s="22" t="s">
        <v>3855</v>
      </c>
      <c r="D990" s="21" t="s">
        <v>3856</v>
      </c>
      <c r="E990" s="23" t="s">
        <v>13</v>
      </c>
    </row>
    <row r="991" hidden="1">
      <c r="A991" s="57" t="s">
        <v>3857</v>
      </c>
      <c r="B991" s="25">
        <v>8150.0</v>
      </c>
      <c r="C991" s="26">
        <v>8150.0</v>
      </c>
      <c r="D991" s="27">
        <v>0.0</v>
      </c>
      <c r="E991" s="41"/>
    </row>
    <row r="992" hidden="1">
      <c r="A992" s="57" t="s">
        <v>3858</v>
      </c>
      <c r="B992" s="29">
        <v>10988.0</v>
      </c>
      <c r="C992" s="26">
        <v>10988.0</v>
      </c>
      <c r="D992" s="27">
        <v>0.0</v>
      </c>
      <c r="E992" s="41"/>
    </row>
    <row r="993" hidden="1">
      <c r="A993" s="57" t="s">
        <v>3859</v>
      </c>
      <c r="B993" s="29">
        <v>200.0</v>
      </c>
      <c r="C993" s="26">
        <v>200.0</v>
      </c>
      <c r="D993" s="27">
        <v>0.0</v>
      </c>
      <c r="E993" s="42"/>
    </row>
    <row r="994" hidden="1">
      <c r="A994" s="57" t="s">
        <v>3860</v>
      </c>
      <c r="B994" s="25">
        <v>0.0</v>
      </c>
      <c r="C994" s="26"/>
      <c r="D994" s="27">
        <v>0.0</v>
      </c>
      <c r="E994" s="41"/>
    </row>
    <row r="995" hidden="1">
      <c r="A995" s="31" t="s">
        <v>3862</v>
      </c>
      <c r="B995" s="29">
        <v>0.0</v>
      </c>
      <c r="C995" s="26"/>
      <c r="D995" s="27">
        <v>0.0</v>
      </c>
      <c r="E995" s="42"/>
    </row>
    <row r="996" hidden="1">
      <c r="A996" s="31" t="s">
        <v>3863</v>
      </c>
      <c r="B996" s="29">
        <v>0.0</v>
      </c>
      <c r="C996" s="26"/>
      <c r="D996" s="27">
        <v>0.0</v>
      </c>
      <c r="E996" s="42"/>
    </row>
    <row r="997" hidden="1">
      <c r="A997" s="31" t="s">
        <v>3865</v>
      </c>
      <c r="B997" s="29">
        <v>0.0</v>
      </c>
      <c r="C997" s="26"/>
      <c r="D997" s="27">
        <v>0.0</v>
      </c>
      <c r="E997" s="28"/>
    </row>
    <row r="998" hidden="1">
      <c r="A998" s="31" t="s">
        <v>3867</v>
      </c>
      <c r="B998" s="29">
        <v>1960.0</v>
      </c>
      <c r="C998" s="26">
        <v>1960.0</v>
      </c>
      <c r="D998" s="27">
        <v>0.0</v>
      </c>
      <c r="E998" s="28"/>
    </row>
    <row r="999" hidden="1">
      <c r="A999" s="58" t="s">
        <v>3868</v>
      </c>
      <c r="B999" s="29">
        <v>75149.0</v>
      </c>
      <c r="C999" s="29">
        <v>75505.0</v>
      </c>
      <c r="D999" s="27">
        <v>356.0</v>
      </c>
      <c r="E999" s="42"/>
    </row>
    <row r="1000" hidden="1">
      <c r="A1000" s="58" t="s">
        <v>3869</v>
      </c>
      <c r="B1000" s="29">
        <v>52919.0</v>
      </c>
      <c r="C1000" s="59">
        <v>52919.0</v>
      </c>
      <c r="D1000" s="27">
        <v>0.0</v>
      </c>
      <c r="E1000" s="42"/>
    </row>
    <row r="1001" hidden="1">
      <c r="A1001" s="58" t="s">
        <v>3870</v>
      </c>
      <c r="B1001" s="29">
        <v>35395.0</v>
      </c>
      <c r="C1001" s="59">
        <v>35395.0</v>
      </c>
      <c r="D1001" s="27">
        <v>0.0</v>
      </c>
      <c r="E1001" s="42"/>
    </row>
    <row r="1002" hidden="1">
      <c r="A1002" s="58" t="s">
        <v>3871</v>
      </c>
      <c r="B1002" s="29">
        <v>24333.0</v>
      </c>
      <c r="C1002" s="59">
        <v>24333.000000000004</v>
      </c>
      <c r="D1002" s="27">
        <v>3.637978807091713E-12</v>
      </c>
      <c r="E1002" s="42"/>
    </row>
    <row r="1003" hidden="1">
      <c r="A1003" s="58" t="s">
        <v>3873</v>
      </c>
      <c r="B1003" s="29">
        <v>980.0</v>
      </c>
      <c r="C1003" s="59">
        <v>980.0</v>
      </c>
      <c r="D1003" s="27">
        <v>0.0</v>
      </c>
      <c r="E1003" s="42"/>
    </row>
    <row r="1004" hidden="1">
      <c r="A1004" s="58" t="s">
        <v>3874</v>
      </c>
      <c r="B1004" s="29">
        <v>0.0</v>
      </c>
      <c r="C1004" s="59">
        <v>0.0</v>
      </c>
      <c r="D1004" s="27">
        <v>0.0</v>
      </c>
      <c r="E1004" s="42"/>
    </row>
    <row r="1005" hidden="1">
      <c r="A1005" s="35" t="s">
        <v>3875</v>
      </c>
      <c r="B1005" s="29">
        <v>210074.2</v>
      </c>
      <c r="C1005" s="59">
        <v>210430.2</v>
      </c>
      <c r="D1005" s="27">
        <v>356.0</v>
      </c>
      <c r="E1005" s="42"/>
    </row>
    <row r="1006" hidden="1">
      <c r="A1006" s="36" t="s">
        <v>3876</v>
      </c>
      <c r="B1006" s="43">
        <v>-0.19999999999345164</v>
      </c>
      <c r="C1006" s="73">
        <v>-0.20000000001164153</v>
      </c>
      <c r="D1006" s="66">
        <v>-1.8189894035458565E-11</v>
      </c>
      <c r="E1006" s="46"/>
    </row>
    <row r="1007" hidden="1"/>
    <row r="1008" hidden="1"/>
    <row r="1009" hidden="1">
      <c r="A1009" s="5" t="s">
        <v>5097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3850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3851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5098</v>
      </c>
      <c r="B1015" s="7"/>
      <c r="C1015" s="16"/>
      <c r="D1015" s="56" t="s">
        <v>5099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3852</v>
      </c>
      <c r="B1017" s="6"/>
      <c r="C1017" s="6"/>
      <c r="D1017" s="6"/>
      <c r="E1017" s="7"/>
    </row>
    <row r="1018" hidden="1">
      <c r="A1018" s="20" t="s">
        <v>3853</v>
      </c>
      <c r="B1018" s="21" t="s">
        <v>3854</v>
      </c>
      <c r="C1018" s="22" t="s">
        <v>3855</v>
      </c>
      <c r="D1018" s="21" t="s">
        <v>3856</v>
      </c>
      <c r="E1018" s="23" t="s">
        <v>13</v>
      </c>
    </row>
    <row r="1019" hidden="1">
      <c r="A1019" s="57" t="s">
        <v>3857</v>
      </c>
      <c r="B1019" s="25">
        <v>18651.0</v>
      </c>
      <c r="C1019" s="26">
        <v>18651.0</v>
      </c>
      <c r="D1019" s="27">
        <v>0.0</v>
      </c>
      <c r="E1019" s="41"/>
    </row>
    <row r="1020" hidden="1">
      <c r="A1020" s="57" t="s">
        <v>3858</v>
      </c>
      <c r="B1020" s="29">
        <v>7786.0</v>
      </c>
      <c r="C1020" s="26">
        <v>7263.0</v>
      </c>
      <c r="D1020" s="27">
        <v>-523.0</v>
      </c>
      <c r="E1020" s="41" t="s">
        <v>9077</v>
      </c>
    </row>
    <row r="1021" hidden="1">
      <c r="A1021" s="57" t="s">
        <v>3859</v>
      </c>
      <c r="B1021" s="29">
        <v>0.0</v>
      </c>
      <c r="C1021" s="26"/>
      <c r="D1021" s="27">
        <v>0.0</v>
      </c>
      <c r="E1021" s="42"/>
    </row>
    <row r="1022" hidden="1">
      <c r="A1022" s="57" t="s">
        <v>3860</v>
      </c>
      <c r="B1022" s="25">
        <v>0.0</v>
      </c>
      <c r="C1022" s="26"/>
      <c r="D1022" s="27">
        <v>0.0</v>
      </c>
      <c r="E1022" s="41"/>
    </row>
    <row r="1023" hidden="1">
      <c r="A1023" s="31" t="s">
        <v>3862</v>
      </c>
      <c r="B1023" s="29">
        <v>0.0</v>
      </c>
      <c r="C1023" s="26"/>
      <c r="D1023" s="27">
        <v>0.0</v>
      </c>
      <c r="E1023" s="42"/>
    </row>
    <row r="1024" hidden="1">
      <c r="A1024" s="31" t="s">
        <v>3863</v>
      </c>
      <c r="B1024" s="29">
        <v>0.0</v>
      </c>
      <c r="C1024" s="26"/>
      <c r="D1024" s="27">
        <v>0.0</v>
      </c>
      <c r="E1024" s="42"/>
    </row>
    <row r="1025" hidden="1">
      <c r="A1025" s="31" t="s">
        <v>3865</v>
      </c>
      <c r="B1025" s="29">
        <v>0.0</v>
      </c>
      <c r="C1025" s="26"/>
      <c r="D1025" s="27">
        <v>0.0</v>
      </c>
      <c r="E1025" s="28"/>
    </row>
    <row r="1026" hidden="1">
      <c r="A1026" s="31" t="s">
        <v>3867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8" t="s">
        <v>3868</v>
      </c>
      <c r="B1027" s="29">
        <v>79733.0</v>
      </c>
      <c r="C1027" s="29">
        <v>79733.0</v>
      </c>
      <c r="D1027" s="27">
        <v>0.0</v>
      </c>
      <c r="E1027" s="42"/>
    </row>
    <row r="1028" hidden="1">
      <c r="A1028" s="58" t="s">
        <v>3869</v>
      </c>
      <c r="B1028" s="29">
        <v>69604.0</v>
      </c>
      <c r="C1028" s="59">
        <v>69604.0</v>
      </c>
      <c r="D1028" s="27">
        <v>0.0</v>
      </c>
      <c r="E1028" s="42"/>
    </row>
    <row r="1029" hidden="1">
      <c r="A1029" s="58" t="s">
        <v>3870</v>
      </c>
      <c r="B1029" s="29">
        <v>43415.0</v>
      </c>
      <c r="C1029" s="59">
        <v>43415.0</v>
      </c>
      <c r="D1029" s="27">
        <v>0.0</v>
      </c>
      <c r="E1029" s="42"/>
    </row>
    <row r="1030" hidden="1">
      <c r="A1030" s="58" t="s">
        <v>3871</v>
      </c>
      <c r="B1030" s="29">
        <v>20489.0</v>
      </c>
      <c r="C1030" s="59">
        <v>20489.0</v>
      </c>
      <c r="D1030" s="27">
        <v>0.0</v>
      </c>
      <c r="E1030" s="42"/>
    </row>
    <row r="1031" hidden="1">
      <c r="A1031" s="58" t="s">
        <v>3873</v>
      </c>
      <c r="B1031" s="29">
        <v>0.0</v>
      </c>
      <c r="C1031" s="59">
        <v>0.0</v>
      </c>
      <c r="D1031" s="27">
        <v>0.0</v>
      </c>
      <c r="E1031" s="42"/>
    </row>
    <row r="1032" hidden="1">
      <c r="A1032" s="58" t="s">
        <v>3874</v>
      </c>
      <c r="B1032" s="29">
        <v>0.0</v>
      </c>
      <c r="C1032" s="59">
        <v>0.0</v>
      </c>
      <c r="D1032" s="27">
        <v>0.0</v>
      </c>
      <c r="E1032" s="42"/>
    </row>
    <row r="1033" hidden="1">
      <c r="A1033" s="35" t="s">
        <v>3875</v>
      </c>
      <c r="B1033" s="29">
        <v>241277.5</v>
      </c>
      <c r="C1033" s="59">
        <v>241277.5</v>
      </c>
      <c r="D1033" s="27">
        <v>0.0</v>
      </c>
      <c r="E1033" s="42"/>
    </row>
    <row r="1034" hidden="1">
      <c r="A1034" s="36" t="s">
        <v>3876</v>
      </c>
      <c r="B1034" s="43">
        <v>0.5</v>
      </c>
      <c r="C1034" s="73">
        <v>-522.5</v>
      </c>
      <c r="D1034" s="66">
        <v>-523.0</v>
      </c>
      <c r="E1034" s="46"/>
    </row>
    <row r="1035" hidden="1"/>
    <row r="1036" hidden="1"/>
    <row r="1037" hidden="1">
      <c r="A1037" s="5" t="s">
        <v>5097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3850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3851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5098</v>
      </c>
      <c r="B1043" s="7"/>
      <c r="C1043" s="16"/>
      <c r="D1043" s="56" t="s">
        <v>5099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3852</v>
      </c>
      <c r="B1045" s="6"/>
      <c r="C1045" s="6"/>
      <c r="D1045" s="6"/>
      <c r="E1045" s="7"/>
    </row>
    <row r="1046" hidden="1">
      <c r="A1046" s="20" t="s">
        <v>3853</v>
      </c>
      <c r="B1046" s="21" t="s">
        <v>3854</v>
      </c>
      <c r="C1046" s="22" t="s">
        <v>3855</v>
      </c>
      <c r="D1046" s="21" t="s">
        <v>3856</v>
      </c>
      <c r="E1046" s="23" t="s">
        <v>13</v>
      </c>
    </row>
    <row r="1047" hidden="1">
      <c r="A1047" s="57" t="s">
        <v>3857</v>
      </c>
      <c r="B1047" s="25">
        <v>8265.0</v>
      </c>
      <c r="C1047" s="26">
        <v>8265.0</v>
      </c>
      <c r="D1047" s="27">
        <v>0.0</v>
      </c>
      <c r="E1047" s="41"/>
    </row>
    <row r="1048" hidden="1">
      <c r="A1048" s="57" t="s">
        <v>3858</v>
      </c>
      <c r="B1048" s="29">
        <v>8415.0</v>
      </c>
      <c r="C1048" s="26">
        <v>8415.0</v>
      </c>
      <c r="D1048" s="27">
        <v>0.0</v>
      </c>
      <c r="E1048" s="41"/>
    </row>
    <row r="1049" hidden="1">
      <c r="A1049" s="57" t="s">
        <v>3859</v>
      </c>
      <c r="B1049" s="29">
        <v>0.0</v>
      </c>
      <c r="C1049" s="26"/>
      <c r="D1049" s="27">
        <v>0.0</v>
      </c>
      <c r="E1049" s="42"/>
    </row>
    <row r="1050" hidden="1">
      <c r="A1050" s="57" t="s">
        <v>3860</v>
      </c>
      <c r="B1050" s="25">
        <v>0.0</v>
      </c>
      <c r="C1050" s="26"/>
      <c r="D1050" s="27">
        <v>0.0</v>
      </c>
      <c r="E1050" s="41"/>
    </row>
    <row r="1051" hidden="1">
      <c r="A1051" s="31" t="s">
        <v>3862</v>
      </c>
      <c r="B1051" s="29">
        <v>0.0</v>
      </c>
      <c r="C1051" s="26"/>
      <c r="D1051" s="27">
        <v>0.0</v>
      </c>
      <c r="E1051" s="42"/>
    </row>
    <row r="1052" hidden="1">
      <c r="A1052" s="31" t="s">
        <v>3863</v>
      </c>
      <c r="B1052" s="29">
        <v>0.0</v>
      </c>
      <c r="C1052" s="26"/>
      <c r="D1052" s="27">
        <v>0.0</v>
      </c>
      <c r="E1052" s="42"/>
    </row>
    <row r="1053" hidden="1">
      <c r="A1053" s="31" t="s">
        <v>3865</v>
      </c>
      <c r="B1053" s="29">
        <v>0.0</v>
      </c>
      <c r="C1053" s="26"/>
      <c r="D1053" s="27">
        <v>0.0</v>
      </c>
      <c r="E1053" s="28"/>
    </row>
    <row r="1054" hidden="1">
      <c r="A1054" s="31" t="s">
        <v>3867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8" t="s">
        <v>3868</v>
      </c>
      <c r="B1055" s="29">
        <v>69333.0</v>
      </c>
      <c r="C1055" s="29">
        <v>69333.0</v>
      </c>
      <c r="D1055" s="27">
        <v>0.0</v>
      </c>
      <c r="E1055" s="42"/>
    </row>
    <row r="1056" hidden="1">
      <c r="A1056" s="58" t="s">
        <v>3869</v>
      </c>
      <c r="B1056" s="29">
        <v>85062.0</v>
      </c>
      <c r="C1056" s="59">
        <v>85062.0</v>
      </c>
      <c r="D1056" s="27">
        <v>0.0</v>
      </c>
      <c r="E1056" s="42"/>
    </row>
    <row r="1057" hidden="1">
      <c r="A1057" s="58" t="s">
        <v>3870</v>
      </c>
      <c r="B1057" s="29">
        <v>42997.0</v>
      </c>
      <c r="C1057" s="59">
        <v>42469.0</v>
      </c>
      <c r="D1057" s="27">
        <v>-528.0</v>
      </c>
      <c r="E1057" s="42"/>
    </row>
    <row r="1058" hidden="1">
      <c r="A1058" s="58" t="s">
        <v>3871</v>
      </c>
      <c r="B1058" s="29">
        <v>22791.0</v>
      </c>
      <c r="C1058" s="59">
        <v>22791.0</v>
      </c>
      <c r="D1058" s="27">
        <v>0.0</v>
      </c>
      <c r="E1058" s="42"/>
    </row>
    <row r="1059" hidden="1">
      <c r="A1059" s="58" t="s">
        <v>3873</v>
      </c>
      <c r="B1059" s="29">
        <v>607.0</v>
      </c>
      <c r="C1059" s="59">
        <v>607.0</v>
      </c>
      <c r="D1059" s="27">
        <v>0.0</v>
      </c>
      <c r="E1059" s="42"/>
    </row>
    <row r="1060" hidden="1">
      <c r="A1060" s="58" t="s">
        <v>3874</v>
      </c>
      <c r="B1060" s="29">
        <v>0.0</v>
      </c>
      <c r="C1060" s="59">
        <v>0.0</v>
      </c>
      <c r="D1060" s="27">
        <v>0.0</v>
      </c>
      <c r="E1060" s="42"/>
    </row>
    <row r="1061" hidden="1">
      <c r="A1061" s="35" t="s">
        <v>3875</v>
      </c>
      <c r="B1061" s="29">
        <v>239230.0</v>
      </c>
      <c r="C1061" s="59">
        <v>238702.0</v>
      </c>
      <c r="D1061" s="27">
        <v>-528.0</v>
      </c>
      <c r="E1061" s="42"/>
    </row>
    <row r="1062" hidden="1">
      <c r="A1062" s="36" t="s">
        <v>3876</v>
      </c>
      <c r="B1062" s="43">
        <v>0.0</v>
      </c>
      <c r="C1062" s="73">
        <v>80.0</v>
      </c>
      <c r="D1062" s="66">
        <v>80.0</v>
      </c>
      <c r="E1062" s="46"/>
    </row>
    <row r="1063" hidden="1"/>
    <row r="1064" hidden="1"/>
    <row r="1065" hidden="1">
      <c r="A1065" s="5" t="s">
        <v>5097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3850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4" t="s">
        <v>3851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5100</v>
      </c>
      <c r="B1071" s="7"/>
      <c r="C1071" s="16"/>
      <c r="D1071" s="56" t="s">
        <v>5099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3852</v>
      </c>
      <c r="B1073" s="6"/>
      <c r="C1073" s="6"/>
      <c r="D1073" s="6"/>
      <c r="E1073" s="7"/>
    </row>
    <row r="1074" hidden="1">
      <c r="A1074" s="20" t="s">
        <v>3853</v>
      </c>
      <c r="B1074" s="21" t="s">
        <v>3854</v>
      </c>
      <c r="C1074" s="22" t="s">
        <v>3855</v>
      </c>
      <c r="D1074" s="21" t="s">
        <v>3856</v>
      </c>
      <c r="E1074" s="23" t="s">
        <v>13</v>
      </c>
    </row>
    <row r="1075" hidden="1">
      <c r="A1075" s="57" t="s">
        <v>3857</v>
      </c>
      <c r="B1075" s="25">
        <v>8152.0</v>
      </c>
      <c r="C1075" s="26">
        <v>8152.0</v>
      </c>
      <c r="D1075" s="27">
        <v>0.0</v>
      </c>
      <c r="E1075" s="41"/>
    </row>
    <row r="1076" hidden="1">
      <c r="A1076" s="57" t="s">
        <v>3858</v>
      </c>
      <c r="B1076" s="29">
        <v>8263.0</v>
      </c>
      <c r="C1076" s="26">
        <v>8263.0</v>
      </c>
      <c r="D1076" s="27">
        <v>0.0</v>
      </c>
      <c r="E1076" s="41"/>
    </row>
    <row r="1077" hidden="1">
      <c r="A1077" s="57" t="s">
        <v>3859</v>
      </c>
      <c r="B1077" s="29">
        <v>0.0</v>
      </c>
      <c r="C1077" s="26"/>
      <c r="D1077" s="27">
        <v>0.0</v>
      </c>
      <c r="E1077" s="42"/>
    </row>
    <row r="1078" hidden="1">
      <c r="A1078" s="57" t="s">
        <v>3860</v>
      </c>
      <c r="B1078" s="25">
        <v>0.0</v>
      </c>
      <c r="C1078" s="26"/>
      <c r="D1078" s="27">
        <v>0.0</v>
      </c>
      <c r="E1078" s="41"/>
    </row>
    <row r="1079" hidden="1">
      <c r="A1079" s="31" t="s">
        <v>3862</v>
      </c>
      <c r="B1079" s="29">
        <v>0.0</v>
      </c>
      <c r="C1079" s="26"/>
      <c r="D1079" s="27">
        <v>0.0</v>
      </c>
      <c r="E1079" s="42"/>
    </row>
    <row r="1080" hidden="1">
      <c r="A1080" s="31" t="s">
        <v>3863</v>
      </c>
      <c r="B1080" s="29">
        <v>0.0</v>
      </c>
      <c r="C1080" s="26"/>
      <c r="D1080" s="27">
        <v>0.0</v>
      </c>
      <c r="E1080" s="42"/>
    </row>
    <row r="1081" hidden="1">
      <c r="A1081" s="31" t="s">
        <v>3865</v>
      </c>
      <c r="B1081" s="29">
        <v>0.0</v>
      </c>
      <c r="C1081" s="26"/>
      <c r="D1081" s="27">
        <v>0.0</v>
      </c>
      <c r="E1081" s="28"/>
    </row>
    <row r="1082" hidden="1">
      <c r="A1082" s="31" t="s">
        <v>3867</v>
      </c>
      <c r="B1082" s="29">
        <v>1680.0</v>
      </c>
      <c r="C1082" s="26">
        <v>1640.0</v>
      </c>
      <c r="D1082" s="27">
        <v>-40.0</v>
      </c>
      <c r="E1082" s="28" t="s">
        <v>9078</v>
      </c>
    </row>
    <row r="1083" hidden="1">
      <c r="A1083" s="58" t="s">
        <v>3868</v>
      </c>
      <c r="B1083" s="29">
        <v>59848.0</v>
      </c>
      <c r="C1083" s="29">
        <v>59848.0</v>
      </c>
      <c r="D1083" s="27">
        <v>0.0</v>
      </c>
      <c r="E1083" s="42"/>
    </row>
    <row r="1084" hidden="1">
      <c r="A1084" s="58" t="s">
        <v>3869</v>
      </c>
      <c r="B1084" s="29">
        <v>27486.0</v>
      </c>
      <c r="C1084" s="59">
        <v>27486.0</v>
      </c>
      <c r="D1084" s="27">
        <v>0.0</v>
      </c>
      <c r="E1084" s="42"/>
    </row>
    <row r="1085" hidden="1">
      <c r="A1085" s="58" t="s">
        <v>3870</v>
      </c>
      <c r="B1085" s="29">
        <v>31718.0</v>
      </c>
      <c r="C1085" s="59">
        <v>31334.0</v>
      </c>
      <c r="D1085" s="27">
        <v>-384.0</v>
      </c>
      <c r="E1085" s="42"/>
    </row>
    <row r="1086" hidden="1">
      <c r="A1086" s="58" t="s">
        <v>3871</v>
      </c>
      <c r="B1086" s="29">
        <v>20850.0</v>
      </c>
      <c r="C1086" s="59">
        <v>20850.0</v>
      </c>
      <c r="D1086" s="27">
        <v>0.0</v>
      </c>
      <c r="E1086" s="42"/>
    </row>
    <row r="1087" hidden="1">
      <c r="A1087" s="58" t="s">
        <v>3873</v>
      </c>
      <c r="B1087" s="29">
        <v>1714.0</v>
      </c>
      <c r="C1087" s="59">
        <v>1714.0</v>
      </c>
      <c r="D1087" s="27">
        <v>0.0</v>
      </c>
      <c r="E1087" s="42"/>
    </row>
    <row r="1088" hidden="1">
      <c r="A1088" s="58" t="s">
        <v>3874</v>
      </c>
      <c r="B1088" s="29">
        <v>0.0</v>
      </c>
      <c r="C1088" s="59">
        <v>0.0</v>
      </c>
      <c r="D1088" s="27">
        <v>0.0</v>
      </c>
      <c r="E1088" s="42"/>
    </row>
    <row r="1089" hidden="1">
      <c r="A1089" s="35" t="s">
        <v>3875</v>
      </c>
      <c r="B1089" s="29">
        <v>159711.0</v>
      </c>
      <c r="C1089" s="59">
        <v>159327.0</v>
      </c>
      <c r="D1089" s="27">
        <v>-384.0</v>
      </c>
      <c r="E1089" s="42"/>
    </row>
    <row r="1090" hidden="1">
      <c r="A1090" s="36" t="s">
        <v>3876</v>
      </c>
      <c r="B1090" s="43">
        <v>0.0</v>
      </c>
      <c r="C1090" s="73">
        <v>-40.0</v>
      </c>
      <c r="D1090" s="66">
        <v>-40.0</v>
      </c>
      <c r="E1090" s="46"/>
    </row>
    <row r="1091" hidden="1"/>
    <row r="1092" hidden="1"/>
    <row r="1093" hidden="1">
      <c r="A1093" s="5" t="s">
        <v>5097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3850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4" t="s">
        <v>3851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5100</v>
      </c>
      <c r="B1099" s="7"/>
      <c r="C1099" s="16"/>
      <c r="D1099" s="56" t="s">
        <v>5099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3852</v>
      </c>
      <c r="B1101" s="6"/>
      <c r="C1101" s="6"/>
      <c r="D1101" s="6"/>
      <c r="E1101" s="7"/>
    </row>
    <row r="1102" hidden="1">
      <c r="A1102" s="20" t="s">
        <v>3853</v>
      </c>
      <c r="B1102" s="21" t="s">
        <v>3854</v>
      </c>
      <c r="C1102" s="22" t="s">
        <v>3855</v>
      </c>
      <c r="D1102" s="21" t="s">
        <v>3856</v>
      </c>
      <c r="E1102" s="23" t="s">
        <v>13</v>
      </c>
    </row>
    <row r="1103" hidden="1">
      <c r="A1103" s="57" t="s">
        <v>3857</v>
      </c>
      <c r="B1103" s="25">
        <v>8152.0</v>
      </c>
      <c r="C1103" s="26">
        <v>8152.0</v>
      </c>
      <c r="D1103" s="27">
        <v>0.0</v>
      </c>
      <c r="E1103" s="41"/>
    </row>
    <row r="1104" hidden="1">
      <c r="A1104" s="57" t="s">
        <v>3858</v>
      </c>
      <c r="B1104" s="29">
        <v>8263.0</v>
      </c>
      <c r="C1104" s="26">
        <v>8263.0</v>
      </c>
      <c r="D1104" s="27">
        <v>0.0</v>
      </c>
      <c r="E1104" s="41"/>
    </row>
    <row r="1105" hidden="1">
      <c r="A1105" s="57" t="s">
        <v>3859</v>
      </c>
      <c r="B1105" s="29">
        <v>0.0</v>
      </c>
      <c r="C1105" s="26"/>
      <c r="D1105" s="27">
        <v>0.0</v>
      </c>
      <c r="E1105" s="42"/>
    </row>
    <row r="1106" hidden="1">
      <c r="A1106" s="57" t="s">
        <v>3860</v>
      </c>
      <c r="B1106" s="25">
        <v>0.0</v>
      </c>
      <c r="C1106" s="26"/>
      <c r="D1106" s="27">
        <v>0.0</v>
      </c>
      <c r="E1106" s="41"/>
    </row>
    <row r="1107" hidden="1">
      <c r="A1107" s="31" t="s">
        <v>3862</v>
      </c>
      <c r="B1107" s="29">
        <v>0.0</v>
      </c>
      <c r="C1107" s="26"/>
      <c r="D1107" s="27">
        <v>0.0</v>
      </c>
      <c r="E1107" s="42"/>
    </row>
    <row r="1108" hidden="1">
      <c r="A1108" s="31" t="s">
        <v>3863</v>
      </c>
      <c r="B1108" s="29">
        <v>0.0</v>
      </c>
      <c r="C1108" s="26"/>
      <c r="D1108" s="27">
        <v>0.0</v>
      </c>
      <c r="E1108" s="42"/>
    </row>
    <row r="1109" hidden="1">
      <c r="A1109" s="31" t="s">
        <v>3865</v>
      </c>
      <c r="B1109" s="29">
        <v>0.0</v>
      </c>
      <c r="C1109" s="26"/>
      <c r="D1109" s="27">
        <v>0.0</v>
      </c>
      <c r="E1109" s="28"/>
    </row>
    <row r="1110" hidden="1">
      <c r="A1110" s="31" t="s">
        <v>3867</v>
      </c>
      <c r="B1110" s="29">
        <v>1680.0</v>
      </c>
      <c r="C1110" s="26">
        <v>1640.0</v>
      </c>
      <c r="D1110" s="27">
        <v>-40.0</v>
      </c>
      <c r="E1110" s="28" t="s">
        <v>9078</v>
      </c>
    </row>
    <row r="1111" hidden="1">
      <c r="A1111" s="58" t="s">
        <v>3868</v>
      </c>
      <c r="B1111" s="29">
        <v>59848.0</v>
      </c>
      <c r="C1111" s="29">
        <v>59848.0</v>
      </c>
      <c r="D1111" s="27">
        <v>0.0</v>
      </c>
      <c r="E1111" s="42"/>
    </row>
    <row r="1112" hidden="1">
      <c r="A1112" s="58" t="s">
        <v>3869</v>
      </c>
      <c r="B1112" s="29">
        <v>27486.0</v>
      </c>
      <c r="C1112" s="59">
        <v>27486.0</v>
      </c>
      <c r="D1112" s="27">
        <v>0.0</v>
      </c>
      <c r="E1112" s="42"/>
    </row>
    <row r="1113" hidden="1">
      <c r="A1113" s="58" t="s">
        <v>3870</v>
      </c>
      <c r="B1113" s="29">
        <v>31718.0</v>
      </c>
      <c r="C1113" s="59">
        <v>31334.0</v>
      </c>
      <c r="D1113" s="27">
        <v>-384.0</v>
      </c>
      <c r="E1113" s="42"/>
    </row>
    <row r="1114" hidden="1">
      <c r="A1114" s="58" t="s">
        <v>3871</v>
      </c>
      <c r="B1114" s="29">
        <v>20850.0</v>
      </c>
      <c r="C1114" s="59">
        <v>20850.0</v>
      </c>
      <c r="D1114" s="27">
        <v>0.0</v>
      </c>
      <c r="E1114" s="42"/>
    </row>
    <row r="1115" hidden="1">
      <c r="A1115" s="58" t="s">
        <v>3873</v>
      </c>
      <c r="B1115" s="29">
        <v>1714.0</v>
      </c>
      <c r="C1115" s="59">
        <v>1714.0</v>
      </c>
      <c r="D1115" s="27">
        <v>0.0</v>
      </c>
      <c r="E1115" s="42"/>
    </row>
    <row r="1116" hidden="1">
      <c r="A1116" s="58" t="s">
        <v>3874</v>
      </c>
      <c r="B1116" s="29">
        <v>0.0</v>
      </c>
      <c r="C1116" s="59">
        <v>0.0</v>
      </c>
      <c r="D1116" s="27">
        <v>0.0</v>
      </c>
      <c r="E1116" s="42"/>
    </row>
    <row r="1117" hidden="1">
      <c r="A1117" s="35" t="s">
        <v>3875</v>
      </c>
      <c r="B1117" s="29">
        <v>159711.0</v>
      </c>
      <c r="C1117" s="59">
        <v>159327.0</v>
      </c>
      <c r="D1117" s="27">
        <v>-384.0</v>
      </c>
      <c r="E1117" s="42"/>
    </row>
    <row r="1118" hidden="1">
      <c r="A1118" s="36" t="s">
        <v>3876</v>
      </c>
      <c r="B1118" s="43">
        <v>0.0</v>
      </c>
      <c r="C1118" s="73">
        <v>-40.0</v>
      </c>
      <c r="D1118" s="66">
        <v>-40.0</v>
      </c>
      <c r="E1118" s="46"/>
    </row>
    <row r="1119" hidden="1"/>
    <row r="1120" hidden="1"/>
    <row r="1121" hidden="1">
      <c r="A1121" s="5" t="s">
        <v>5097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3850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4" t="s">
        <v>3851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5098</v>
      </c>
      <c r="B1127" s="7"/>
      <c r="C1127" s="16"/>
      <c r="D1127" s="56" t="s">
        <v>5099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3852</v>
      </c>
      <c r="B1129" s="6"/>
      <c r="C1129" s="6"/>
      <c r="D1129" s="6"/>
      <c r="E1129" s="7"/>
    </row>
    <row r="1130" hidden="1">
      <c r="A1130" s="20" t="s">
        <v>3853</v>
      </c>
      <c r="B1130" s="21" t="s">
        <v>3854</v>
      </c>
      <c r="C1130" s="22" t="s">
        <v>3855</v>
      </c>
      <c r="D1130" s="21" t="s">
        <v>3856</v>
      </c>
      <c r="E1130" s="23" t="s">
        <v>13</v>
      </c>
    </row>
    <row r="1131" hidden="1">
      <c r="A1131" s="57" t="s">
        <v>3857</v>
      </c>
      <c r="B1131" s="25">
        <v>9031.0</v>
      </c>
      <c r="C1131" s="26">
        <v>9034.0</v>
      </c>
      <c r="D1131" s="27">
        <v>3.0</v>
      </c>
      <c r="E1131" s="41"/>
    </row>
    <row r="1132" hidden="1">
      <c r="A1132" s="57" t="s">
        <v>3858</v>
      </c>
      <c r="B1132" s="29">
        <v>10615.0</v>
      </c>
      <c r="C1132" s="26">
        <v>10615.0</v>
      </c>
      <c r="D1132" s="27">
        <v>0.0</v>
      </c>
      <c r="E1132" s="41"/>
    </row>
    <row r="1133" hidden="1">
      <c r="A1133" s="57" t="s">
        <v>3859</v>
      </c>
      <c r="B1133" s="29">
        <v>150.0</v>
      </c>
      <c r="C1133" s="26">
        <v>150.0</v>
      </c>
      <c r="D1133" s="27">
        <v>0.0</v>
      </c>
      <c r="E1133" s="42"/>
    </row>
    <row r="1134" hidden="1">
      <c r="A1134" s="57" t="s">
        <v>3860</v>
      </c>
      <c r="B1134" s="25">
        <v>0.0</v>
      </c>
      <c r="C1134" s="26"/>
      <c r="D1134" s="27">
        <v>0.0</v>
      </c>
      <c r="E1134" s="41"/>
    </row>
    <row r="1135" hidden="1">
      <c r="A1135" s="31" t="s">
        <v>3862</v>
      </c>
      <c r="B1135" s="29">
        <v>0.0</v>
      </c>
      <c r="C1135" s="26"/>
      <c r="D1135" s="27">
        <v>0.0</v>
      </c>
      <c r="E1135" s="42"/>
    </row>
    <row r="1136" hidden="1">
      <c r="A1136" s="31" t="s">
        <v>3863</v>
      </c>
      <c r="B1136" s="29">
        <v>0.0</v>
      </c>
      <c r="C1136" s="26"/>
      <c r="D1136" s="27">
        <v>0.0</v>
      </c>
      <c r="E1136" s="42"/>
    </row>
    <row r="1137" hidden="1">
      <c r="A1137" s="31" t="s">
        <v>3865</v>
      </c>
      <c r="B1137" s="29">
        <v>0.0</v>
      </c>
      <c r="C1137" s="26"/>
      <c r="D1137" s="27">
        <v>0.0</v>
      </c>
      <c r="E1137" s="28"/>
    </row>
    <row r="1138" hidden="1">
      <c r="A1138" s="31" t="s">
        <v>3867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8" t="s">
        <v>3868</v>
      </c>
      <c r="B1139" s="29">
        <v>73009.0</v>
      </c>
      <c r="C1139" s="29">
        <v>73009.0</v>
      </c>
      <c r="D1139" s="27">
        <v>0.0</v>
      </c>
      <c r="E1139" s="42"/>
    </row>
    <row r="1140" hidden="1">
      <c r="A1140" s="58" t="s">
        <v>3869</v>
      </c>
      <c r="B1140" s="29">
        <v>25000.0</v>
      </c>
      <c r="C1140" s="59">
        <v>25000.0</v>
      </c>
      <c r="D1140" s="27">
        <v>0.0</v>
      </c>
      <c r="E1140" s="42"/>
    </row>
    <row r="1141" hidden="1">
      <c r="A1141" s="58" t="s">
        <v>3870</v>
      </c>
      <c r="B1141" s="29">
        <v>35002.0</v>
      </c>
      <c r="C1141" s="59">
        <v>35002.0</v>
      </c>
      <c r="D1141" s="27">
        <v>0.0</v>
      </c>
      <c r="E1141" s="42"/>
    </row>
    <row r="1142" hidden="1">
      <c r="A1142" s="58" t="s">
        <v>3871</v>
      </c>
      <c r="B1142" s="29">
        <v>28803.0</v>
      </c>
      <c r="C1142" s="59">
        <v>28803.0</v>
      </c>
      <c r="D1142" s="27">
        <v>0.0</v>
      </c>
      <c r="E1142" s="42"/>
    </row>
    <row r="1143" hidden="1">
      <c r="A1143" s="58" t="s">
        <v>3873</v>
      </c>
      <c r="B1143" s="29">
        <v>533.0</v>
      </c>
      <c r="C1143" s="59">
        <v>533.0</v>
      </c>
      <c r="D1143" s="27">
        <v>0.0</v>
      </c>
      <c r="E1143" s="42"/>
    </row>
    <row r="1144" hidden="1">
      <c r="A1144" s="58" t="s">
        <v>3874</v>
      </c>
      <c r="B1144" s="29">
        <v>0.0</v>
      </c>
      <c r="C1144" s="59">
        <v>0.0</v>
      </c>
      <c r="D1144" s="27">
        <v>0.0</v>
      </c>
      <c r="E1144" s="42"/>
    </row>
    <row r="1145" hidden="1">
      <c r="A1145" s="35" t="s">
        <v>3875</v>
      </c>
      <c r="B1145" s="29">
        <v>184222.6</v>
      </c>
      <c r="C1145" s="59">
        <v>184222.6</v>
      </c>
      <c r="D1145" s="27">
        <v>0.0</v>
      </c>
      <c r="E1145" s="42"/>
    </row>
    <row r="1146" hidden="1">
      <c r="A1146" s="36" t="s">
        <v>3876</v>
      </c>
      <c r="B1146" s="43">
        <v>0.4000000000014552</v>
      </c>
      <c r="C1146" s="73">
        <v>43.39999999999418</v>
      </c>
      <c r="D1146" s="66">
        <v>42.999999999992724</v>
      </c>
      <c r="E1146" s="46"/>
    </row>
    <row r="1147" hidden="1"/>
    <row r="1148" hidden="1"/>
    <row r="1149" hidden="1">
      <c r="A1149" s="5" t="s">
        <v>5097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3850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4" t="s">
        <v>3851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5098</v>
      </c>
      <c r="B1155" s="7"/>
      <c r="C1155" s="16"/>
      <c r="D1155" s="56" t="s">
        <v>5099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3852</v>
      </c>
      <c r="B1157" s="6"/>
      <c r="C1157" s="6"/>
      <c r="D1157" s="6"/>
      <c r="E1157" s="7"/>
    </row>
    <row r="1158" hidden="1">
      <c r="A1158" s="20" t="s">
        <v>3853</v>
      </c>
      <c r="B1158" s="21" t="s">
        <v>3854</v>
      </c>
      <c r="C1158" s="22" t="s">
        <v>3855</v>
      </c>
      <c r="D1158" s="21" t="s">
        <v>3856</v>
      </c>
      <c r="E1158" s="23" t="s">
        <v>13</v>
      </c>
    </row>
    <row r="1159" hidden="1">
      <c r="A1159" s="57" t="s">
        <v>3857</v>
      </c>
      <c r="B1159" s="25">
        <v>5923.0</v>
      </c>
      <c r="C1159" s="26">
        <v>5923.0</v>
      </c>
      <c r="D1159" s="27">
        <v>0.0</v>
      </c>
      <c r="E1159" s="41"/>
    </row>
    <row r="1160" hidden="1">
      <c r="A1160" s="57" t="s">
        <v>3858</v>
      </c>
      <c r="B1160" s="29">
        <v>17388.0</v>
      </c>
      <c r="C1160" s="26">
        <v>17388.0</v>
      </c>
      <c r="D1160" s="27">
        <v>0.0</v>
      </c>
      <c r="E1160" s="41"/>
    </row>
    <row r="1161" hidden="1">
      <c r="A1161" s="57" t="s">
        <v>3859</v>
      </c>
      <c r="B1161" s="29">
        <v>0.0</v>
      </c>
      <c r="C1161" s="26"/>
      <c r="D1161" s="27">
        <v>0.0</v>
      </c>
      <c r="E1161" s="42"/>
    </row>
    <row r="1162" hidden="1">
      <c r="A1162" s="57" t="s">
        <v>3860</v>
      </c>
      <c r="B1162" s="25">
        <v>0.0</v>
      </c>
      <c r="C1162" s="26"/>
      <c r="D1162" s="27">
        <v>0.0</v>
      </c>
      <c r="E1162" s="41"/>
    </row>
    <row r="1163" hidden="1">
      <c r="A1163" s="31" t="s">
        <v>3862</v>
      </c>
      <c r="B1163" s="29">
        <v>0.0</v>
      </c>
      <c r="C1163" s="26"/>
      <c r="D1163" s="27">
        <v>0.0</v>
      </c>
      <c r="E1163" s="42"/>
    </row>
    <row r="1164" hidden="1">
      <c r="A1164" s="31" t="s">
        <v>3863</v>
      </c>
      <c r="B1164" s="29">
        <v>0.0</v>
      </c>
      <c r="C1164" s="26"/>
      <c r="D1164" s="27">
        <v>0.0</v>
      </c>
      <c r="E1164" s="42"/>
    </row>
    <row r="1165" hidden="1">
      <c r="A1165" s="31" t="s">
        <v>3865</v>
      </c>
      <c r="B1165" s="29">
        <v>0.0</v>
      </c>
      <c r="C1165" s="26"/>
      <c r="D1165" s="27">
        <v>0.0</v>
      </c>
      <c r="E1165" s="28"/>
    </row>
    <row r="1166" hidden="1">
      <c r="A1166" s="31" t="s">
        <v>3867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8" t="s">
        <v>3868</v>
      </c>
      <c r="B1167" s="29">
        <v>64450.0</v>
      </c>
      <c r="C1167" s="29">
        <v>64450.0</v>
      </c>
      <c r="D1167" s="27">
        <v>0.0</v>
      </c>
      <c r="E1167" s="42"/>
    </row>
    <row r="1168" hidden="1">
      <c r="A1168" s="58" t="s">
        <v>3869</v>
      </c>
      <c r="B1168" s="29">
        <v>19787.0</v>
      </c>
      <c r="C1168" s="59">
        <v>19418.0</v>
      </c>
      <c r="D1168" s="27">
        <v>-369.0</v>
      </c>
      <c r="E1168" s="42"/>
    </row>
    <row r="1169" hidden="1">
      <c r="A1169" s="58" t="s">
        <v>3870</v>
      </c>
      <c r="B1169" s="29">
        <v>33272.0</v>
      </c>
      <c r="C1169" s="59">
        <v>32868.0</v>
      </c>
      <c r="D1169" s="27">
        <v>-404.0</v>
      </c>
      <c r="E1169" s="42"/>
    </row>
    <row r="1170" hidden="1">
      <c r="A1170" s="58" t="s">
        <v>3871</v>
      </c>
      <c r="B1170" s="29">
        <v>22165.0</v>
      </c>
      <c r="C1170" s="59">
        <v>22165.0</v>
      </c>
      <c r="D1170" s="27">
        <v>0.0</v>
      </c>
      <c r="E1170" s="42"/>
    </row>
    <row r="1171" hidden="1">
      <c r="A1171" s="58" t="s">
        <v>3873</v>
      </c>
      <c r="B1171" s="29">
        <v>1353.0</v>
      </c>
      <c r="C1171" s="59">
        <v>1353.0</v>
      </c>
      <c r="D1171" s="27">
        <v>0.0</v>
      </c>
      <c r="E1171" s="42"/>
    </row>
    <row r="1172" hidden="1">
      <c r="A1172" s="58" t="s">
        <v>3874</v>
      </c>
      <c r="B1172" s="29">
        <v>0.0</v>
      </c>
      <c r="C1172" s="59">
        <v>0.0</v>
      </c>
      <c r="D1172" s="27">
        <v>0.0</v>
      </c>
      <c r="E1172" s="42"/>
    </row>
    <row r="1173" hidden="1">
      <c r="A1173" s="35" t="s">
        <v>3875</v>
      </c>
      <c r="B1173" s="29">
        <v>166271.0</v>
      </c>
      <c r="C1173" s="59">
        <v>165498.0</v>
      </c>
      <c r="D1173" s="27">
        <v>-773.0</v>
      </c>
      <c r="E1173" s="42"/>
    </row>
    <row r="1174" hidden="1">
      <c r="A1174" s="36" t="s">
        <v>3876</v>
      </c>
      <c r="B1174" s="43">
        <v>107.0</v>
      </c>
      <c r="C1174" s="73">
        <v>-333.0</v>
      </c>
      <c r="D1174" s="66">
        <v>-440.0</v>
      </c>
      <c r="E1174" s="46"/>
    </row>
    <row r="1175" hidden="1"/>
    <row r="1176" hidden="1"/>
    <row r="1177" hidden="1">
      <c r="A1177" s="5" t="s">
        <v>5097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3850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4" t="s">
        <v>3851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5098</v>
      </c>
      <c r="B1183" s="7"/>
      <c r="C1183" s="16"/>
      <c r="D1183" s="56" t="s">
        <v>5099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3852</v>
      </c>
      <c r="B1185" s="6"/>
      <c r="C1185" s="6"/>
      <c r="D1185" s="6"/>
      <c r="E1185" s="7"/>
    </row>
    <row r="1186" hidden="1">
      <c r="A1186" s="20" t="s">
        <v>3853</v>
      </c>
      <c r="B1186" s="21" t="s">
        <v>3854</v>
      </c>
      <c r="C1186" s="22" t="s">
        <v>3855</v>
      </c>
      <c r="D1186" s="21" t="s">
        <v>3856</v>
      </c>
      <c r="E1186" s="23" t="s">
        <v>13</v>
      </c>
    </row>
    <row r="1187" hidden="1">
      <c r="A1187" s="57" t="s">
        <v>3857</v>
      </c>
      <c r="B1187" s="25">
        <v>5543.0</v>
      </c>
      <c r="C1187" s="26">
        <v>2123.0</v>
      </c>
      <c r="D1187" s="27">
        <v>-3420.0</v>
      </c>
      <c r="E1187" s="41" t="s">
        <v>9079</v>
      </c>
    </row>
    <row r="1188" hidden="1">
      <c r="A1188" s="57" t="s">
        <v>3858</v>
      </c>
      <c r="B1188" s="29">
        <v>15291.0</v>
      </c>
      <c r="C1188" s="26">
        <v>15291.0</v>
      </c>
      <c r="D1188" s="27">
        <v>0.0</v>
      </c>
      <c r="E1188" s="41"/>
    </row>
    <row r="1189" hidden="1">
      <c r="A1189" s="57" t="s">
        <v>3859</v>
      </c>
      <c r="B1189" s="29">
        <v>0.0</v>
      </c>
      <c r="C1189" s="26"/>
      <c r="D1189" s="27">
        <v>0.0</v>
      </c>
      <c r="E1189" s="42"/>
    </row>
    <row r="1190" hidden="1">
      <c r="A1190" s="57" t="s">
        <v>3860</v>
      </c>
      <c r="B1190" s="25">
        <v>0.0</v>
      </c>
      <c r="C1190" s="26"/>
      <c r="D1190" s="27">
        <v>0.0</v>
      </c>
      <c r="E1190" s="41"/>
    </row>
    <row r="1191" hidden="1">
      <c r="A1191" s="31" t="s">
        <v>3862</v>
      </c>
      <c r="B1191" s="29">
        <v>0.0</v>
      </c>
      <c r="C1191" s="26"/>
      <c r="D1191" s="27">
        <v>0.0</v>
      </c>
      <c r="E1191" s="42"/>
    </row>
    <row r="1192" hidden="1">
      <c r="A1192" s="31" t="s">
        <v>3863</v>
      </c>
      <c r="B1192" s="29">
        <v>0.0</v>
      </c>
      <c r="C1192" s="26"/>
      <c r="D1192" s="27">
        <v>0.0</v>
      </c>
      <c r="E1192" s="42"/>
    </row>
    <row r="1193" hidden="1">
      <c r="A1193" s="31" t="s">
        <v>3865</v>
      </c>
      <c r="B1193" s="29">
        <v>700.0</v>
      </c>
      <c r="C1193" s="26">
        <v>700.0</v>
      </c>
      <c r="D1193" s="27">
        <v>0.0</v>
      </c>
      <c r="E1193" s="28" t="s">
        <v>9080</v>
      </c>
    </row>
    <row r="1194" hidden="1">
      <c r="A1194" s="31" t="s">
        <v>3867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8" t="s">
        <v>3868</v>
      </c>
      <c r="B1195" s="29">
        <v>87048.34999999999</v>
      </c>
      <c r="C1195" s="29">
        <v>87048.34999999995</v>
      </c>
      <c r="D1195" s="27">
        <v>-4.3655745685100555E-11</v>
      </c>
      <c r="E1195" s="42"/>
    </row>
    <row r="1196" hidden="1">
      <c r="A1196" s="58" t="s">
        <v>3869</v>
      </c>
      <c r="B1196" s="29">
        <v>26487.0</v>
      </c>
      <c r="C1196" s="59">
        <v>26487.0</v>
      </c>
      <c r="D1196" s="27">
        <v>0.0</v>
      </c>
      <c r="E1196" s="42"/>
    </row>
    <row r="1197" hidden="1">
      <c r="A1197" s="58" t="s">
        <v>3870</v>
      </c>
      <c r="B1197" s="29">
        <v>31996.0</v>
      </c>
      <c r="C1197" s="59">
        <v>31996.0</v>
      </c>
      <c r="D1197" s="27">
        <v>0.0</v>
      </c>
      <c r="E1197" s="42"/>
    </row>
    <row r="1198" hidden="1">
      <c r="A1198" s="58" t="s">
        <v>3871</v>
      </c>
      <c r="B1198" s="29">
        <v>25828.1</v>
      </c>
      <c r="C1198" s="59">
        <v>25828.1</v>
      </c>
      <c r="D1198" s="27">
        <v>0.0</v>
      </c>
      <c r="E1198" s="42"/>
    </row>
    <row r="1199" hidden="1">
      <c r="A1199" s="58" t="s">
        <v>3873</v>
      </c>
      <c r="B1199" s="29">
        <v>1662.0</v>
      </c>
      <c r="C1199" s="59">
        <v>1662.0</v>
      </c>
      <c r="D1199" s="27">
        <v>0.0</v>
      </c>
      <c r="E1199" s="42"/>
    </row>
    <row r="1200" hidden="1">
      <c r="A1200" s="58" t="s">
        <v>3874</v>
      </c>
      <c r="B1200" s="29">
        <v>0.0</v>
      </c>
      <c r="C1200" s="59">
        <v>0.0</v>
      </c>
      <c r="D1200" s="27">
        <v>0.0</v>
      </c>
      <c r="E1200" s="42"/>
    </row>
    <row r="1201" hidden="1">
      <c r="A1201" s="35" t="s">
        <v>3875</v>
      </c>
      <c r="B1201" s="29">
        <v>195881.95</v>
      </c>
      <c r="C1201" s="59">
        <v>195881.94999999972</v>
      </c>
      <c r="D1201" s="27">
        <v>-2.9103830456733704E-10</v>
      </c>
      <c r="E1201" s="42"/>
    </row>
    <row r="1202" hidden="1">
      <c r="A1202" s="36" t="s">
        <v>3876</v>
      </c>
      <c r="B1202" s="43">
        <v>33.49999999998545</v>
      </c>
      <c r="C1202" s="73">
        <v>-3386.499999999767</v>
      </c>
      <c r="D1202" s="66">
        <v>-3419.9999999997526</v>
      </c>
      <c r="E1202" s="46"/>
    </row>
    <row r="1203" hidden="1"/>
    <row r="1204" hidden="1"/>
    <row r="1205" hidden="1">
      <c r="A1205" s="5" t="s">
        <v>5097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3850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4" t="s">
        <v>3851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5098</v>
      </c>
      <c r="B1211" s="7"/>
      <c r="C1211" s="16"/>
      <c r="D1211" s="56" t="s">
        <v>5101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3852</v>
      </c>
      <c r="B1213" s="6"/>
      <c r="C1213" s="6"/>
      <c r="D1213" s="6"/>
      <c r="E1213" s="7"/>
    </row>
    <row r="1214" hidden="1">
      <c r="A1214" s="20" t="s">
        <v>3853</v>
      </c>
      <c r="B1214" s="21" t="s">
        <v>3854</v>
      </c>
      <c r="C1214" s="22" t="s">
        <v>3855</v>
      </c>
      <c r="D1214" s="21" t="s">
        <v>3856</v>
      </c>
      <c r="E1214" s="23" t="s">
        <v>13</v>
      </c>
    </row>
    <row r="1215" hidden="1">
      <c r="A1215" s="57" t="s">
        <v>3857</v>
      </c>
      <c r="B1215" s="25">
        <v>1756.0</v>
      </c>
      <c r="C1215" s="26">
        <v>1056.0</v>
      </c>
      <c r="D1215" s="27">
        <v>-700.0</v>
      </c>
      <c r="E1215" s="41"/>
    </row>
    <row r="1216" hidden="1">
      <c r="A1216" s="57" t="s">
        <v>3858</v>
      </c>
      <c r="B1216" s="29">
        <v>5790.0</v>
      </c>
      <c r="C1216" s="26">
        <v>5790.0</v>
      </c>
      <c r="D1216" s="27">
        <v>0.0</v>
      </c>
      <c r="E1216" s="41"/>
    </row>
    <row r="1217" hidden="1">
      <c r="A1217" s="57" t="s">
        <v>3859</v>
      </c>
      <c r="B1217" s="29">
        <v>0.0</v>
      </c>
      <c r="C1217" s="26"/>
      <c r="D1217" s="27">
        <v>0.0</v>
      </c>
      <c r="E1217" s="42"/>
    </row>
    <row r="1218" hidden="1">
      <c r="A1218" s="57" t="s">
        <v>3860</v>
      </c>
      <c r="B1218" s="25">
        <v>0.0</v>
      </c>
      <c r="C1218" s="26"/>
      <c r="D1218" s="27">
        <v>0.0</v>
      </c>
      <c r="E1218" s="41"/>
    </row>
    <row r="1219" hidden="1">
      <c r="A1219" s="31" t="s">
        <v>3862</v>
      </c>
      <c r="B1219" s="29">
        <v>0.0</v>
      </c>
      <c r="C1219" s="26"/>
      <c r="D1219" s="27">
        <v>0.0</v>
      </c>
      <c r="E1219" s="42"/>
    </row>
    <row r="1220" hidden="1">
      <c r="A1220" s="31" t="s">
        <v>3863</v>
      </c>
      <c r="B1220" s="29">
        <v>0.0</v>
      </c>
      <c r="C1220" s="26"/>
      <c r="D1220" s="27">
        <v>0.0</v>
      </c>
      <c r="E1220" s="42"/>
    </row>
    <row r="1221" hidden="1">
      <c r="A1221" s="31" t="s">
        <v>3865</v>
      </c>
      <c r="B1221" s="29">
        <v>0.0</v>
      </c>
      <c r="C1221" s="26">
        <v>700.0</v>
      </c>
      <c r="D1221" s="27">
        <v>700.0</v>
      </c>
      <c r="E1221" s="28" t="s">
        <v>9081</v>
      </c>
    </row>
    <row r="1222" hidden="1">
      <c r="A1222" s="31" t="s">
        <v>3867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8" t="s">
        <v>3868</v>
      </c>
      <c r="B1223" s="29">
        <v>25489.0</v>
      </c>
      <c r="C1223" s="29">
        <v>25489.0</v>
      </c>
      <c r="D1223" s="27">
        <v>0.0</v>
      </c>
      <c r="E1223" s="42"/>
    </row>
    <row r="1224" hidden="1">
      <c r="A1224" s="58" t="s">
        <v>3869</v>
      </c>
      <c r="B1224" s="29">
        <v>7593.0</v>
      </c>
      <c r="C1224" s="59">
        <v>7593.0</v>
      </c>
      <c r="D1224" s="27">
        <v>0.0</v>
      </c>
      <c r="E1224" s="42"/>
    </row>
    <row r="1225" hidden="1">
      <c r="A1225" s="58" t="s">
        <v>3870</v>
      </c>
      <c r="B1225" s="29">
        <v>10489.0</v>
      </c>
      <c r="C1225" s="59">
        <v>10046.0</v>
      </c>
      <c r="D1225" s="27">
        <v>-443.0</v>
      </c>
      <c r="E1225" s="42"/>
    </row>
    <row r="1226" hidden="1">
      <c r="A1226" s="58" t="s">
        <v>3871</v>
      </c>
      <c r="B1226" s="29">
        <v>7433.0</v>
      </c>
      <c r="C1226" s="59">
        <v>7433.0</v>
      </c>
      <c r="D1226" s="27">
        <v>0.0</v>
      </c>
      <c r="E1226" s="42"/>
    </row>
    <row r="1227" hidden="1">
      <c r="A1227" s="58" t="s">
        <v>3873</v>
      </c>
      <c r="B1227" s="29">
        <v>0.0</v>
      </c>
      <c r="C1227" s="59">
        <v>0.0</v>
      </c>
      <c r="D1227" s="27">
        <v>0.0</v>
      </c>
      <c r="E1227" s="42"/>
    </row>
    <row r="1228" hidden="1">
      <c r="A1228" s="58" t="s">
        <v>3874</v>
      </c>
      <c r="B1228" s="29">
        <v>0.0</v>
      </c>
      <c r="C1228" s="59">
        <v>0.0</v>
      </c>
      <c r="D1228" s="27">
        <v>0.0</v>
      </c>
      <c r="E1228" s="42"/>
    </row>
    <row r="1229" hidden="1">
      <c r="A1229" s="35" t="s">
        <v>3875</v>
      </c>
      <c r="B1229" s="29">
        <v>59022.0</v>
      </c>
      <c r="C1229" s="59">
        <v>58579.0</v>
      </c>
      <c r="D1229" s="27">
        <v>-443.0</v>
      </c>
      <c r="E1229" s="42"/>
    </row>
    <row r="1230" hidden="1">
      <c r="A1230" s="36" t="s">
        <v>3876</v>
      </c>
      <c r="B1230" s="43">
        <v>8.0</v>
      </c>
      <c r="C1230" s="73">
        <v>8.0</v>
      </c>
      <c r="D1230" s="66">
        <v>0.0</v>
      </c>
      <c r="E1230" s="46"/>
    </row>
    <row r="1231" hidden="1"/>
    <row r="1232" hidden="1"/>
    <row r="1233" hidden="1">
      <c r="A1233" s="5" t="s">
        <v>5097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3850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4" t="s">
        <v>3851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5113</v>
      </c>
      <c r="B1239" s="7"/>
      <c r="C1239" s="16"/>
      <c r="D1239" s="56" t="s">
        <v>5099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3852</v>
      </c>
      <c r="B1241" s="6"/>
      <c r="C1241" s="6"/>
      <c r="D1241" s="6"/>
      <c r="E1241" s="7"/>
    </row>
    <row r="1242" hidden="1">
      <c r="A1242" s="20" t="s">
        <v>3853</v>
      </c>
      <c r="B1242" s="21" t="s">
        <v>3854</v>
      </c>
      <c r="C1242" s="22" t="s">
        <v>3855</v>
      </c>
      <c r="D1242" s="21" t="s">
        <v>3856</v>
      </c>
      <c r="E1242" s="23" t="s">
        <v>13</v>
      </c>
    </row>
    <row r="1243" hidden="1">
      <c r="A1243" s="57" t="s">
        <v>3857</v>
      </c>
      <c r="B1243" s="25">
        <v>3014.0</v>
      </c>
      <c r="C1243" s="26">
        <v>3014.0</v>
      </c>
      <c r="D1243" s="27">
        <v>0.0</v>
      </c>
      <c r="E1243" s="41"/>
    </row>
    <row r="1244" hidden="1">
      <c r="A1244" s="57" t="s">
        <v>3858</v>
      </c>
      <c r="B1244" s="29">
        <v>5671.0</v>
      </c>
      <c r="C1244" s="26">
        <v>4724.0</v>
      </c>
      <c r="D1244" s="27">
        <v>-947.0</v>
      </c>
      <c r="E1244" s="41" t="s">
        <v>9082</v>
      </c>
    </row>
    <row r="1245" hidden="1">
      <c r="A1245" s="57" t="s">
        <v>3859</v>
      </c>
      <c r="B1245" s="29">
        <v>150.0</v>
      </c>
      <c r="C1245" s="26">
        <v>150.0</v>
      </c>
      <c r="D1245" s="27">
        <v>0.0</v>
      </c>
      <c r="E1245" s="42"/>
    </row>
    <row r="1246" hidden="1">
      <c r="A1246" s="57" t="s">
        <v>3860</v>
      </c>
      <c r="B1246" s="25">
        <v>0.0</v>
      </c>
      <c r="C1246" s="26"/>
      <c r="D1246" s="27">
        <v>0.0</v>
      </c>
      <c r="E1246" s="41"/>
    </row>
    <row r="1247" hidden="1">
      <c r="A1247" s="31" t="s">
        <v>3862</v>
      </c>
      <c r="B1247" s="29">
        <v>0.0</v>
      </c>
      <c r="C1247" s="26"/>
      <c r="D1247" s="27">
        <v>0.0</v>
      </c>
      <c r="E1247" s="42"/>
    </row>
    <row r="1248" hidden="1">
      <c r="A1248" s="31" t="s">
        <v>3863</v>
      </c>
      <c r="B1248" s="29">
        <v>0.0</v>
      </c>
      <c r="C1248" s="26"/>
      <c r="D1248" s="27">
        <v>0.0</v>
      </c>
      <c r="E1248" s="42"/>
    </row>
    <row r="1249" hidden="1">
      <c r="A1249" s="31" t="s">
        <v>3865</v>
      </c>
      <c r="B1249" s="29">
        <v>0.0</v>
      </c>
      <c r="C1249" s="26"/>
      <c r="D1249" s="27">
        <v>0.0</v>
      </c>
      <c r="E1249" s="28"/>
    </row>
    <row r="1250" hidden="1">
      <c r="A1250" s="31" t="s">
        <v>3867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8" t="s">
        <v>3868</v>
      </c>
      <c r="B1251" s="29">
        <v>50816.0</v>
      </c>
      <c r="C1251" s="29">
        <v>50527.0</v>
      </c>
      <c r="D1251" s="27">
        <v>-289.0</v>
      </c>
      <c r="E1251" s="42"/>
    </row>
    <row r="1252" hidden="1">
      <c r="A1252" s="58" t="s">
        <v>3869</v>
      </c>
      <c r="B1252" s="29">
        <v>17670.0</v>
      </c>
      <c r="C1252" s="59">
        <v>17341.0</v>
      </c>
      <c r="D1252" s="27">
        <v>-329.0</v>
      </c>
      <c r="E1252" s="42"/>
    </row>
    <row r="1253" hidden="1">
      <c r="A1253" s="58" t="s">
        <v>3870</v>
      </c>
      <c r="B1253" s="29">
        <v>15180.0</v>
      </c>
      <c r="C1253" s="59">
        <v>15180.0</v>
      </c>
      <c r="D1253" s="27">
        <v>0.0</v>
      </c>
      <c r="E1253" s="42"/>
    </row>
    <row r="1254" hidden="1">
      <c r="A1254" s="58" t="s">
        <v>3871</v>
      </c>
      <c r="B1254" s="29">
        <v>18319.0</v>
      </c>
      <c r="C1254" s="59">
        <v>18319.0</v>
      </c>
      <c r="D1254" s="27">
        <v>0.0</v>
      </c>
      <c r="E1254" s="42"/>
    </row>
    <row r="1255" hidden="1">
      <c r="A1255" s="58" t="s">
        <v>3873</v>
      </c>
      <c r="B1255" s="29">
        <v>557.0</v>
      </c>
      <c r="C1255" s="59">
        <v>557.0</v>
      </c>
      <c r="D1255" s="27">
        <v>0.0</v>
      </c>
      <c r="E1255" s="42"/>
    </row>
    <row r="1256" hidden="1">
      <c r="A1256" s="58" t="s">
        <v>3874</v>
      </c>
      <c r="B1256" s="29">
        <v>0.0</v>
      </c>
      <c r="C1256" s="59">
        <v>0.0</v>
      </c>
      <c r="D1256" s="27">
        <v>0.0</v>
      </c>
      <c r="E1256" s="42"/>
    </row>
    <row r="1257" hidden="1">
      <c r="A1257" s="35" t="s">
        <v>3875</v>
      </c>
      <c r="B1257" s="29">
        <v>112416.5</v>
      </c>
      <c r="C1257" s="59">
        <v>111798.5</v>
      </c>
      <c r="D1257" s="27">
        <v>-618.0</v>
      </c>
      <c r="E1257" s="42"/>
    </row>
    <row r="1258" hidden="1">
      <c r="A1258" s="36" t="s">
        <v>3876</v>
      </c>
      <c r="B1258" s="43">
        <v>0.5</v>
      </c>
      <c r="C1258" s="73">
        <v>-946.5</v>
      </c>
      <c r="D1258" s="66">
        <v>-947.0</v>
      </c>
      <c r="E1258" s="46"/>
    </row>
    <row r="1259" hidden="1"/>
    <row r="1260" hidden="1"/>
    <row r="1261" hidden="1">
      <c r="A1261" s="5" t="s">
        <v>5097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3850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4" t="s">
        <v>3851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5098</v>
      </c>
      <c r="B1267" s="7"/>
      <c r="C1267" s="16"/>
      <c r="D1267" s="56" t="s">
        <v>5099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3852</v>
      </c>
      <c r="B1269" s="6"/>
      <c r="C1269" s="6"/>
      <c r="D1269" s="6"/>
      <c r="E1269" s="7"/>
    </row>
    <row r="1270" hidden="1">
      <c r="A1270" s="20" t="s">
        <v>3853</v>
      </c>
      <c r="B1270" s="21" t="s">
        <v>3854</v>
      </c>
      <c r="C1270" s="22" t="s">
        <v>3855</v>
      </c>
      <c r="D1270" s="21" t="s">
        <v>3856</v>
      </c>
      <c r="E1270" s="23" t="s">
        <v>13</v>
      </c>
    </row>
    <row r="1271" hidden="1">
      <c r="A1271" s="57" t="s">
        <v>3857</v>
      </c>
      <c r="B1271" s="25">
        <v>5653.0</v>
      </c>
      <c r="C1271" s="26">
        <v>5653.0</v>
      </c>
      <c r="D1271" s="27">
        <v>0.0</v>
      </c>
      <c r="E1271" s="41"/>
    </row>
    <row r="1272" hidden="1">
      <c r="A1272" s="57" t="s">
        <v>3858</v>
      </c>
      <c r="B1272" s="29">
        <v>13826.0</v>
      </c>
      <c r="C1272" s="26">
        <v>13826.0</v>
      </c>
      <c r="D1272" s="27">
        <v>0.0</v>
      </c>
      <c r="E1272" s="41"/>
    </row>
    <row r="1273" hidden="1">
      <c r="A1273" s="57" t="s">
        <v>3859</v>
      </c>
      <c r="B1273" s="29">
        <v>0.0</v>
      </c>
      <c r="C1273" s="26"/>
      <c r="D1273" s="27">
        <v>0.0</v>
      </c>
      <c r="E1273" s="42"/>
    </row>
    <row r="1274" hidden="1">
      <c r="A1274" s="57" t="s">
        <v>3860</v>
      </c>
      <c r="B1274" s="25">
        <v>0.0</v>
      </c>
      <c r="C1274" s="26"/>
      <c r="D1274" s="27">
        <v>0.0</v>
      </c>
      <c r="E1274" s="41"/>
    </row>
    <row r="1275" hidden="1">
      <c r="A1275" s="31" t="s">
        <v>3862</v>
      </c>
      <c r="B1275" s="29">
        <v>0.0</v>
      </c>
      <c r="C1275" s="26"/>
      <c r="D1275" s="27">
        <v>0.0</v>
      </c>
      <c r="E1275" s="42"/>
    </row>
    <row r="1276" hidden="1">
      <c r="A1276" s="31" t="s">
        <v>3863</v>
      </c>
      <c r="B1276" s="29">
        <v>0.0</v>
      </c>
      <c r="C1276" s="26"/>
      <c r="D1276" s="27">
        <v>0.0</v>
      </c>
      <c r="E1276" s="42"/>
    </row>
    <row r="1277" hidden="1">
      <c r="A1277" s="31" t="s">
        <v>3865</v>
      </c>
      <c r="B1277" s="29">
        <v>0.0</v>
      </c>
      <c r="C1277" s="26"/>
      <c r="D1277" s="27">
        <v>0.0</v>
      </c>
      <c r="E1277" s="28"/>
    </row>
    <row r="1278" hidden="1">
      <c r="A1278" s="31" t="s">
        <v>3867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8" t="s">
        <v>3868</v>
      </c>
      <c r="B1279" s="29">
        <v>90021.0</v>
      </c>
      <c r="C1279" s="29">
        <v>90021.0</v>
      </c>
      <c r="D1279" s="27">
        <v>0.0</v>
      </c>
      <c r="E1279" s="42"/>
    </row>
    <row r="1280" hidden="1">
      <c r="A1280" s="58" t="s">
        <v>3869</v>
      </c>
      <c r="B1280" s="29">
        <v>23701.0</v>
      </c>
      <c r="C1280" s="59">
        <v>23701.0</v>
      </c>
      <c r="D1280" s="27">
        <v>0.0</v>
      </c>
      <c r="E1280" s="42"/>
    </row>
    <row r="1281" hidden="1">
      <c r="A1281" s="58" t="s">
        <v>3870</v>
      </c>
      <c r="B1281" s="29">
        <v>37219.0</v>
      </c>
      <c r="C1281" s="59">
        <v>37219.0</v>
      </c>
      <c r="D1281" s="27">
        <v>0.0</v>
      </c>
      <c r="E1281" s="42"/>
    </row>
    <row r="1282" hidden="1">
      <c r="A1282" s="58" t="s">
        <v>3871</v>
      </c>
      <c r="B1282" s="29">
        <v>23405.0</v>
      </c>
      <c r="C1282" s="59">
        <v>23405.0</v>
      </c>
      <c r="D1282" s="27">
        <v>0.0</v>
      </c>
      <c r="E1282" s="42"/>
    </row>
    <row r="1283" hidden="1">
      <c r="A1283" s="58" t="s">
        <v>3873</v>
      </c>
      <c r="B1283" s="29">
        <v>2088.0</v>
      </c>
      <c r="C1283" s="59">
        <v>2088.0</v>
      </c>
      <c r="D1283" s="27">
        <v>0.0</v>
      </c>
      <c r="E1283" s="42"/>
    </row>
    <row r="1284" hidden="1">
      <c r="A1284" s="58" t="s">
        <v>3874</v>
      </c>
      <c r="B1284" s="29">
        <v>0.0</v>
      </c>
      <c r="C1284" s="59">
        <v>0.0</v>
      </c>
      <c r="D1284" s="27">
        <v>0.0</v>
      </c>
      <c r="E1284" s="42"/>
    </row>
    <row r="1285" hidden="1">
      <c r="A1285" s="35" t="s">
        <v>3875</v>
      </c>
      <c r="B1285" s="29">
        <v>197350.65</v>
      </c>
      <c r="C1285" s="59">
        <v>197350.65000000002</v>
      </c>
      <c r="D1285" s="27">
        <v>2.9103830456733704E-11</v>
      </c>
      <c r="E1285" s="42"/>
    </row>
    <row r="1286" hidden="1">
      <c r="A1286" s="36" t="s">
        <v>3876</v>
      </c>
      <c r="B1286" s="43">
        <v>82.34999999999854</v>
      </c>
      <c r="C1286" s="73">
        <v>122.34999999997672</v>
      </c>
      <c r="D1286" s="66">
        <v>39.99999999997817</v>
      </c>
      <c r="E1286" s="46"/>
    </row>
    <row r="1287" hidden="1"/>
    <row r="1288" hidden="1"/>
    <row r="1289" hidden="1">
      <c r="A1289" s="5" t="s">
        <v>5097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3850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4" t="s">
        <v>3851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5098</v>
      </c>
      <c r="B1295" s="7"/>
      <c r="C1295" s="16"/>
      <c r="D1295" s="56" t="s">
        <v>5099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3852</v>
      </c>
      <c r="B1297" s="6"/>
      <c r="C1297" s="6"/>
      <c r="D1297" s="6"/>
      <c r="E1297" s="7"/>
    </row>
    <row r="1298" hidden="1">
      <c r="A1298" s="20" t="s">
        <v>3853</v>
      </c>
      <c r="B1298" s="21" t="s">
        <v>3854</v>
      </c>
      <c r="C1298" s="22" t="s">
        <v>3855</v>
      </c>
      <c r="D1298" s="21" t="s">
        <v>3856</v>
      </c>
      <c r="E1298" s="23" t="s">
        <v>13</v>
      </c>
    </row>
    <row r="1299" hidden="1">
      <c r="A1299" s="57" t="s">
        <v>3857</v>
      </c>
      <c r="B1299" s="25">
        <v>7091.0</v>
      </c>
      <c r="C1299" s="26">
        <v>7091.0</v>
      </c>
      <c r="D1299" s="27">
        <v>0.0</v>
      </c>
      <c r="E1299" s="41"/>
    </row>
    <row r="1300" hidden="1">
      <c r="A1300" s="57" t="s">
        <v>3858</v>
      </c>
      <c r="B1300" s="29">
        <v>11526.0</v>
      </c>
      <c r="C1300" s="26">
        <v>11526.0</v>
      </c>
      <c r="D1300" s="27">
        <v>0.0</v>
      </c>
      <c r="E1300" s="41"/>
    </row>
    <row r="1301" hidden="1">
      <c r="A1301" s="57" t="s">
        <v>3859</v>
      </c>
      <c r="B1301" s="29">
        <v>0.0</v>
      </c>
      <c r="C1301" s="26"/>
      <c r="D1301" s="27">
        <v>0.0</v>
      </c>
      <c r="E1301" s="42"/>
    </row>
    <row r="1302" hidden="1">
      <c r="A1302" s="57" t="s">
        <v>3860</v>
      </c>
      <c r="B1302" s="25">
        <v>0.0</v>
      </c>
      <c r="C1302" s="26"/>
      <c r="D1302" s="27">
        <v>0.0</v>
      </c>
      <c r="E1302" s="41"/>
    </row>
    <row r="1303" hidden="1">
      <c r="A1303" s="31" t="s">
        <v>3862</v>
      </c>
      <c r="B1303" s="29">
        <v>0.0</v>
      </c>
      <c r="C1303" s="26"/>
      <c r="D1303" s="27">
        <v>0.0</v>
      </c>
      <c r="E1303" s="42"/>
    </row>
    <row r="1304" hidden="1">
      <c r="A1304" s="31" t="s">
        <v>3863</v>
      </c>
      <c r="B1304" s="29">
        <v>0.0</v>
      </c>
      <c r="C1304" s="26"/>
      <c r="D1304" s="27">
        <v>0.0</v>
      </c>
      <c r="E1304" s="42"/>
    </row>
    <row r="1305" hidden="1">
      <c r="A1305" s="31" t="s">
        <v>3865</v>
      </c>
      <c r="B1305" s="29">
        <v>1579.0</v>
      </c>
      <c r="C1305" s="26">
        <v>1579.0</v>
      </c>
      <c r="D1305" s="27">
        <v>0.0</v>
      </c>
      <c r="E1305" s="28" t="s">
        <v>9083</v>
      </c>
    </row>
    <row r="1306" hidden="1">
      <c r="A1306" s="31" t="s">
        <v>3867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8" t="s">
        <v>3868</v>
      </c>
      <c r="B1307" s="29">
        <v>82612.0</v>
      </c>
      <c r="C1307" s="29">
        <v>82906.0</v>
      </c>
      <c r="D1307" s="27">
        <v>294.0</v>
      </c>
      <c r="E1307" s="42"/>
    </row>
    <row r="1308" hidden="1">
      <c r="A1308" s="58" t="s">
        <v>3869</v>
      </c>
      <c r="B1308" s="29">
        <v>20406.0</v>
      </c>
      <c r="C1308" s="59">
        <v>20406.0</v>
      </c>
      <c r="D1308" s="27">
        <v>0.0</v>
      </c>
      <c r="E1308" s="42"/>
    </row>
    <row r="1309" hidden="1">
      <c r="A1309" s="58" t="s">
        <v>3870</v>
      </c>
      <c r="B1309" s="29">
        <v>33380.0</v>
      </c>
      <c r="C1309" s="59">
        <v>33051.0</v>
      </c>
      <c r="D1309" s="27">
        <v>-329.0</v>
      </c>
      <c r="E1309" s="42"/>
    </row>
    <row r="1310" hidden="1">
      <c r="A1310" s="58" t="s">
        <v>3871</v>
      </c>
      <c r="B1310" s="29">
        <v>27686.0</v>
      </c>
      <c r="C1310" s="59">
        <v>27686.0</v>
      </c>
      <c r="D1310" s="27">
        <v>0.0</v>
      </c>
      <c r="E1310" s="42"/>
    </row>
    <row r="1311" hidden="1">
      <c r="A1311" s="58" t="s">
        <v>3873</v>
      </c>
      <c r="B1311" s="29">
        <v>926.0</v>
      </c>
      <c r="C1311" s="59">
        <v>926.0</v>
      </c>
      <c r="D1311" s="27">
        <v>0.0</v>
      </c>
      <c r="E1311" s="42"/>
    </row>
    <row r="1312" hidden="1">
      <c r="A1312" s="58" t="s">
        <v>3874</v>
      </c>
      <c r="B1312" s="29">
        <v>0.0</v>
      </c>
      <c r="C1312" s="59">
        <v>0.0</v>
      </c>
      <c r="D1312" s="27">
        <v>0.0</v>
      </c>
      <c r="E1312" s="42"/>
    </row>
    <row r="1313" hidden="1">
      <c r="A1313" s="35" t="s">
        <v>3875</v>
      </c>
      <c r="B1313" s="29">
        <v>187245.5</v>
      </c>
      <c r="C1313" s="59">
        <v>187210.5</v>
      </c>
      <c r="D1313" s="27">
        <v>-35.0</v>
      </c>
      <c r="E1313" s="42"/>
    </row>
    <row r="1314" hidden="1">
      <c r="A1314" s="36" t="s">
        <v>3876</v>
      </c>
      <c r="B1314" s="43">
        <v>0.5</v>
      </c>
      <c r="C1314" s="73">
        <v>0.5</v>
      </c>
      <c r="D1314" s="66">
        <v>0.0</v>
      </c>
      <c r="E1314" s="46"/>
    </row>
    <row r="1315" hidden="1"/>
    <row r="1316" hidden="1"/>
    <row r="1317" hidden="1">
      <c r="A1317" s="5" t="s">
        <v>5097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3850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4" t="s">
        <v>3851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5098</v>
      </c>
      <c r="B1323" s="7"/>
      <c r="C1323" s="16"/>
      <c r="D1323" s="56" t="s">
        <v>5099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3852</v>
      </c>
      <c r="B1325" s="6"/>
      <c r="C1325" s="6"/>
      <c r="D1325" s="6"/>
      <c r="E1325" s="7"/>
    </row>
    <row r="1326" hidden="1">
      <c r="A1326" s="20" t="s">
        <v>3853</v>
      </c>
      <c r="B1326" s="21" t="s">
        <v>3854</v>
      </c>
      <c r="C1326" s="22" t="s">
        <v>3855</v>
      </c>
      <c r="D1326" s="21" t="s">
        <v>3856</v>
      </c>
      <c r="E1326" s="23" t="s">
        <v>13</v>
      </c>
    </row>
    <row r="1327" hidden="1">
      <c r="A1327" s="57" t="s">
        <v>3857</v>
      </c>
      <c r="B1327" s="25">
        <v>6731.0</v>
      </c>
      <c r="C1327" s="26">
        <v>6731.0</v>
      </c>
      <c r="D1327" s="27">
        <v>0.0</v>
      </c>
      <c r="E1327" s="41"/>
    </row>
    <row r="1328" hidden="1">
      <c r="A1328" s="57" t="s">
        <v>3858</v>
      </c>
      <c r="B1328" s="29">
        <v>15029.0</v>
      </c>
      <c r="C1328" s="26">
        <v>15029.0</v>
      </c>
      <c r="D1328" s="27">
        <v>0.0</v>
      </c>
      <c r="E1328" s="41"/>
    </row>
    <row r="1329" hidden="1">
      <c r="A1329" s="57" t="s">
        <v>3859</v>
      </c>
      <c r="B1329" s="29">
        <v>0.0</v>
      </c>
      <c r="C1329" s="26"/>
      <c r="D1329" s="27">
        <v>0.0</v>
      </c>
      <c r="E1329" s="42"/>
    </row>
    <row r="1330" hidden="1">
      <c r="A1330" s="57" t="s">
        <v>3860</v>
      </c>
      <c r="B1330" s="25">
        <v>0.0</v>
      </c>
      <c r="C1330" s="26"/>
      <c r="D1330" s="27">
        <v>0.0</v>
      </c>
      <c r="E1330" s="41"/>
    </row>
    <row r="1331" hidden="1">
      <c r="A1331" s="31" t="s">
        <v>3862</v>
      </c>
      <c r="B1331" s="29">
        <v>0.0</v>
      </c>
      <c r="C1331" s="26"/>
      <c r="D1331" s="27">
        <v>0.0</v>
      </c>
      <c r="E1331" s="42"/>
    </row>
    <row r="1332" hidden="1">
      <c r="A1332" s="31" t="s">
        <v>3863</v>
      </c>
      <c r="B1332" s="29">
        <v>0.0</v>
      </c>
      <c r="C1332" s="26"/>
      <c r="D1332" s="27">
        <v>0.0</v>
      </c>
      <c r="E1332" s="42"/>
    </row>
    <row r="1333" hidden="1">
      <c r="A1333" s="31" t="s">
        <v>3865</v>
      </c>
      <c r="B1333" s="29">
        <v>0.0</v>
      </c>
      <c r="C1333" s="26"/>
      <c r="D1333" s="27">
        <v>0.0</v>
      </c>
      <c r="E1333" s="28"/>
    </row>
    <row r="1334" hidden="1">
      <c r="A1334" s="31" t="s">
        <v>3867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8" t="s">
        <v>3868</v>
      </c>
      <c r="B1335" s="29">
        <v>70820.0</v>
      </c>
      <c r="C1335" s="29">
        <v>70820.0</v>
      </c>
      <c r="D1335" s="27">
        <v>0.0</v>
      </c>
      <c r="E1335" s="42"/>
    </row>
    <row r="1336" hidden="1">
      <c r="A1336" s="58" t="s">
        <v>3869</v>
      </c>
      <c r="B1336" s="29">
        <v>23684.0</v>
      </c>
      <c r="C1336" s="59">
        <v>23684.0</v>
      </c>
      <c r="D1336" s="27">
        <v>0.0</v>
      </c>
      <c r="E1336" s="42"/>
    </row>
    <row r="1337" hidden="1">
      <c r="A1337" s="58" t="s">
        <v>3870</v>
      </c>
      <c r="B1337" s="29">
        <v>32140.0</v>
      </c>
      <c r="C1337" s="59">
        <v>31891.0</v>
      </c>
      <c r="D1337" s="27">
        <v>-249.0</v>
      </c>
      <c r="E1337" s="42"/>
    </row>
    <row r="1338" hidden="1">
      <c r="A1338" s="58" t="s">
        <v>3871</v>
      </c>
      <c r="B1338" s="29">
        <v>19619.0</v>
      </c>
      <c r="C1338" s="59">
        <v>19619.0</v>
      </c>
      <c r="D1338" s="27">
        <v>0.0</v>
      </c>
      <c r="E1338" s="42"/>
    </row>
    <row r="1339" hidden="1">
      <c r="A1339" s="58" t="s">
        <v>3873</v>
      </c>
      <c r="B1339" s="29">
        <v>278.0</v>
      </c>
      <c r="C1339" s="59">
        <v>278.0</v>
      </c>
      <c r="D1339" s="27">
        <v>0.0</v>
      </c>
      <c r="E1339" s="42"/>
    </row>
    <row r="1340" hidden="1">
      <c r="A1340" s="58" t="s">
        <v>3874</v>
      </c>
      <c r="B1340" s="29">
        <v>0.0</v>
      </c>
      <c r="C1340" s="59">
        <v>0.0</v>
      </c>
      <c r="D1340" s="27">
        <v>0.0</v>
      </c>
      <c r="E1340" s="42"/>
    </row>
    <row r="1341" hidden="1">
      <c r="A1341" s="35" t="s">
        <v>3875</v>
      </c>
      <c r="B1341" s="29">
        <v>170134.5</v>
      </c>
      <c r="C1341" s="59">
        <v>169885.5</v>
      </c>
      <c r="D1341" s="27">
        <v>-249.0</v>
      </c>
      <c r="E1341" s="42"/>
    </row>
    <row r="1342" hidden="1">
      <c r="A1342" s="36" t="s">
        <v>3876</v>
      </c>
      <c r="B1342" s="43">
        <v>46.5</v>
      </c>
      <c r="C1342" s="73">
        <v>-113.5</v>
      </c>
      <c r="D1342" s="66">
        <v>-160.0</v>
      </c>
      <c r="E1342" s="46"/>
    </row>
    <row r="1343" hidden="1"/>
    <row r="1344" hidden="1"/>
    <row r="1345" hidden="1">
      <c r="A1345" s="5" t="s">
        <v>5097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3850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4" t="s">
        <v>3851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5098</v>
      </c>
      <c r="B1351" s="7"/>
      <c r="C1351" s="16"/>
      <c r="D1351" s="56" t="s">
        <v>5099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3852</v>
      </c>
      <c r="B1353" s="6"/>
      <c r="C1353" s="6"/>
      <c r="D1353" s="6"/>
      <c r="E1353" s="7"/>
    </row>
    <row r="1354" hidden="1">
      <c r="A1354" s="20" t="s">
        <v>3853</v>
      </c>
      <c r="B1354" s="21" t="s">
        <v>3854</v>
      </c>
      <c r="C1354" s="22" t="s">
        <v>3855</v>
      </c>
      <c r="D1354" s="21" t="s">
        <v>3856</v>
      </c>
      <c r="E1354" s="23" t="s">
        <v>13</v>
      </c>
    </row>
    <row r="1355" hidden="1">
      <c r="A1355" s="57" t="s">
        <v>3857</v>
      </c>
      <c r="B1355" s="25">
        <v>5283.0</v>
      </c>
      <c r="C1355" s="26">
        <v>6337.0</v>
      </c>
      <c r="D1355" s="27">
        <v>1054.0</v>
      </c>
      <c r="E1355" s="41"/>
    </row>
    <row r="1356" hidden="1">
      <c r="A1356" s="57" t="s">
        <v>3858</v>
      </c>
      <c r="B1356" s="29">
        <v>14610.0</v>
      </c>
      <c r="C1356" s="26">
        <v>14251.0</v>
      </c>
      <c r="D1356" s="27">
        <v>-359.0</v>
      </c>
      <c r="E1356" s="41"/>
    </row>
    <row r="1357" hidden="1">
      <c r="A1357" s="57" t="s">
        <v>3859</v>
      </c>
      <c r="B1357" s="29">
        <v>0.0</v>
      </c>
      <c r="C1357" s="26"/>
      <c r="D1357" s="27">
        <v>0.0</v>
      </c>
      <c r="E1357" s="42"/>
    </row>
    <row r="1358" hidden="1">
      <c r="A1358" s="57" t="s">
        <v>3860</v>
      </c>
      <c r="B1358" s="25">
        <v>0.0</v>
      </c>
      <c r="C1358" s="26"/>
      <c r="D1358" s="27">
        <v>0.0</v>
      </c>
      <c r="E1358" s="41"/>
    </row>
    <row r="1359" hidden="1">
      <c r="A1359" s="31" t="s">
        <v>3862</v>
      </c>
      <c r="B1359" s="29">
        <v>0.0</v>
      </c>
      <c r="C1359" s="26"/>
      <c r="D1359" s="27">
        <v>0.0</v>
      </c>
      <c r="E1359" s="42"/>
    </row>
    <row r="1360" hidden="1">
      <c r="A1360" s="31" t="s">
        <v>3863</v>
      </c>
      <c r="B1360" s="29">
        <v>0.0</v>
      </c>
      <c r="C1360" s="26"/>
      <c r="D1360" s="27">
        <v>0.0</v>
      </c>
      <c r="E1360" s="42"/>
    </row>
    <row r="1361" hidden="1">
      <c r="A1361" s="31" t="s">
        <v>3865</v>
      </c>
      <c r="B1361" s="29">
        <v>0.0</v>
      </c>
      <c r="C1361" s="26">
        <v>855.0</v>
      </c>
      <c r="D1361" s="27">
        <v>855.0</v>
      </c>
      <c r="E1361" s="28" t="s">
        <v>9084</v>
      </c>
    </row>
    <row r="1362" hidden="1">
      <c r="A1362" s="31" t="s">
        <v>3867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8" t="s">
        <v>3868</v>
      </c>
      <c r="B1363" s="29">
        <v>88051.0</v>
      </c>
      <c r="C1363" s="29">
        <v>87633.0</v>
      </c>
      <c r="D1363" s="27">
        <v>-418.0</v>
      </c>
      <c r="E1363" s="42"/>
    </row>
    <row r="1364" hidden="1">
      <c r="A1364" s="58" t="s">
        <v>3869</v>
      </c>
      <c r="B1364" s="29">
        <v>27428.0</v>
      </c>
      <c r="C1364" s="59">
        <v>27428.0</v>
      </c>
      <c r="D1364" s="27">
        <v>0.0</v>
      </c>
      <c r="E1364" s="42"/>
    </row>
    <row r="1365" hidden="1">
      <c r="A1365" s="58" t="s">
        <v>3870</v>
      </c>
      <c r="B1365" s="29">
        <v>41498.0</v>
      </c>
      <c r="C1365" s="59">
        <v>41234.0</v>
      </c>
      <c r="D1365" s="27">
        <v>-264.0</v>
      </c>
      <c r="E1365" s="42"/>
    </row>
    <row r="1366" hidden="1">
      <c r="A1366" s="58" t="s">
        <v>3871</v>
      </c>
      <c r="B1366" s="29">
        <v>25839.0</v>
      </c>
      <c r="C1366" s="59">
        <v>25839.0</v>
      </c>
      <c r="D1366" s="27">
        <v>0.0</v>
      </c>
      <c r="E1366" s="42"/>
    </row>
    <row r="1367" hidden="1">
      <c r="A1367" s="58" t="s">
        <v>3873</v>
      </c>
      <c r="B1367" s="29">
        <v>1474.0</v>
      </c>
      <c r="C1367" s="59">
        <v>1474.0</v>
      </c>
      <c r="D1367" s="27">
        <v>0.0</v>
      </c>
      <c r="E1367" s="42"/>
    </row>
    <row r="1368" hidden="1">
      <c r="A1368" s="58" t="s">
        <v>3874</v>
      </c>
      <c r="B1368" s="29">
        <v>0.0</v>
      </c>
      <c r="C1368" s="59">
        <v>0.0</v>
      </c>
      <c r="D1368" s="27">
        <v>0.0</v>
      </c>
      <c r="E1368" s="42"/>
    </row>
    <row r="1369" hidden="1">
      <c r="A1369" s="35" t="s">
        <v>3875</v>
      </c>
      <c r="B1369" s="29">
        <v>209482.5</v>
      </c>
      <c r="C1369" s="59">
        <v>208800.5</v>
      </c>
      <c r="D1369" s="27">
        <v>-682.0</v>
      </c>
      <c r="E1369" s="42"/>
    </row>
    <row r="1370" hidden="1">
      <c r="A1370" s="36" t="s">
        <v>3876</v>
      </c>
      <c r="B1370" s="43">
        <v>-3179.5</v>
      </c>
      <c r="C1370" s="73">
        <v>-1629.5</v>
      </c>
      <c r="D1370" s="66">
        <v>1550.0</v>
      </c>
      <c r="E1370" s="46"/>
    </row>
    <row r="1371" hidden="1"/>
    <row r="1372" hidden="1"/>
    <row r="1373" hidden="1">
      <c r="A1373" s="5" t="s">
        <v>5097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3850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4" t="s">
        <v>3851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5098</v>
      </c>
      <c r="B1379" s="7"/>
      <c r="C1379" s="16"/>
      <c r="D1379" s="56" t="s">
        <v>5099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3852</v>
      </c>
      <c r="B1381" s="6"/>
      <c r="C1381" s="6"/>
      <c r="D1381" s="6"/>
      <c r="E1381" s="7"/>
    </row>
    <row r="1382" hidden="1">
      <c r="A1382" s="20" t="s">
        <v>3853</v>
      </c>
      <c r="B1382" s="21" t="s">
        <v>3854</v>
      </c>
      <c r="C1382" s="22" t="s">
        <v>3855</v>
      </c>
      <c r="D1382" s="21" t="s">
        <v>3856</v>
      </c>
      <c r="E1382" s="23" t="s">
        <v>13</v>
      </c>
    </row>
    <row r="1383" hidden="1">
      <c r="A1383" s="57" t="s">
        <v>3857</v>
      </c>
      <c r="B1383" s="25">
        <v>3466.0</v>
      </c>
      <c r="C1383" s="26">
        <v>3466.0</v>
      </c>
      <c r="D1383" s="27">
        <v>0.0</v>
      </c>
      <c r="E1383" s="41"/>
    </row>
    <row r="1384" hidden="1">
      <c r="A1384" s="57" t="s">
        <v>3858</v>
      </c>
      <c r="B1384" s="29">
        <v>17718.0</v>
      </c>
      <c r="C1384" s="26">
        <v>17718.0</v>
      </c>
      <c r="D1384" s="27">
        <v>0.0</v>
      </c>
      <c r="E1384" s="41"/>
    </row>
    <row r="1385" hidden="1">
      <c r="A1385" s="57" t="s">
        <v>3859</v>
      </c>
      <c r="B1385" s="29">
        <v>0.0</v>
      </c>
      <c r="C1385" s="26"/>
      <c r="D1385" s="27">
        <v>0.0</v>
      </c>
      <c r="E1385" s="42"/>
    </row>
    <row r="1386" hidden="1">
      <c r="A1386" s="57" t="s">
        <v>3860</v>
      </c>
      <c r="B1386" s="25">
        <v>0.0</v>
      </c>
      <c r="C1386" s="26"/>
      <c r="D1386" s="27">
        <v>0.0</v>
      </c>
      <c r="E1386" s="41"/>
    </row>
    <row r="1387" hidden="1">
      <c r="A1387" s="31" t="s">
        <v>3862</v>
      </c>
      <c r="B1387" s="29">
        <v>0.0</v>
      </c>
      <c r="C1387" s="26"/>
      <c r="D1387" s="27">
        <v>0.0</v>
      </c>
      <c r="E1387" s="42"/>
    </row>
    <row r="1388" hidden="1">
      <c r="A1388" s="31" t="s">
        <v>3863</v>
      </c>
      <c r="B1388" s="29">
        <v>0.0</v>
      </c>
      <c r="C1388" s="26"/>
      <c r="D1388" s="27">
        <v>0.0</v>
      </c>
      <c r="E1388" s="42"/>
    </row>
    <row r="1389" hidden="1">
      <c r="A1389" s="31" t="s">
        <v>3865</v>
      </c>
      <c r="B1389" s="29">
        <v>0.0</v>
      </c>
      <c r="C1389" s="26"/>
      <c r="D1389" s="27">
        <v>0.0</v>
      </c>
      <c r="E1389" s="28"/>
    </row>
    <row r="1390" hidden="1">
      <c r="A1390" s="31" t="s">
        <v>3867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8" t="s">
        <v>3868</v>
      </c>
      <c r="B1391" s="29">
        <v>77992.0</v>
      </c>
      <c r="C1391" s="29">
        <v>77636.0</v>
      </c>
      <c r="D1391" s="27">
        <v>-356.0</v>
      </c>
      <c r="E1391" s="42"/>
    </row>
    <row r="1392" hidden="1">
      <c r="A1392" s="58" t="s">
        <v>3869</v>
      </c>
      <c r="B1392" s="29">
        <v>25690.0</v>
      </c>
      <c r="C1392" s="59">
        <v>25690.0</v>
      </c>
      <c r="D1392" s="27">
        <v>0.0</v>
      </c>
      <c r="E1392" s="42"/>
    </row>
    <row r="1393" hidden="1">
      <c r="A1393" s="58" t="s">
        <v>3870</v>
      </c>
      <c r="B1393" s="29">
        <v>34312.0</v>
      </c>
      <c r="C1393" s="59">
        <v>34312.0</v>
      </c>
      <c r="D1393" s="27">
        <v>0.0</v>
      </c>
      <c r="E1393" s="42"/>
    </row>
    <row r="1394" hidden="1">
      <c r="A1394" s="58" t="s">
        <v>3871</v>
      </c>
      <c r="B1394" s="29">
        <v>22074.0</v>
      </c>
      <c r="C1394" s="59">
        <v>22074.0</v>
      </c>
      <c r="D1394" s="27">
        <v>0.0</v>
      </c>
      <c r="E1394" s="42"/>
    </row>
    <row r="1395" hidden="1">
      <c r="A1395" s="58" t="s">
        <v>3873</v>
      </c>
      <c r="B1395" s="29">
        <v>249.0</v>
      </c>
      <c r="C1395" s="59">
        <v>249.0</v>
      </c>
      <c r="D1395" s="27">
        <v>0.0</v>
      </c>
      <c r="E1395" s="42"/>
    </row>
    <row r="1396" hidden="1">
      <c r="A1396" s="58" t="s">
        <v>3874</v>
      </c>
      <c r="B1396" s="29">
        <v>0.0</v>
      </c>
      <c r="C1396" s="59">
        <v>0.0</v>
      </c>
      <c r="D1396" s="27">
        <v>0.0</v>
      </c>
      <c r="E1396" s="42"/>
    </row>
    <row r="1397" hidden="1">
      <c r="A1397" s="35" t="s">
        <v>3875</v>
      </c>
      <c r="B1397" s="29">
        <v>183294.5</v>
      </c>
      <c r="C1397" s="59">
        <v>182938.5</v>
      </c>
      <c r="D1397" s="27">
        <v>-356.0</v>
      </c>
      <c r="E1397" s="42"/>
    </row>
    <row r="1398" hidden="1">
      <c r="A1398" s="36" t="s">
        <v>3876</v>
      </c>
      <c r="B1398" s="43">
        <v>6.5</v>
      </c>
      <c r="C1398" s="73">
        <v>-153.5</v>
      </c>
      <c r="D1398" s="66">
        <v>-160.0</v>
      </c>
      <c r="E1398" s="46"/>
    </row>
    <row r="1399" hidden="1"/>
    <row r="1400" hidden="1"/>
    <row r="1401" hidden="1">
      <c r="A1401" s="5" t="s">
        <v>5097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3850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4" t="s">
        <v>3851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5098</v>
      </c>
      <c r="B1407" s="7"/>
      <c r="C1407" s="16"/>
      <c r="D1407" s="56" t="s">
        <v>5099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3852</v>
      </c>
      <c r="B1409" s="6"/>
      <c r="C1409" s="6"/>
      <c r="D1409" s="6"/>
      <c r="E1409" s="7"/>
    </row>
    <row r="1410" hidden="1">
      <c r="A1410" s="20" t="s">
        <v>3853</v>
      </c>
      <c r="B1410" s="21" t="s">
        <v>3854</v>
      </c>
      <c r="C1410" s="22" t="s">
        <v>3855</v>
      </c>
      <c r="D1410" s="21" t="s">
        <v>3856</v>
      </c>
      <c r="E1410" s="23" t="s">
        <v>13</v>
      </c>
    </row>
    <row r="1411" hidden="1">
      <c r="A1411" s="57" t="s">
        <v>3857</v>
      </c>
      <c r="B1411" s="25">
        <v>8333.0</v>
      </c>
      <c r="C1411" s="26">
        <v>8333.0</v>
      </c>
      <c r="D1411" s="27">
        <v>0.0</v>
      </c>
      <c r="E1411" s="41"/>
    </row>
    <row r="1412" hidden="1">
      <c r="A1412" s="57" t="s">
        <v>3858</v>
      </c>
      <c r="B1412" s="29">
        <v>18048.0</v>
      </c>
      <c r="C1412" s="26">
        <v>18048.0</v>
      </c>
      <c r="D1412" s="27">
        <v>0.0</v>
      </c>
      <c r="E1412" s="41"/>
    </row>
    <row r="1413" hidden="1">
      <c r="A1413" s="57" t="s">
        <v>3859</v>
      </c>
      <c r="B1413" s="29">
        <v>0.0</v>
      </c>
      <c r="C1413" s="26"/>
      <c r="D1413" s="27">
        <v>0.0</v>
      </c>
      <c r="E1413" s="42"/>
    </row>
    <row r="1414" hidden="1">
      <c r="A1414" s="57" t="s">
        <v>3860</v>
      </c>
      <c r="B1414" s="25">
        <v>0.0</v>
      </c>
      <c r="C1414" s="26"/>
      <c r="D1414" s="27">
        <v>0.0</v>
      </c>
      <c r="E1414" s="41"/>
    </row>
    <row r="1415" hidden="1">
      <c r="A1415" s="31" t="s">
        <v>3862</v>
      </c>
      <c r="B1415" s="29">
        <v>0.0</v>
      </c>
      <c r="C1415" s="26"/>
      <c r="D1415" s="27">
        <v>0.0</v>
      </c>
      <c r="E1415" s="42"/>
    </row>
    <row r="1416" hidden="1">
      <c r="A1416" s="31" t="s">
        <v>3863</v>
      </c>
      <c r="B1416" s="29">
        <v>0.0</v>
      </c>
      <c r="C1416" s="26"/>
      <c r="D1416" s="27">
        <v>0.0</v>
      </c>
      <c r="E1416" s="42"/>
    </row>
    <row r="1417" hidden="1">
      <c r="A1417" s="31" t="s">
        <v>3865</v>
      </c>
      <c r="B1417" s="29">
        <v>432.0</v>
      </c>
      <c r="C1417" s="26"/>
      <c r="D1417" s="27">
        <v>-432.0</v>
      </c>
      <c r="E1417" s="28" t="s">
        <v>9085</v>
      </c>
    </row>
    <row r="1418" hidden="1">
      <c r="A1418" s="31" t="s">
        <v>3867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8" t="s">
        <v>3868</v>
      </c>
      <c r="B1419" s="29">
        <v>69705.0</v>
      </c>
      <c r="C1419" s="29">
        <v>69705.0</v>
      </c>
      <c r="D1419" s="27">
        <v>0.0</v>
      </c>
      <c r="E1419" s="42"/>
    </row>
    <row r="1420" hidden="1">
      <c r="A1420" s="58" t="s">
        <v>3869</v>
      </c>
      <c r="B1420" s="29">
        <v>26446.0</v>
      </c>
      <c r="C1420" s="59">
        <v>26446.0</v>
      </c>
      <c r="D1420" s="27">
        <v>0.0</v>
      </c>
      <c r="E1420" s="42"/>
    </row>
    <row r="1421" hidden="1">
      <c r="A1421" s="58" t="s">
        <v>3870</v>
      </c>
      <c r="B1421" s="29">
        <v>31113.0</v>
      </c>
      <c r="C1421" s="59">
        <v>29964.0</v>
      </c>
      <c r="D1421" s="27">
        <v>-1149.0</v>
      </c>
      <c r="E1421" s="42"/>
    </row>
    <row r="1422" hidden="1">
      <c r="A1422" s="58" t="s">
        <v>3871</v>
      </c>
      <c r="B1422" s="29">
        <v>28512.0</v>
      </c>
      <c r="C1422" s="59">
        <v>28512.0</v>
      </c>
      <c r="D1422" s="27">
        <v>0.0</v>
      </c>
      <c r="E1422" s="42"/>
    </row>
    <row r="1423" hidden="1">
      <c r="A1423" s="58" t="s">
        <v>3873</v>
      </c>
      <c r="B1423" s="29">
        <v>0.0</v>
      </c>
      <c r="C1423" s="59">
        <v>0.0</v>
      </c>
      <c r="D1423" s="27">
        <v>0.0</v>
      </c>
      <c r="E1423" s="42"/>
    </row>
    <row r="1424" hidden="1">
      <c r="A1424" s="58" t="s">
        <v>3874</v>
      </c>
      <c r="B1424" s="29">
        <v>0.0</v>
      </c>
      <c r="C1424" s="59">
        <v>0.0</v>
      </c>
      <c r="D1424" s="27">
        <v>0.0</v>
      </c>
      <c r="E1424" s="42"/>
    </row>
    <row r="1425" hidden="1">
      <c r="A1425" s="35" t="s">
        <v>3875</v>
      </c>
      <c r="B1425" s="29">
        <v>184268.0</v>
      </c>
      <c r="C1425" s="59">
        <v>183119.0</v>
      </c>
      <c r="D1425" s="27">
        <v>-1149.0</v>
      </c>
      <c r="E1425" s="42"/>
    </row>
    <row r="1426" hidden="1">
      <c r="A1426" s="36" t="s">
        <v>3876</v>
      </c>
      <c r="B1426" s="43">
        <v>441.0</v>
      </c>
      <c r="C1426" s="73">
        <v>9.0</v>
      </c>
      <c r="D1426" s="66">
        <v>-432.0</v>
      </c>
      <c r="E1426" s="46"/>
    </row>
    <row r="1427" hidden="1"/>
    <row r="1428" hidden="1"/>
    <row r="1429" hidden="1">
      <c r="A1429" s="5" t="s">
        <v>5097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3850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4" t="s">
        <v>3851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5098</v>
      </c>
      <c r="B1435" s="7"/>
      <c r="C1435" s="16"/>
      <c r="D1435" s="56" t="s">
        <v>5099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3852</v>
      </c>
      <c r="B1437" s="6"/>
      <c r="C1437" s="6"/>
      <c r="D1437" s="6"/>
      <c r="E1437" s="7"/>
    </row>
    <row r="1438" hidden="1">
      <c r="A1438" s="20" t="s">
        <v>3853</v>
      </c>
      <c r="B1438" s="21" t="s">
        <v>3854</v>
      </c>
      <c r="C1438" s="22" t="s">
        <v>3855</v>
      </c>
      <c r="D1438" s="21" t="s">
        <v>3856</v>
      </c>
      <c r="E1438" s="23" t="s">
        <v>13</v>
      </c>
    </row>
    <row r="1439" hidden="1">
      <c r="A1439" s="57" t="s">
        <v>3857</v>
      </c>
      <c r="B1439" s="25">
        <v>10390.0</v>
      </c>
      <c r="C1439" s="26">
        <v>10390.0</v>
      </c>
      <c r="D1439" s="27">
        <v>0.0</v>
      </c>
      <c r="E1439" s="41"/>
    </row>
    <row r="1440" hidden="1">
      <c r="A1440" s="57" t="s">
        <v>3858</v>
      </c>
      <c r="B1440" s="29">
        <v>19513.0</v>
      </c>
      <c r="C1440" s="26">
        <v>19760.0</v>
      </c>
      <c r="D1440" s="27">
        <v>247.0</v>
      </c>
      <c r="E1440" s="41"/>
    </row>
    <row r="1441" hidden="1">
      <c r="A1441" s="57" t="s">
        <v>3859</v>
      </c>
      <c r="B1441" s="29">
        <v>600.0</v>
      </c>
      <c r="C1441" s="26">
        <v>600.0</v>
      </c>
      <c r="D1441" s="27">
        <v>0.0</v>
      </c>
      <c r="E1441" s="42"/>
    </row>
    <row r="1442" hidden="1">
      <c r="A1442" s="57" t="s">
        <v>3860</v>
      </c>
      <c r="B1442" s="25">
        <v>0.0</v>
      </c>
      <c r="C1442" s="26"/>
      <c r="D1442" s="27">
        <v>0.0</v>
      </c>
      <c r="E1442" s="41"/>
    </row>
    <row r="1443" hidden="1">
      <c r="A1443" s="31" t="s">
        <v>3862</v>
      </c>
      <c r="B1443" s="29">
        <v>0.0</v>
      </c>
      <c r="C1443" s="26"/>
      <c r="D1443" s="27">
        <v>0.0</v>
      </c>
      <c r="E1443" s="42"/>
    </row>
    <row r="1444" hidden="1">
      <c r="A1444" s="31" t="s">
        <v>3863</v>
      </c>
      <c r="B1444" s="29">
        <v>0.0</v>
      </c>
      <c r="C1444" s="26"/>
      <c r="D1444" s="27">
        <v>0.0</v>
      </c>
      <c r="E1444" s="42"/>
    </row>
    <row r="1445" hidden="1">
      <c r="A1445" s="31" t="s">
        <v>3865</v>
      </c>
      <c r="B1445" s="29">
        <v>0.0</v>
      </c>
      <c r="C1445" s="26"/>
      <c r="D1445" s="27">
        <v>0.0</v>
      </c>
      <c r="E1445" s="28"/>
    </row>
    <row r="1446" hidden="1">
      <c r="A1446" s="31" t="s">
        <v>3867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8" t="s">
        <v>3868</v>
      </c>
      <c r="B1447" s="29">
        <v>49561.0</v>
      </c>
      <c r="C1447" s="29">
        <v>49561.0</v>
      </c>
      <c r="D1447" s="27">
        <v>0.0</v>
      </c>
      <c r="E1447" s="42"/>
    </row>
    <row r="1448" hidden="1">
      <c r="A1448" s="58" t="s">
        <v>3869</v>
      </c>
      <c r="B1448" s="29">
        <v>26429.0</v>
      </c>
      <c r="C1448" s="59">
        <v>25926.0</v>
      </c>
      <c r="D1448" s="27">
        <v>-503.0</v>
      </c>
      <c r="E1448" s="42"/>
    </row>
    <row r="1449" hidden="1">
      <c r="A1449" s="58" t="s">
        <v>3870</v>
      </c>
      <c r="B1449" s="29">
        <v>31222.0</v>
      </c>
      <c r="C1449" s="59">
        <v>31222.0</v>
      </c>
      <c r="D1449" s="27">
        <v>0.0</v>
      </c>
      <c r="E1449" s="42"/>
    </row>
    <row r="1450" hidden="1">
      <c r="A1450" s="58" t="s">
        <v>3871</v>
      </c>
      <c r="B1450" s="29">
        <v>22474.0</v>
      </c>
      <c r="C1450" s="59">
        <v>22474.0</v>
      </c>
      <c r="D1450" s="27">
        <v>0.0</v>
      </c>
      <c r="E1450" s="42"/>
    </row>
    <row r="1451" hidden="1">
      <c r="A1451" s="58" t="s">
        <v>3873</v>
      </c>
      <c r="B1451" s="29">
        <v>0.0</v>
      </c>
      <c r="C1451" s="59">
        <v>0.0</v>
      </c>
      <c r="D1451" s="27">
        <v>0.0</v>
      </c>
      <c r="E1451" s="42"/>
    </row>
    <row r="1452" hidden="1">
      <c r="A1452" s="58" t="s">
        <v>3874</v>
      </c>
      <c r="B1452" s="29">
        <v>0.0</v>
      </c>
      <c r="C1452" s="59">
        <v>0.0</v>
      </c>
      <c r="D1452" s="27">
        <v>0.0</v>
      </c>
      <c r="E1452" s="42"/>
    </row>
    <row r="1453" hidden="1">
      <c r="A1453" s="35" t="s">
        <v>3875</v>
      </c>
      <c r="B1453" s="29">
        <v>161766.5</v>
      </c>
      <c r="C1453" s="59">
        <v>161263.5</v>
      </c>
      <c r="D1453" s="27">
        <v>-503.0</v>
      </c>
      <c r="E1453" s="42"/>
    </row>
    <row r="1454" hidden="1">
      <c r="A1454" s="36" t="s">
        <v>3876</v>
      </c>
      <c r="B1454" s="43">
        <v>222.5</v>
      </c>
      <c r="C1454" s="73">
        <v>483.5</v>
      </c>
      <c r="D1454" s="66">
        <v>261.0</v>
      </c>
      <c r="E1454" s="46"/>
    </row>
    <row r="1455" hidden="1"/>
    <row r="1456" hidden="1"/>
    <row r="1457" hidden="1">
      <c r="A1457" s="5" t="s">
        <v>5097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3850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4" t="s">
        <v>3851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5098</v>
      </c>
      <c r="B1463" s="7"/>
      <c r="C1463" s="16"/>
      <c r="D1463" s="56" t="s">
        <v>5098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3852</v>
      </c>
      <c r="B1465" s="6"/>
      <c r="C1465" s="6"/>
      <c r="D1465" s="6"/>
      <c r="E1465" s="7"/>
    </row>
    <row r="1466" hidden="1">
      <c r="A1466" s="20" t="s">
        <v>3853</v>
      </c>
      <c r="B1466" s="21" t="s">
        <v>3854</v>
      </c>
      <c r="C1466" s="22" t="s">
        <v>3855</v>
      </c>
      <c r="D1466" s="21" t="s">
        <v>3856</v>
      </c>
      <c r="E1466" s="23" t="s">
        <v>13</v>
      </c>
    </row>
    <row r="1467" hidden="1">
      <c r="A1467" s="57" t="s">
        <v>3857</v>
      </c>
      <c r="B1467" s="25">
        <v>11205.0</v>
      </c>
      <c r="C1467" s="26">
        <v>11205.0</v>
      </c>
      <c r="D1467" s="27">
        <v>0.0</v>
      </c>
      <c r="E1467" s="41"/>
    </row>
    <row r="1468" hidden="1">
      <c r="A1468" s="57" t="s">
        <v>3858</v>
      </c>
      <c r="B1468" s="29">
        <v>16757.0</v>
      </c>
      <c r="C1468" s="26">
        <v>16757.0</v>
      </c>
      <c r="D1468" s="27">
        <v>0.0</v>
      </c>
      <c r="E1468" s="41"/>
    </row>
    <row r="1469" hidden="1">
      <c r="A1469" s="57" t="s">
        <v>3859</v>
      </c>
      <c r="B1469" s="29">
        <v>300.0</v>
      </c>
      <c r="C1469" s="26">
        <v>300.0</v>
      </c>
      <c r="D1469" s="27">
        <v>0.0</v>
      </c>
      <c r="E1469" s="42"/>
    </row>
    <row r="1470" hidden="1">
      <c r="A1470" s="57" t="s">
        <v>3860</v>
      </c>
      <c r="B1470" s="25">
        <v>0.0</v>
      </c>
      <c r="C1470" s="26"/>
      <c r="D1470" s="27">
        <v>0.0</v>
      </c>
      <c r="E1470" s="41"/>
    </row>
    <row r="1471" hidden="1">
      <c r="A1471" s="31" t="s">
        <v>3862</v>
      </c>
      <c r="B1471" s="29">
        <v>0.0</v>
      </c>
      <c r="C1471" s="26"/>
      <c r="D1471" s="27">
        <v>0.0</v>
      </c>
      <c r="E1471" s="42"/>
    </row>
    <row r="1472" hidden="1">
      <c r="A1472" s="31" t="s">
        <v>3863</v>
      </c>
      <c r="B1472" s="29">
        <v>0.0</v>
      </c>
      <c r="C1472" s="26"/>
      <c r="D1472" s="27">
        <v>0.0</v>
      </c>
      <c r="E1472" s="42"/>
    </row>
    <row r="1473" hidden="1">
      <c r="A1473" s="31" t="s">
        <v>3865</v>
      </c>
      <c r="B1473" s="29">
        <v>0.0</v>
      </c>
      <c r="C1473" s="26"/>
      <c r="D1473" s="27">
        <v>0.0</v>
      </c>
      <c r="E1473" s="28"/>
    </row>
    <row r="1474" hidden="1">
      <c r="A1474" s="31" t="s">
        <v>3867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8" t="s">
        <v>3868</v>
      </c>
      <c r="B1475" s="29">
        <v>65383.0</v>
      </c>
      <c r="C1475" s="29">
        <v>65383.0</v>
      </c>
      <c r="D1475" s="27">
        <v>0.0</v>
      </c>
      <c r="E1475" s="42"/>
    </row>
    <row r="1476" hidden="1">
      <c r="A1476" s="58" t="s">
        <v>3869</v>
      </c>
      <c r="B1476" s="29">
        <v>31293.0</v>
      </c>
      <c r="C1476" s="59">
        <v>31029.0</v>
      </c>
      <c r="D1476" s="27">
        <v>-264.0</v>
      </c>
      <c r="E1476" s="42"/>
    </row>
    <row r="1477" hidden="1">
      <c r="A1477" s="58" t="s">
        <v>3870</v>
      </c>
      <c r="B1477" s="29">
        <v>40380.0</v>
      </c>
      <c r="C1477" s="59">
        <v>40380.0</v>
      </c>
      <c r="D1477" s="27">
        <v>0.0</v>
      </c>
      <c r="E1477" s="42"/>
    </row>
    <row r="1478" hidden="1">
      <c r="A1478" s="58" t="s">
        <v>3871</v>
      </c>
      <c r="B1478" s="29">
        <v>24361.0</v>
      </c>
      <c r="C1478" s="59">
        <v>24361.0</v>
      </c>
      <c r="D1478" s="27">
        <v>0.0</v>
      </c>
      <c r="E1478" s="42"/>
    </row>
    <row r="1479" hidden="1">
      <c r="A1479" s="58" t="s">
        <v>3873</v>
      </c>
      <c r="B1479" s="29">
        <v>2875.0</v>
      </c>
      <c r="C1479" s="59">
        <v>2875.0</v>
      </c>
      <c r="D1479" s="27">
        <v>0.0</v>
      </c>
      <c r="E1479" s="42"/>
    </row>
    <row r="1480" hidden="1">
      <c r="A1480" s="58" t="s">
        <v>3874</v>
      </c>
      <c r="B1480" s="29">
        <v>0.0</v>
      </c>
      <c r="C1480" s="59">
        <v>0.0</v>
      </c>
      <c r="D1480" s="27">
        <v>0.0</v>
      </c>
      <c r="E1480" s="42"/>
    </row>
    <row r="1481" hidden="1">
      <c r="A1481" s="35" t="s">
        <v>3875</v>
      </c>
      <c r="B1481" s="29">
        <v>194592.0</v>
      </c>
      <c r="C1481" s="59">
        <v>194328.0</v>
      </c>
      <c r="D1481" s="27">
        <v>-264.0</v>
      </c>
      <c r="E1481" s="42"/>
    </row>
    <row r="1482" hidden="1">
      <c r="A1482" s="36" t="s">
        <v>3876</v>
      </c>
      <c r="B1482" s="43">
        <v>322.0</v>
      </c>
      <c r="C1482" s="73">
        <v>202.0</v>
      </c>
      <c r="D1482" s="66">
        <v>-120.0</v>
      </c>
      <c r="E1482" s="46"/>
    </row>
    <row r="1483" hidden="1"/>
    <row r="1484" hidden="1"/>
    <row r="1485" hidden="1">
      <c r="A1485" s="5" t="s">
        <v>5097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3850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4" t="s">
        <v>3851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5100</v>
      </c>
      <c r="B1491" s="7"/>
      <c r="C1491" s="16"/>
      <c r="D1491" s="56" t="s">
        <v>5099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3852</v>
      </c>
      <c r="B1493" s="6"/>
      <c r="C1493" s="6"/>
      <c r="D1493" s="6"/>
      <c r="E1493" s="7"/>
    </row>
    <row r="1494" hidden="1">
      <c r="A1494" s="20" t="s">
        <v>3853</v>
      </c>
      <c r="B1494" s="21" t="s">
        <v>3854</v>
      </c>
      <c r="C1494" s="22" t="s">
        <v>3855</v>
      </c>
      <c r="D1494" s="21" t="s">
        <v>3856</v>
      </c>
      <c r="E1494" s="23" t="s">
        <v>13</v>
      </c>
    </row>
    <row r="1495" hidden="1">
      <c r="A1495" s="57" t="s">
        <v>3857</v>
      </c>
      <c r="B1495" s="25">
        <v>7055.0</v>
      </c>
      <c r="C1495" s="26">
        <v>7055.0</v>
      </c>
      <c r="D1495" s="27">
        <v>0.0</v>
      </c>
      <c r="E1495" s="41"/>
    </row>
    <row r="1496" hidden="1">
      <c r="A1496" s="57" t="s">
        <v>3858</v>
      </c>
      <c r="B1496" s="29">
        <v>16053.0</v>
      </c>
      <c r="C1496" s="26">
        <v>16053.0</v>
      </c>
      <c r="D1496" s="27">
        <v>0.0</v>
      </c>
      <c r="E1496" s="41"/>
    </row>
    <row r="1497" hidden="1">
      <c r="A1497" s="57" t="s">
        <v>3859</v>
      </c>
      <c r="B1497" s="29">
        <v>0.0</v>
      </c>
      <c r="C1497" s="26"/>
      <c r="D1497" s="27">
        <v>0.0</v>
      </c>
      <c r="E1497" s="42"/>
    </row>
    <row r="1498" hidden="1">
      <c r="A1498" s="57" t="s">
        <v>3860</v>
      </c>
      <c r="B1498" s="25">
        <v>0.0</v>
      </c>
      <c r="C1498" s="26"/>
      <c r="D1498" s="27">
        <v>0.0</v>
      </c>
      <c r="E1498" s="41"/>
    </row>
    <row r="1499" hidden="1">
      <c r="A1499" s="31" t="s">
        <v>3862</v>
      </c>
      <c r="B1499" s="29">
        <v>0.0</v>
      </c>
      <c r="C1499" s="26"/>
      <c r="D1499" s="27">
        <v>0.0</v>
      </c>
      <c r="E1499" s="42"/>
    </row>
    <row r="1500" hidden="1">
      <c r="A1500" s="31" t="s">
        <v>3863</v>
      </c>
      <c r="B1500" s="29">
        <v>0.0</v>
      </c>
      <c r="C1500" s="26"/>
      <c r="D1500" s="27">
        <v>0.0</v>
      </c>
      <c r="E1500" s="42"/>
    </row>
    <row r="1501" hidden="1">
      <c r="A1501" s="31" t="s">
        <v>3865</v>
      </c>
      <c r="B1501" s="29">
        <v>0.0</v>
      </c>
      <c r="C1501" s="26"/>
      <c r="D1501" s="27">
        <v>0.0</v>
      </c>
      <c r="E1501" s="28"/>
    </row>
    <row r="1502" hidden="1">
      <c r="A1502" s="31" t="s">
        <v>3867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8" t="s">
        <v>3868</v>
      </c>
      <c r="B1503" s="29">
        <v>55851.0</v>
      </c>
      <c r="C1503" s="29">
        <v>55258.0</v>
      </c>
      <c r="D1503" s="27">
        <v>-593.0</v>
      </c>
      <c r="E1503" s="42"/>
    </row>
    <row r="1504" hidden="1">
      <c r="A1504" s="58" t="s">
        <v>3869</v>
      </c>
      <c r="B1504" s="29">
        <v>20889.0</v>
      </c>
      <c r="C1504" s="59">
        <v>20889.0</v>
      </c>
      <c r="D1504" s="27">
        <v>0.0</v>
      </c>
      <c r="E1504" s="42"/>
    </row>
    <row r="1505" hidden="1">
      <c r="A1505" s="58" t="s">
        <v>3870</v>
      </c>
      <c r="B1505" s="29">
        <v>17529.0</v>
      </c>
      <c r="C1505" s="59">
        <v>17529.0</v>
      </c>
      <c r="D1505" s="27">
        <v>0.0</v>
      </c>
      <c r="E1505" s="42"/>
    </row>
    <row r="1506" hidden="1">
      <c r="A1506" s="58" t="s">
        <v>3871</v>
      </c>
      <c r="B1506" s="29">
        <v>23237.0</v>
      </c>
      <c r="C1506" s="59">
        <v>23237.0</v>
      </c>
      <c r="D1506" s="27">
        <v>0.0</v>
      </c>
      <c r="E1506" s="42"/>
    </row>
    <row r="1507" hidden="1">
      <c r="A1507" s="58" t="s">
        <v>3873</v>
      </c>
      <c r="B1507" s="29">
        <v>0.0</v>
      </c>
      <c r="C1507" s="59">
        <v>0.0</v>
      </c>
      <c r="D1507" s="27">
        <v>0.0</v>
      </c>
      <c r="E1507" s="42"/>
    </row>
    <row r="1508" hidden="1">
      <c r="A1508" s="58" t="s">
        <v>3874</v>
      </c>
      <c r="B1508" s="29">
        <v>0.0</v>
      </c>
      <c r="C1508" s="59">
        <v>0.0</v>
      </c>
      <c r="D1508" s="27">
        <v>0.0</v>
      </c>
      <c r="E1508" s="42"/>
    </row>
    <row r="1509" hidden="1">
      <c r="A1509" s="35" t="s">
        <v>3875</v>
      </c>
      <c r="B1509" s="29">
        <v>142493.0</v>
      </c>
      <c r="C1509" s="59">
        <v>141900.0</v>
      </c>
      <c r="D1509" s="27">
        <v>-593.0</v>
      </c>
      <c r="E1509" s="42"/>
    </row>
    <row r="1510" hidden="1">
      <c r="A1510" s="36" t="s">
        <v>3876</v>
      </c>
      <c r="B1510" s="43">
        <v>1.0</v>
      </c>
      <c r="C1510" s="73">
        <v>1.0</v>
      </c>
      <c r="D1510" s="66">
        <v>0.0</v>
      </c>
      <c r="E1510" s="46"/>
    </row>
    <row r="1511" hidden="1"/>
    <row r="1512" hidden="1"/>
    <row r="1513" hidden="1">
      <c r="A1513" s="5" t="s">
        <v>5097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3850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4" t="s">
        <v>3851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5098</v>
      </c>
      <c r="B1519" s="7"/>
      <c r="C1519" s="16"/>
      <c r="D1519" s="56" t="s">
        <v>5099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3852</v>
      </c>
      <c r="B1521" s="6"/>
      <c r="C1521" s="6"/>
      <c r="D1521" s="6"/>
      <c r="E1521" s="7"/>
    </row>
    <row r="1522" hidden="1">
      <c r="A1522" s="20" t="s">
        <v>3853</v>
      </c>
      <c r="B1522" s="21" t="s">
        <v>3854</v>
      </c>
      <c r="C1522" s="22" t="s">
        <v>3855</v>
      </c>
      <c r="D1522" s="21" t="s">
        <v>3856</v>
      </c>
      <c r="E1522" s="23" t="s">
        <v>13</v>
      </c>
    </row>
    <row r="1523" hidden="1">
      <c r="A1523" s="57" t="s">
        <v>3857</v>
      </c>
      <c r="B1523" s="25">
        <v>3978.0</v>
      </c>
      <c r="C1523" s="26">
        <v>3978.0</v>
      </c>
      <c r="D1523" s="27">
        <v>0.0</v>
      </c>
      <c r="E1523" s="41"/>
    </row>
    <row r="1524" hidden="1">
      <c r="A1524" s="57" t="s">
        <v>3858</v>
      </c>
      <c r="B1524" s="29">
        <v>15736.0</v>
      </c>
      <c r="C1524" s="26">
        <v>15736.0</v>
      </c>
      <c r="D1524" s="27">
        <v>0.0</v>
      </c>
      <c r="E1524" s="41"/>
    </row>
    <row r="1525" hidden="1">
      <c r="A1525" s="57" t="s">
        <v>3859</v>
      </c>
      <c r="B1525" s="29">
        <v>0.0</v>
      </c>
      <c r="C1525" s="26"/>
      <c r="D1525" s="27">
        <v>0.0</v>
      </c>
      <c r="E1525" s="42"/>
    </row>
    <row r="1526" hidden="1">
      <c r="A1526" s="57" t="s">
        <v>3860</v>
      </c>
      <c r="B1526" s="25">
        <v>0.0</v>
      </c>
      <c r="C1526" s="26"/>
      <c r="D1526" s="27">
        <v>0.0</v>
      </c>
      <c r="E1526" s="41"/>
    </row>
    <row r="1527" hidden="1">
      <c r="A1527" s="31" t="s">
        <v>3862</v>
      </c>
      <c r="B1527" s="29">
        <v>0.0</v>
      </c>
      <c r="C1527" s="26"/>
      <c r="D1527" s="27">
        <v>0.0</v>
      </c>
      <c r="E1527" s="42"/>
    </row>
    <row r="1528" hidden="1">
      <c r="A1528" s="31" t="s">
        <v>3863</v>
      </c>
      <c r="B1528" s="29">
        <v>0.0</v>
      </c>
      <c r="C1528" s="26"/>
      <c r="D1528" s="27">
        <v>0.0</v>
      </c>
      <c r="E1528" s="42"/>
    </row>
    <row r="1529" hidden="1">
      <c r="A1529" s="31" t="s">
        <v>3865</v>
      </c>
      <c r="B1529" s="29">
        <v>0.0</v>
      </c>
      <c r="C1529" s="26"/>
      <c r="D1529" s="27">
        <v>0.0</v>
      </c>
      <c r="E1529" s="28"/>
    </row>
    <row r="1530" hidden="1">
      <c r="A1530" s="31" t="s">
        <v>3867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8" t="s">
        <v>3868</v>
      </c>
      <c r="B1531" s="29">
        <v>75119.0</v>
      </c>
      <c r="C1531" s="29">
        <v>75119.0</v>
      </c>
      <c r="D1531" s="27">
        <v>0.0</v>
      </c>
      <c r="E1531" s="42"/>
    </row>
    <row r="1532" hidden="1">
      <c r="A1532" s="58" t="s">
        <v>3869</v>
      </c>
      <c r="B1532" s="29">
        <v>35372.0</v>
      </c>
      <c r="C1532" s="59">
        <v>35043.0</v>
      </c>
      <c r="D1532" s="27">
        <v>-329.0</v>
      </c>
      <c r="E1532" s="42"/>
    </row>
    <row r="1533" hidden="1">
      <c r="A1533" s="58" t="s">
        <v>3870</v>
      </c>
      <c r="B1533" s="29">
        <v>28855.0</v>
      </c>
      <c r="C1533" s="59">
        <v>28855.0</v>
      </c>
      <c r="D1533" s="27">
        <v>0.0</v>
      </c>
      <c r="E1533" s="42"/>
    </row>
    <row r="1534" hidden="1">
      <c r="A1534" s="58" t="s">
        <v>3871</v>
      </c>
      <c r="B1534" s="29">
        <v>21347.0</v>
      </c>
      <c r="C1534" s="59">
        <v>21347.0</v>
      </c>
      <c r="D1534" s="27">
        <v>0.0</v>
      </c>
      <c r="E1534" s="42"/>
    </row>
    <row r="1535" hidden="1">
      <c r="A1535" s="58" t="s">
        <v>3873</v>
      </c>
      <c r="B1535" s="29">
        <v>0.0</v>
      </c>
      <c r="C1535" s="59">
        <v>0.0</v>
      </c>
      <c r="D1535" s="27">
        <v>0.0</v>
      </c>
      <c r="E1535" s="42"/>
    </row>
    <row r="1536" hidden="1">
      <c r="A1536" s="58" t="s">
        <v>3874</v>
      </c>
      <c r="B1536" s="29">
        <v>0.0</v>
      </c>
      <c r="C1536" s="59">
        <v>0.0</v>
      </c>
      <c r="D1536" s="27">
        <v>0.0</v>
      </c>
      <c r="E1536" s="42"/>
    </row>
    <row r="1537" hidden="1">
      <c r="A1537" s="35" t="s">
        <v>3875</v>
      </c>
      <c r="B1537" s="29">
        <v>182243.0</v>
      </c>
      <c r="C1537" s="59">
        <v>181914.0</v>
      </c>
      <c r="D1537" s="27">
        <v>-329.0</v>
      </c>
      <c r="E1537" s="42"/>
    </row>
    <row r="1538" hidden="1">
      <c r="A1538" s="36" t="s">
        <v>3876</v>
      </c>
      <c r="B1538" s="43">
        <v>4.0</v>
      </c>
      <c r="C1538" s="73">
        <v>4.0</v>
      </c>
      <c r="D1538" s="66">
        <v>0.0</v>
      </c>
      <c r="E1538" s="46"/>
    </row>
    <row r="1539" hidden="1"/>
    <row r="1540" hidden="1"/>
    <row r="1541" hidden="1">
      <c r="A1541" s="5" t="s">
        <v>5097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3850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4" t="s">
        <v>3851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5098</v>
      </c>
      <c r="B1547" s="7"/>
      <c r="C1547" s="16"/>
      <c r="D1547" s="56" t="s">
        <v>5099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3852</v>
      </c>
      <c r="B1549" s="6"/>
      <c r="C1549" s="6"/>
      <c r="D1549" s="6"/>
      <c r="E1549" s="7"/>
    </row>
    <row r="1550" hidden="1">
      <c r="A1550" s="20" t="s">
        <v>3853</v>
      </c>
      <c r="B1550" s="21" t="s">
        <v>3854</v>
      </c>
      <c r="C1550" s="22" t="s">
        <v>3855</v>
      </c>
      <c r="D1550" s="21" t="s">
        <v>3856</v>
      </c>
      <c r="E1550" s="23" t="s">
        <v>13</v>
      </c>
    </row>
    <row r="1551" hidden="1">
      <c r="A1551" s="57" t="s">
        <v>3857</v>
      </c>
      <c r="B1551" s="25">
        <v>8448.0</v>
      </c>
      <c r="C1551" s="26">
        <v>8448.0</v>
      </c>
      <c r="D1551" s="27">
        <v>0.0</v>
      </c>
      <c r="E1551" s="41"/>
    </row>
    <row r="1552" hidden="1">
      <c r="A1552" s="57" t="s">
        <v>3858</v>
      </c>
      <c r="B1552" s="29">
        <v>16965.0</v>
      </c>
      <c r="C1552" s="26">
        <v>16965.0</v>
      </c>
      <c r="D1552" s="27">
        <v>0.0</v>
      </c>
      <c r="E1552" s="41"/>
    </row>
    <row r="1553" hidden="1">
      <c r="A1553" s="57" t="s">
        <v>3859</v>
      </c>
      <c r="B1553" s="29">
        <v>450.0</v>
      </c>
      <c r="C1553" s="26">
        <v>450.0</v>
      </c>
      <c r="D1553" s="27">
        <v>0.0</v>
      </c>
      <c r="E1553" s="42"/>
    </row>
    <row r="1554" hidden="1">
      <c r="A1554" s="57" t="s">
        <v>3860</v>
      </c>
      <c r="B1554" s="25">
        <v>0.0</v>
      </c>
      <c r="C1554" s="26"/>
      <c r="D1554" s="27">
        <v>0.0</v>
      </c>
      <c r="E1554" s="41"/>
    </row>
    <row r="1555" hidden="1">
      <c r="A1555" s="31" t="s">
        <v>3862</v>
      </c>
      <c r="B1555" s="29">
        <v>0.0</v>
      </c>
      <c r="C1555" s="26"/>
      <c r="D1555" s="27">
        <v>0.0</v>
      </c>
      <c r="E1555" s="42"/>
    </row>
    <row r="1556" hidden="1">
      <c r="A1556" s="31" t="s">
        <v>3863</v>
      </c>
      <c r="B1556" s="29">
        <v>0.0</v>
      </c>
      <c r="C1556" s="26"/>
      <c r="D1556" s="27">
        <v>0.0</v>
      </c>
      <c r="E1556" s="42"/>
    </row>
    <row r="1557" hidden="1">
      <c r="A1557" s="31" t="s">
        <v>3865</v>
      </c>
      <c r="B1557" s="29">
        <v>0.0</v>
      </c>
      <c r="C1557" s="26"/>
      <c r="D1557" s="27">
        <v>0.0</v>
      </c>
      <c r="E1557" s="28"/>
    </row>
    <row r="1558" hidden="1">
      <c r="A1558" s="31" t="s">
        <v>3867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8" t="s">
        <v>3868</v>
      </c>
      <c r="B1559" s="29">
        <v>72458.0</v>
      </c>
      <c r="C1559" s="29">
        <v>75119.0</v>
      </c>
      <c r="D1559" s="27">
        <v>2661.0</v>
      </c>
      <c r="E1559" s="42"/>
    </row>
    <row r="1560" hidden="1">
      <c r="A1560" s="58" t="s">
        <v>3869</v>
      </c>
      <c r="B1560" s="29">
        <v>30307.0</v>
      </c>
      <c r="C1560" s="59">
        <v>35043.0</v>
      </c>
      <c r="D1560" s="27">
        <v>4736.0</v>
      </c>
      <c r="E1560" s="42"/>
    </row>
    <row r="1561" hidden="1">
      <c r="A1561" s="58" t="s">
        <v>3870</v>
      </c>
      <c r="B1561" s="29">
        <v>32447.0</v>
      </c>
      <c r="C1561" s="59">
        <v>28855.0</v>
      </c>
      <c r="D1561" s="27">
        <v>-3592.0</v>
      </c>
      <c r="E1561" s="42"/>
    </row>
    <row r="1562" hidden="1">
      <c r="A1562" s="58" t="s">
        <v>3871</v>
      </c>
      <c r="B1562" s="29">
        <v>23846.0</v>
      </c>
      <c r="C1562" s="59">
        <v>21347.0</v>
      </c>
      <c r="D1562" s="27">
        <v>-2499.0</v>
      </c>
      <c r="E1562" s="42"/>
    </row>
    <row r="1563" hidden="1">
      <c r="A1563" s="58" t="s">
        <v>3873</v>
      </c>
      <c r="B1563" s="29">
        <v>0.0</v>
      </c>
      <c r="C1563" s="59">
        <v>0.0</v>
      </c>
      <c r="D1563" s="27">
        <v>0.0</v>
      </c>
      <c r="E1563" s="42"/>
    </row>
    <row r="1564" hidden="1">
      <c r="A1564" s="58" t="s">
        <v>3874</v>
      </c>
      <c r="B1564" s="29">
        <v>0.0</v>
      </c>
      <c r="C1564" s="59">
        <v>0.0</v>
      </c>
      <c r="D1564" s="27">
        <v>0.0</v>
      </c>
      <c r="E1564" s="42"/>
    </row>
    <row r="1565" hidden="1">
      <c r="A1565" s="35" t="s">
        <v>3875</v>
      </c>
      <c r="B1565" s="29">
        <v>186895.8</v>
      </c>
      <c r="C1565" s="59">
        <v>181914.0</v>
      </c>
      <c r="D1565" s="27">
        <v>-4981.799999999988</v>
      </c>
      <c r="E1565" s="42"/>
    </row>
    <row r="1566" hidden="1">
      <c r="A1566" s="36" t="s">
        <v>3876</v>
      </c>
      <c r="B1566" s="43">
        <v>25.200000000000728</v>
      </c>
      <c r="C1566" s="73">
        <v>6353.0</v>
      </c>
      <c r="D1566" s="66">
        <v>6327.799999999999</v>
      </c>
      <c r="E1566" s="46"/>
    </row>
    <row r="1567" hidden="1"/>
    <row r="1568" hidden="1"/>
    <row r="1569" hidden="1">
      <c r="A1569" s="5" t="s">
        <v>5097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3850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4" t="s">
        <v>3851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5098</v>
      </c>
      <c r="B1575" s="7"/>
      <c r="C1575" s="16"/>
      <c r="D1575" s="56" t="s">
        <v>5099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3852</v>
      </c>
      <c r="B1577" s="6"/>
      <c r="C1577" s="6"/>
      <c r="D1577" s="6"/>
      <c r="E1577" s="7"/>
    </row>
    <row r="1578" hidden="1">
      <c r="A1578" s="20" t="s">
        <v>3853</v>
      </c>
      <c r="B1578" s="21" t="s">
        <v>3854</v>
      </c>
      <c r="C1578" s="22" t="s">
        <v>3855</v>
      </c>
      <c r="D1578" s="21" t="s">
        <v>3856</v>
      </c>
      <c r="E1578" s="23" t="s">
        <v>13</v>
      </c>
    </row>
    <row r="1579" hidden="1">
      <c r="A1579" s="57" t="s">
        <v>3857</v>
      </c>
      <c r="B1579" s="25">
        <v>5872.0</v>
      </c>
      <c r="C1579" s="26">
        <v>5872.0</v>
      </c>
      <c r="D1579" s="27">
        <v>0.0</v>
      </c>
      <c r="E1579" s="41"/>
    </row>
    <row r="1580" hidden="1">
      <c r="A1580" s="57" t="s">
        <v>3858</v>
      </c>
      <c r="B1580" s="29">
        <v>15837.0</v>
      </c>
      <c r="C1580" s="26">
        <v>15368.0</v>
      </c>
      <c r="D1580" s="27">
        <v>-469.0</v>
      </c>
      <c r="E1580" s="41"/>
    </row>
    <row r="1581" hidden="1">
      <c r="A1581" s="57" t="s">
        <v>3859</v>
      </c>
      <c r="B1581" s="29">
        <v>0.0</v>
      </c>
      <c r="C1581" s="26"/>
      <c r="D1581" s="27">
        <v>0.0</v>
      </c>
      <c r="E1581" s="42"/>
    </row>
    <row r="1582" hidden="1">
      <c r="A1582" s="57" t="s">
        <v>3860</v>
      </c>
      <c r="B1582" s="25">
        <v>0.0</v>
      </c>
      <c r="C1582" s="26"/>
      <c r="D1582" s="27">
        <v>0.0</v>
      </c>
      <c r="E1582" s="41"/>
    </row>
    <row r="1583" hidden="1">
      <c r="A1583" s="31" t="s">
        <v>3862</v>
      </c>
      <c r="B1583" s="29">
        <v>0.0</v>
      </c>
      <c r="C1583" s="26"/>
      <c r="D1583" s="27">
        <v>0.0</v>
      </c>
      <c r="E1583" s="42"/>
    </row>
    <row r="1584" hidden="1">
      <c r="A1584" s="31" t="s">
        <v>3863</v>
      </c>
      <c r="B1584" s="29">
        <v>0.0</v>
      </c>
      <c r="C1584" s="26"/>
      <c r="D1584" s="27">
        <v>0.0</v>
      </c>
      <c r="E1584" s="42"/>
    </row>
    <row r="1585" hidden="1">
      <c r="A1585" s="31" t="s">
        <v>3865</v>
      </c>
      <c r="B1585" s="29">
        <v>0.0</v>
      </c>
      <c r="C1585" s="26"/>
      <c r="D1585" s="27">
        <v>0.0</v>
      </c>
      <c r="E1585" s="28"/>
    </row>
    <row r="1586" hidden="1">
      <c r="A1586" s="31" t="s">
        <v>3867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8" t="s">
        <v>3868</v>
      </c>
      <c r="B1587" s="29">
        <v>66450.0</v>
      </c>
      <c r="C1587" s="29">
        <v>66450.0</v>
      </c>
      <c r="D1587" s="27">
        <v>0.0</v>
      </c>
      <c r="E1587" s="42"/>
    </row>
    <row r="1588" hidden="1">
      <c r="A1588" s="58" t="s">
        <v>3869</v>
      </c>
      <c r="B1588" s="29">
        <v>23341.0</v>
      </c>
      <c r="C1588" s="59">
        <v>23341.0</v>
      </c>
      <c r="D1588" s="27">
        <v>0.0</v>
      </c>
      <c r="E1588" s="42"/>
    </row>
    <row r="1589" hidden="1">
      <c r="A1589" s="58" t="s">
        <v>3870</v>
      </c>
      <c r="B1589" s="29">
        <v>36716.0</v>
      </c>
      <c r="C1589" s="59">
        <v>36716.0</v>
      </c>
      <c r="D1589" s="27">
        <v>0.0</v>
      </c>
      <c r="E1589" s="42"/>
    </row>
    <row r="1590" hidden="1">
      <c r="A1590" s="58" t="s">
        <v>3871</v>
      </c>
      <c r="B1590" s="29">
        <v>20753.0</v>
      </c>
      <c r="C1590" s="59">
        <v>20753.0</v>
      </c>
      <c r="D1590" s="27">
        <v>0.0</v>
      </c>
      <c r="E1590" s="42"/>
    </row>
    <row r="1591" hidden="1">
      <c r="A1591" s="58" t="s">
        <v>3873</v>
      </c>
      <c r="B1591" s="29">
        <v>0.0</v>
      </c>
      <c r="C1591" s="59">
        <v>0.0</v>
      </c>
      <c r="D1591" s="27">
        <v>0.0</v>
      </c>
      <c r="E1591" s="42"/>
    </row>
    <row r="1592" hidden="1">
      <c r="A1592" s="58" t="s">
        <v>3874</v>
      </c>
      <c r="B1592" s="29">
        <v>0.0</v>
      </c>
      <c r="C1592" s="59">
        <v>0.0</v>
      </c>
      <c r="D1592" s="27">
        <v>0.0</v>
      </c>
      <c r="E1592" s="42"/>
    </row>
    <row r="1593" hidden="1">
      <c r="A1593" s="35" t="s">
        <v>3875</v>
      </c>
      <c r="B1593" s="29">
        <v>170817.5</v>
      </c>
      <c r="C1593" s="59">
        <v>170817.5</v>
      </c>
      <c r="D1593" s="27">
        <v>0.0</v>
      </c>
      <c r="E1593" s="42"/>
    </row>
    <row r="1594" hidden="1">
      <c r="A1594" s="36" t="s">
        <v>3876</v>
      </c>
      <c r="B1594" s="43">
        <v>31.5</v>
      </c>
      <c r="C1594" s="73">
        <v>-717.5</v>
      </c>
      <c r="D1594" s="66">
        <v>-749.0</v>
      </c>
      <c r="E1594" s="46"/>
    </row>
    <row r="1595" hidden="1"/>
    <row r="1596" hidden="1"/>
    <row r="1597" hidden="1">
      <c r="A1597" s="5" t="s">
        <v>5097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3850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4" t="s">
        <v>3851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5098</v>
      </c>
      <c r="B1603" s="7"/>
      <c r="C1603" s="16"/>
      <c r="D1603" s="56" t="s">
        <v>5113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3852</v>
      </c>
      <c r="B1605" s="6"/>
      <c r="C1605" s="6"/>
      <c r="D1605" s="6"/>
      <c r="E1605" s="7"/>
    </row>
    <row r="1606" hidden="1">
      <c r="A1606" s="20" t="s">
        <v>3853</v>
      </c>
      <c r="B1606" s="21" t="s">
        <v>3854</v>
      </c>
      <c r="C1606" s="22" t="s">
        <v>3855</v>
      </c>
      <c r="D1606" s="21" t="s">
        <v>3856</v>
      </c>
      <c r="E1606" s="23" t="s">
        <v>13</v>
      </c>
    </row>
    <row r="1607" hidden="1">
      <c r="A1607" s="57" t="s">
        <v>3857</v>
      </c>
      <c r="B1607" s="25">
        <v>1113.0</v>
      </c>
      <c r="C1607" s="26">
        <v>1113.0</v>
      </c>
      <c r="D1607" s="27">
        <v>0.0</v>
      </c>
      <c r="E1607" s="41"/>
    </row>
    <row r="1608" hidden="1">
      <c r="A1608" s="57" t="s">
        <v>3858</v>
      </c>
      <c r="B1608" s="29">
        <v>5999.0</v>
      </c>
      <c r="C1608" s="26">
        <v>5999.0</v>
      </c>
      <c r="D1608" s="27">
        <v>0.0</v>
      </c>
      <c r="E1608" s="41"/>
    </row>
    <row r="1609" hidden="1">
      <c r="A1609" s="57" t="s">
        <v>3859</v>
      </c>
      <c r="B1609" s="29">
        <v>0.0</v>
      </c>
      <c r="C1609" s="26"/>
      <c r="D1609" s="27">
        <v>0.0</v>
      </c>
      <c r="E1609" s="42"/>
    </row>
    <row r="1610" hidden="1">
      <c r="A1610" s="57" t="s">
        <v>3860</v>
      </c>
      <c r="B1610" s="25">
        <v>0.0</v>
      </c>
      <c r="C1610" s="26"/>
      <c r="D1610" s="27">
        <v>0.0</v>
      </c>
      <c r="E1610" s="41"/>
    </row>
    <row r="1611" hidden="1">
      <c r="A1611" s="31" t="s">
        <v>3862</v>
      </c>
      <c r="B1611" s="29">
        <v>0.0</v>
      </c>
      <c r="C1611" s="26"/>
      <c r="D1611" s="27">
        <v>0.0</v>
      </c>
      <c r="E1611" s="42"/>
    </row>
    <row r="1612" hidden="1">
      <c r="A1612" s="31" t="s">
        <v>3863</v>
      </c>
      <c r="B1612" s="29">
        <v>0.0</v>
      </c>
      <c r="C1612" s="26"/>
      <c r="D1612" s="27">
        <v>0.0</v>
      </c>
      <c r="E1612" s="42"/>
    </row>
    <row r="1613" hidden="1">
      <c r="A1613" s="31" t="s">
        <v>3865</v>
      </c>
      <c r="B1613" s="29">
        <v>0.0</v>
      </c>
      <c r="C1613" s="26"/>
      <c r="D1613" s="27">
        <v>0.0</v>
      </c>
      <c r="E1613" s="28"/>
    </row>
    <row r="1614" hidden="1">
      <c r="A1614" s="31" t="s">
        <v>3867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8" t="s">
        <v>3868</v>
      </c>
      <c r="B1615" s="29">
        <v>26691.0</v>
      </c>
      <c r="C1615" s="29">
        <v>27055.0</v>
      </c>
      <c r="D1615" s="27">
        <v>364.0</v>
      </c>
      <c r="E1615" s="42"/>
    </row>
    <row r="1616" hidden="1">
      <c r="A1616" s="58" t="s">
        <v>3869</v>
      </c>
      <c r="B1616" s="29">
        <v>10784.0</v>
      </c>
      <c r="C1616" s="59">
        <v>10784.0</v>
      </c>
      <c r="D1616" s="27">
        <v>0.0</v>
      </c>
      <c r="E1616" s="42"/>
    </row>
    <row r="1617" hidden="1">
      <c r="A1617" s="58" t="s">
        <v>3870</v>
      </c>
      <c r="B1617" s="29">
        <v>22435.0</v>
      </c>
      <c r="C1617" s="59">
        <v>22435.0</v>
      </c>
      <c r="D1617" s="27">
        <v>0.0</v>
      </c>
      <c r="E1617" s="42"/>
    </row>
    <row r="1618" hidden="1">
      <c r="A1618" s="58" t="s">
        <v>3871</v>
      </c>
      <c r="B1618" s="29">
        <v>14651.0</v>
      </c>
      <c r="C1618" s="59">
        <v>14651.0</v>
      </c>
      <c r="D1618" s="27">
        <v>0.0</v>
      </c>
      <c r="E1618" s="42"/>
    </row>
    <row r="1619" hidden="1">
      <c r="A1619" s="58" t="s">
        <v>3873</v>
      </c>
      <c r="B1619" s="29">
        <v>0.0</v>
      </c>
      <c r="C1619" s="59">
        <v>0.0</v>
      </c>
      <c r="D1619" s="27">
        <v>0.0</v>
      </c>
      <c r="E1619" s="42"/>
    </row>
    <row r="1620" hidden="1">
      <c r="A1620" s="58" t="s">
        <v>3874</v>
      </c>
      <c r="B1620" s="29">
        <v>0.0</v>
      </c>
      <c r="C1620" s="59">
        <v>0.0</v>
      </c>
      <c r="D1620" s="27">
        <v>0.0</v>
      </c>
      <c r="E1620" s="42"/>
    </row>
    <row r="1621" hidden="1">
      <c r="A1621" s="35" t="s">
        <v>3875</v>
      </c>
      <c r="B1621" s="29">
        <v>82632.5</v>
      </c>
      <c r="C1621" s="59">
        <v>82996.5</v>
      </c>
      <c r="D1621" s="27">
        <v>364.0</v>
      </c>
      <c r="E1621" s="42"/>
    </row>
    <row r="1622" hidden="1">
      <c r="A1622" s="36" t="s">
        <v>3876</v>
      </c>
      <c r="B1622" s="43">
        <v>0.5</v>
      </c>
      <c r="C1622" s="73">
        <v>0.5</v>
      </c>
      <c r="D1622" s="66">
        <v>0.0</v>
      </c>
      <c r="E1622" s="46"/>
    </row>
    <row r="1623" hidden="1"/>
    <row r="1624" hidden="1"/>
    <row r="1625" hidden="1">
      <c r="A1625" s="5" t="s">
        <v>5097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3850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4" t="s">
        <v>3851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5105</v>
      </c>
      <c r="B1631" s="7"/>
      <c r="C1631" s="16"/>
      <c r="D1631" s="56" t="s">
        <v>5099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3852</v>
      </c>
      <c r="B1633" s="6"/>
      <c r="C1633" s="6"/>
      <c r="D1633" s="6"/>
      <c r="E1633" s="7"/>
    </row>
    <row r="1634" hidden="1">
      <c r="A1634" s="20" t="s">
        <v>3853</v>
      </c>
      <c r="B1634" s="21" t="s">
        <v>3854</v>
      </c>
      <c r="C1634" s="22" t="s">
        <v>3855</v>
      </c>
      <c r="D1634" s="21" t="s">
        <v>3856</v>
      </c>
      <c r="E1634" s="23" t="s">
        <v>13</v>
      </c>
    </row>
    <row r="1635" hidden="1">
      <c r="A1635" s="57" t="s">
        <v>3857</v>
      </c>
      <c r="B1635" s="25">
        <v>3376.0</v>
      </c>
      <c r="C1635" s="26">
        <v>3376.0</v>
      </c>
      <c r="D1635" s="27">
        <v>0.0</v>
      </c>
      <c r="E1635" s="41"/>
    </row>
    <row r="1636" hidden="1">
      <c r="A1636" s="57" t="s">
        <v>3858</v>
      </c>
      <c r="B1636" s="29">
        <v>7720.0</v>
      </c>
      <c r="C1636" s="26">
        <v>7720.0</v>
      </c>
      <c r="D1636" s="27">
        <v>0.0</v>
      </c>
      <c r="E1636" s="41"/>
    </row>
    <row r="1637" hidden="1">
      <c r="A1637" s="57" t="s">
        <v>3859</v>
      </c>
      <c r="B1637" s="29">
        <v>420.0</v>
      </c>
      <c r="C1637" s="26">
        <v>420.0</v>
      </c>
      <c r="D1637" s="27">
        <v>0.0</v>
      </c>
      <c r="E1637" s="42"/>
    </row>
    <row r="1638" hidden="1">
      <c r="A1638" s="57" t="s">
        <v>3860</v>
      </c>
      <c r="B1638" s="25">
        <v>0.0</v>
      </c>
      <c r="C1638" s="26"/>
      <c r="D1638" s="27">
        <v>0.0</v>
      </c>
      <c r="E1638" s="41"/>
    </row>
    <row r="1639" hidden="1">
      <c r="A1639" s="31" t="s">
        <v>3862</v>
      </c>
      <c r="B1639" s="29">
        <v>0.0</v>
      </c>
      <c r="C1639" s="26"/>
      <c r="D1639" s="27">
        <v>0.0</v>
      </c>
      <c r="E1639" s="42"/>
    </row>
    <row r="1640" hidden="1">
      <c r="A1640" s="31" t="s">
        <v>3863</v>
      </c>
      <c r="B1640" s="29">
        <v>0.0</v>
      </c>
      <c r="C1640" s="26"/>
      <c r="D1640" s="27">
        <v>0.0</v>
      </c>
      <c r="E1640" s="42"/>
    </row>
    <row r="1641" hidden="1">
      <c r="A1641" s="31" t="s">
        <v>3865</v>
      </c>
      <c r="B1641" s="29">
        <v>0.0</v>
      </c>
      <c r="C1641" s="26"/>
      <c r="D1641" s="27">
        <v>0.0</v>
      </c>
      <c r="E1641" s="28"/>
    </row>
    <row r="1642" hidden="1">
      <c r="A1642" s="31" t="s">
        <v>3867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8" t="s">
        <v>3868</v>
      </c>
      <c r="B1643" s="29">
        <v>34828.0</v>
      </c>
      <c r="C1643" s="29">
        <v>34828.0</v>
      </c>
      <c r="D1643" s="27">
        <v>0.0</v>
      </c>
      <c r="E1643" s="42"/>
    </row>
    <row r="1644" hidden="1">
      <c r="A1644" s="58" t="s">
        <v>3869</v>
      </c>
      <c r="B1644" s="29">
        <v>12257.0</v>
      </c>
      <c r="C1644" s="59">
        <v>12257.0</v>
      </c>
      <c r="D1644" s="27">
        <v>0.0</v>
      </c>
      <c r="E1644" s="42"/>
    </row>
    <row r="1645" hidden="1">
      <c r="A1645" s="58" t="s">
        <v>3870</v>
      </c>
      <c r="B1645" s="29">
        <v>14983.0</v>
      </c>
      <c r="C1645" s="59">
        <v>14983.0</v>
      </c>
      <c r="D1645" s="27">
        <v>0.0</v>
      </c>
      <c r="E1645" s="42"/>
    </row>
    <row r="1646" hidden="1">
      <c r="A1646" s="58" t="s">
        <v>3871</v>
      </c>
      <c r="B1646" s="29">
        <v>13407.0</v>
      </c>
      <c r="C1646" s="59">
        <v>13407.0</v>
      </c>
      <c r="D1646" s="27">
        <v>0.0</v>
      </c>
      <c r="E1646" s="42"/>
    </row>
    <row r="1647" hidden="1">
      <c r="A1647" s="58" t="s">
        <v>3873</v>
      </c>
      <c r="B1647" s="29">
        <v>1313.0</v>
      </c>
      <c r="C1647" s="59">
        <v>1313.0</v>
      </c>
      <c r="D1647" s="27">
        <v>0.0</v>
      </c>
      <c r="E1647" s="42"/>
    </row>
    <row r="1648" hidden="1">
      <c r="A1648" s="58" t="s">
        <v>3874</v>
      </c>
      <c r="B1648" s="29">
        <v>0.0</v>
      </c>
      <c r="C1648" s="59">
        <v>0.0</v>
      </c>
      <c r="D1648" s="27">
        <v>0.0</v>
      </c>
      <c r="E1648" s="42"/>
    </row>
    <row r="1649" hidden="1">
      <c r="A1649" s="35" t="s">
        <v>3875</v>
      </c>
      <c r="B1649" s="29">
        <v>89304.0</v>
      </c>
      <c r="C1649" s="59">
        <v>89304.0</v>
      </c>
      <c r="D1649" s="27">
        <v>0.0</v>
      </c>
      <c r="E1649" s="42"/>
    </row>
    <row r="1650" hidden="1">
      <c r="A1650" s="36" t="s">
        <v>3876</v>
      </c>
      <c r="B1650" s="43">
        <v>0.0</v>
      </c>
      <c r="C1650" s="73">
        <v>0.0</v>
      </c>
      <c r="D1650" s="66">
        <v>0.0</v>
      </c>
      <c r="E1650" s="46"/>
    </row>
    <row r="1651" hidden="1"/>
    <row r="1652" hidden="1"/>
    <row r="1653" hidden="1">
      <c r="A1653" s="5" t="s">
        <v>5097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3850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4" t="s">
        <v>3851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5098</v>
      </c>
      <c r="B1659" s="7"/>
      <c r="C1659" s="16"/>
      <c r="D1659" s="56" t="s">
        <v>5099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3852</v>
      </c>
      <c r="B1661" s="6"/>
      <c r="C1661" s="6"/>
      <c r="D1661" s="6"/>
      <c r="E1661" s="7"/>
    </row>
    <row r="1662" hidden="1">
      <c r="A1662" s="20" t="s">
        <v>3853</v>
      </c>
      <c r="B1662" s="21" t="s">
        <v>3854</v>
      </c>
      <c r="C1662" s="22" t="s">
        <v>3855</v>
      </c>
      <c r="D1662" s="21" t="s">
        <v>3856</v>
      </c>
      <c r="E1662" s="23" t="s">
        <v>13</v>
      </c>
    </row>
    <row r="1663" hidden="1">
      <c r="A1663" s="57" t="s">
        <v>3857</v>
      </c>
      <c r="B1663" s="25">
        <v>9185.0</v>
      </c>
      <c r="C1663" s="26">
        <v>7276.0</v>
      </c>
      <c r="D1663" s="27">
        <v>-1909.0</v>
      </c>
      <c r="E1663" s="41"/>
    </row>
    <row r="1664" hidden="1">
      <c r="A1664" s="57" t="s">
        <v>3858</v>
      </c>
      <c r="B1664" s="29">
        <v>15635.0</v>
      </c>
      <c r="C1664" s="26">
        <v>15635.0</v>
      </c>
      <c r="D1664" s="27">
        <v>0.0</v>
      </c>
      <c r="E1664" s="41"/>
    </row>
    <row r="1665" hidden="1">
      <c r="A1665" s="57" t="s">
        <v>3859</v>
      </c>
      <c r="B1665" s="29">
        <v>0.0</v>
      </c>
      <c r="C1665" s="26"/>
      <c r="D1665" s="27">
        <v>0.0</v>
      </c>
      <c r="E1665" s="42"/>
    </row>
    <row r="1666" hidden="1">
      <c r="A1666" s="57" t="s">
        <v>3860</v>
      </c>
      <c r="B1666" s="25">
        <v>0.0</v>
      </c>
      <c r="C1666" s="26"/>
      <c r="D1666" s="27">
        <v>0.0</v>
      </c>
      <c r="E1666" s="41"/>
    </row>
    <row r="1667" hidden="1">
      <c r="A1667" s="31" t="s">
        <v>3862</v>
      </c>
      <c r="B1667" s="29">
        <v>0.0</v>
      </c>
      <c r="C1667" s="26"/>
      <c r="D1667" s="27">
        <v>0.0</v>
      </c>
      <c r="E1667" s="42"/>
    </row>
    <row r="1668" hidden="1">
      <c r="A1668" s="31" t="s">
        <v>3863</v>
      </c>
      <c r="B1668" s="29">
        <v>0.0</v>
      </c>
      <c r="C1668" s="26"/>
      <c r="D1668" s="27">
        <v>0.0</v>
      </c>
      <c r="E1668" s="42"/>
    </row>
    <row r="1669" hidden="1">
      <c r="A1669" s="31" t="s">
        <v>3865</v>
      </c>
      <c r="B1669" s="29">
        <v>0.0</v>
      </c>
      <c r="C1669" s="26"/>
      <c r="D1669" s="27">
        <v>0.0</v>
      </c>
      <c r="E1669" s="28"/>
    </row>
    <row r="1670" hidden="1">
      <c r="A1670" s="31" t="s">
        <v>3867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8" t="s">
        <v>3868</v>
      </c>
      <c r="B1671" s="29">
        <v>61183.0</v>
      </c>
      <c r="C1671" s="29">
        <v>61183.0</v>
      </c>
      <c r="D1671" s="27">
        <v>0.0</v>
      </c>
      <c r="E1671" s="42"/>
    </row>
    <row r="1672" hidden="1">
      <c r="A1672" s="58" t="s">
        <v>3869</v>
      </c>
      <c r="B1672" s="29">
        <v>23484.0</v>
      </c>
      <c r="C1672" s="59">
        <v>23195.0</v>
      </c>
      <c r="D1672" s="27">
        <v>-289.0</v>
      </c>
      <c r="E1672" s="42"/>
    </row>
    <row r="1673" hidden="1">
      <c r="A1673" s="58" t="s">
        <v>3870</v>
      </c>
      <c r="B1673" s="29">
        <v>29990.0</v>
      </c>
      <c r="C1673" s="59">
        <v>29990.0</v>
      </c>
      <c r="D1673" s="27">
        <v>0.0</v>
      </c>
      <c r="E1673" s="42"/>
    </row>
    <row r="1674" hidden="1">
      <c r="A1674" s="58" t="s">
        <v>3871</v>
      </c>
      <c r="B1674" s="29">
        <v>23194.0</v>
      </c>
      <c r="C1674" s="59">
        <v>23194.0</v>
      </c>
      <c r="D1674" s="27">
        <v>0.0</v>
      </c>
      <c r="E1674" s="42"/>
    </row>
    <row r="1675" hidden="1">
      <c r="A1675" s="58" t="s">
        <v>3873</v>
      </c>
      <c r="B1675" s="29">
        <v>403.0</v>
      </c>
      <c r="C1675" s="59">
        <v>403.0</v>
      </c>
      <c r="D1675" s="27">
        <v>0.0</v>
      </c>
      <c r="E1675" s="42"/>
    </row>
    <row r="1676" hidden="1">
      <c r="A1676" s="58" t="s">
        <v>3874</v>
      </c>
      <c r="B1676" s="29">
        <v>0.0</v>
      </c>
      <c r="C1676" s="59">
        <v>0.0</v>
      </c>
      <c r="D1676" s="27">
        <v>0.0</v>
      </c>
      <c r="E1676" s="42"/>
    </row>
    <row r="1677" hidden="1">
      <c r="A1677" s="35" t="s">
        <v>3875</v>
      </c>
      <c r="B1677" s="29">
        <v>162924.80000000002</v>
      </c>
      <c r="C1677" s="59">
        <v>162635.8</v>
      </c>
      <c r="D1677" s="27">
        <v>-289.0000000000291</v>
      </c>
      <c r="E1677" s="42"/>
    </row>
    <row r="1678" hidden="1">
      <c r="A1678" s="36" t="s">
        <v>3876</v>
      </c>
      <c r="B1678" s="43">
        <v>1909.199999999997</v>
      </c>
      <c r="C1678" s="73">
        <v>0.20000000001164153</v>
      </c>
      <c r="D1678" s="66">
        <v>-1908.9999999999854</v>
      </c>
      <c r="E1678" s="46"/>
    </row>
    <row r="1679" hidden="1"/>
    <row r="1680" hidden="1"/>
    <row r="1681" hidden="1">
      <c r="A1681" s="5" t="s">
        <v>5097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3850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4" t="s">
        <v>3851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5098</v>
      </c>
      <c r="B1687" s="7"/>
      <c r="C1687" s="16"/>
      <c r="D1687" s="56" t="s">
        <v>5099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3852</v>
      </c>
      <c r="B1689" s="6"/>
      <c r="C1689" s="6"/>
      <c r="D1689" s="6"/>
      <c r="E1689" s="7"/>
    </row>
    <row r="1690" hidden="1">
      <c r="A1690" s="20" t="s">
        <v>3853</v>
      </c>
      <c r="B1690" s="21" t="s">
        <v>3854</v>
      </c>
      <c r="C1690" s="22" t="s">
        <v>3855</v>
      </c>
      <c r="D1690" s="21" t="s">
        <v>3856</v>
      </c>
      <c r="E1690" s="23" t="s">
        <v>13</v>
      </c>
    </row>
    <row r="1691" hidden="1">
      <c r="A1691" s="57" t="s">
        <v>3857</v>
      </c>
      <c r="B1691" s="25">
        <v>10046.0</v>
      </c>
      <c r="C1691" s="26">
        <v>10046.0</v>
      </c>
      <c r="D1691" s="27">
        <v>0.0</v>
      </c>
      <c r="E1691" s="41"/>
    </row>
    <row r="1692" hidden="1">
      <c r="A1692" s="57" t="s">
        <v>3858</v>
      </c>
      <c r="B1692" s="29">
        <v>11989.0</v>
      </c>
      <c r="C1692" s="26">
        <v>11989.0</v>
      </c>
      <c r="D1692" s="27">
        <v>0.0</v>
      </c>
      <c r="E1692" s="41"/>
    </row>
    <row r="1693" hidden="1">
      <c r="A1693" s="57" t="s">
        <v>3859</v>
      </c>
      <c r="B1693" s="29">
        <v>0.0</v>
      </c>
      <c r="C1693" s="26"/>
      <c r="D1693" s="27">
        <v>0.0</v>
      </c>
      <c r="E1693" s="42"/>
    </row>
    <row r="1694" hidden="1">
      <c r="A1694" s="57" t="s">
        <v>3860</v>
      </c>
      <c r="B1694" s="25">
        <v>0.0</v>
      </c>
      <c r="C1694" s="26"/>
      <c r="D1694" s="27">
        <v>0.0</v>
      </c>
      <c r="E1694" s="41"/>
    </row>
    <row r="1695" hidden="1">
      <c r="A1695" s="31" t="s">
        <v>3862</v>
      </c>
      <c r="B1695" s="29">
        <v>0.0</v>
      </c>
      <c r="C1695" s="26"/>
      <c r="D1695" s="27">
        <v>0.0</v>
      </c>
      <c r="E1695" s="42"/>
    </row>
    <row r="1696" hidden="1">
      <c r="A1696" s="31" t="s">
        <v>3863</v>
      </c>
      <c r="B1696" s="29">
        <v>0.0</v>
      </c>
      <c r="C1696" s="26"/>
      <c r="D1696" s="27">
        <v>0.0</v>
      </c>
      <c r="E1696" s="42"/>
    </row>
    <row r="1697" hidden="1">
      <c r="A1697" s="31" t="s">
        <v>3865</v>
      </c>
      <c r="B1697" s="29">
        <v>0.0</v>
      </c>
      <c r="C1697" s="26"/>
      <c r="D1697" s="27">
        <v>0.0</v>
      </c>
      <c r="E1697" s="28"/>
    </row>
    <row r="1698" hidden="1">
      <c r="A1698" s="31" t="s">
        <v>3867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8" t="s">
        <v>3868</v>
      </c>
      <c r="B1699" s="29">
        <v>70053.0</v>
      </c>
      <c r="C1699" s="29">
        <v>70053.0</v>
      </c>
      <c r="D1699" s="27">
        <v>0.0</v>
      </c>
      <c r="E1699" s="42"/>
    </row>
    <row r="1700" hidden="1">
      <c r="A1700" s="58" t="s">
        <v>3869</v>
      </c>
      <c r="B1700" s="29">
        <v>30453.0</v>
      </c>
      <c r="C1700" s="59">
        <v>31166.0</v>
      </c>
      <c r="D1700" s="27">
        <v>713.0</v>
      </c>
      <c r="E1700" s="42"/>
    </row>
    <row r="1701" hidden="1">
      <c r="A1701" s="58" t="s">
        <v>3870</v>
      </c>
      <c r="B1701" s="29">
        <v>34508.0</v>
      </c>
      <c r="C1701" s="59">
        <v>34508.0</v>
      </c>
      <c r="D1701" s="27">
        <v>0.0</v>
      </c>
      <c r="E1701" s="42"/>
    </row>
    <row r="1702" hidden="1">
      <c r="A1702" s="58" t="s">
        <v>3871</v>
      </c>
      <c r="B1702" s="29">
        <v>30021.0</v>
      </c>
      <c r="C1702" s="59">
        <v>30021.0</v>
      </c>
      <c r="D1702" s="27">
        <v>0.0</v>
      </c>
      <c r="E1702" s="42"/>
    </row>
    <row r="1703" hidden="1">
      <c r="A1703" s="58" t="s">
        <v>3873</v>
      </c>
      <c r="B1703" s="29">
        <v>617.0</v>
      </c>
      <c r="C1703" s="59">
        <v>617.0</v>
      </c>
      <c r="D1703" s="27">
        <v>0.0</v>
      </c>
      <c r="E1703" s="42"/>
    </row>
    <row r="1704" hidden="1">
      <c r="A1704" s="58" t="s">
        <v>3874</v>
      </c>
      <c r="B1704" s="29">
        <v>0.0</v>
      </c>
      <c r="C1704" s="59">
        <v>0.0</v>
      </c>
      <c r="D1704" s="27">
        <v>0.0</v>
      </c>
      <c r="E1704" s="42"/>
    </row>
    <row r="1705" hidden="1">
      <c r="A1705" s="35" t="s">
        <v>3875</v>
      </c>
      <c r="B1705" s="29">
        <v>189886.5</v>
      </c>
      <c r="C1705" s="59">
        <v>190599.5</v>
      </c>
      <c r="D1705" s="27">
        <v>713.0</v>
      </c>
      <c r="E1705" s="42"/>
    </row>
    <row r="1706" hidden="1">
      <c r="A1706" s="36" t="s">
        <v>3876</v>
      </c>
      <c r="B1706" s="43">
        <v>0.5</v>
      </c>
      <c r="C1706" s="73">
        <v>0.5</v>
      </c>
      <c r="D1706" s="66">
        <v>0.0</v>
      </c>
      <c r="E1706" s="46"/>
    </row>
    <row r="1707" hidden="1"/>
    <row r="1708" hidden="1"/>
    <row r="1709" hidden="1">
      <c r="A1709" s="5" t="s">
        <v>5097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3850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4" t="s">
        <v>3851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5098</v>
      </c>
      <c r="B1715" s="7"/>
      <c r="C1715" s="16"/>
      <c r="D1715" s="56" t="s">
        <v>5099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3852</v>
      </c>
      <c r="B1717" s="6"/>
      <c r="C1717" s="6"/>
      <c r="D1717" s="6"/>
      <c r="E1717" s="7"/>
    </row>
    <row r="1718" hidden="1">
      <c r="A1718" s="20" t="s">
        <v>3853</v>
      </c>
      <c r="B1718" s="21" t="s">
        <v>3854</v>
      </c>
      <c r="C1718" s="22" t="s">
        <v>3855</v>
      </c>
      <c r="D1718" s="21" t="s">
        <v>3856</v>
      </c>
      <c r="E1718" s="23" t="s">
        <v>13</v>
      </c>
    </row>
    <row r="1719" hidden="1">
      <c r="A1719" s="57" t="s">
        <v>3857</v>
      </c>
      <c r="B1719" s="25">
        <v>8157.0</v>
      </c>
      <c r="C1719" s="26">
        <v>8157.0</v>
      </c>
      <c r="D1719" s="27">
        <v>0.0</v>
      </c>
      <c r="E1719" s="41"/>
    </row>
    <row r="1720" hidden="1">
      <c r="A1720" s="57" t="s">
        <v>3858</v>
      </c>
      <c r="B1720" s="29">
        <v>13758.0</v>
      </c>
      <c r="C1720" s="26">
        <v>13758.0</v>
      </c>
      <c r="D1720" s="27">
        <v>0.0</v>
      </c>
      <c r="E1720" s="41"/>
    </row>
    <row r="1721" hidden="1">
      <c r="A1721" s="57" t="s">
        <v>3859</v>
      </c>
      <c r="B1721" s="29">
        <v>0.0</v>
      </c>
      <c r="C1721" s="26"/>
      <c r="D1721" s="27">
        <v>0.0</v>
      </c>
      <c r="E1721" s="42"/>
    </row>
    <row r="1722" hidden="1">
      <c r="A1722" s="57" t="s">
        <v>3860</v>
      </c>
      <c r="B1722" s="25">
        <v>0.0</v>
      </c>
      <c r="C1722" s="26"/>
      <c r="D1722" s="27">
        <v>0.0</v>
      </c>
      <c r="E1722" s="41"/>
    </row>
    <row r="1723" hidden="1">
      <c r="A1723" s="31" t="s">
        <v>3862</v>
      </c>
      <c r="B1723" s="29">
        <v>0.0</v>
      </c>
      <c r="C1723" s="26"/>
      <c r="D1723" s="27">
        <v>0.0</v>
      </c>
      <c r="E1723" s="42"/>
    </row>
    <row r="1724" hidden="1">
      <c r="A1724" s="31" t="s">
        <v>3863</v>
      </c>
      <c r="B1724" s="29">
        <v>0.0</v>
      </c>
      <c r="C1724" s="26"/>
      <c r="D1724" s="27">
        <v>0.0</v>
      </c>
      <c r="E1724" s="42"/>
    </row>
    <row r="1725" hidden="1">
      <c r="A1725" s="31" t="s">
        <v>3865</v>
      </c>
      <c r="B1725" s="29">
        <v>0.0</v>
      </c>
      <c r="C1725" s="26"/>
      <c r="D1725" s="27">
        <v>0.0</v>
      </c>
      <c r="E1725" s="28"/>
    </row>
    <row r="1726" hidden="1">
      <c r="A1726" s="31" t="s">
        <v>3867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8" t="s">
        <v>3868</v>
      </c>
      <c r="B1727" s="29">
        <v>59451.0</v>
      </c>
      <c r="C1727" s="29">
        <v>59451.0</v>
      </c>
      <c r="D1727" s="27">
        <v>0.0</v>
      </c>
      <c r="E1727" s="42"/>
    </row>
    <row r="1728" hidden="1">
      <c r="A1728" s="58" t="s">
        <v>3869</v>
      </c>
      <c r="B1728" s="29">
        <v>26595.0</v>
      </c>
      <c r="C1728" s="59">
        <v>26595.0</v>
      </c>
      <c r="D1728" s="27">
        <v>0.0</v>
      </c>
      <c r="E1728" s="42"/>
    </row>
    <row r="1729" hidden="1">
      <c r="A1729" s="58" t="s">
        <v>3870</v>
      </c>
      <c r="B1729" s="29">
        <v>27697.0</v>
      </c>
      <c r="C1729" s="59">
        <v>27697.0</v>
      </c>
      <c r="D1729" s="27">
        <v>0.0</v>
      </c>
      <c r="E1729" s="42"/>
    </row>
    <row r="1730" hidden="1">
      <c r="A1730" s="58" t="s">
        <v>3871</v>
      </c>
      <c r="B1730" s="29">
        <v>21062.0</v>
      </c>
      <c r="C1730" s="59">
        <v>21062.0</v>
      </c>
      <c r="D1730" s="27">
        <v>0.0</v>
      </c>
      <c r="E1730" s="42"/>
    </row>
    <row r="1731" hidden="1">
      <c r="A1731" s="58" t="s">
        <v>3873</v>
      </c>
      <c r="B1731" s="29">
        <v>0.0</v>
      </c>
      <c r="C1731" s="59">
        <v>0.0</v>
      </c>
      <c r="D1731" s="27">
        <v>0.0</v>
      </c>
      <c r="E1731" s="42"/>
    </row>
    <row r="1732" hidden="1">
      <c r="A1732" s="58" t="s">
        <v>3874</v>
      </c>
      <c r="B1732" s="29">
        <v>0.0</v>
      </c>
      <c r="C1732" s="59">
        <v>0.0</v>
      </c>
      <c r="D1732" s="27">
        <v>0.0</v>
      </c>
      <c r="E1732" s="42"/>
    </row>
    <row r="1733" hidden="1">
      <c r="A1733" s="35" t="s">
        <v>3875</v>
      </c>
      <c r="B1733" s="29">
        <v>158357.5</v>
      </c>
      <c r="C1733" s="59">
        <v>158357.5</v>
      </c>
      <c r="D1733" s="27">
        <v>0.0</v>
      </c>
      <c r="E1733" s="42"/>
    </row>
    <row r="1734" hidden="1">
      <c r="A1734" s="36" t="s">
        <v>3876</v>
      </c>
      <c r="B1734" s="43">
        <v>2.5</v>
      </c>
      <c r="C1734" s="73">
        <v>-37.5</v>
      </c>
      <c r="D1734" s="66">
        <v>-40.0</v>
      </c>
      <c r="E1734" s="46"/>
    </row>
    <row r="1735" hidden="1"/>
    <row r="1736" hidden="1"/>
    <row r="1737" hidden="1">
      <c r="A1737" s="5" t="s">
        <v>5097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3850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4" t="s">
        <v>3851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5098</v>
      </c>
      <c r="B1743" s="7"/>
      <c r="C1743" s="16"/>
      <c r="D1743" s="56" t="s">
        <v>5099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3852</v>
      </c>
      <c r="B1745" s="6"/>
      <c r="C1745" s="6"/>
      <c r="D1745" s="6"/>
      <c r="E1745" s="7"/>
    </row>
    <row r="1746" hidden="1">
      <c r="A1746" s="20" t="s">
        <v>3853</v>
      </c>
      <c r="B1746" s="21" t="s">
        <v>3854</v>
      </c>
      <c r="C1746" s="22" t="s">
        <v>3855</v>
      </c>
      <c r="D1746" s="21" t="s">
        <v>3856</v>
      </c>
      <c r="E1746" s="23" t="s">
        <v>13</v>
      </c>
    </row>
    <row r="1747" hidden="1">
      <c r="A1747" s="57" t="s">
        <v>3857</v>
      </c>
      <c r="B1747" s="25">
        <v>12402.0</v>
      </c>
      <c r="C1747" s="26">
        <v>12402.0</v>
      </c>
      <c r="D1747" s="27">
        <v>0.0</v>
      </c>
      <c r="E1747" s="41"/>
    </row>
    <row r="1748" hidden="1">
      <c r="A1748" s="57" t="s">
        <v>3858</v>
      </c>
      <c r="B1748" s="29">
        <v>17464.0</v>
      </c>
      <c r="C1748" s="26">
        <v>17464.0</v>
      </c>
      <c r="D1748" s="27">
        <v>0.0</v>
      </c>
      <c r="E1748" s="41"/>
    </row>
    <row r="1749" hidden="1">
      <c r="A1749" s="57" t="s">
        <v>3859</v>
      </c>
      <c r="B1749" s="29">
        <v>140.0</v>
      </c>
      <c r="C1749" s="26">
        <v>140.0</v>
      </c>
      <c r="D1749" s="27">
        <v>0.0</v>
      </c>
      <c r="E1749" s="42"/>
    </row>
    <row r="1750" hidden="1">
      <c r="A1750" s="57" t="s">
        <v>3860</v>
      </c>
      <c r="B1750" s="25">
        <v>0.0</v>
      </c>
      <c r="C1750" s="26"/>
      <c r="D1750" s="27">
        <v>0.0</v>
      </c>
      <c r="E1750" s="41"/>
    </row>
    <row r="1751" hidden="1">
      <c r="A1751" s="31" t="s">
        <v>3862</v>
      </c>
      <c r="B1751" s="29">
        <v>0.0</v>
      </c>
      <c r="C1751" s="26"/>
      <c r="D1751" s="27">
        <v>0.0</v>
      </c>
      <c r="E1751" s="42"/>
    </row>
    <row r="1752" hidden="1">
      <c r="A1752" s="31" t="s">
        <v>3863</v>
      </c>
      <c r="B1752" s="29">
        <v>0.0</v>
      </c>
      <c r="C1752" s="26"/>
      <c r="D1752" s="27">
        <v>0.0</v>
      </c>
      <c r="E1752" s="42"/>
    </row>
    <row r="1753" hidden="1">
      <c r="A1753" s="31" t="s">
        <v>3865</v>
      </c>
      <c r="B1753" s="29">
        <v>0.0</v>
      </c>
      <c r="C1753" s="26"/>
      <c r="D1753" s="27">
        <v>0.0</v>
      </c>
      <c r="E1753" s="28"/>
    </row>
    <row r="1754" hidden="1">
      <c r="A1754" s="31" t="s">
        <v>3867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8" t="s">
        <v>3868</v>
      </c>
      <c r="B1755" s="29">
        <v>69219.0</v>
      </c>
      <c r="C1755" s="29">
        <v>68255.0</v>
      </c>
      <c r="D1755" s="27">
        <v>-964.0</v>
      </c>
      <c r="E1755" s="42"/>
    </row>
    <row r="1756" hidden="1">
      <c r="A1756" s="58" t="s">
        <v>3869</v>
      </c>
      <c r="B1756" s="29">
        <v>22971.0</v>
      </c>
      <c r="C1756" s="59">
        <v>22971.0</v>
      </c>
      <c r="D1756" s="27">
        <v>0.0</v>
      </c>
      <c r="E1756" s="42"/>
    </row>
    <row r="1757" hidden="1">
      <c r="A1757" s="58" t="s">
        <v>3870</v>
      </c>
      <c r="B1757" s="29">
        <v>34931.0</v>
      </c>
      <c r="C1757" s="59">
        <v>34931.0</v>
      </c>
      <c r="D1757" s="27">
        <v>0.0</v>
      </c>
      <c r="E1757" s="42"/>
    </row>
    <row r="1758" hidden="1">
      <c r="A1758" s="58" t="s">
        <v>3871</v>
      </c>
      <c r="B1758" s="29">
        <v>21182.0</v>
      </c>
      <c r="C1758" s="59">
        <v>21182.0</v>
      </c>
      <c r="D1758" s="27">
        <v>0.0</v>
      </c>
      <c r="E1758" s="42"/>
    </row>
    <row r="1759" hidden="1">
      <c r="A1759" s="58" t="s">
        <v>3873</v>
      </c>
      <c r="B1759" s="29">
        <v>0.0</v>
      </c>
      <c r="C1759" s="59">
        <v>0.0</v>
      </c>
      <c r="D1759" s="27">
        <v>0.0</v>
      </c>
      <c r="E1759" s="42"/>
    </row>
    <row r="1760" hidden="1">
      <c r="A1760" s="58" t="s">
        <v>3874</v>
      </c>
      <c r="B1760" s="29">
        <v>0.0</v>
      </c>
      <c r="C1760" s="59">
        <v>0.0</v>
      </c>
      <c r="D1760" s="27">
        <v>0.0</v>
      </c>
      <c r="E1760" s="42"/>
    </row>
    <row r="1761" hidden="1">
      <c r="A1761" s="35" t="s">
        <v>3875</v>
      </c>
      <c r="B1761" s="29">
        <v>180628.5</v>
      </c>
      <c r="C1761" s="59">
        <v>179664.5</v>
      </c>
      <c r="D1761" s="27">
        <v>-964.0</v>
      </c>
      <c r="E1761" s="42"/>
    </row>
    <row r="1762" hidden="1">
      <c r="A1762" s="36" t="s">
        <v>3876</v>
      </c>
      <c r="B1762" s="43">
        <v>0.5</v>
      </c>
      <c r="C1762" s="73">
        <v>0.5</v>
      </c>
      <c r="D1762" s="66">
        <v>0.0</v>
      </c>
      <c r="E1762" s="46"/>
    </row>
    <row r="1763" hidden="1"/>
    <row r="1764" hidden="1"/>
    <row r="1765" hidden="1">
      <c r="A1765" s="5" t="s">
        <v>5097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3850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4" t="s">
        <v>3851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5098</v>
      </c>
      <c r="B1771" s="7"/>
      <c r="C1771" s="16"/>
      <c r="D1771" s="56" t="s">
        <v>5099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3852</v>
      </c>
      <c r="B1773" s="6"/>
      <c r="C1773" s="6"/>
      <c r="D1773" s="6"/>
      <c r="E1773" s="7"/>
    </row>
    <row r="1774" hidden="1">
      <c r="A1774" s="20" t="s">
        <v>3853</v>
      </c>
      <c r="B1774" s="21" t="s">
        <v>3854</v>
      </c>
      <c r="C1774" s="22" t="s">
        <v>3855</v>
      </c>
      <c r="D1774" s="21" t="s">
        <v>3856</v>
      </c>
      <c r="E1774" s="23" t="s">
        <v>13</v>
      </c>
    </row>
    <row r="1775" hidden="1">
      <c r="A1775" s="57" t="s">
        <v>3857</v>
      </c>
      <c r="B1775" s="25">
        <v>7130.0</v>
      </c>
      <c r="C1775" s="26">
        <v>7130.0</v>
      </c>
      <c r="D1775" s="27">
        <v>0.0</v>
      </c>
      <c r="E1775" s="41"/>
    </row>
    <row r="1776" hidden="1">
      <c r="A1776" s="57" t="s">
        <v>3858</v>
      </c>
      <c r="B1776" s="29">
        <v>13993.0</v>
      </c>
      <c r="C1776" s="26">
        <v>13993.0</v>
      </c>
      <c r="D1776" s="27">
        <v>0.0</v>
      </c>
      <c r="E1776" s="41"/>
    </row>
    <row r="1777" hidden="1">
      <c r="A1777" s="57" t="s">
        <v>3859</v>
      </c>
      <c r="B1777" s="29">
        <v>945.0</v>
      </c>
      <c r="C1777" s="26">
        <v>945.0</v>
      </c>
      <c r="D1777" s="27">
        <v>0.0</v>
      </c>
      <c r="E1777" s="42"/>
    </row>
    <row r="1778" hidden="1">
      <c r="A1778" s="57" t="s">
        <v>3860</v>
      </c>
      <c r="B1778" s="25">
        <v>0.0</v>
      </c>
      <c r="C1778" s="26"/>
      <c r="D1778" s="27">
        <v>0.0</v>
      </c>
      <c r="E1778" s="41"/>
    </row>
    <row r="1779" hidden="1">
      <c r="A1779" s="31" t="s">
        <v>3862</v>
      </c>
      <c r="B1779" s="29">
        <v>0.0</v>
      </c>
      <c r="C1779" s="26"/>
      <c r="D1779" s="27">
        <v>0.0</v>
      </c>
      <c r="E1779" s="42"/>
    </row>
    <row r="1780" hidden="1">
      <c r="A1780" s="31" t="s">
        <v>3863</v>
      </c>
      <c r="B1780" s="29">
        <v>0.0</v>
      </c>
      <c r="C1780" s="26"/>
      <c r="D1780" s="27">
        <v>0.0</v>
      </c>
      <c r="E1780" s="42"/>
    </row>
    <row r="1781" hidden="1">
      <c r="A1781" s="31" t="s">
        <v>3865</v>
      </c>
      <c r="B1781" s="29">
        <v>0.0</v>
      </c>
      <c r="C1781" s="26"/>
      <c r="D1781" s="27">
        <v>0.0</v>
      </c>
      <c r="E1781" s="28"/>
    </row>
    <row r="1782" hidden="1">
      <c r="A1782" s="31" t="s">
        <v>3867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8" t="s">
        <v>3868</v>
      </c>
      <c r="B1783" s="29">
        <v>72573.0</v>
      </c>
      <c r="C1783" s="29">
        <v>72924.0</v>
      </c>
      <c r="D1783" s="27">
        <v>351.0</v>
      </c>
      <c r="E1783" s="42"/>
    </row>
    <row r="1784" hidden="1">
      <c r="A1784" s="58" t="s">
        <v>3869</v>
      </c>
      <c r="B1784" s="29">
        <v>23120.0</v>
      </c>
      <c r="C1784" s="59">
        <v>23554.0</v>
      </c>
      <c r="D1784" s="27">
        <v>434.0</v>
      </c>
      <c r="E1784" s="42"/>
    </row>
    <row r="1785" hidden="1">
      <c r="A1785" s="58" t="s">
        <v>3870</v>
      </c>
      <c r="B1785" s="29">
        <v>40812.25</v>
      </c>
      <c r="C1785" s="59">
        <v>40812.25</v>
      </c>
      <c r="D1785" s="27">
        <v>0.0</v>
      </c>
      <c r="E1785" s="42"/>
    </row>
    <row r="1786" hidden="1">
      <c r="A1786" s="58" t="s">
        <v>3871</v>
      </c>
      <c r="B1786" s="29">
        <v>21703.0</v>
      </c>
      <c r="C1786" s="59">
        <v>21703.0</v>
      </c>
      <c r="D1786" s="27">
        <v>0.0</v>
      </c>
      <c r="E1786" s="42"/>
    </row>
    <row r="1787" hidden="1">
      <c r="A1787" s="58" t="s">
        <v>3873</v>
      </c>
      <c r="B1787" s="29">
        <v>0.0</v>
      </c>
      <c r="C1787" s="59">
        <v>0.0</v>
      </c>
      <c r="D1787" s="27">
        <v>0.0</v>
      </c>
      <c r="E1787" s="42"/>
    </row>
    <row r="1788" hidden="1">
      <c r="A1788" s="58" t="s">
        <v>3874</v>
      </c>
      <c r="B1788" s="29">
        <v>0.0</v>
      </c>
      <c r="C1788" s="59">
        <v>0.0</v>
      </c>
      <c r="D1788" s="27">
        <v>0.0</v>
      </c>
      <c r="E1788" s="42"/>
    </row>
    <row r="1789" hidden="1">
      <c r="A1789" s="35" t="s">
        <v>3875</v>
      </c>
      <c r="B1789" s="29">
        <v>182253.85</v>
      </c>
      <c r="C1789" s="59">
        <v>183038.85</v>
      </c>
      <c r="D1789" s="27">
        <v>785.0</v>
      </c>
      <c r="E1789" s="42"/>
    </row>
    <row r="1790" hidden="1">
      <c r="A1790" s="36" t="s">
        <v>3876</v>
      </c>
      <c r="B1790" s="43">
        <v>22.400000000001455</v>
      </c>
      <c r="C1790" s="73">
        <v>-217.60000000000582</v>
      </c>
      <c r="D1790" s="66">
        <v>-240.00000000000728</v>
      </c>
      <c r="E1790" s="46"/>
    </row>
    <row r="1791" hidden="1"/>
    <row r="1792" hidden="1"/>
    <row r="1793" hidden="1">
      <c r="A1793" s="5" t="s">
        <v>5097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3850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3851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5098</v>
      </c>
      <c r="B1799" s="7"/>
      <c r="C1799" s="16"/>
      <c r="D1799" s="56" t="s">
        <v>5099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3852</v>
      </c>
      <c r="B1801" s="6"/>
      <c r="C1801" s="6"/>
      <c r="D1801" s="6"/>
      <c r="E1801" s="7"/>
    </row>
    <row r="1802" hidden="1">
      <c r="A1802" s="20" t="s">
        <v>3853</v>
      </c>
      <c r="B1802" s="21" t="s">
        <v>3854</v>
      </c>
      <c r="C1802" s="22" t="s">
        <v>3855</v>
      </c>
      <c r="D1802" s="21" t="s">
        <v>3856</v>
      </c>
      <c r="E1802" s="23" t="s">
        <v>13</v>
      </c>
    </row>
    <row r="1803" hidden="1">
      <c r="A1803" s="57" t="s">
        <v>3857</v>
      </c>
      <c r="B1803" s="25">
        <v>6321.0</v>
      </c>
      <c r="C1803" s="26">
        <v>6321.0</v>
      </c>
      <c r="D1803" s="27">
        <v>0.0</v>
      </c>
      <c r="E1803" s="41"/>
    </row>
    <row r="1804" hidden="1">
      <c r="A1804" s="57" t="s">
        <v>3858</v>
      </c>
      <c r="B1804" s="29">
        <v>14700.0</v>
      </c>
      <c r="C1804" s="26">
        <v>14700.0</v>
      </c>
      <c r="D1804" s="27">
        <v>0.0</v>
      </c>
      <c r="E1804" s="41"/>
    </row>
    <row r="1805" hidden="1">
      <c r="A1805" s="57" t="s">
        <v>3859</v>
      </c>
      <c r="B1805" s="29">
        <v>600.0</v>
      </c>
      <c r="C1805" s="26">
        <v>600.0</v>
      </c>
      <c r="D1805" s="27">
        <v>0.0</v>
      </c>
      <c r="E1805" s="42"/>
    </row>
    <row r="1806" hidden="1">
      <c r="A1806" s="57" t="s">
        <v>3860</v>
      </c>
      <c r="B1806" s="25">
        <v>0.0</v>
      </c>
      <c r="C1806" s="26"/>
      <c r="D1806" s="27">
        <v>0.0</v>
      </c>
      <c r="E1806" s="41"/>
    </row>
    <row r="1807" hidden="1">
      <c r="A1807" s="31" t="s">
        <v>3862</v>
      </c>
      <c r="B1807" s="29">
        <v>0.0</v>
      </c>
      <c r="C1807" s="26"/>
      <c r="D1807" s="27">
        <v>0.0</v>
      </c>
      <c r="E1807" s="42"/>
    </row>
    <row r="1808" hidden="1">
      <c r="A1808" s="31" t="s">
        <v>3863</v>
      </c>
      <c r="B1808" s="29">
        <v>0.0</v>
      </c>
      <c r="C1808" s="26"/>
      <c r="D1808" s="27">
        <v>0.0</v>
      </c>
      <c r="E1808" s="42"/>
    </row>
    <row r="1809" hidden="1">
      <c r="A1809" s="31" t="s">
        <v>3865</v>
      </c>
      <c r="B1809" s="29">
        <v>0.0</v>
      </c>
      <c r="C1809" s="26"/>
      <c r="D1809" s="27">
        <v>0.0</v>
      </c>
      <c r="E1809" s="28"/>
    </row>
    <row r="1810" hidden="1">
      <c r="A1810" s="31" t="s">
        <v>3867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8" t="s">
        <v>3868</v>
      </c>
      <c r="B1811" s="29">
        <v>67871.0</v>
      </c>
      <c r="C1811" s="29">
        <v>67871.0</v>
      </c>
      <c r="D1811" s="27">
        <v>0.0</v>
      </c>
      <c r="E1811" s="42"/>
    </row>
    <row r="1812" hidden="1">
      <c r="A1812" s="58" t="s">
        <v>3869</v>
      </c>
      <c r="B1812" s="29">
        <v>27412.0</v>
      </c>
      <c r="C1812" s="59">
        <v>27412.0</v>
      </c>
      <c r="D1812" s="27">
        <v>0.0</v>
      </c>
      <c r="E1812" s="42"/>
    </row>
    <row r="1813" hidden="1">
      <c r="A1813" s="58" t="s">
        <v>3870</v>
      </c>
      <c r="B1813" s="29">
        <v>35544.0</v>
      </c>
      <c r="C1813" s="59">
        <v>35255.0</v>
      </c>
      <c r="D1813" s="27">
        <v>-289.0</v>
      </c>
      <c r="E1813" s="42"/>
    </row>
    <row r="1814" hidden="1">
      <c r="A1814" s="58" t="s">
        <v>3871</v>
      </c>
      <c r="B1814" s="29">
        <v>24445.0</v>
      </c>
      <c r="C1814" s="59">
        <v>24445.0</v>
      </c>
      <c r="D1814" s="27">
        <v>0.0</v>
      </c>
      <c r="E1814" s="42"/>
    </row>
    <row r="1815" hidden="1">
      <c r="A1815" s="58" t="s">
        <v>3873</v>
      </c>
      <c r="B1815" s="29">
        <v>309.0</v>
      </c>
      <c r="C1815" s="59">
        <v>309.0</v>
      </c>
      <c r="D1815" s="27">
        <v>0.0</v>
      </c>
      <c r="E1815" s="42"/>
    </row>
    <row r="1816" hidden="1">
      <c r="A1816" s="58" t="s">
        <v>3874</v>
      </c>
      <c r="B1816" s="29">
        <v>0.0</v>
      </c>
      <c r="C1816" s="59">
        <v>0.0</v>
      </c>
      <c r="D1816" s="27">
        <v>0.0</v>
      </c>
      <c r="E1816" s="42"/>
    </row>
    <row r="1817" hidden="1">
      <c r="A1817" s="35" t="s">
        <v>3875</v>
      </c>
      <c r="B1817" s="29">
        <v>178959.0</v>
      </c>
      <c r="C1817" s="59">
        <v>178670.0</v>
      </c>
      <c r="D1817" s="27">
        <v>-289.0</v>
      </c>
      <c r="E1817" s="42"/>
    </row>
    <row r="1818" hidden="1">
      <c r="A1818" s="36" t="s">
        <v>3876</v>
      </c>
      <c r="B1818" s="43">
        <v>3.0</v>
      </c>
      <c r="C1818" s="73">
        <v>23.0</v>
      </c>
      <c r="D1818" s="66">
        <v>20.0</v>
      </c>
      <c r="E1818" s="46"/>
    </row>
    <row r="1819" hidden="1"/>
    <row r="1820" hidden="1"/>
    <row r="1821" hidden="1">
      <c r="A1821" s="5" t="s">
        <v>5097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3850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3851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5098</v>
      </c>
      <c r="B1827" s="7"/>
      <c r="C1827" s="16"/>
      <c r="D1827" s="56" t="s">
        <v>5099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3852</v>
      </c>
      <c r="B1829" s="6"/>
      <c r="C1829" s="6"/>
      <c r="D1829" s="6"/>
      <c r="E1829" s="7"/>
    </row>
    <row r="1830" hidden="1">
      <c r="A1830" s="20" t="s">
        <v>3853</v>
      </c>
      <c r="B1830" s="21" t="s">
        <v>3854</v>
      </c>
      <c r="C1830" s="22" t="s">
        <v>3855</v>
      </c>
      <c r="D1830" s="21" t="s">
        <v>3856</v>
      </c>
      <c r="E1830" s="23" t="s">
        <v>13</v>
      </c>
    </row>
    <row r="1831" hidden="1">
      <c r="A1831" s="57" t="s">
        <v>3857</v>
      </c>
      <c r="B1831" s="25">
        <v>6715.0</v>
      </c>
      <c r="C1831" s="26">
        <v>6352.0</v>
      </c>
      <c r="D1831" s="27">
        <v>-363.0</v>
      </c>
      <c r="E1831" s="41"/>
    </row>
    <row r="1832" hidden="1">
      <c r="A1832" s="57" t="s">
        <v>3858</v>
      </c>
      <c r="B1832" s="29">
        <v>20252.0</v>
      </c>
      <c r="C1832" s="26">
        <v>19024.0</v>
      </c>
      <c r="D1832" s="27">
        <v>-1228.0</v>
      </c>
      <c r="E1832" s="41" t="s">
        <v>9086</v>
      </c>
    </row>
    <row r="1833" hidden="1">
      <c r="A1833" s="57" t="s">
        <v>3859</v>
      </c>
      <c r="B1833" s="29">
        <v>600.0</v>
      </c>
      <c r="C1833" s="26">
        <v>600.0</v>
      </c>
      <c r="D1833" s="27">
        <v>0.0</v>
      </c>
      <c r="E1833" s="42"/>
    </row>
    <row r="1834" hidden="1">
      <c r="A1834" s="57" t="s">
        <v>3860</v>
      </c>
      <c r="B1834" s="25">
        <v>0.0</v>
      </c>
      <c r="C1834" s="26"/>
      <c r="D1834" s="27">
        <v>0.0</v>
      </c>
      <c r="E1834" s="41"/>
    </row>
    <row r="1835" hidden="1">
      <c r="A1835" s="31" t="s">
        <v>3862</v>
      </c>
      <c r="B1835" s="29">
        <v>0.0</v>
      </c>
      <c r="C1835" s="26"/>
      <c r="D1835" s="27">
        <v>0.0</v>
      </c>
      <c r="E1835" s="42"/>
    </row>
    <row r="1836" hidden="1">
      <c r="A1836" s="31" t="s">
        <v>3863</v>
      </c>
      <c r="B1836" s="29">
        <v>0.0</v>
      </c>
      <c r="C1836" s="26"/>
      <c r="D1836" s="27">
        <v>0.0</v>
      </c>
      <c r="E1836" s="42"/>
    </row>
    <row r="1837" hidden="1">
      <c r="A1837" s="31" t="s">
        <v>3865</v>
      </c>
      <c r="B1837" s="29">
        <v>0.0</v>
      </c>
      <c r="C1837" s="26"/>
      <c r="D1837" s="27">
        <v>0.0</v>
      </c>
      <c r="E1837" s="28"/>
    </row>
    <row r="1838" hidden="1">
      <c r="A1838" s="31" t="s">
        <v>3867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8" t="s">
        <v>3868</v>
      </c>
      <c r="B1839" s="29">
        <v>58536.0</v>
      </c>
      <c r="C1839" s="29">
        <v>58536.0</v>
      </c>
      <c r="D1839" s="27">
        <v>0.0</v>
      </c>
      <c r="E1839" s="42"/>
    </row>
    <row r="1840" hidden="1">
      <c r="A1840" s="58" t="s">
        <v>3869</v>
      </c>
      <c r="B1840" s="29">
        <v>23865.0</v>
      </c>
      <c r="C1840" s="59">
        <v>23865.0</v>
      </c>
      <c r="D1840" s="27">
        <v>0.0</v>
      </c>
      <c r="E1840" s="42"/>
    </row>
    <row r="1841" hidden="1">
      <c r="A1841" s="58" t="s">
        <v>3870</v>
      </c>
      <c r="B1841" s="29">
        <v>48290.0</v>
      </c>
      <c r="C1841" s="59">
        <v>48001.0</v>
      </c>
      <c r="D1841" s="27">
        <v>-289.0</v>
      </c>
      <c r="E1841" s="42"/>
    </row>
    <row r="1842" hidden="1">
      <c r="A1842" s="58" t="s">
        <v>3871</v>
      </c>
      <c r="B1842" s="29">
        <v>23643.0</v>
      </c>
      <c r="C1842" s="59">
        <v>23643.0</v>
      </c>
      <c r="D1842" s="27">
        <v>0.0</v>
      </c>
      <c r="E1842" s="42"/>
    </row>
    <row r="1843" hidden="1">
      <c r="A1843" s="58" t="s">
        <v>3873</v>
      </c>
      <c r="B1843" s="29">
        <v>0.0</v>
      </c>
      <c r="C1843" s="59">
        <v>0.0</v>
      </c>
      <c r="D1843" s="27">
        <v>0.0</v>
      </c>
      <c r="E1843" s="42"/>
    </row>
    <row r="1844" hidden="1">
      <c r="A1844" s="58" t="s">
        <v>3874</v>
      </c>
      <c r="B1844" s="29">
        <v>0.0</v>
      </c>
      <c r="C1844" s="59">
        <v>0.0</v>
      </c>
      <c r="D1844" s="27">
        <v>0.0</v>
      </c>
      <c r="E1844" s="42"/>
    </row>
    <row r="1845" hidden="1">
      <c r="A1845" s="35" t="s">
        <v>3875</v>
      </c>
      <c r="B1845" s="29">
        <v>183657.8</v>
      </c>
      <c r="C1845" s="59">
        <v>183368.8</v>
      </c>
      <c r="D1845" s="27">
        <v>-289.0</v>
      </c>
      <c r="E1845" s="42"/>
    </row>
    <row r="1846" hidden="1">
      <c r="A1846" s="36" t="s">
        <v>3876</v>
      </c>
      <c r="B1846" s="43">
        <v>363.2000000000007</v>
      </c>
      <c r="C1846" s="73">
        <v>-1227.7999999999884</v>
      </c>
      <c r="D1846" s="66">
        <v>-1590.999999999989</v>
      </c>
      <c r="E1846" s="46"/>
    </row>
    <row r="1847" hidden="1"/>
    <row r="1848" hidden="1"/>
    <row r="1849" hidden="1">
      <c r="A1849" s="5" t="s">
        <v>5097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3850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3851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5098</v>
      </c>
      <c r="B1855" s="7"/>
      <c r="C1855" s="16"/>
      <c r="D1855" s="56" t="s">
        <v>5099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3852</v>
      </c>
      <c r="B1857" s="6"/>
      <c r="C1857" s="6"/>
      <c r="D1857" s="6"/>
      <c r="E1857" s="7"/>
    </row>
    <row r="1858" hidden="1">
      <c r="A1858" s="20" t="s">
        <v>3853</v>
      </c>
      <c r="B1858" s="21" t="s">
        <v>3854</v>
      </c>
      <c r="C1858" s="22" t="s">
        <v>3855</v>
      </c>
      <c r="D1858" s="21" t="s">
        <v>3856</v>
      </c>
      <c r="E1858" s="23" t="s">
        <v>13</v>
      </c>
    </row>
    <row r="1859" hidden="1">
      <c r="A1859" s="57" t="s">
        <v>3857</v>
      </c>
      <c r="B1859" s="25">
        <v>8854.0</v>
      </c>
      <c r="C1859" s="26">
        <v>8855.0</v>
      </c>
      <c r="D1859" s="27">
        <v>1.0</v>
      </c>
      <c r="E1859" s="41"/>
    </row>
    <row r="1860" hidden="1">
      <c r="A1860" s="57" t="s">
        <v>3858</v>
      </c>
      <c r="B1860" s="29">
        <v>15467.0</v>
      </c>
      <c r="C1860" s="26">
        <v>15467.0</v>
      </c>
      <c r="D1860" s="27">
        <v>0.0</v>
      </c>
      <c r="E1860" s="41"/>
    </row>
    <row r="1861" hidden="1">
      <c r="A1861" s="57" t="s">
        <v>3859</v>
      </c>
      <c r="B1861" s="29">
        <v>150.0</v>
      </c>
      <c r="C1861" s="26">
        <v>150.0</v>
      </c>
      <c r="D1861" s="27">
        <v>0.0</v>
      </c>
      <c r="E1861" s="42"/>
    </row>
    <row r="1862" hidden="1">
      <c r="A1862" s="57" t="s">
        <v>3860</v>
      </c>
      <c r="B1862" s="25">
        <v>0.0</v>
      </c>
      <c r="C1862" s="26"/>
      <c r="D1862" s="27">
        <v>0.0</v>
      </c>
      <c r="E1862" s="41"/>
    </row>
    <row r="1863" hidden="1">
      <c r="A1863" s="31" t="s">
        <v>3862</v>
      </c>
      <c r="B1863" s="29">
        <v>0.0</v>
      </c>
      <c r="C1863" s="26"/>
      <c r="D1863" s="27">
        <v>0.0</v>
      </c>
      <c r="E1863" s="42"/>
    </row>
    <row r="1864" hidden="1">
      <c r="A1864" s="31" t="s">
        <v>3863</v>
      </c>
      <c r="B1864" s="29">
        <v>0.0</v>
      </c>
      <c r="C1864" s="26"/>
      <c r="D1864" s="27">
        <v>0.0</v>
      </c>
      <c r="E1864" s="42"/>
    </row>
    <row r="1865" hidden="1">
      <c r="A1865" s="31" t="s">
        <v>3865</v>
      </c>
      <c r="B1865" s="29">
        <v>0.0</v>
      </c>
      <c r="C1865" s="26"/>
      <c r="D1865" s="27">
        <v>0.0</v>
      </c>
      <c r="E1865" s="28"/>
    </row>
    <row r="1866" hidden="1">
      <c r="A1866" s="31" t="s">
        <v>3867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8" t="s">
        <v>3868</v>
      </c>
      <c r="B1867" s="29">
        <v>78321.0</v>
      </c>
      <c r="C1867" s="29">
        <v>78321.0</v>
      </c>
      <c r="D1867" s="27">
        <v>0.0</v>
      </c>
      <c r="E1867" s="42"/>
    </row>
    <row r="1868" hidden="1">
      <c r="A1868" s="58" t="s">
        <v>3869</v>
      </c>
      <c r="B1868" s="29">
        <v>26101.0</v>
      </c>
      <c r="C1868" s="59">
        <v>25694.0</v>
      </c>
      <c r="D1868" s="27">
        <v>-407.0</v>
      </c>
      <c r="E1868" s="42"/>
    </row>
    <row r="1869" hidden="1">
      <c r="A1869" s="58" t="s">
        <v>3870</v>
      </c>
      <c r="B1869" s="29">
        <v>59837.110000000015</v>
      </c>
      <c r="C1869" s="59">
        <v>59837.10999999997</v>
      </c>
      <c r="D1869" s="27">
        <v>-4.3655745685100555E-11</v>
      </c>
      <c r="E1869" s="42"/>
    </row>
    <row r="1870" hidden="1">
      <c r="A1870" s="58" t="s">
        <v>3871</v>
      </c>
      <c r="B1870" s="29">
        <v>22548.0</v>
      </c>
      <c r="C1870" s="59">
        <v>22548.0</v>
      </c>
      <c r="D1870" s="27">
        <v>0.0</v>
      </c>
      <c r="E1870" s="42"/>
    </row>
    <row r="1871" hidden="1">
      <c r="A1871" s="58" t="s">
        <v>3873</v>
      </c>
      <c r="B1871" s="29">
        <v>0.0</v>
      </c>
      <c r="C1871" s="59">
        <v>0.0</v>
      </c>
      <c r="D1871" s="27">
        <v>0.0</v>
      </c>
      <c r="E1871" s="42"/>
    </row>
    <row r="1872" hidden="1">
      <c r="A1872" s="58" t="s">
        <v>3874</v>
      </c>
      <c r="B1872" s="29">
        <v>0.0</v>
      </c>
      <c r="C1872" s="59">
        <v>0.0</v>
      </c>
      <c r="D1872" s="27">
        <v>0.0</v>
      </c>
      <c r="E1872" s="42"/>
    </row>
    <row r="1873" hidden="1">
      <c r="A1873" s="35" t="s">
        <v>3875</v>
      </c>
      <c r="B1873" s="29">
        <v>213357.61</v>
      </c>
      <c r="C1873" s="59">
        <v>212950.6100000001</v>
      </c>
      <c r="D1873" s="27">
        <v>-406.9999999998836</v>
      </c>
      <c r="E1873" s="42"/>
    </row>
    <row r="1874" hidden="1">
      <c r="A1874" s="36" t="s">
        <v>3876</v>
      </c>
      <c r="B1874" s="43">
        <v>0.5000000000291038</v>
      </c>
      <c r="C1874" s="73">
        <v>1.4999999998835847</v>
      </c>
      <c r="D1874" s="66">
        <v>0.9999999998544808</v>
      </c>
      <c r="E1874" s="46"/>
    </row>
    <row r="1875" hidden="1"/>
    <row r="1876" hidden="1"/>
    <row r="1877" hidden="1">
      <c r="A1877" s="5" t="s">
        <v>5097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3850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4" t="s">
        <v>3851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5098</v>
      </c>
      <c r="B1883" s="7"/>
      <c r="C1883" s="16"/>
      <c r="D1883" s="56" t="s">
        <v>5100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3852</v>
      </c>
      <c r="B1885" s="6"/>
      <c r="C1885" s="6"/>
      <c r="D1885" s="6"/>
      <c r="E1885" s="7"/>
    </row>
    <row r="1886" hidden="1">
      <c r="A1886" s="20" t="s">
        <v>3853</v>
      </c>
      <c r="B1886" s="21" t="s">
        <v>3854</v>
      </c>
      <c r="C1886" s="22" t="s">
        <v>3855</v>
      </c>
      <c r="D1886" s="21" t="s">
        <v>3856</v>
      </c>
      <c r="E1886" s="23" t="s">
        <v>13</v>
      </c>
    </row>
    <row r="1887" hidden="1">
      <c r="A1887" s="57" t="s">
        <v>3857</v>
      </c>
      <c r="B1887" s="25">
        <v>1727.0</v>
      </c>
      <c r="C1887" s="26">
        <v>1727.0</v>
      </c>
      <c r="D1887" s="27">
        <v>0.0</v>
      </c>
      <c r="E1887" s="41"/>
    </row>
    <row r="1888" hidden="1">
      <c r="A1888" s="57" t="s">
        <v>3858</v>
      </c>
      <c r="B1888" s="29">
        <v>3635.0</v>
      </c>
      <c r="C1888" s="26">
        <v>3635.0</v>
      </c>
      <c r="D1888" s="27">
        <v>0.0</v>
      </c>
      <c r="E1888" s="41"/>
    </row>
    <row r="1889" hidden="1">
      <c r="A1889" s="57" t="s">
        <v>3859</v>
      </c>
      <c r="B1889" s="29">
        <v>0.0</v>
      </c>
      <c r="C1889" s="26"/>
      <c r="D1889" s="27">
        <v>0.0</v>
      </c>
      <c r="E1889" s="42"/>
    </row>
    <row r="1890" hidden="1">
      <c r="A1890" s="57" t="s">
        <v>3860</v>
      </c>
      <c r="B1890" s="25">
        <v>0.0</v>
      </c>
      <c r="C1890" s="26"/>
      <c r="D1890" s="27">
        <v>0.0</v>
      </c>
      <c r="E1890" s="41"/>
    </row>
    <row r="1891" hidden="1">
      <c r="A1891" s="31" t="s">
        <v>3862</v>
      </c>
      <c r="B1891" s="29">
        <v>0.0</v>
      </c>
      <c r="C1891" s="26"/>
      <c r="D1891" s="27">
        <v>0.0</v>
      </c>
      <c r="E1891" s="42"/>
    </row>
    <row r="1892" hidden="1">
      <c r="A1892" s="31" t="s">
        <v>3863</v>
      </c>
      <c r="B1892" s="29">
        <v>0.0</v>
      </c>
      <c r="C1892" s="26"/>
      <c r="D1892" s="27">
        <v>0.0</v>
      </c>
      <c r="E1892" s="42"/>
    </row>
    <row r="1893" hidden="1">
      <c r="A1893" s="31" t="s">
        <v>3865</v>
      </c>
      <c r="B1893" s="29">
        <v>0.0</v>
      </c>
      <c r="C1893" s="26"/>
      <c r="D1893" s="27">
        <v>0.0</v>
      </c>
      <c r="E1893" s="28"/>
    </row>
    <row r="1894" hidden="1">
      <c r="A1894" s="31" t="s">
        <v>3867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8" t="s">
        <v>3868</v>
      </c>
      <c r="B1895" s="29">
        <v>22219.0</v>
      </c>
      <c r="C1895" s="29">
        <v>22219.0</v>
      </c>
      <c r="D1895" s="27">
        <v>0.0</v>
      </c>
      <c r="E1895" s="42"/>
    </row>
    <row r="1896" hidden="1">
      <c r="A1896" s="58" t="s">
        <v>3869</v>
      </c>
      <c r="B1896" s="29">
        <v>7001.0</v>
      </c>
      <c r="C1896" s="59">
        <v>7001.0</v>
      </c>
      <c r="D1896" s="27">
        <v>0.0</v>
      </c>
      <c r="E1896" s="42"/>
    </row>
    <row r="1897" hidden="1">
      <c r="A1897" s="58" t="s">
        <v>3870</v>
      </c>
      <c r="B1897" s="29">
        <v>21703.0</v>
      </c>
      <c r="C1897" s="59">
        <v>21702.999999999996</v>
      </c>
      <c r="D1897" s="27">
        <v>-3.637978807091713E-12</v>
      </c>
      <c r="E1897" s="42"/>
    </row>
    <row r="1898" hidden="1">
      <c r="A1898" s="58" t="s">
        <v>3871</v>
      </c>
      <c r="B1898" s="29">
        <v>6016.0</v>
      </c>
      <c r="C1898" s="59">
        <v>6016.0</v>
      </c>
      <c r="D1898" s="27">
        <v>0.0</v>
      </c>
      <c r="E1898" s="42"/>
    </row>
    <row r="1899" hidden="1">
      <c r="A1899" s="58" t="s">
        <v>3873</v>
      </c>
      <c r="B1899" s="29">
        <v>0.0</v>
      </c>
      <c r="C1899" s="59">
        <v>0.0</v>
      </c>
      <c r="D1899" s="27">
        <v>0.0</v>
      </c>
      <c r="E1899" s="42"/>
    </row>
    <row r="1900" hidden="1">
      <c r="A1900" s="58" t="s">
        <v>3874</v>
      </c>
      <c r="B1900" s="29">
        <v>0.0</v>
      </c>
      <c r="C1900" s="59">
        <v>0.0</v>
      </c>
      <c r="D1900" s="27">
        <v>0.0</v>
      </c>
      <c r="E1900" s="42"/>
    </row>
    <row r="1901" hidden="1">
      <c r="A1901" s="35" t="s">
        <v>3875</v>
      </c>
      <c r="B1901" s="29">
        <v>62701.0</v>
      </c>
      <c r="C1901" s="59">
        <v>62701.0</v>
      </c>
      <c r="D1901" s="27">
        <v>0.0</v>
      </c>
      <c r="E1901" s="42"/>
    </row>
    <row r="1902" hidden="1">
      <c r="A1902" s="36" t="s">
        <v>3876</v>
      </c>
      <c r="B1902" s="43">
        <v>0.0</v>
      </c>
      <c r="C1902" s="73">
        <v>0.0</v>
      </c>
      <c r="D1902" s="66">
        <v>0.0</v>
      </c>
      <c r="E1902" s="46"/>
    </row>
    <row r="1903" hidden="1"/>
    <row r="1904" hidden="1"/>
    <row r="1905" hidden="1">
      <c r="A1905" s="5" t="s">
        <v>5097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3850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4" t="s">
        <v>3851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5101</v>
      </c>
      <c r="B1911" s="7"/>
      <c r="C1911" s="16"/>
      <c r="D1911" s="56" t="s">
        <v>5099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3852</v>
      </c>
      <c r="B1913" s="6"/>
      <c r="C1913" s="6"/>
      <c r="D1913" s="6"/>
      <c r="E1913" s="7"/>
    </row>
    <row r="1914" hidden="1">
      <c r="A1914" s="20" t="s">
        <v>3853</v>
      </c>
      <c r="B1914" s="21" t="s">
        <v>3854</v>
      </c>
      <c r="C1914" s="22" t="s">
        <v>3855</v>
      </c>
      <c r="D1914" s="21" t="s">
        <v>3856</v>
      </c>
      <c r="E1914" s="23" t="s">
        <v>13</v>
      </c>
    </row>
    <row r="1915" hidden="1">
      <c r="A1915" s="57" t="s">
        <v>3857</v>
      </c>
      <c r="B1915" s="25">
        <v>2213.0</v>
      </c>
      <c r="C1915" s="26">
        <v>2213.0</v>
      </c>
      <c r="D1915" s="27">
        <v>0.0</v>
      </c>
      <c r="E1915" s="41"/>
    </row>
    <row r="1916" hidden="1">
      <c r="A1916" s="57" t="s">
        <v>3858</v>
      </c>
      <c r="B1916" s="29">
        <v>10766.0</v>
      </c>
      <c r="C1916" s="26">
        <v>10766.0</v>
      </c>
      <c r="D1916" s="27">
        <v>0.0</v>
      </c>
      <c r="E1916" s="41"/>
    </row>
    <row r="1917" hidden="1">
      <c r="A1917" s="57" t="s">
        <v>3859</v>
      </c>
      <c r="B1917" s="29">
        <v>0.0</v>
      </c>
      <c r="C1917" s="26"/>
      <c r="D1917" s="27">
        <v>0.0</v>
      </c>
      <c r="E1917" s="42"/>
    </row>
    <row r="1918" hidden="1">
      <c r="A1918" s="57" t="s">
        <v>3860</v>
      </c>
      <c r="B1918" s="25">
        <v>0.0</v>
      </c>
      <c r="C1918" s="26"/>
      <c r="D1918" s="27">
        <v>0.0</v>
      </c>
      <c r="E1918" s="41"/>
    </row>
    <row r="1919" hidden="1">
      <c r="A1919" s="31" t="s">
        <v>3862</v>
      </c>
      <c r="B1919" s="29">
        <v>0.0</v>
      </c>
      <c r="C1919" s="26"/>
      <c r="D1919" s="27">
        <v>0.0</v>
      </c>
      <c r="E1919" s="42"/>
    </row>
    <row r="1920" hidden="1">
      <c r="A1920" s="31" t="s">
        <v>3863</v>
      </c>
      <c r="B1920" s="29">
        <v>0.0</v>
      </c>
      <c r="C1920" s="26"/>
      <c r="D1920" s="27">
        <v>0.0</v>
      </c>
      <c r="E1920" s="42"/>
    </row>
    <row r="1921" hidden="1">
      <c r="A1921" s="31" t="s">
        <v>3865</v>
      </c>
      <c r="B1921" s="29">
        <v>0.0</v>
      </c>
      <c r="C1921" s="26"/>
      <c r="D1921" s="27">
        <v>0.0</v>
      </c>
      <c r="E1921" s="28"/>
    </row>
    <row r="1922" hidden="1">
      <c r="A1922" s="31" t="s">
        <v>3867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8" t="s">
        <v>3868</v>
      </c>
      <c r="B1923" s="29">
        <v>61489.0</v>
      </c>
      <c r="C1923" s="29">
        <v>61489.0</v>
      </c>
      <c r="D1923" s="27">
        <v>0.0</v>
      </c>
      <c r="E1923" s="42"/>
    </row>
    <row r="1924" hidden="1">
      <c r="A1924" s="58" t="s">
        <v>3869</v>
      </c>
      <c r="B1924" s="29">
        <v>16154.0</v>
      </c>
      <c r="C1924" s="59">
        <v>16154.0</v>
      </c>
      <c r="D1924" s="27">
        <v>0.0</v>
      </c>
      <c r="E1924" s="42"/>
    </row>
    <row r="1925" hidden="1">
      <c r="A1925" s="58" t="s">
        <v>3870</v>
      </c>
      <c r="B1925" s="29">
        <v>30830.0</v>
      </c>
      <c r="C1925" s="59">
        <v>30830.0</v>
      </c>
      <c r="D1925" s="27">
        <v>0.0</v>
      </c>
      <c r="E1925" s="42"/>
    </row>
    <row r="1926" hidden="1">
      <c r="A1926" s="58" t="s">
        <v>3871</v>
      </c>
      <c r="B1926" s="29">
        <v>19356.0</v>
      </c>
      <c r="C1926" s="59">
        <v>19356.0</v>
      </c>
      <c r="D1926" s="27">
        <v>0.0</v>
      </c>
      <c r="E1926" s="42"/>
    </row>
    <row r="1927" hidden="1">
      <c r="A1927" s="58" t="s">
        <v>3873</v>
      </c>
      <c r="B1927" s="29">
        <v>0.0</v>
      </c>
      <c r="C1927" s="59">
        <v>0.0</v>
      </c>
      <c r="D1927" s="27">
        <v>0.0</v>
      </c>
      <c r="E1927" s="42"/>
    </row>
    <row r="1928" hidden="1">
      <c r="A1928" s="58" t="s">
        <v>3874</v>
      </c>
      <c r="B1928" s="29">
        <v>0.0</v>
      </c>
      <c r="C1928" s="59">
        <v>0.0</v>
      </c>
      <c r="D1928" s="27">
        <v>0.0</v>
      </c>
      <c r="E1928" s="42"/>
    </row>
    <row r="1929" hidden="1">
      <c r="A1929" s="35" t="s">
        <v>3875</v>
      </c>
      <c r="B1929" s="29">
        <v>142334.0</v>
      </c>
      <c r="C1929" s="59">
        <v>142334.0</v>
      </c>
      <c r="D1929" s="27">
        <v>0.0</v>
      </c>
      <c r="E1929" s="42"/>
    </row>
    <row r="1930" hidden="1">
      <c r="A1930" s="36" t="s">
        <v>3876</v>
      </c>
      <c r="B1930" s="43">
        <v>74.0</v>
      </c>
      <c r="C1930" s="73">
        <v>34.0</v>
      </c>
      <c r="D1930" s="66">
        <v>-40.0</v>
      </c>
      <c r="E1930" s="46"/>
    </row>
    <row r="1931" hidden="1"/>
    <row r="1932" hidden="1"/>
    <row r="1933" hidden="1">
      <c r="A1933" s="5" t="s">
        <v>5097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3850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4" t="s">
        <v>3851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5098</v>
      </c>
      <c r="B1939" s="7"/>
      <c r="C1939" s="16"/>
      <c r="D1939" s="56" t="s">
        <v>5099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3852</v>
      </c>
      <c r="B1941" s="6"/>
      <c r="C1941" s="6"/>
      <c r="D1941" s="6"/>
      <c r="E1941" s="7"/>
    </row>
    <row r="1942" hidden="1">
      <c r="A1942" s="20" t="s">
        <v>3853</v>
      </c>
      <c r="B1942" s="21" t="s">
        <v>3854</v>
      </c>
      <c r="C1942" s="22" t="s">
        <v>3855</v>
      </c>
      <c r="D1942" s="21" t="s">
        <v>3856</v>
      </c>
      <c r="E1942" s="23" t="s">
        <v>13</v>
      </c>
    </row>
    <row r="1943" hidden="1">
      <c r="A1943" s="57" t="s">
        <v>3857</v>
      </c>
      <c r="B1943" s="25">
        <v>10101.0</v>
      </c>
      <c r="C1943" s="26">
        <v>10101.0</v>
      </c>
      <c r="D1943" s="27">
        <v>0.0</v>
      </c>
      <c r="E1943" s="41"/>
    </row>
    <row r="1944" hidden="1">
      <c r="A1944" s="57" t="s">
        <v>3858</v>
      </c>
      <c r="B1944" s="29">
        <v>15027.0</v>
      </c>
      <c r="C1944" s="26">
        <v>15027.0</v>
      </c>
      <c r="D1944" s="27">
        <v>0.0</v>
      </c>
      <c r="E1944" s="41"/>
    </row>
    <row r="1945" hidden="1">
      <c r="A1945" s="57" t="s">
        <v>3859</v>
      </c>
      <c r="B1945" s="29">
        <v>0.0</v>
      </c>
      <c r="C1945" s="26"/>
      <c r="D1945" s="27">
        <v>0.0</v>
      </c>
      <c r="E1945" s="42"/>
    </row>
    <row r="1946" hidden="1">
      <c r="A1946" s="57" t="s">
        <v>3860</v>
      </c>
      <c r="B1946" s="25">
        <v>0.0</v>
      </c>
      <c r="C1946" s="26"/>
      <c r="D1946" s="27">
        <v>0.0</v>
      </c>
      <c r="E1946" s="41"/>
    </row>
    <row r="1947" hidden="1">
      <c r="A1947" s="31" t="s">
        <v>3862</v>
      </c>
      <c r="B1947" s="29">
        <v>0.0</v>
      </c>
      <c r="C1947" s="26"/>
      <c r="D1947" s="27">
        <v>0.0</v>
      </c>
      <c r="E1947" s="42"/>
    </row>
    <row r="1948" hidden="1">
      <c r="A1948" s="31" t="s">
        <v>3863</v>
      </c>
      <c r="B1948" s="29">
        <v>0.0</v>
      </c>
      <c r="C1948" s="26"/>
      <c r="D1948" s="27">
        <v>0.0</v>
      </c>
      <c r="E1948" s="42"/>
    </row>
    <row r="1949" hidden="1">
      <c r="A1949" s="31" t="s">
        <v>3865</v>
      </c>
      <c r="B1949" s="29">
        <v>0.0</v>
      </c>
      <c r="C1949" s="26"/>
      <c r="D1949" s="27">
        <v>0.0</v>
      </c>
      <c r="E1949" s="28"/>
    </row>
    <row r="1950" hidden="1">
      <c r="A1950" s="31" t="s">
        <v>3867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8" t="s">
        <v>3868</v>
      </c>
      <c r="B1951" s="29">
        <v>91920.0</v>
      </c>
      <c r="C1951" s="29">
        <v>90819.0</v>
      </c>
      <c r="D1951" s="27">
        <v>-1101.0</v>
      </c>
      <c r="E1951" s="42"/>
    </row>
    <row r="1952" hidden="1">
      <c r="A1952" s="58" t="s">
        <v>3869</v>
      </c>
      <c r="B1952" s="29">
        <v>27069.0</v>
      </c>
      <c r="C1952" s="59">
        <v>27069.0</v>
      </c>
      <c r="D1952" s="27">
        <v>0.0</v>
      </c>
      <c r="E1952" s="42"/>
    </row>
    <row r="1953" hidden="1">
      <c r="A1953" s="58" t="s">
        <v>3870</v>
      </c>
      <c r="B1953" s="29">
        <v>40342.0</v>
      </c>
      <c r="C1953" s="59">
        <v>40023.0</v>
      </c>
      <c r="D1953" s="27">
        <v>-319.0</v>
      </c>
      <c r="E1953" s="42"/>
    </row>
    <row r="1954" hidden="1">
      <c r="A1954" s="58" t="s">
        <v>3871</v>
      </c>
      <c r="B1954" s="29">
        <v>25439.0</v>
      </c>
      <c r="C1954" s="59">
        <v>25439.0</v>
      </c>
      <c r="D1954" s="27">
        <v>0.0</v>
      </c>
      <c r="E1954" s="42"/>
    </row>
    <row r="1955" hidden="1">
      <c r="A1955" s="58" t="s">
        <v>3873</v>
      </c>
      <c r="B1955" s="29">
        <v>413.0</v>
      </c>
      <c r="C1955" s="59">
        <v>413.0</v>
      </c>
      <c r="D1955" s="27">
        <v>0.0</v>
      </c>
      <c r="E1955" s="42"/>
    </row>
    <row r="1956" hidden="1">
      <c r="A1956" s="58" t="s">
        <v>3874</v>
      </c>
      <c r="B1956" s="29">
        <v>0.0</v>
      </c>
      <c r="C1956" s="59">
        <v>0.0</v>
      </c>
      <c r="D1956" s="27">
        <v>0.0</v>
      </c>
      <c r="E1956" s="42"/>
    </row>
    <row r="1957" hidden="1">
      <c r="A1957" s="35" t="s">
        <v>3875</v>
      </c>
      <c r="B1957" s="29">
        <v>212297.0</v>
      </c>
      <c r="C1957" s="59">
        <v>210877.0</v>
      </c>
      <c r="D1957" s="27">
        <v>-1420.0</v>
      </c>
      <c r="E1957" s="42"/>
    </row>
    <row r="1958" hidden="1">
      <c r="A1958" s="36" t="s">
        <v>3876</v>
      </c>
      <c r="B1958" s="43">
        <v>14.0</v>
      </c>
      <c r="C1958" s="73">
        <v>14.0</v>
      </c>
      <c r="D1958" s="66">
        <v>0.0</v>
      </c>
      <c r="E1958" s="46"/>
    </row>
    <row r="1959" hidden="1"/>
    <row r="1960" hidden="1"/>
    <row r="1961" hidden="1">
      <c r="A1961" s="5" t="s">
        <v>5097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3850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4" t="s">
        <v>3851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5098</v>
      </c>
      <c r="B1967" s="7"/>
      <c r="C1967" s="16"/>
      <c r="D1967" s="56" t="s">
        <v>5099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3852</v>
      </c>
      <c r="B1969" s="6"/>
      <c r="C1969" s="6"/>
      <c r="D1969" s="6"/>
      <c r="E1969" s="7"/>
    </row>
    <row r="1970" hidden="1">
      <c r="A1970" s="20" t="s">
        <v>3853</v>
      </c>
      <c r="B1970" s="21" t="s">
        <v>3854</v>
      </c>
      <c r="C1970" s="22" t="s">
        <v>3855</v>
      </c>
      <c r="D1970" s="21" t="s">
        <v>3856</v>
      </c>
      <c r="E1970" s="23" t="s">
        <v>13</v>
      </c>
    </row>
    <row r="1971" hidden="1">
      <c r="A1971" s="57" t="s">
        <v>3857</v>
      </c>
      <c r="B1971" s="25">
        <v>7614.0</v>
      </c>
      <c r="C1971" s="26">
        <v>7614.0</v>
      </c>
      <c r="D1971" s="27">
        <v>0.0</v>
      </c>
      <c r="E1971" s="41"/>
    </row>
    <row r="1972" hidden="1">
      <c r="A1972" s="57" t="s">
        <v>3858</v>
      </c>
      <c r="B1972" s="29">
        <v>14635.0</v>
      </c>
      <c r="C1972" s="26">
        <v>14635.0</v>
      </c>
      <c r="D1972" s="27">
        <v>0.0</v>
      </c>
      <c r="E1972" s="41"/>
    </row>
    <row r="1973" hidden="1">
      <c r="A1973" s="57" t="s">
        <v>3859</v>
      </c>
      <c r="B1973" s="29">
        <v>0.0</v>
      </c>
      <c r="C1973" s="26"/>
      <c r="D1973" s="27">
        <v>0.0</v>
      </c>
      <c r="E1973" s="42"/>
    </row>
    <row r="1974" hidden="1">
      <c r="A1974" s="57" t="s">
        <v>3860</v>
      </c>
      <c r="B1974" s="25">
        <v>0.0</v>
      </c>
      <c r="C1974" s="26"/>
      <c r="D1974" s="27">
        <v>0.0</v>
      </c>
      <c r="E1974" s="41"/>
    </row>
    <row r="1975" hidden="1">
      <c r="A1975" s="31" t="s">
        <v>3862</v>
      </c>
      <c r="B1975" s="25">
        <v>0.0</v>
      </c>
      <c r="C1975" s="26"/>
      <c r="D1975" s="27">
        <v>0.0</v>
      </c>
      <c r="E1975" s="42"/>
    </row>
    <row r="1976" hidden="1">
      <c r="A1976" s="31" t="s">
        <v>3863</v>
      </c>
      <c r="B1976" s="29">
        <v>0.0</v>
      </c>
      <c r="C1976" s="26"/>
      <c r="D1976" s="27">
        <v>0.0</v>
      </c>
      <c r="E1976" s="42"/>
    </row>
    <row r="1977" hidden="1">
      <c r="A1977" s="31" t="s">
        <v>3865</v>
      </c>
      <c r="B1977" s="29">
        <v>0.0</v>
      </c>
      <c r="C1977" s="26"/>
      <c r="D1977" s="27">
        <v>0.0</v>
      </c>
      <c r="E1977" s="28"/>
    </row>
    <row r="1978" hidden="1">
      <c r="A1978" s="31" t="s">
        <v>3867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8" t="s">
        <v>3868</v>
      </c>
      <c r="B1979" s="29">
        <v>93689.0</v>
      </c>
      <c r="C1979" s="29">
        <v>93689.0</v>
      </c>
      <c r="D1979" s="27">
        <v>0.0</v>
      </c>
      <c r="E1979" s="42"/>
    </row>
    <row r="1980" hidden="1">
      <c r="A1980" s="58" t="s">
        <v>3869</v>
      </c>
      <c r="B1980" s="29">
        <v>29487.0</v>
      </c>
      <c r="C1980" s="59">
        <v>29487.0</v>
      </c>
      <c r="D1980" s="27">
        <v>0.0</v>
      </c>
      <c r="E1980" s="42"/>
    </row>
    <row r="1981" hidden="1">
      <c r="A1981" s="58" t="s">
        <v>3870</v>
      </c>
      <c r="B1981" s="29">
        <v>40515.0</v>
      </c>
      <c r="C1981" s="59">
        <v>40515.0</v>
      </c>
      <c r="D1981" s="27">
        <v>0.0</v>
      </c>
      <c r="E1981" s="42"/>
    </row>
    <row r="1982" hidden="1">
      <c r="A1982" s="58" t="s">
        <v>3871</v>
      </c>
      <c r="B1982" s="29">
        <v>29938.0</v>
      </c>
      <c r="C1982" s="59">
        <v>29938.0</v>
      </c>
      <c r="D1982" s="27">
        <v>0.0</v>
      </c>
      <c r="E1982" s="42"/>
    </row>
    <row r="1983" hidden="1">
      <c r="A1983" s="58" t="s">
        <v>3873</v>
      </c>
      <c r="B1983" s="29">
        <v>346.0</v>
      </c>
      <c r="C1983" s="59">
        <v>346.0</v>
      </c>
      <c r="D1983" s="27">
        <v>0.0</v>
      </c>
      <c r="E1983" s="42"/>
    </row>
    <row r="1984" hidden="1">
      <c r="A1984" s="58" t="s">
        <v>3874</v>
      </c>
      <c r="B1984" s="29">
        <v>0.0</v>
      </c>
      <c r="C1984" s="59">
        <v>0.0</v>
      </c>
      <c r="D1984" s="27">
        <v>0.0</v>
      </c>
      <c r="E1984" s="42"/>
    </row>
    <row r="1985" hidden="1">
      <c r="A1985" s="35" t="s">
        <v>3875</v>
      </c>
      <c r="B1985" s="29">
        <v>218460.2</v>
      </c>
      <c r="C1985" s="59">
        <v>218460.2</v>
      </c>
      <c r="D1985" s="27">
        <v>0.0</v>
      </c>
      <c r="E1985" s="42"/>
    </row>
    <row r="1986" hidden="1">
      <c r="A1986" s="36" t="s">
        <v>3876</v>
      </c>
      <c r="B1986" s="43" t="s">
        <v>9087</v>
      </c>
      <c r="C1986" s="73">
        <v>3.7999999999883585</v>
      </c>
      <c r="D1986" s="66" t="e">
        <v>#VALUE!</v>
      </c>
      <c r="E1986" s="46"/>
    </row>
    <row r="1987" hidden="1"/>
    <row r="1988" hidden="1"/>
    <row r="1989" hidden="1">
      <c r="A1989" s="5" t="s">
        <v>5097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3850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4" t="s">
        <v>3851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5098</v>
      </c>
      <c r="B1995" s="7"/>
      <c r="C1995" s="16"/>
      <c r="D1995" s="56" t="s">
        <v>5099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3852</v>
      </c>
      <c r="B1997" s="6"/>
      <c r="C1997" s="6"/>
      <c r="D1997" s="6"/>
      <c r="E1997" s="7"/>
    </row>
    <row r="1998" hidden="1">
      <c r="A1998" s="20" t="s">
        <v>3853</v>
      </c>
      <c r="B1998" s="21" t="s">
        <v>3854</v>
      </c>
      <c r="C1998" s="22" t="s">
        <v>3855</v>
      </c>
      <c r="D1998" s="21" t="s">
        <v>3856</v>
      </c>
      <c r="E1998" s="23" t="s">
        <v>13</v>
      </c>
    </row>
    <row r="1999" hidden="1">
      <c r="A1999" s="57" t="s">
        <v>3857</v>
      </c>
      <c r="B1999" s="25">
        <v>7614.0</v>
      </c>
      <c r="C1999" s="26">
        <v>7614.0</v>
      </c>
      <c r="D1999" s="27">
        <v>0.0</v>
      </c>
      <c r="E1999" s="41"/>
    </row>
    <row r="2000" hidden="1">
      <c r="A2000" s="57" t="s">
        <v>3858</v>
      </c>
      <c r="B2000" s="29">
        <v>14635.0</v>
      </c>
      <c r="C2000" s="26">
        <v>14635.0</v>
      </c>
      <c r="D2000" s="27">
        <v>0.0</v>
      </c>
      <c r="E2000" s="41"/>
    </row>
    <row r="2001" hidden="1">
      <c r="A2001" s="57" t="s">
        <v>3859</v>
      </c>
      <c r="B2001" s="29">
        <v>0.0</v>
      </c>
      <c r="C2001" s="26"/>
      <c r="D2001" s="27">
        <v>0.0</v>
      </c>
      <c r="E2001" s="42"/>
    </row>
    <row r="2002" hidden="1">
      <c r="A2002" s="57" t="s">
        <v>3860</v>
      </c>
      <c r="B2002" s="25">
        <v>0.0</v>
      </c>
      <c r="C2002" s="26"/>
      <c r="D2002" s="27">
        <v>0.0</v>
      </c>
      <c r="E2002" s="41"/>
    </row>
    <row r="2003" hidden="1">
      <c r="A2003" s="31" t="s">
        <v>3862</v>
      </c>
      <c r="B2003" s="25">
        <v>0.0</v>
      </c>
      <c r="C2003" s="26"/>
      <c r="D2003" s="27">
        <v>0.0</v>
      </c>
      <c r="E2003" s="42"/>
    </row>
    <row r="2004" hidden="1">
      <c r="A2004" s="31" t="s">
        <v>3863</v>
      </c>
      <c r="B2004" s="29">
        <v>0.0</v>
      </c>
      <c r="C2004" s="26"/>
      <c r="D2004" s="27">
        <v>0.0</v>
      </c>
      <c r="E2004" s="42"/>
    </row>
    <row r="2005" hidden="1">
      <c r="A2005" s="31" t="s">
        <v>3865</v>
      </c>
      <c r="B2005" s="29">
        <v>0.0</v>
      </c>
      <c r="C2005" s="26"/>
      <c r="D2005" s="27">
        <v>0.0</v>
      </c>
      <c r="E2005" s="28"/>
    </row>
    <row r="2006" hidden="1">
      <c r="A2006" s="31" t="s">
        <v>3867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8" t="s">
        <v>3868</v>
      </c>
      <c r="B2007" s="29">
        <v>93689.0</v>
      </c>
      <c r="C2007" s="29">
        <v>93689.0</v>
      </c>
      <c r="D2007" s="27">
        <v>0.0</v>
      </c>
      <c r="E2007" s="42"/>
    </row>
    <row r="2008" hidden="1">
      <c r="A2008" s="58" t="s">
        <v>3869</v>
      </c>
      <c r="B2008" s="29">
        <v>29487.0</v>
      </c>
      <c r="C2008" s="59">
        <v>29487.0</v>
      </c>
      <c r="D2008" s="27">
        <v>0.0</v>
      </c>
      <c r="E2008" s="42"/>
    </row>
    <row r="2009" hidden="1">
      <c r="A2009" s="58" t="s">
        <v>3870</v>
      </c>
      <c r="B2009" s="29">
        <v>40515.0</v>
      </c>
      <c r="C2009" s="59">
        <v>40515.0</v>
      </c>
      <c r="D2009" s="27">
        <v>0.0</v>
      </c>
      <c r="E2009" s="42"/>
    </row>
    <row r="2010" hidden="1">
      <c r="A2010" s="58" t="s">
        <v>3871</v>
      </c>
      <c r="B2010" s="29">
        <v>29938.0</v>
      </c>
      <c r="C2010" s="59">
        <v>29938.0</v>
      </c>
      <c r="D2010" s="27">
        <v>0.0</v>
      </c>
      <c r="E2010" s="42"/>
    </row>
    <row r="2011" hidden="1">
      <c r="A2011" s="58" t="s">
        <v>3873</v>
      </c>
      <c r="B2011" s="29">
        <v>346.0</v>
      </c>
      <c r="C2011" s="59">
        <v>346.0</v>
      </c>
      <c r="D2011" s="27">
        <v>0.0</v>
      </c>
      <c r="E2011" s="42"/>
    </row>
    <row r="2012" hidden="1">
      <c r="A2012" s="58" t="s">
        <v>3874</v>
      </c>
      <c r="B2012" s="29">
        <v>0.0</v>
      </c>
      <c r="C2012" s="59">
        <v>0.0</v>
      </c>
      <c r="D2012" s="27">
        <v>0.0</v>
      </c>
      <c r="E2012" s="42"/>
    </row>
    <row r="2013" hidden="1">
      <c r="A2013" s="35" t="s">
        <v>3875</v>
      </c>
      <c r="B2013" s="29">
        <v>218460.2</v>
      </c>
      <c r="C2013" s="59">
        <v>218460.2</v>
      </c>
      <c r="D2013" s="27">
        <v>0.0</v>
      </c>
      <c r="E2013" s="42"/>
    </row>
    <row r="2014" hidden="1">
      <c r="A2014" s="36" t="s">
        <v>3876</v>
      </c>
      <c r="B2014" s="43">
        <v>3.7999999999992724</v>
      </c>
      <c r="C2014" s="73">
        <v>3.7999999999883585</v>
      </c>
      <c r="D2014" s="66">
        <v>-1.0913936421275139E-11</v>
      </c>
      <c r="E2014" s="46"/>
    </row>
    <row r="2015" hidden="1"/>
    <row r="2016" hidden="1"/>
    <row r="2017" hidden="1">
      <c r="A2017" s="5" t="s">
        <v>5097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3850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4" t="s">
        <v>3851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5098</v>
      </c>
      <c r="B2023" s="7"/>
      <c r="C2023" s="16"/>
      <c r="D2023" s="56" t="s">
        <v>5099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3852</v>
      </c>
      <c r="B2025" s="6"/>
      <c r="C2025" s="6"/>
      <c r="D2025" s="6"/>
      <c r="E2025" s="7"/>
    </row>
    <row r="2026" hidden="1">
      <c r="A2026" s="20" t="s">
        <v>3853</v>
      </c>
      <c r="B2026" s="21" t="s">
        <v>3854</v>
      </c>
      <c r="C2026" s="22" t="s">
        <v>3855</v>
      </c>
      <c r="D2026" s="21" t="s">
        <v>3856</v>
      </c>
      <c r="E2026" s="23" t="s">
        <v>13</v>
      </c>
    </row>
    <row r="2027" hidden="1">
      <c r="A2027" s="57" t="s">
        <v>3857</v>
      </c>
      <c r="B2027" s="25">
        <v>9497.0</v>
      </c>
      <c r="C2027" s="26">
        <v>9497.0</v>
      </c>
      <c r="D2027" s="27">
        <v>0.0</v>
      </c>
      <c r="E2027" s="41"/>
    </row>
    <row r="2028" hidden="1">
      <c r="A2028" s="57" t="s">
        <v>3858</v>
      </c>
      <c r="B2028" s="29">
        <v>7069.0</v>
      </c>
      <c r="C2028" s="26">
        <v>7069.0</v>
      </c>
      <c r="D2028" s="27">
        <v>0.0</v>
      </c>
      <c r="E2028" s="41"/>
    </row>
    <row r="2029" hidden="1">
      <c r="A2029" s="57" t="s">
        <v>3859</v>
      </c>
      <c r="B2029" s="29">
        <v>0.0</v>
      </c>
      <c r="C2029" s="26"/>
      <c r="D2029" s="27">
        <v>0.0</v>
      </c>
      <c r="E2029" s="42"/>
    </row>
    <row r="2030" hidden="1">
      <c r="A2030" s="57" t="s">
        <v>3860</v>
      </c>
      <c r="B2030" s="25">
        <v>0.0</v>
      </c>
      <c r="C2030" s="26"/>
      <c r="D2030" s="27">
        <v>0.0</v>
      </c>
      <c r="E2030" s="41"/>
    </row>
    <row r="2031" hidden="1">
      <c r="A2031" s="31" t="s">
        <v>3862</v>
      </c>
      <c r="B2031" s="25">
        <v>0.0</v>
      </c>
      <c r="C2031" s="26"/>
      <c r="D2031" s="27">
        <v>0.0</v>
      </c>
      <c r="E2031" s="42"/>
    </row>
    <row r="2032" hidden="1">
      <c r="A2032" s="31" t="s">
        <v>3863</v>
      </c>
      <c r="B2032" s="29">
        <v>0.0</v>
      </c>
      <c r="C2032" s="26"/>
      <c r="D2032" s="27">
        <v>0.0</v>
      </c>
      <c r="E2032" s="42"/>
    </row>
    <row r="2033" hidden="1">
      <c r="A2033" s="31" t="s">
        <v>3865</v>
      </c>
      <c r="B2033" s="29">
        <v>0.0</v>
      </c>
      <c r="C2033" s="26"/>
      <c r="D2033" s="27">
        <v>0.0</v>
      </c>
      <c r="E2033" s="28"/>
    </row>
    <row r="2034" hidden="1">
      <c r="A2034" s="31" t="s">
        <v>3867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8" t="s">
        <v>3868</v>
      </c>
      <c r="B2035" s="29">
        <v>78505.0</v>
      </c>
      <c r="C2035" s="29">
        <v>78505.0</v>
      </c>
      <c r="D2035" s="27">
        <v>0.0</v>
      </c>
      <c r="E2035" s="42"/>
    </row>
    <row r="2036" hidden="1">
      <c r="A2036" s="58" t="s">
        <v>3869</v>
      </c>
      <c r="B2036" s="29">
        <v>34831.0</v>
      </c>
      <c r="C2036" s="59">
        <v>34831.0</v>
      </c>
      <c r="D2036" s="27">
        <v>0.0</v>
      </c>
      <c r="E2036" s="42"/>
    </row>
    <row r="2037" hidden="1">
      <c r="A2037" s="58" t="s">
        <v>3870</v>
      </c>
      <c r="B2037" s="29">
        <v>35062.0</v>
      </c>
      <c r="C2037" s="59">
        <v>35062.0</v>
      </c>
      <c r="D2037" s="27">
        <v>0.0</v>
      </c>
      <c r="E2037" s="42"/>
    </row>
    <row r="2038" hidden="1">
      <c r="A2038" s="58" t="s">
        <v>3871</v>
      </c>
      <c r="B2038" s="29">
        <v>24033.0</v>
      </c>
      <c r="C2038" s="59">
        <v>24033.0</v>
      </c>
      <c r="D2038" s="27">
        <v>0.0</v>
      </c>
      <c r="E2038" s="42"/>
    </row>
    <row r="2039" hidden="1">
      <c r="A2039" s="58" t="s">
        <v>3873</v>
      </c>
      <c r="B2039" s="29">
        <v>0.0</v>
      </c>
      <c r="C2039" s="59">
        <v>0.0</v>
      </c>
      <c r="D2039" s="27">
        <v>0.0</v>
      </c>
      <c r="E2039" s="42"/>
    </row>
    <row r="2040" hidden="1">
      <c r="A2040" s="58" t="s">
        <v>3874</v>
      </c>
      <c r="B2040" s="29">
        <v>0.0</v>
      </c>
      <c r="C2040" s="59">
        <v>0.0</v>
      </c>
      <c r="D2040" s="27">
        <v>0.0</v>
      </c>
      <c r="E2040" s="42"/>
    </row>
    <row r="2041" hidden="1">
      <c r="A2041" s="35" t="s">
        <v>3875</v>
      </c>
      <c r="B2041" s="29">
        <v>191075.5</v>
      </c>
      <c r="C2041" s="59">
        <v>191075.5</v>
      </c>
      <c r="D2041" s="27">
        <v>0.0</v>
      </c>
      <c r="E2041" s="42"/>
    </row>
    <row r="2042" hidden="1">
      <c r="A2042" s="36" t="s">
        <v>3876</v>
      </c>
      <c r="B2042" s="43">
        <v>1.5</v>
      </c>
      <c r="C2042" s="73">
        <v>-38.5</v>
      </c>
      <c r="D2042" s="66">
        <v>-40.0</v>
      </c>
      <c r="E2042" s="46"/>
    </row>
    <row r="2043" hidden="1"/>
    <row r="2044" hidden="1"/>
    <row r="2045" hidden="1">
      <c r="A2045" s="5" t="s">
        <v>5097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3850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4" t="s">
        <v>3851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5098</v>
      </c>
      <c r="B2051" s="7"/>
      <c r="C2051" s="16"/>
      <c r="D2051" s="56" t="s">
        <v>5105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3852</v>
      </c>
      <c r="B2053" s="6"/>
      <c r="C2053" s="6"/>
      <c r="D2053" s="6"/>
      <c r="E2053" s="7"/>
    </row>
    <row r="2054" hidden="1">
      <c r="A2054" s="20" t="s">
        <v>3853</v>
      </c>
      <c r="B2054" s="21" t="s">
        <v>3854</v>
      </c>
      <c r="C2054" s="22" t="s">
        <v>3855</v>
      </c>
      <c r="D2054" s="21" t="s">
        <v>3856</v>
      </c>
      <c r="E2054" s="23" t="s">
        <v>13</v>
      </c>
    </row>
    <row r="2055" hidden="1">
      <c r="A2055" s="57" t="s">
        <v>3857</v>
      </c>
      <c r="B2055" s="25">
        <v>9583.0</v>
      </c>
      <c r="C2055" s="26">
        <v>9583.0</v>
      </c>
      <c r="D2055" s="27">
        <v>0.0</v>
      </c>
      <c r="E2055" s="41"/>
    </row>
    <row r="2056" hidden="1">
      <c r="A2056" s="57" t="s">
        <v>3858</v>
      </c>
      <c r="B2056" s="29">
        <v>0.0</v>
      </c>
      <c r="C2056" s="26"/>
      <c r="D2056" s="27">
        <v>0.0</v>
      </c>
      <c r="E2056" s="41"/>
    </row>
    <row r="2057" hidden="1">
      <c r="A2057" s="57" t="s">
        <v>3859</v>
      </c>
      <c r="B2057" s="29">
        <v>0.0</v>
      </c>
      <c r="C2057" s="26"/>
      <c r="D2057" s="27">
        <v>0.0</v>
      </c>
      <c r="E2057" s="42"/>
    </row>
    <row r="2058" hidden="1">
      <c r="A2058" s="57" t="s">
        <v>3860</v>
      </c>
      <c r="B2058" s="25">
        <v>0.0</v>
      </c>
      <c r="C2058" s="26"/>
      <c r="D2058" s="27">
        <v>0.0</v>
      </c>
      <c r="E2058" s="41"/>
    </row>
    <row r="2059" hidden="1">
      <c r="A2059" s="31" t="s">
        <v>3862</v>
      </c>
      <c r="B2059" s="25">
        <v>0.0</v>
      </c>
      <c r="C2059" s="26"/>
      <c r="D2059" s="27">
        <v>0.0</v>
      </c>
      <c r="E2059" s="42"/>
    </row>
    <row r="2060" hidden="1">
      <c r="A2060" s="31" t="s">
        <v>3863</v>
      </c>
      <c r="B2060" s="29">
        <v>0.0</v>
      </c>
      <c r="C2060" s="26"/>
      <c r="D2060" s="27">
        <v>0.0</v>
      </c>
      <c r="E2060" s="42"/>
    </row>
    <row r="2061" hidden="1">
      <c r="A2061" s="31" t="s">
        <v>3865</v>
      </c>
      <c r="B2061" s="29">
        <v>0.0</v>
      </c>
      <c r="C2061" s="26"/>
      <c r="D2061" s="27">
        <v>0.0</v>
      </c>
      <c r="E2061" s="28"/>
    </row>
    <row r="2062" hidden="1">
      <c r="A2062" s="31" t="s">
        <v>3867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8" t="s">
        <v>3868</v>
      </c>
      <c r="B2063" s="29">
        <v>63640.0</v>
      </c>
      <c r="C2063" s="29">
        <v>63640.0</v>
      </c>
      <c r="D2063" s="27">
        <v>0.0</v>
      </c>
      <c r="E2063" s="42"/>
    </row>
    <row r="2064" hidden="1">
      <c r="A2064" s="58" t="s">
        <v>3869</v>
      </c>
      <c r="B2064" s="29">
        <v>12603.0</v>
      </c>
      <c r="C2064" s="59">
        <v>12603.0</v>
      </c>
      <c r="D2064" s="27">
        <v>0.0</v>
      </c>
      <c r="E2064" s="42"/>
    </row>
    <row r="2065" hidden="1">
      <c r="A2065" s="58" t="s">
        <v>3870</v>
      </c>
      <c r="B2065" s="29">
        <v>32397.0</v>
      </c>
      <c r="C2065" s="59">
        <v>32397.0</v>
      </c>
      <c r="D2065" s="27">
        <v>0.0</v>
      </c>
      <c r="E2065" s="42"/>
    </row>
    <row r="2066" hidden="1">
      <c r="A2066" s="58" t="s">
        <v>3871</v>
      </c>
      <c r="B2066" s="29">
        <v>22961.0</v>
      </c>
      <c r="C2066" s="59">
        <v>22961.0</v>
      </c>
      <c r="D2066" s="27">
        <v>0.0</v>
      </c>
      <c r="E2066" s="42"/>
    </row>
    <row r="2067" hidden="1">
      <c r="A2067" s="58" t="s">
        <v>3873</v>
      </c>
      <c r="B2067" s="29">
        <v>0.0</v>
      </c>
      <c r="C2067" s="59">
        <v>0.0</v>
      </c>
      <c r="D2067" s="27">
        <v>0.0</v>
      </c>
      <c r="E2067" s="42"/>
    </row>
    <row r="2068" hidden="1">
      <c r="A2068" s="58" t="s">
        <v>3874</v>
      </c>
      <c r="B2068" s="29">
        <v>0.0</v>
      </c>
      <c r="C2068" s="59">
        <v>0.0</v>
      </c>
      <c r="D2068" s="27">
        <v>0.0</v>
      </c>
      <c r="E2068" s="42"/>
    </row>
    <row r="2069" hidden="1">
      <c r="A2069" s="35" t="s">
        <v>3875</v>
      </c>
      <c r="B2069" s="29">
        <v>142823.5</v>
      </c>
      <c r="C2069" s="59">
        <v>142823.5</v>
      </c>
      <c r="D2069" s="27">
        <v>0.0</v>
      </c>
      <c r="E2069" s="42"/>
    </row>
    <row r="2070" hidden="1">
      <c r="A2070" s="36" t="s">
        <v>3876</v>
      </c>
      <c r="B2070" s="43">
        <v>0.5</v>
      </c>
      <c r="C2070" s="73">
        <v>0.5</v>
      </c>
      <c r="D2070" s="66">
        <v>0.0</v>
      </c>
      <c r="E2070" s="46"/>
    </row>
    <row r="2071" hidden="1"/>
    <row r="2072" hidden="1"/>
    <row r="2073" hidden="1">
      <c r="A2073" s="5" t="s">
        <v>5097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3850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4" t="s">
        <v>3851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5107</v>
      </c>
      <c r="B2079" s="7"/>
      <c r="C2079" s="16"/>
      <c r="D2079" s="56" t="s">
        <v>5099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3852</v>
      </c>
      <c r="B2081" s="6"/>
      <c r="C2081" s="6"/>
      <c r="D2081" s="6"/>
      <c r="E2081" s="7"/>
    </row>
    <row r="2082" hidden="1">
      <c r="A2082" s="20" t="s">
        <v>3853</v>
      </c>
      <c r="B2082" s="21" t="s">
        <v>3854</v>
      </c>
      <c r="C2082" s="22" t="s">
        <v>3855</v>
      </c>
      <c r="D2082" s="21" t="s">
        <v>3856</v>
      </c>
      <c r="E2082" s="23" t="s">
        <v>13</v>
      </c>
    </row>
    <row r="2083" hidden="1">
      <c r="A2083" s="57" t="s">
        <v>3857</v>
      </c>
      <c r="B2083" s="25">
        <v>7328.0</v>
      </c>
      <c r="C2083" s="26">
        <v>7328.0</v>
      </c>
      <c r="D2083" s="27">
        <v>0.0</v>
      </c>
      <c r="E2083" s="41"/>
    </row>
    <row r="2084" hidden="1">
      <c r="A2084" s="57" t="s">
        <v>3858</v>
      </c>
      <c r="B2084" s="29">
        <v>0.0</v>
      </c>
      <c r="C2084" s="26"/>
      <c r="D2084" s="27">
        <v>0.0</v>
      </c>
      <c r="E2084" s="41"/>
    </row>
    <row r="2085" hidden="1">
      <c r="A2085" s="57" t="s">
        <v>3859</v>
      </c>
      <c r="B2085" s="29">
        <v>0.0</v>
      </c>
      <c r="C2085" s="26"/>
      <c r="D2085" s="27">
        <v>0.0</v>
      </c>
      <c r="E2085" s="42"/>
    </row>
    <row r="2086" hidden="1">
      <c r="A2086" s="57" t="s">
        <v>3860</v>
      </c>
      <c r="B2086" s="25">
        <v>0.0</v>
      </c>
      <c r="C2086" s="26"/>
      <c r="D2086" s="27">
        <v>0.0</v>
      </c>
      <c r="E2086" s="41"/>
    </row>
    <row r="2087" hidden="1">
      <c r="A2087" s="31" t="s">
        <v>3862</v>
      </c>
      <c r="B2087" s="25">
        <v>0.0</v>
      </c>
      <c r="C2087" s="26"/>
      <c r="D2087" s="27">
        <v>0.0</v>
      </c>
      <c r="E2087" s="42"/>
    </row>
    <row r="2088" hidden="1">
      <c r="A2088" s="31" t="s">
        <v>3863</v>
      </c>
      <c r="B2088" s="29">
        <v>0.0</v>
      </c>
      <c r="C2088" s="26"/>
      <c r="D2088" s="27">
        <v>0.0</v>
      </c>
      <c r="E2088" s="42"/>
    </row>
    <row r="2089" hidden="1">
      <c r="A2089" s="31" t="s">
        <v>3865</v>
      </c>
      <c r="B2089" s="29">
        <v>744.0</v>
      </c>
      <c r="C2089" s="26">
        <v>744.0</v>
      </c>
      <c r="D2089" s="27">
        <v>0.0</v>
      </c>
      <c r="E2089" s="28" t="s">
        <v>9088</v>
      </c>
    </row>
    <row r="2090" hidden="1">
      <c r="A2090" s="31" t="s">
        <v>3867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8" t="s">
        <v>3868</v>
      </c>
      <c r="B2091" s="29">
        <v>28779.0</v>
      </c>
      <c r="C2091" s="29">
        <v>28779.0</v>
      </c>
      <c r="D2091" s="27">
        <v>0.0</v>
      </c>
      <c r="E2091" s="42"/>
    </row>
    <row r="2092" hidden="1">
      <c r="A2092" s="58" t="s">
        <v>3869</v>
      </c>
      <c r="B2092" s="29">
        <v>8808.0</v>
      </c>
      <c r="C2092" s="59">
        <v>8808.0</v>
      </c>
      <c r="D2092" s="27">
        <v>0.0</v>
      </c>
      <c r="E2092" s="42"/>
    </row>
    <row r="2093" hidden="1">
      <c r="A2093" s="58" t="s">
        <v>3870</v>
      </c>
      <c r="B2093" s="29">
        <v>8822.0</v>
      </c>
      <c r="C2093" s="59">
        <v>8822.0</v>
      </c>
      <c r="D2093" s="27">
        <v>0.0</v>
      </c>
      <c r="E2093" s="42"/>
    </row>
    <row r="2094" hidden="1">
      <c r="A2094" s="58" t="s">
        <v>3871</v>
      </c>
      <c r="B2094" s="29">
        <v>5230.0</v>
      </c>
      <c r="C2094" s="59">
        <v>5230.0</v>
      </c>
      <c r="D2094" s="27">
        <v>0.0</v>
      </c>
      <c r="E2094" s="42"/>
    </row>
    <row r="2095" hidden="1">
      <c r="A2095" s="58" t="s">
        <v>3873</v>
      </c>
      <c r="B2095" s="29">
        <v>0.0</v>
      </c>
      <c r="C2095" s="59">
        <v>0.0</v>
      </c>
      <c r="D2095" s="27">
        <v>0.0</v>
      </c>
      <c r="E2095" s="42"/>
    </row>
    <row r="2096" hidden="1">
      <c r="A2096" s="58" t="s">
        <v>3874</v>
      </c>
      <c r="B2096" s="29">
        <v>0.0</v>
      </c>
      <c r="C2096" s="59">
        <v>0.0</v>
      </c>
      <c r="D2096" s="27">
        <v>0.0</v>
      </c>
      <c r="E2096" s="42"/>
    </row>
    <row r="2097" hidden="1">
      <c r="A2097" s="35" t="s">
        <v>3875</v>
      </c>
      <c r="B2097" s="29">
        <v>60190.5</v>
      </c>
      <c r="C2097" s="59">
        <v>60190.5</v>
      </c>
      <c r="D2097" s="27">
        <v>0.0</v>
      </c>
      <c r="E2097" s="42"/>
    </row>
    <row r="2098" hidden="1">
      <c r="A2098" s="36" t="s">
        <v>3876</v>
      </c>
      <c r="B2098" s="43">
        <v>0.5</v>
      </c>
      <c r="C2098" s="73">
        <v>0.5</v>
      </c>
      <c r="D2098" s="66">
        <v>0.0</v>
      </c>
      <c r="E2098" s="46"/>
    </row>
    <row r="2099" hidden="1"/>
    <row r="2100" hidden="1"/>
    <row r="2101" hidden="1">
      <c r="A2101" s="5" t="s">
        <v>5097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3850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4" t="s">
        <v>3851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5098</v>
      </c>
      <c r="B2107" s="7"/>
      <c r="C2107" s="16"/>
      <c r="D2107" s="56" t="s">
        <v>5099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3852</v>
      </c>
      <c r="B2109" s="6"/>
      <c r="C2109" s="6"/>
      <c r="D2109" s="6"/>
      <c r="E2109" s="7"/>
    </row>
    <row r="2110" hidden="1">
      <c r="A2110" s="20" t="s">
        <v>3853</v>
      </c>
      <c r="B2110" s="21" t="s">
        <v>3854</v>
      </c>
      <c r="C2110" s="22" t="s">
        <v>3855</v>
      </c>
      <c r="D2110" s="21" t="s">
        <v>3856</v>
      </c>
      <c r="E2110" s="23" t="s">
        <v>13</v>
      </c>
    </row>
    <row r="2111" hidden="1">
      <c r="A2111" s="57" t="s">
        <v>3857</v>
      </c>
      <c r="B2111" s="25">
        <v>9851.0</v>
      </c>
      <c r="C2111" s="26">
        <v>9851.0</v>
      </c>
      <c r="D2111" s="27">
        <v>0.0</v>
      </c>
      <c r="E2111" s="41"/>
    </row>
    <row r="2112" hidden="1">
      <c r="A2112" s="57" t="s">
        <v>3858</v>
      </c>
      <c r="B2112" s="29">
        <v>0.0</v>
      </c>
      <c r="C2112" s="26"/>
      <c r="D2112" s="27">
        <v>0.0</v>
      </c>
      <c r="E2112" s="41"/>
    </row>
    <row r="2113" hidden="1">
      <c r="A2113" s="57" t="s">
        <v>3859</v>
      </c>
      <c r="B2113" s="29">
        <v>0.0</v>
      </c>
      <c r="C2113" s="26"/>
      <c r="D2113" s="27">
        <v>0.0</v>
      </c>
      <c r="E2113" s="42"/>
    </row>
    <row r="2114" hidden="1">
      <c r="A2114" s="57" t="s">
        <v>3860</v>
      </c>
      <c r="B2114" s="25">
        <v>0.0</v>
      </c>
      <c r="C2114" s="26"/>
      <c r="D2114" s="27">
        <v>0.0</v>
      </c>
      <c r="E2114" s="41"/>
    </row>
    <row r="2115" hidden="1">
      <c r="A2115" s="31" t="s">
        <v>3862</v>
      </c>
      <c r="B2115" s="25">
        <v>0.0</v>
      </c>
      <c r="C2115" s="26"/>
      <c r="D2115" s="27">
        <v>0.0</v>
      </c>
      <c r="E2115" s="42"/>
    </row>
    <row r="2116" hidden="1">
      <c r="A2116" s="31" t="s">
        <v>3863</v>
      </c>
      <c r="B2116" s="29">
        <v>0.0</v>
      </c>
      <c r="C2116" s="26"/>
      <c r="D2116" s="27">
        <v>0.0</v>
      </c>
      <c r="E2116" s="42"/>
    </row>
    <row r="2117" hidden="1">
      <c r="A2117" s="31" t="s">
        <v>3865</v>
      </c>
      <c r="B2117" s="29">
        <v>1614.0</v>
      </c>
      <c r="C2117" s="26">
        <v>1614.0</v>
      </c>
      <c r="D2117" s="27">
        <v>0.0</v>
      </c>
      <c r="E2117" s="28" t="s">
        <v>9089</v>
      </c>
    </row>
    <row r="2118" hidden="1">
      <c r="A2118" s="31" t="s">
        <v>3867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8" t="s">
        <v>3868</v>
      </c>
      <c r="B2119" s="29">
        <v>78818.0</v>
      </c>
      <c r="C2119" s="29">
        <v>78818.0</v>
      </c>
      <c r="D2119" s="27">
        <v>0.0</v>
      </c>
      <c r="E2119" s="42"/>
    </row>
    <row r="2120" hidden="1">
      <c r="A2120" s="58" t="s">
        <v>3869</v>
      </c>
      <c r="B2120" s="29">
        <v>26355.0</v>
      </c>
      <c r="C2120" s="59">
        <v>26355.0</v>
      </c>
      <c r="D2120" s="27">
        <v>0.0</v>
      </c>
      <c r="E2120" s="42"/>
    </row>
    <row r="2121" hidden="1">
      <c r="A2121" s="58" t="s">
        <v>3870</v>
      </c>
      <c r="B2121" s="29">
        <v>44078.0</v>
      </c>
      <c r="C2121" s="59">
        <v>44078.0</v>
      </c>
      <c r="D2121" s="27">
        <v>0.0</v>
      </c>
      <c r="E2121" s="42"/>
    </row>
    <row r="2122" hidden="1">
      <c r="A2122" s="58" t="s">
        <v>3871</v>
      </c>
      <c r="B2122" s="29">
        <v>30549.0</v>
      </c>
      <c r="C2122" s="59">
        <v>30549.0</v>
      </c>
      <c r="D2122" s="27">
        <v>0.0</v>
      </c>
      <c r="E2122" s="42"/>
    </row>
    <row r="2123" hidden="1">
      <c r="A2123" s="58" t="s">
        <v>3873</v>
      </c>
      <c r="B2123" s="29">
        <v>0.0</v>
      </c>
      <c r="C2123" s="59">
        <v>0.0</v>
      </c>
      <c r="D2123" s="27">
        <v>0.0</v>
      </c>
      <c r="E2123" s="42"/>
    </row>
    <row r="2124" hidden="1">
      <c r="A2124" s="58" t="s">
        <v>3874</v>
      </c>
      <c r="B2124" s="29">
        <v>0.0</v>
      </c>
      <c r="C2124" s="59">
        <v>0.0</v>
      </c>
      <c r="D2124" s="27">
        <v>0.0</v>
      </c>
      <c r="E2124" s="42"/>
    </row>
    <row r="2125" hidden="1">
      <c r="A2125" s="35" t="s">
        <v>3875</v>
      </c>
      <c r="B2125" s="29">
        <v>193543.5</v>
      </c>
      <c r="C2125" s="59">
        <v>193543.5</v>
      </c>
      <c r="D2125" s="27">
        <v>0.0</v>
      </c>
      <c r="E2125" s="42"/>
    </row>
    <row r="2126" hidden="1">
      <c r="A2126" s="36" t="s">
        <v>3876</v>
      </c>
      <c r="B2126" s="43">
        <v>81.5</v>
      </c>
      <c r="C2126" s="73">
        <v>81.5</v>
      </c>
      <c r="D2126" s="66">
        <v>0.0</v>
      </c>
      <c r="E2126" s="46"/>
    </row>
    <row r="2127" hidden="1"/>
    <row r="2128" hidden="1"/>
    <row r="2129" hidden="1">
      <c r="A2129" s="5" t="s">
        <v>5097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3850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4" t="s">
        <v>3851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5098</v>
      </c>
      <c r="B2135" s="7"/>
      <c r="C2135" s="16"/>
      <c r="D2135" s="56" t="s">
        <v>5099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3852</v>
      </c>
      <c r="B2137" s="6"/>
      <c r="C2137" s="6"/>
      <c r="D2137" s="6"/>
      <c r="E2137" s="7"/>
    </row>
    <row r="2138" hidden="1">
      <c r="A2138" s="20" t="s">
        <v>3853</v>
      </c>
      <c r="B2138" s="21" t="s">
        <v>3854</v>
      </c>
      <c r="C2138" s="22" t="s">
        <v>3855</v>
      </c>
      <c r="D2138" s="21" t="s">
        <v>3856</v>
      </c>
      <c r="E2138" s="23" t="s">
        <v>13</v>
      </c>
    </row>
    <row r="2139" hidden="1">
      <c r="A2139" s="57" t="s">
        <v>3857</v>
      </c>
      <c r="B2139" s="25">
        <v>6581.0</v>
      </c>
      <c r="C2139" s="26">
        <v>6581.0</v>
      </c>
      <c r="D2139" s="27">
        <v>0.0</v>
      </c>
      <c r="E2139" s="41"/>
    </row>
    <row r="2140" hidden="1">
      <c r="A2140" s="57" t="s">
        <v>3858</v>
      </c>
      <c r="B2140" s="29">
        <v>12366.0</v>
      </c>
      <c r="C2140" s="26">
        <v>12366.0</v>
      </c>
      <c r="D2140" s="27">
        <v>0.0</v>
      </c>
      <c r="E2140" s="41"/>
    </row>
    <row r="2141" hidden="1">
      <c r="A2141" s="57" t="s">
        <v>3859</v>
      </c>
      <c r="B2141" s="29">
        <v>0.0</v>
      </c>
      <c r="C2141" s="26"/>
      <c r="D2141" s="27">
        <v>0.0</v>
      </c>
      <c r="E2141" s="42"/>
    </row>
    <row r="2142" hidden="1">
      <c r="A2142" s="57" t="s">
        <v>3860</v>
      </c>
      <c r="B2142" s="25">
        <v>0.0</v>
      </c>
      <c r="C2142" s="26"/>
      <c r="D2142" s="27">
        <v>0.0</v>
      </c>
      <c r="E2142" s="41"/>
    </row>
    <row r="2143" hidden="1">
      <c r="A2143" s="31" t="s">
        <v>3862</v>
      </c>
      <c r="B2143" s="25">
        <v>0.0</v>
      </c>
      <c r="C2143" s="26"/>
      <c r="D2143" s="27">
        <v>0.0</v>
      </c>
      <c r="E2143" s="42"/>
    </row>
    <row r="2144" hidden="1">
      <c r="A2144" s="31" t="s">
        <v>3863</v>
      </c>
      <c r="B2144" s="29">
        <v>0.0</v>
      </c>
      <c r="C2144" s="26"/>
      <c r="D2144" s="27">
        <v>0.0</v>
      </c>
      <c r="E2144" s="42"/>
    </row>
    <row r="2145" hidden="1">
      <c r="A2145" s="31" t="s">
        <v>3865</v>
      </c>
      <c r="B2145" s="29">
        <v>0.0</v>
      </c>
      <c r="C2145" s="26"/>
      <c r="D2145" s="27">
        <v>0.0</v>
      </c>
      <c r="E2145" s="28"/>
    </row>
    <row r="2146" hidden="1">
      <c r="A2146" s="31" t="s">
        <v>3867</v>
      </c>
      <c r="B2146" s="29">
        <v>2120.0</v>
      </c>
      <c r="C2146" s="26">
        <v>2080.0</v>
      </c>
      <c r="D2146" s="27">
        <v>-40.0</v>
      </c>
      <c r="E2146" s="28" t="s">
        <v>9090</v>
      </c>
    </row>
    <row r="2147" hidden="1">
      <c r="A2147" s="58" t="s">
        <v>3868</v>
      </c>
      <c r="B2147" s="29">
        <v>79563.0</v>
      </c>
      <c r="C2147" s="29">
        <v>79563.0</v>
      </c>
      <c r="D2147" s="27">
        <v>0.0</v>
      </c>
      <c r="E2147" s="42"/>
    </row>
    <row r="2148" hidden="1">
      <c r="A2148" s="58" t="s">
        <v>3869</v>
      </c>
      <c r="B2148" s="29">
        <v>27155.0</v>
      </c>
      <c r="C2148" s="59">
        <v>27155.0</v>
      </c>
      <c r="D2148" s="27">
        <v>0.0</v>
      </c>
      <c r="E2148" s="42"/>
    </row>
    <row r="2149" hidden="1">
      <c r="A2149" s="58" t="s">
        <v>3870</v>
      </c>
      <c r="B2149" s="29">
        <v>46165.0</v>
      </c>
      <c r="C2149" s="59">
        <v>46247.0</v>
      </c>
      <c r="D2149" s="27">
        <v>82.0</v>
      </c>
      <c r="E2149" s="42"/>
    </row>
    <row r="2150" hidden="1">
      <c r="A2150" s="58" t="s">
        <v>3871</v>
      </c>
      <c r="B2150" s="29">
        <v>32639.0</v>
      </c>
      <c r="C2150" s="59">
        <v>32639.0</v>
      </c>
      <c r="D2150" s="27">
        <v>0.0</v>
      </c>
      <c r="E2150" s="42"/>
    </row>
    <row r="2151" hidden="1">
      <c r="A2151" s="58" t="s">
        <v>3873</v>
      </c>
      <c r="B2151" s="29">
        <v>0.0</v>
      </c>
      <c r="C2151" s="59">
        <v>0.0</v>
      </c>
      <c r="D2151" s="27">
        <v>0.0</v>
      </c>
      <c r="E2151" s="42"/>
    </row>
    <row r="2152" hidden="1">
      <c r="A2152" s="58" t="s">
        <v>3874</v>
      </c>
      <c r="B2152" s="29">
        <v>0.0</v>
      </c>
      <c r="C2152" s="59">
        <v>0.0</v>
      </c>
      <c r="D2152" s="27">
        <v>0.0</v>
      </c>
      <c r="E2152" s="42"/>
    </row>
    <row r="2153" hidden="1">
      <c r="A2153" s="35" t="s">
        <v>3875</v>
      </c>
      <c r="B2153" s="29">
        <v>206588.0</v>
      </c>
      <c r="C2153" s="59">
        <v>206670.0</v>
      </c>
      <c r="D2153" s="27">
        <v>82.0</v>
      </c>
      <c r="E2153" s="42"/>
    </row>
    <row r="2154" hidden="1">
      <c r="A2154" s="36" t="s">
        <v>3876</v>
      </c>
      <c r="B2154" s="43">
        <v>1.0</v>
      </c>
      <c r="C2154" s="73">
        <v>-39.0</v>
      </c>
      <c r="D2154" s="66">
        <v>-40.0</v>
      </c>
      <c r="E2154" s="46"/>
    </row>
    <row r="2155" hidden="1"/>
    <row r="2156" hidden="1"/>
    <row r="2157" hidden="1">
      <c r="A2157" s="5" t="s">
        <v>5097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3850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4" t="s">
        <v>3851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5098</v>
      </c>
      <c r="B2163" s="7"/>
      <c r="C2163" s="16"/>
      <c r="D2163" s="56" t="s">
        <v>5099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3852</v>
      </c>
      <c r="B2165" s="6"/>
      <c r="C2165" s="6"/>
      <c r="D2165" s="6"/>
      <c r="E2165" s="7"/>
    </row>
    <row r="2166" hidden="1">
      <c r="A2166" s="20" t="s">
        <v>3853</v>
      </c>
      <c r="B2166" s="21" t="s">
        <v>3854</v>
      </c>
      <c r="C2166" s="22" t="s">
        <v>3855</v>
      </c>
      <c r="D2166" s="21" t="s">
        <v>3856</v>
      </c>
      <c r="E2166" s="23" t="s">
        <v>13</v>
      </c>
    </row>
    <row r="2167" hidden="1">
      <c r="A2167" s="57" t="s">
        <v>3857</v>
      </c>
      <c r="B2167" s="25">
        <v>6003.0</v>
      </c>
      <c r="C2167" s="26">
        <v>6003.0</v>
      </c>
      <c r="D2167" s="27">
        <v>0.0</v>
      </c>
      <c r="E2167" s="41"/>
    </row>
    <row r="2168" hidden="1">
      <c r="A2168" s="57" t="s">
        <v>3858</v>
      </c>
      <c r="B2168" s="29">
        <v>10482.0</v>
      </c>
      <c r="C2168" s="26">
        <v>10482.0</v>
      </c>
      <c r="D2168" s="27">
        <v>0.0</v>
      </c>
      <c r="E2168" s="41"/>
    </row>
    <row r="2169" hidden="1">
      <c r="A2169" s="57" t="s">
        <v>3859</v>
      </c>
      <c r="B2169" s="29">
        <v>0.0</v>
      </c>
      <c r="C2169" s="26"/>
      <c r="D2169" s="27">
        <v>0.0</v>
      </c>
      <c r="E2169" s="42"/>
    </row>
    <row r="2170" hidden="1">
      <c r="A2170" s="57" t="s">
        <v>3860</v>
      </c>
      <c r="B2170" s="25">
        <v>0.0</v>
      </c>
      <c r="C2170" s="26"/>
      <c r="D2170" s="27">
        <v>0.0</v>
      </c>
      <c r="E2170" s="41"/>
    </row>
    <row r="2171" hidden="1">
      <c r="A2171" s="31" t="s">
        <v>3862</v>
      </c>
      <c r="B2171" s="25">
        <v>0.0</v>
      </c>
      <c r="C2171" s="26"/>
      <c r="D2171" s="27">
        <v>0.0</v>
      </c>
      <c r="E2171" s="42"/>
    </row>
    <row r="2172" hidden="1">
      <c r="A2172" s="31" t="s">
        <v>3863</v>
      </c>
      <c r="B2172" s="29">
        <v>0.0</v>
      </c>
      <c r="C2172" s="26"/>
      <c r="D2172" s="27">
        <v>0.0</v>
      </c>
      <c r="E2172" s="42"/>
    </row>
    <row r="2173" hidden="1">
      <c r="A2173" s="31" t="s">
        <v>3865</v>
      </c>
      <c r="B2173" s="29">
        <v>0.0</v>
      </c>
      <c r="C2173" s="26"/>
      <c r="D2173" s="27">
        <v>0.0</v>
      </c>
      <c r="E2173" s="28"/>
    </row>
    <row r="2174" hidden="1">
      <c r="A2174" s="31" t="s">
        <v>3867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8" t="s">
        <v>3868</v>
      </c>
      <c r="B2175" s="29">
        <v>83979.0</v>
      </c>
      <c r="C2175" s="29">
        <v>83979.0</v>
      </c>
      <c r="D2175" s="27">
        <v>0.0</v>
      </c>
      <c r="E2175" s="42"/>
    </row>
    <row r="2176" hidden="1">
      <c r="A2176" s="58" t="s">
        <v>3869</v>
      </c>
      <c r="B2176" s="29">
        <v>25205.0</v>
      </c>
      <c r="C2176" s="59">
        <v>24782.0</v>
      </c>
      <c r="D2176" s="27">
        <v>-423.0</v>
      </c>
      <c r="E2176" s="42"/>
    </row>
    <row r="2177" hidden="1">
      <c r="A2177" s="58" t="s">
        <v>3870</v>
      </c>
      <c r="B2177" s="29">
        <v>43098.0</v>
      </c>
      <c r="C2177" s="59">
        <v>43098.0</v>
      </c>
      <c r="D2177" s="27">
        <v>0.0</v>
      </c>
      <c r="E2177" s="42"/>
    </row>
    <row r="2178" hidden="1">
      <c r="A2178" s="58" t="s">
        <v>3871</v>
      </c>
      <c r="B2178" s="29">
        <v>29606.0</v>
      </c>
      <c r="C2178" s="59">
        <v>29606.0</v>
      </c>
      <c r="D2178" s="27">
        <v>0.0</v>
      </c>
      <c r="E2178" s="42"/>
    </row>
    <row r="2179" hidden="1">
      <c r="A2179" s="58" t="s">
        <v>3873</v>
      </c>
      <c r="B2179" s="29">
        <v>0.0</v>
      </c>
      <c r="C2179" s="59">
        <v>0.0</v>
      </c>
      <c r="D2179" s="27">
        <v>0.0</v>
      </c>
      <c r="E2179" s="42"/>
    </row>
    <row r="2180" hidden="1">
      <c r="A2180" s="58" t="s">
        <v>3874</v>
      </c>
      <c r="B2180" s="29">
        <v>0.0</v>
      </c>
      <c r="C2180" s="59">
        <v>0.0</v>
      </c>
      <c r="D2180" s="27">
        <v>0.0</v>
      </c>
      <c r="E2180" s="42"/>
    </row>
    <row r="2181" hidden="1">
      <c r="A2181" s="35" t="s">
        <v>3875</v>
      </c>
      <c r="B2181" s="29">
        <v>200532.5</v>
      </c>
      <c r="C2181" s="59">
        <v>200109.5</v>
      </c>
      <c r="D2181" s="27">
        <v>-423.0</v>
      </c>
      <c r="E2181" s="42"/>
    </row>
    <row r="2182" hidden="1">
      <c r="A2182" s="36" t="s">
        <v>3876</v>
      </c>
      <c r="B2182" s="43">
        <v>0.5</v>
      </c>
      <c r="C2182" s="73">
        <v>0.5</v>
      </c>
      <c r="D2182" s="66">
        <v>0.0</v>
      </c>
      <c r="E2182" s="46"/>
    </row>
    <row r="2183" hidden="1"/>
    <row r="2184" hidden="1"/>
    <row r="2185" hidden="1">
      <c r="A2185" s="5" t="s">
        <v>5097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3850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4" t="s">
        <v>3851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5098</v>
      </c>
      <c r="B2191" s="7"/>
      <c r="C2191" s="16"/>
      <c r="D2191" s="56" t="s">
        <v>5099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3852</v>
      </c>
      <c r="B2193" s="6"/>
      <c r="C2193" s="6"/>
      <c r="D2193" s="6"/>
      <c r="E2193" s="7"/>
    </row>
    <row r="2194" hidden="1">
      <c r="A2194" s="20" t="s">
        <v>3853</v>
      </c>
      <c r="B2194" s="21" t="s">
        <v>3854</v>
      </c>
      <c r="C2194" s="22" t="s">
        <v>3855</v>
      </c>
      <c r="D2194" s="21" t="s">
        <v>3856</v>
      </c>
      <c r="E2194" s="23" t="s">
        <v>13</v>
      </c>
    </row>
    <row r="2195" hidden="1">
      <c r="A2195" s="57" t="s">
        <v>3857</v>
      </c>
      <c r="B2195" s="25">
        <v>9058.0</v>
      </c>
      <c r="C2195" s="26">
        <v>9058.0</v>
      </c>
      <c r="D2195" s="27">
        <v>0.0</v>
      </c>
      <c r="E2195" s="41"/>
    </row>
    <row r="2196" hidden="1">
      <c r="A2196" s="57" t="s">
        <v>3858</v>
      </c>
      <c r="B2196" s="29">
        <v>14373.0</v>
      </c>
      <c r="C2196" s="26">
        <v>14373.0</v>
      </c>
      <c r="D2196" s="27">
        <v>0.0</v>
      </c>
      <c r="E2196" s="41"/>
    </row>
    <row r="2197" hidden="1">
      <c r="A2197" s="57" t="s">
        <v>3859</v>
      </c>
      <c r="B2197" s="29">
        <v>0.0</v>
      </c>
      <c r="C2197" s="26"/>
      <c r="D2197" s="27">
        <v>0.0</v>
      </c>
      <c r="E2197" s="42"/>
    </row>
    <row r="2198" hidden="1">
      <c r="A2198" s="57" t="s">
        <v>3860</v>
      </c>
      <c r="B2198" s="25">
        <v>0.0</v>
      </c>
      <c r="C2198" s="26"/>
      <c r="D2198" s="27">
        <v>0.0</v>
      </c>
      <c r="E2198" s="41"/>
    </row>
    <row r="2199" hidden="1">
      <c r="A2199" s="31" t="s">
        <v>3862</v>
      </c>
      <c r="B2199" s="25">
        <v>0.0</v>
      </c>
      <c r="C2199" s="26"/>
      <c r="D2199" s="27">
        <v>0.0</v>
      </c>
      <c r="E2199" s="42"/>
    </row>
    <row r="2200" hidden="1">
      <c r="A2200" s="31" t="s">
        <v>3863</v>
      </c>
      <c r="B2200" s="29">
        <v>0.0</v>
      </c>
      <c r="C2200" s="26"/>
      <c r="D2200" s="27">
        <v>0.0</v>
      </c>
      <c r="E2200" s="42"/>
    </row>
    <row r="2201" hidden="1">
      <c r="A2201" s="31" t="s">
        <v>3865</v>
      </c>
      <c r="B2201" s="29">
        <v>159.0</v>
      </c>
      <c r="C2201" s="26">
        <v>159.0</v>
      </c>
      <c r="D2201" s="27">
        <v>0.0</v>
      </c>
      <c r="E2201" s="28" t="s">
        <v>9091</v>
      </c>
    </row>
    <row r="2202" hidden="1">
      <c r="A2202" s="31" t="s">
        <v>3867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8" t="s">
        <v>3868</v>
      </c>
      <c r="B2203" s="29">
        <v>78246.0</v>
      </c>
      <c r="C2203" s="29">
        <v>78246.0</v>
      </c>
      <c r="D2203" s="27">
        <v>0.0</v>
      </c>
      <c r="E2203" s="42"/>
    </row>
    <row r="2204" hidden="1">
      <c r="A2204" s="58" t="s">
        <v>3869</v>
      </c>
      <c r="B2204" s="29">
        <v>20790.0</v>
      </c>
      <c r="C2204" s="59">
        <v>20790.0</v>
      </c>
      <c r="D2204" s="27">
        <v>0.0</v>
      </c>
      <c r="E2204" s="42"/>
    </row>
    <row r="2205" hidden="1">
      <c r="A2205" s="58" t="s">
        <v>3870</v>
      </c>
      <c r="B2205" s="29">
        <v>39130.0</v>
      </c>
      <c r="C2205" s="59">
        <v>39130.0</v>
      </c>
      <c r="D2205" s="27">
        <v>0.0</v>
      </c>
      <c r="E2205" s="42"/>
    </row>
    <row r="2206" hidden="1">
      <c r="A2206" s="58" t="s">
        <v>3871</v>
      </c>
      <c r="B2206" s="29">
        <v>30166.1</v>
      </c>
      <c r="C2206" s="59">
        <v>30166.1</v>
      </c>
      <c r="D2206" s="27">
        <v>0.0</v>
      </c>
      <c r="E2206" s="42"/>
    </row>
    <row r="2207" hidden="1">
      <c r="A2207" s="58" t="s">
        <v>3873</v>
      </c>
      <c r="B2207" s="29">
        <v>0.0</v>
      </c>
      <c r="C2207" s="59">
        <v>0.0</v>
      </c>
      <c r="D2207" s="27">
        <v>0.0</v>
      </c>
      <c r="E2207" s="42"/>
    </row>
    <row r="2208" hidden="1">
      <c r="A2208" s="58" t="s">
        <v>3874</v>
      </c>
      <c r="B2208" s="29">
        <v>0.0</v>
      </c>
      <c r="C2208" s="59">
        <v>0.0</v>
      </c>
      <c r="D2208" s="27">
        <v>0.0</v>
      </c>
      <c r="E2208" s="42"/>
    </row>
    <row r="2209" hidden="1">
      <c r="A2209" s="35" t="s">
        <v>3875</v>
      </c>
      <c r="B2209" s="29">
        <v>194481.6</v>
      </c>
      <c r="C2209" s="59">
        <v>194481.6</v>
      </c>
      <c r="D2209" s="27">
        <v>0.0</v>
      </c>
      <c r="E2209" s="42"/>
    </row>
    <row r="2210" hidden="1">
      <c r="A2210" s="36" t="s">
        <v>3876</v>
      </c>
      <c r="B2210" s="43">
        <v>0.5</v>
      </c>
      <c r="C2210" s="73">
        <v>0.5</v>
      </c>
      <c r="D2210" s="66">
        <v>0.0</v>
      </c>
      <c r="E2210" s="46"/>
    </row>
    <row r="2211" hidden="1"/>
    <row r="2212" hidden="1"/>
    <row r="2213" hidden="1">
      <c r="A2213" s="5" t="s">
        <v>5097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3850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4" t="s">
        <v>3851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5098</v>
      </c>
      <c r="B2219" s="7"/>
      <c r="C2219" s="16"/>
      <c r="D2219" s="56" t="s">
        <v>5099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3852</v>
      </c>
      <c r="B2221" s="6"/>
      <c r="C2221" s="6"/>
      <c r="D2221" s="6"/>
      <c r="E2221" s="7"/>
    </row>
    <row r="2222" hidden="1">
      <c r="A2222" s="20" t="s">
        <v>3853</v>
      </c>
      <c r="B2222" s="21" t="s">
        <v>3854</v>
      </c>
      <c r="C2222" s="22" t="s">
        <v>3855</v>
      </c>
      <c r="D2222" s="21" t="s">
        <v>3856</v>
      </c>
      <c r="E2222" s="23" t="s">
        <v>13</v>
      </c>
    </row>
    <row r="2223" hidden="1">
      <c r="A2223" s="57" t="s">
        <v>3857</v>
      </c>
      <c r="B2223" s="25">
        <v>11587.0</v>
      </c>
      <c r="C2223" s="26">
        <v>11587.0</v>
      </c>
      <c r="D2223" s="27">
        <v>0.0</v>
      </c>
      <c r="E2223" s="41"/>
    </row>
    <row r="2224" hidden="1">
      <c r="A2224" s="57" t="s">
        <v>3858</v>
      </c>
      <c r="B2224" s="29">
        <v>12173.0</v>
      </c>
      <c r="C2224" s="26">
        <v>12173.0</v>
      </c>
      <c r="D2224" s="27">
        <v>0.0</v>
      </c>
      <c r="E2224" s="41"/>
    </row>
    <row r="2225" hidden="1">
      <c r="A2225" s="57" t="s">
        <v>3859</v>
      </c>
      <c r="B2225" s="29">
        <v>0.0</v>
      </c>
      <c r="C2225" s="26"/>
      <c r="D2225" s="27">
        <v>0.0</v>
      </c>
      <c r="E2225" s="42"/>
    </row>
    <row r="2226" hidden="1">
      <c r="A2226" s="57" t="s">
        <v>3860</v>
      </c>
      <c r="B2226" s="25">
        <v>200.0</v>
      </c>
      <c r="C2226" s="26">
        <v>500.0</v>
      </c>
      <c r="D2226" s="27">
        <v>300.0</v>
      </c>
      <c r="E2226" s="41"/>
    </row>
    <row r="2227" hidden="1">
      <c r="A2227" s="31" t="s">
        <v>3862</v>
      </c>
      <c r="B2227" s="25">
        <v>0.0</v>
      </c>
      <c r="C2227" s="26"/>
      <c r="D2227" s="27">
        <v>0.0</v>
      </c>
      <c r="E2227" s="42"/>
    </row>
    <row r="2228" hidden="1">
      <c r="A2228" s="31" t="s">
        <v>3863</v>
      </c>
      <c r="B2228" s="29">
        <v>0.0</v>
      </c>
      <c r="C2228" s="26"/>
      <c r="D2228" s="27">
        <v>0.0</v>
      </c>
      <c r="E2228" s="42"/>
    </row>
    <row r="2229" hidden="1">
      <c r="A2229" s="31" t="s">
        <v>3865</v>
      </c>
      <c r="B2229" s="29">
        <v>0.0</v>
      </c>
      <c r="C2229" s="26"/>
      <c r="D2229" s="27">
        <v>0.0</v>
      </c>
      <c r="E2229" s="28"/>
    </row>
    <row r="2230" hidden="1">
      <c r="A2230" s="31" t="s">
        <v>3867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8" t="s">
        <v>3868</v>
      </c>
      <c r="B2231" s="29">
        <v>90106.0</v>
      </c>
      <c r="C2231" s="29">
        <v>90106.0</v>
      </c>
      <c r="D2231" s="27">
        <v>0.0</v>
      </c>
      <c r="E2231" s="42"/>
    </row>
    <row r="2232" hidden="1">
      <c r="A2232" s="58" t="s">
        <v>3869</v>
      </c>
      <c r="B2232" s="29">
        <v>22590.0</v>
      </c>
      <c r="C2232" s="59">
        <v>22590.0</v>
      </c>
      <c r="D2232" s="27">
        <v>0.0</v>
      </c>
      <c r="E2232" s="42"/>
    </row>
    <row r="2233" hidden="1">
      <c r="A2233" s="58" t="s">
        <v>3870</v>
      </c>
      <c r="B2233" s="29">
        <v>52733.0</v>
      </c>
      <c r="C2233" s="59">
        <v>52733.0</v>
      </c>
      <c r="D2233" s="27">
        <v>0.0</v>
      </c>
      <c r="E2233" s="42"/>
    </row>
    <row r="2234" hidden="1">
      <c r="A2234" s="58" t="s">
        <v>3871</v>
      </c>
      <c r="B2234" s="29">
        <v>36367.0</v>
      </c>
      <c r="C2234" s="59">
        <v>36367.0</v>
      </c>
      <c r="D2234" s="27">
        <v>0.0</v>
      </c>
      <c r="E2234" s="42"/>
    </row>
    <row r="2235" hidden="1">
      <c r="A2235" s="58" t="s">
        <v>3873</v>
      </c>
      <c r="B2235" s="29">
        <v>0.0</v>
      </c>
      <c r="C2235" s="59">
        <v>0.0</v>
      </c>
      <c r="D2235" s="27">
        <v>0.0</v>
      </c>
      <c r="E2235" s="42"/>
    </row>
    <row r="2236" hidden="1">
      <c r="A2236" s="58" t="s">
        <v>3874</v>
      </c>
      <c r="B2236" s="29">
        <v>0.0</v>
      </c>
      <c r="C2236" s="59">
        <v>0.0</v>
      </c>
      <c r="D2236" s="27">
        <v>0.0</v>
      </c>
      <c r="E2236" s="42"/>
    </row>
    <row r="2237" hidden="1">
      <c r="A2237" s="35" t="s">
        <v>3875</v>
      </c>
      <c r="B2237" s="29">
        <v>228314.5</v>
      </c>
      <c r="C2237" s="59">
        <v>228314.5</v>
      </c>
      <c r="D2237" s="27">
        <v>0.0</v>
      </c>
      <c r="E2237" s="42"/>
    </row>
    <row r="2238" hidden="1">
      <c r="A2238" s="36" t="s">
        <v>3876</v>
      </c>
      <c r="B2238" s="43">
        <v>1.5</v>
      </c>
      <c r="C2238" s="73">
        <v>301.5</v>
      </c>
      <c r="D2238" s="66">
        <v>300.0</v>
      </c>
      <c r="E2238" s="46"/>
    </row>
    <row r="2239" hidden="1"/>
    <row r="2240" hidden="1"/>
    <row r="2241" hidden="1">
      <c r="A2241" s="5" t="s">
        <v>5097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3850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3851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5098</v>
      </c>
      <c r="B2247" s="7"/>
      <c r="C2247" s="16"/>
      <c r="D2247" s="56" t="s">
        <v>5099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3852</v>
      </c>
      <c r="B2249" s="6"/>
      <c r="C2249" s="6"/>
      <c r="D2249" s="6"/>
      <c r="E2249" s="7"/>
    </row>
    <row r="2250" hidden="1">
      <c r="A2250" s="20" t="s">
        <v>3853</v>
      </c>
      <c r="B2250" s="21" t="s">
        <v>3854</v>
      </c>
      <c r="C2250" s="22" t="s">
        <v>3855</v>
      </c>
      <c r="D2250" s="21" t="s">
        <v>3856</v>
      </c>
      <c r="E2250" s="23" t="s">
        <v>13</v>
      </c>
    </row>
    <row r="2251" hidden="1">
      <c r="A2251" s="57" t="s">
        <v>3857</v>
      </c>
      <c r="B2251" s="25">
        <v>6467.0</v>
      </c>
      <c r="C2251" s="26">
        <v>5467.0</v>
      </c>
      <c r="D2251" s="27">
        <v>-1000.0</v>
      </c>
      <c r="E2251" s="41"/>
    </row>
    <row r="2252" hidden="1">
      <c r="A2252" s="57" t="s">
        <v>3858</v>
      </c>
      <c r="B2252" s="29">
        <v>11178.0</v>
      </c>
      <c r="C2252" s="26">
        <v>11178.0</v>
      </c>
      <c r="D2252" s="27">
        <v>0.0</v>
      </c>
      <c r="E2252" s="41"/>
    </row>
    <row r="2253" hidden="1">
      <c r="A2253" s="57" t="s">
        <v>3859</v>
      </c>
      <c r="B2253" s="29">
        <v>300.0</v>
      </c>
      <c r="C2253" s="26">
        <v>300.0</v>
      </c>
      <c r="D2253" s="27">
        <v>0.0</v>
      </c>
      <c r="E2253" s="42"/>
    </row>
    <row r="2254" hidden="1">
      <c r="A2254" s="57" t="s">
        <v>3860</v>
      </c>
      <c r="B2254" s="25">
        <v>0.0</v>
      </c>
      <c r="C2254" s="26"/>
      <c r="D2254" s="27">
        <v>0.0</v>
      </c>
      <c r="E2254" s="41"/>
    </row>
    <row r="2255" hidden="1">
      <c r="A2255" s="31" t="s">
        <v>3862</v>
      </c>
      <c r="B2255" s="25">
        <v>0.0</v>
      </c>
      <c r="C2255" s="26"/>
      <c r="D2255" s="27">
        <v>0.0</v>
      </c>
      <c r="E2255" s="42"/>
    </row>
    <row r="2256" hidden="1">
      <c r="A2256" s="31" t="s">
        <v>3863</v>
      </c>
      <c r="B2256" s="29">
        <v>0.0</v>
      </c>
      <c r="C2256" s="26"/>
      <c r="D2256" s="27">
        <v>0.0</v>
      </c>
      <c r="E2256" s="42"/>
    </row>
    <row r="2257" hidden="1">
      <c r="A2257" s="31" t="s">
        <v>3865</v>
      </c>
      <c r="B2257" s="29">
        <v>760.0</v>
      </c>
      <c r="C2257" s="26">
        <v>1000.0</v>
      </c>
      <c r="D2257" s="27">
        <v>240.0</v>
      </c>
      <c r="E2257" s="28" t="s">
        <v>9092</v>
      </c>
    </row>
    <row r="2258" hidden="1">
      <c r="A2258" s="31" t="s">
        <v>3867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8" t="s">
        <v>3868</v>
      </c>
      <c r="B2259" s="29">
        <v>113013.0</v>
      </c>
      <c r="C2259" s="29">
        <v>113013.0</v>
      </c>
      <c r="D2259" s="27">
        <v>0.0</v>
      </c>
      <c r="E2259" s="42"/>
    </row>
    <row r="2260" hidden="1">
      <c r="A2260" s="58" t="s">
        <v>3869</v>
      </c>
      <c r="B2260" s="29">
        <v>27849.0</v>
      </c>
      <c r="C2260" s="59">
        <v>27849.0</v>
      </c>
      <c r="D2260" s="27">
        <v>0.0</v>
      </c>
      <c r="E2260" s="42"/>
    </row>
    <row r="2261" hidden="1">
      <c r="A2261" s="58" t="s">
        <v>3870</v>
      </c>
      <c r="B2261" s="29">
        <v>50114.0</v>
      </c>
      <c r="C2261" s="59">
        <v>50114.0</v>
      </c>
      <c r="D2261" s="27">
        <v>0.0</v>
      </c>
      <c r="E2261" s="42"/>
    </row>
    <row r="2262" hidden="1">
      <c r="A2262" s="58" t="s">
        <v>3871</v>
      </c>
      <c r="B2262" s="29">
        <v>38295.0</v>
      </c>
      <c r="C2262" s="59">
        <v>38295.0</v>
      </c>
      <c r="D2262" s="27">
        <v>0.0</v>
      </c>
      <c r="E2262" s="42"/>
    </row>
    <row r="2263" hidden="1">
      <c r="A2263" s="58" t="s">
        <v>3873</v>
      </c>
      <c r="B2263" s="29">
        <v>409.0</v>
      </c>
      <c r="C2263" s="59">
        <v>409.0</v>
      </c>
      <c r="D2263" s="27">
        <v>0.0</v>
      </c>
      <c r="E2263" s="42"/>
    </row>
    <row r="2264" hidden="1">
      <c r="A2264" s="58" t="s">
        <v>3874</v>
      </c>
      <c r="B2264" s="29">
        <v>0.0</v>
      </c>
      <c r="C2264" s="59">
        <v>0.0</v>
      </c>
      <c r="D2264" s="27">
        <v>0.0</v>
      </c>
      <c r="E2264" s="42"/>
    </row>
    <row r="2265" hidden="1">
      <c r="A2265" s="35" t="s">
        <v>3875</v>
      </c>
      <c r="B2265" s="29">
        <v>250304.0</v>
      </c>
      <c r="C2265" s="59">
        <v>250304.0</v>
      </c>
      <c r="D2265" s="27">
        <v>0.0</v>
      </c>
      <c r="E2265" s="42"/>
    </row>
    <row r="2266" hidden="1">
      <c r="A2266" s="36" t="s">
        <v>3876</v>
      </c>
      <c r="B2266" s="43">
        <v>1.0</v>
      </c>
      <c r="C2266" s="73">
        <v>1.0</v>
      </c>
      <c r="D2266" s="66">
        <v>0.0</v>
      </c>
      <c r="E2266" s="46"/>
    </row>
    <row r="2267" hidden="1"/>
    <row r="2268" hidden="1"/>
    <row r="2269" hidden="1">
      <c r="A2269" s="5" t="s">
        <v>5097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3850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3851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5098</v>
      </c>
      <c r="B2275" s="7"/>
      <c r="C2275" s="16"/>
      <c r="D2275" s="56" t="s">
        <v>5099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3852</v>
      </c>
      <c r="B2277" s="6"/>
      <c r="C2277" s="6"/>
      <c r="D2277" s="6"/>
      <c r="E2277" s="7"/>
    </row>
    <row r="2278" hidden="1">
      <c r="A2278" s="20" t="s">
        <v>3853</v>
      </c>
      <c r="B2278" s="21" t="s">
        <v>3854</v>
      </c>
      <c r="C2278" s="22" t="s">
        <v>3855</v>
      </c>
      <c r="D2278" s="21" t="s">
        <v>3856</v>
      </c>
      <c r="E2278" s="23" t="s">
        <v>13</v>
      </c>
    </row>
    <row r="2279" hidden="1">
      <c r="A2279" s="57" t="s">
        <v>3857</v>
      </c>
      <c r="B2279" s="25">
        <v>9481.0</v>
      </c>
      <c r="C2279" s="26">
        <v>8981.0</v>
      </c>
      <c r="D2279" s="27">
        <v>-500.0</v>
      </c>
      <c r="E2279" s="41"/>
    </row>
    <row r="2280" hidden="1">
      <c r="A2280" s="57" t="s">
        <v>3858</v>
      </c>
      <c r="B2280" s="29">
        <v>16699.0</v>
      </c>
      <c r="C2280" s="26">
        <v>16669.0</v>
      </c>
      <c r="D2280" s="27">
        <v>-30.0</v>
      </c>
      <c r="E2280" s="41"/>
    </row>
    <row r="2281" hidden="1">
      <c r="A2281" s="57" t="s">
        <v>3859</v>
      </c>
      <c r="B2281" s="29">
        <v>0.0</v>
      </c>
      <c r="C2281" s="26"/>
      <c r="D2281" s="27">
        <v>0.0</v>
      </c>
      <c r="E2281" s="42"/>
    </row>
    <row r="2282" hidden="1">
      <c r="A2282" s="57" t="s">
        <v>3860</v>
      </c>
      <c r="B2282" s="25">
        <v>240.0</v>
      </c>
      <c r="C2282" s="26"/>
      <c r="D2282" s="27">
        <v>-240.0</v>
      </c>
      <c r="E2282" s="41"/>
    </row>
    <row r="2283" hidden="1">
      <c r="A2283" s="31" t="s">
        <v>3862</v>
      </c>
      <c r="B2283" s="25">
        <v>0.0</v>
      </c>
      <c r="C2283" s="26"/>
      <c r="D2283" s="27">
        <v>0.0</v>
      </c>
      <c r="E2283" s="42"/>
    </row>
    <row r="2284" hidden="1">
      <c r="A2284" s="31" t="s">
        <v>3863</v>
      </c>
      <c r="B2284" s="29">
        <v>0.0</v>
      </c>
      <c r="C2284" s="26"/>
      <c r="D2284" s="27">
        <v>0.0</v>
      </c>
      <c r="E2284" s="42"/>
    </row>
    <row r="2285" hidden="1">
      <c r="A2285" s="31" t="s">
        <v>3865</v>
      </c>
      <c r="B2285" s="29">
        <v>1160.0</v>
      </c>
      <c r="C2285" s="26">
        <v>500.0</v>
      </c>
      <c r="D2285" s="27">
        <v>-660.0</v>
      </c>
      <c r="E2285" s="28" t="s">
        <v>9093</v>
      </c>
    </row>
    <row r="2286" hidden="1">
      <c r="A2286" s="31" t="s">
        <v>3867</v>
      </c>
      <c r="B2286" s="29">
        <v>1400.0</v>
      </c>
      <c r="C2286" s="26">
        <v>2800.0</v>
      </c>
      <c r="D2286" s="27">
        <v>1400.0</v>
      </c>
      <c r="E2286" s="28" t="s">
        <v>9094</v>
      </c>
    </row>
    <row r="2287" hidden="1">
      <c r="A2287" s="58" t="s">
        <v>3868</v>
      </c>
      <c r="B2287" s="29">
        <v>105123.0</v>
      </c>
      <c r="C2287" s="29">
        <v>105123.0</v>
      </c>
      <c r="D2287" s="27">
        <v>0.0</v>
      </c>
      <c r="E2287" s="42"/>
    </row>
    <row r="2288" hidden="1">
      <c r="A2288" s="58" t="s">
        <v>3869</v>
      </c>
      <c r="B2288" s="29">
        <v>29518.0</v>
      </c>
      <c r="C2288" s="59">
        <v>29518.0</v>
      </c>
      <c r="D2288" s="27">
        <v>0.0</v>
      </c>
      <c r="E2288" s="42"/>
    </row>
    <row r="2289" hidden="1">
      <c r="A2289" s="58" t="s">
        <v>3870</v>
      </c>
      <c r="B2289" s="29">
        <v>50963.0</v>
      </c>
      <c r="C2289" s="59">
        <v>50963.0</v>
      </c>
      <c r="D2289" s="27">
        <v>0.0</v>
      </c>
      <c r="E2289" s="42"/>
    </row>
    <row r="2290" hidden="1">
      <c r="A2290" s="58" t="s">
        <v>3871</v>
      </c>
      <c r="B2290" s="29">
        <v>43385.0</v>
      </c>
      <c r="C2290" s="59">
        <v>43385.0</v>
      </c>
      <c r="D2290" s="27">
        <v>0.0</v>
      </c>
      <c r="E2290" s="42"/>
    </row>
    <row r="2291" hidden="1">
      <c r="A2291" s="58" t="s">
        <v>3873</v>
      </c>
      <c r="B2291" s="29">
        <v>0.0</v>
      </c>
      <c r="C2291" s="59">
        <v>0.0</v>
      </c>
      <c r="D2291" s="27">
        <v>0.0</v>
      </c>
      <c r="E2291" s="42"/>
    </row>
    <row r="2292" hidden="1">
      <c r="A2292" s="58" t="s">
        <v>3874</v>
      </c>
      <c r="B2292" s="29">
        <v>0.0</v>
      </c>
      <c r="C2292" s="59">
        <v>0.0</v>
      </c>
      <c r="D2292" s="27">
        <v>0.0</v>
      </c>
      <c r="E2292" s="42"/>
    </row>
    <row r="2293" hidden="1">
      <c r="A2293" s="35" t="s">
        <v>3875</v>
      </c>
      <c r="B2293" s="29">
        <v>257968.5</v>
      </c>
      <c r="C2293" s="59">
        <v>257968.5</v>
      </c>
      <c r="D2293" s="27">
        <v>0.0</v>
      </c>
      <c r="E2293" s="42"/>
    </row>
    <row r="2294" hidden="1">
      <c r="A2294" s="36" t="s">
        <v>3876</v>
      </c>
      <c r="B2294" s="43">
        <v>0.5</v>
      </c>
      <c r="C2294" s="73">
        <v>-29.5</v>
      </c>
      <c r="D2294" s="66">
        <v>-30.0</v>
      </c>
      <c r="E2294" s="46"/>
    </row>
    <row r="2295" hidden="1"/>
    <row r="2296" hidden="1"/>
    <row r="2297" hidden="1">
      <c r="A2297" s="5" t="s">
        <v>5097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3850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3851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5098</v>
      </c>
      <c r="B2303" s="7"/>
      <c r="C2303" s="16"/>
      <c r="D2303" s="56" t="s">
        <v>5099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3852</v>
      </c>
      <c r="B2305" s="6"/>
      <c r="C2305" s="6"/>
      <c r="D2305" s="6"/>
      <c r="E2305" s="7"/>
    </row>
    <row r="2306" hidden="1">
      <c r="A2306" s="20" t="s">
        <v>3853</v>
      </c>
      <c r="B2306" s="21" t="s">
        <v>3854</v>
      </c>
      <c r="C2306" s="22" t="s">
        <v>3855</v>
      </c>
      <c r="D2306" s="21" t="s">
        <v>3856</v>
      </c>
      <c r="E2306" s="23" t="s">
        <v>13</v>
      </c>
    </row>
    <row r="2307" hidden="1">
      <c r="A2307" s="57" t="s">
        <v>3857</v>
      </c>
      <c r="B2307" s="25">
        <v>7067.0</v>
      </c>
      <c r="C2307" s="26">
        <v>7067.0</v>
      </c>
      <c r="D2307" s="27">
        <v>0.0</v>
      </c>
      <c r="E2307" s="41"/>
    </row>
    <row r="2308" hidden="1">
      <c r="A2308" s="57" t="s">
        <v>3858</v>
      </c>
      <c r="B2308" s="29">
        <v>4780.0</v>
      </c>
      <c r="C2308" s="26">
        <v>4780.0</v>
      </c>
      <c r="D2308" s="27">
        <v>0.0</v>
      </c>
      <c r="E2308" s="41"/>
    </row>
    <row r="2309" hidden="1">
      <c r="A2309" s="57" t="s">
        <v>3859</v>
      </c>
      <c r="B2309" s="29">
        <v>0.0</v>
      </c>
      <c r="C2309" s="26"/>
      <c r="D2309" s="27">
        <v>0.0</v>
      </c>
      <c r="E2309" s="42"/>
    </row>
    <row r="2310" hidden="1">
      <c r="A2310" s="57" t="s">
        <v>3860</v>
      </c>
      <c r="B2310" s="25">
        <v>0.0</v>
      </c>
      <c r="C2310" s="26"/>
      <c r="D2310" s="27">
        <v>0.0</v>
      </c>
      <c r="E2310" s="41"/>
    </row>
    <row r="2311" hidden="1">
      <c r="A2311" s="31" t="s">
        <v>3862</v>
      </c>
      <c r="B2311" s="25">
        <v>0.0</v>
      </c>
      <c r="C2311" s="26"/>
      <c r="D2311" s="27">
        <v>0.0</v>
      </c>
      <c r="E2311" s="42"/>
    </row>
    <row r="2312" hidden="1">
      <c r="A2312" s="31" t="s">
        <v>3863</v>
      </c>
      <c r="B2312" s="29">
        <v>0.0</v>
      </c>
      <c r="C2312" s="26"/>
      <c r="D2312" s="27">
        <v>0.0</v>
      </c>
      <c r="E2312" s="42"/>
    </row>
    <row r="2313" hidden="1">
      <c r="A2313" s="31" t="s">
        <v>3865</v>
      </c>
      <c r="B2313" s="29">
        <v>120.0</v>
      </c>
      <c r="C2313" s="26"/>
      <c r="D2313" s="27">
        <v>-120.0</v>
      </c>
      <c r="E2313" s="28"/>
    </row>
    <row r="2314" hidden="1">
      <c r="A2314" s="31" t="s">
        <v>3867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8" t="s">
        <v>3868</v>
      </c>
      <c r="B2315" s="29">
        <v>54890.0</v>
      </c>
      <c r="C2315" s="29">
        <v>54890.0</v>
      </c>
      <c r="D2315" s="27">
        <v>0.0</v>
      </c>
      <c r="E2315" s="42"/>
    </row>
    <row r="2316" hidden="1">
      <c r="A2316" s="58" t="s">
        <v>3869</v>
      </c>
      <c r="B2316" s="29">
        <v>14963.0</v>
      </c>
      <c r="C2316" s="59">
        <v>14963.0</v>
      </c>
      <c r="D2316" s="27">
        <v>0.0</v>
      </c>
      <c r="E2316" s="42"/>
    </row>
    <row r="2317" hidden="1">
      <c r="A2317" s="58" t="s">
        <v>3870</v>
      </c>
      <c r="B2317" s="29">
        <v>35935.0</v>
      </c>
      <c r="C2317" s="59">
        <v>34848.0</v>
      </c>
      <c r="D2317" s="27">
        <v>-1087.0</v>
      </c>
      <c r="E2317" s="42"/>
    </row>
    <row r="2318" hidden="1">
      <c r="A2318" s="58" t="s">
        <v>3871</v>
      </c>
      <c r="B2318" s="29">
        <v>15559.0</v>
      </c>
      <c r="C2318" s="59">
        <v>15559.0</v>
      </c>
      <c r="D2318" s="27">
        <v>0.0</v>
      </c>
      <c r="E2318" s="42"/>
    </row>
    <row r="2319" hidden="1">
      <c r="A2319" s="58" t="s">
        <v>3873</v>
      </c>
      <c r="B2319" s="29">
        <v>0.0</v>
      </c>
      <c r="C2319" s="59">
        <v>0.0</v>
      </c>
      <c r="D2319" s="27">
        <v>0.0</v>
      </c>
      <c r="E2319" s="42"/>
    </row>
    <row r="2320" hidden="1">
      <c r="A2320" s="58" t="s">
        <v>3874</v>
      </c>
      <c r="B2320" s="29">
        <v>0.0</v>
      </c>
      <c r="C2320" s="59">
        <v>0.0</v>
      </c>
      <c r="D2320" s="27">
        <v>0.0</v>
      </c>
      <c r="E2320" s="42"/>
    </row>
    <row r="2321" hidden="1">
      <c r="A2321" s="35" t="s">
        <v>3875</v>
      </c>
      <c r="B2321" s="29">
        <v>134473.0</v>
      </c>
      <c r="C2321" s="59">
        <v>133386.0</v>
      </c>
      <c r="D2321" s="27">
        <v>-1087.0</v>
      </c>
      <c r="E2321" s="42"/>
    </row>
    <row r="2322" hidden="1">
      <c r="A2322" s="36" t="s">
        <v>3876</v>
      </c>
      <c r="B2322" s="43">
        <v>1.0</v>
      </c>
      <c r="C2322" s="73">
        <v>1.0</v>
      </c>
      <c r="D2322" s="66">
        <v>0.0</v>
      </c>
      <c r="E2322" s="46"/>
    </row>
    <row r="2323" hidden="1"/>
    <row r="2324" hidden="1"/>
    <row r="2325" hidden="1">
      <c r="A2325" s="5" t="s">
        <v>5097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3850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3851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5098</v>
      </c>
      <c r="B2331" s="7"/>
      <c r="C2331" s="16"/>
      <c r="D2331" s="56" t="s">
        <v>5101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3852</v>
      </c>
      <c r="B2333" s="6"/>
      <c r="C2333" s="6"/>
      <c r="D2333" s="6"/>
      <c r="E2333" s="7"/>
    </row>
    <row r="2334" hidden="1">
      <c r="A2334" s="20" t="s">
        <v>3853</v>
      </c>
      <c r="B2334" s="21" t="s">
        <v>3854</v>
      </c>
      <c r="C2334" s="22" t="s">
        <v>3855</v>
      </c>
      <c r="D2334" s="21" t="s">
        <v>3856</v>
      </c>
      <c r="E2334" s="23" t="s">
        <v>13</v>
      </c>
    </row>
    <row r="2335" hidden="1">
      <c r="A2335" s="57" t="s">
        <v>3857</v>
      </c>
      <c r="B2335" s="25">
        <v>3814.0</v>
      </c>
      <c r="C2335" s="26">
        <v>3814.0</v>
      </c>
      <c r="D2335" s="27">
        <v>0.0</v>
      </c>
      <c r="E2335" s="41"/>
    </row>
    <row r="2336" hidden="1">
      <c r="A2336" s="57" t="s">
        <v>3858</v>
      </c>
      <c r="B2336" s="29">
        <v>5139.0</v>
      </c>
      <c r="C2336" s="26">
        <v>5139.0</v>
      </c>
      <c r="D2336" s="27">
        <v>0.0</v>
      </c>
      <c r="E2336" s="41"/>
    </row>
    <row r="2337" hidden="1">
      <c r="A2337" s="57" t="s">
        <v>3859</v>
      </c>
      <c r="B2337" s="29">
        <v>0.0</v>
      </c>
      <c r="C2337" s="26"/>
      <c r="D2337" s="27">
        <v>0.0</v>
      </c>
      <c r="E2337" s="42"/>
    </row>
    <row r="2338" hidden="1">
      <c r="A2338" s="57" t="s">
        <v>3860</v>
      </c>
      <c r="B2338" s="25">
        <v>0.0</v>
      </c>
      <c r="C2338" s="26"/>
      <c r="D2338" s="27">
        <v>0.0</v>
      </c>
      <c r="E2338" s="41"/>
    </row>
    <row r="2339" hidden="1">
      <c r="A2339" s="31" t="s">
        <v>3862</v>
      </c>
      <c r="B2339" s="25">
        <v>0.0</v>
      </c>
      <c r="C2339" s="26"/>
      <c r="D2339" s="27">
        <v>0.0</v>
      </c>
      <c r="E2339" s="42"/>
    </row>
    <row r="2340" hidden="1">
      <c r="A2340" s="31" t="s">
        <v>3863</v>
      </c>
      <c r="B2340" s="29">
        <v>0.0</v>
      </c>
      <c r="C2340" s="26"/>
      <c r="D2340" s="27">
        <v>0.0</v>
      </c>
      <c r="E2340" s="42"/>
    </row>
    <row r="2341" hidden="1">
      <c r="A2341" s="31" t="s">
        <v>3865</v>
      </c>
      <c r="B2341" s="29">
        <v>280.0</v>
      </c>
      <c r="C2341" s="26"/>
      <c r="D2341" s="27">
        <v>-280.0</v>
      </c>
      <c r="E2341" s="28"/>
    </row>
    <row r="2342" hidden="1">
      <c r="A2342" s="31" t="s">
        <v>3867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8" t="s">
        <v>3868</v>
      </c>
      <c r="B2343" s="29">
        <v>49267.0</v>
      </c>
      <c r="C2343" s="29">
        <v>49267.0</v>
      </c>
      <c r="D2343" s="27">
        <v>0.0</v>
      </c>
      <c r="E2343" s="42"/>
    </row>
    <row r="2344" hidden="1">
      <c r="A2344" s="58" t="s">
        <v>3869</v>
      </c>
      <c r="B2344" s="29">
        <v>8975.0</v>
      </c>
      <c r="C2344" s="59">
        <v>8975.0</v>
      </c>
      <c r="D2344" s="27">
        <v>0.0</v>
      </c>
      <c r="E2344" s="42"/>
    </row>
    <row r="2345" hidden="1">
      <c r="A2345" s="58" t="s">
        <v>3870</v>
      </c>
      <c r="B2345" s="29">
        <v>17833.0</v>
      </c>
      <c r="C2345" s="59">
        <v>17833.0</v>
      </c>
      <c r="D2345" s="27">
        <v>0.0</v>
      </c>
      <c r="E2345" s="42"/>
    </row>
    <row r="2346" hidden="1">
      <c r="A2346" s="58" t="s">
        <v>3871</v>
      </c>
      <c r="B2346" s="29">
        <v>14673.0</v>
      </c>
      <c r="C2346" s="59">
        <v>14673.0</v>
      </c>
      <c r="D2346" s="27">
        <v>0.0</v>
      </c>
      <c r="E2346" s="42"/>
    </row>
    <row r="2347" hidden="1">
      <c r="A2347" s="58" t="s">
        <v>3873</v>
      </c>
      <c r="B2347" s="29">
        <v>659.0</v>
      </c>
      <c r="C2347" s="59">
        <v>659.0</v>
      </c>
      <c r="D2347" s="27">
        <v>0.0</v>
      </c>
      <c r="E2347" s="42"/>
    </row>
    <row r="2348" hidden="1">
      <c r="A2348" s="58" t="s">
        <v>3874</v>
      </c>
      <c r="B2348" s="29">
        <v>0.0</v>
      </c>
      <c r="C2348" s="59">
        <v>0.0</v>
      </c>
      <c r="D2348" s="27">
        <v>0.0</v>
      </c>
      <c r="E2348" s="42"/>
    </row>
    <row r="2349" hidden="1">
      <c r="A2349" s="35" t="s">
        <v>3875</v>
      </c>
      <c r="B2349" s="29">
        <v>101199.0</v>
      </c>
      <c r="C2349" s="59">
        <v>101199.0</v>
      </c>
      <c r="D2349" s="27">
        <v>0.0</v>
      </c>
      <c r="E2349" s="42"/>
    </row>
    <row r="2350" hidden="1">
      <c r="A2350" s="36" t="s">
        <v>3876</v>
      </c>
      <c r="B2350" s="43">
        <v>1.0</v>
      </c>
      <c r="C2350" s="73">
        <v>1.0</v>
      </c>
      <c r="D2350" s="66">
        <v>0.0</v>
      </c>
      <c r="E2350" s="46"/>
    </row>
    <row r="2351" hidden="1"/>
    <row r="2352" hidden="1"/>
    <row r="2353" hidden="1">
      <c r="A2353" s="5" t="s">
        <v>5097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3850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3851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5113</v>
      </c>
      <c r="B2359" s="7"/>
      <c r="C2359" s="16"/>
      <c r="D2359" s="56" t="s">
        <v>5099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3852</v>
      </c>
      <c r="B2361" s="6"/>
      <c r="C2361" s="6"/>
      <c r="D2361" s="6"/>
      <c r="E2361" s="7"/>
    </row>
    <row r="2362" hidden="1">
      <c r="A2362" s="20" t="s">
        <v>3853</v>
      </c>
      <c r="B2362" s="21" t="s">
        <v>3854</v>
      </c>
      <c r="C2362" s="22" t="s">
        <v>3855</v>
      </c>
      <c r="D2362" s="21" t="s">
        <v>3856</v>
      </c>
      <c r="E2362" s="23" t="s">
        <v>13</v>
      </c>
    </row>
    <row r="2363" hidden="1">
      <c r="A2363" s="57" t="s">
        <v>3857</v>
      </c>
      <c r="B2363" s="25">
        <v>13335.0</v>
      </c>
      <c r="C2363" s="26">
        <v>13335.0</v>
      </c>
      <c r="D2363" s="27">
        <v>0.0</v>
      </c>
      <c r="E2363" s="41"/>
    </row>
    <row r="2364" hidden="1">
      <c r="A2364" s="57" t="s">
        <v>3858</v>
      </c>
      <c r="B2364" s="29">
        <v>3431.0</v>
      </c>
      <c r="C2364" s="26">
        <v>3431.0</v>
      </c>
      <c r="D2364" s="27">
        <v>0.0</v>
      </c>
      <c r="E2364" s="41"/>
    </row>
    <row r="2365" hidden="1">
      <c r="A2365" s="57" t="s">
        <v>3859</v>
      </c>
      <c r="B2365" s="29">
        <v>0.0</v>
      </c>
      <c r="C2365" s="26"/>
      <c r="D2365" s="27">
        <v>0.0</v>
      </c>
      <c r="E2365" s="42"/>
    </row>
    <row r="2366" hidden="1">
      <c r="A2366" s="57" t="s">
        <v>3860</v>
      </c>
      <c r="B2366" s="25">
        <v>0.0</v>
      </c>
      <c r="C2366" s="26"/>
      <c r="D2366" s="27">
        <v>0.0</v>
      </c>
      <c r="E2366" s="41"/>
    </row>
    <row r="2367" hidden="1">
      <c r="A2367" s="31" t="s">
        <v>3862</v>
      </c>
      <c r="B2367" s="25">
        <v>0.0</v>
      </c>
      <c r="C2367" s="26"/>
      <c r="D2367" s="27">
        <v>0.0</v>
      </c>
      <c r="E2367" s="42"/>
    </row>
    <row r="2368" hidden="1">
      <c r="A2368" s="31" t="s">
        <v>3863</v>
      </c>
      <c r="B2368" s="29">
        <v>0.0</v>
      </c>
      <c r="C2368" s="26"/>
      <c r="D2368" s="27">
        <v>0.0</v>
      </c>
      <c r="E2368" s="42"/>
    </row>
    <row r="2369" hidden="1">
      <c r="A2369" s="31" t="s">
        <v>3865</v>
      </c>
      <c r="B2369" s="29">
        <v>0.0</v>
      </c>
      <c r="C2369" s="26"/>
      <c r="D2369" s="27">
        <v>0.0</v>
      </c>
      <c r="E2369" s="28"/>
    </row>
    <row r="2370" hidden="1">
      <c r="A2370" s="31" t="s">
        <v>3867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8" t="s">
        <v>3868</v>
      </c>
      <c r="B2371" s="29">
        <v>71385.0</v>
      </c>
      <c r="C2371" s="29">
        <v>71385.0</v>
      </c>
      <c r="D2371" s="27">
        <v>0.0</v>
      </c>
      <c r="E2371" s="42"/>
    </row>
    <row r="2372" hidden="1">
      <c r="A2372" s="58" t="s">
        <v>3869</v>
      </c>
      <c r="B2372" s="29">
        <v>21358.0</v>
      </c>
      <c r="C2372" s="59">
        <v>21358.0</v>
      </c>
      <c r="D2372" s="27">
        <v>0.0</v>
      </c>
      <c r="E2372" s="42"/>
    </row>
    <row r="2373" hidden="1">
      <c r="A2373" s="58" t="s">
        <v>3870</v>
      </c>
      <c r="B2373" s="29">
        <v>30718.0</v>
      </c>
      <c r="C2373" s="59">
        <v>30718.0</v>
      </c>
      <c r="D2373" s="27">
        <v>0.0</v>
      </c>
      <c r="E2373" s="42"/>
    </row>
    <row r="2374" hidden="1">
      <c r="A2374" s="58" t="s">
        <v>3871</v>
      </c>
      <c r="B2374" s="29">
        <v>15641.0</v>
      </c>
      <c r="C2374" s="59">
        <v>15641.0</v>
      </c>
      <c r="D2374" s="27">
        <v>0.0</v>
      </c>
      <c r="E2374" s="42"/>
    </row>
    <row r="2375" hidden="1">
      <c r="A2375" s="58" t="s">
        <v>3873</v>
      </c>
      <c r="B2375" s="29">
        <v>0.0</v>
      </c>
      <c r="C2375" s="59">
        <v>0.0</v>
      </c>
      <c r="D2375" s="27">
        <v>0.0</v>
      </c>
      <c r="E2375" s="42"/>
    </row>
    <row r="2376" hidden="1">
      <c r="A2376" s="58" t="s">
        <v>3874</v>
      </c>
      <c r="B2376" s="29">
        <v>0.0</v>
      </c>
      <c r="C2376" s="59">
        <v>0.0</v>
      </c>
      <c r="D2376" s="27">
        <v>0.0</v>
      </c>
      <c r="E2376" s="42"/>
    </row>
    <row r="2377" hidden="1">
      <c r="A2377" s="35" t="s">
        <v>3875</v>
      </c>
      <c r="B2377" s="29">
        <v>157507.5</v>
      </c>
      <c r="C2377" s="59">
        <v>157507.5</v>
      </c>
      <c r="D2377" s="27">
        <v>0.0</v>
      </c>
      <c r="E2377" s="42"/>
    </row>
    <row r="2378" hidden="1">
      <c r="A2378" s="36" t="s">
        <v>3876</v>
      </c>
      <c r="B2378" s="43">
        <v>0.5</v>
      </c>
      <c r="C2378" s="73">
        <v>0.5</v>
      </c>
      <c r="D2378" s="66">
        <v>0.0</v>
      </c>
      <c r="E2378" s="46"/>
    </row>
    <row r="2379" hidden="1"/>
    <row r="2380" hidden="1"/>
    <row r="2381" hidden="1">
      <c r="A2381" s="5" t="s">
        <v>5097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3850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3851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5098</v>
      </c>
      <c r="B2387" s="7"/>
      <c r="C2387" s="16"/>
      <c r="D2387" s="56" t="s">
        <v>5099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3852</v>
      </c>
      <c r="B2389" s="6"/>
      <c r="C2389" s="6"/>
      <c r="D2389" s="6"/>
      <c r="E2389" s="7"/>
    </row>
    <row r="2390" hidden="1">
      <c r="A2390" s="20" t="s">
        <v>3853</v>
      </c>
      <c r="B2390" s="21" t="s">
        <v>3854</v>
      </c>
      <c r="C2390" s="22" t="s">
        <v>3855</v>
      </c>
      <c r="D2390" s="21" t="s">
        <v>3856</v>
      </c>
      <c r="E2390" s="23" t="s">
        <v>13</v>
      </c>
    </row>
    <row r="2391" hidden="1">
      <c r="A2391" s="57" t="s">
        <v>3857</v>
      </c>
      <c r="B2391" s="25">
        <v>5103.0</v>
      </c>
      <c r="C2391" s="26">
        <v>5103.0</v>
      </c>
      <c r="D2391" s="27">
        <v>0.0</v>
      </c>
      <c r="E2391" s="41"/>
    </row>
    <row r="2392" hidden="1">
      <c r="A2392" s="57" t="s">
        <v>3858</v>
      </c>
      <c r="B2392" s="29">
        <v>11912.0</v>
      </c>
      <c r="C2392" s="26">
        <v>11912.0</v>
      </c>
      <c r="D2392" s="27">
        <v>0.0</v>
      </c>
      <c r="E2392" s="41"/>
    </row>
    <row r="2393" hidden="1">
      <c r="A2393" s="57" t="s">
        <v>3859</v>
      </c>
      <c r="B2393" s="29">
        <v>0.0</v>
      </c>
      <c r="C2393" s="26"/>
      <c r="D2393" s="27">
        <v>0.0</v>
      </c>
      <c r="E2393" s="42"/>
    </row>
    <row r="2394" hidden="1">
      <c r="A2394" s="57" t="s">
        <v>3860</v>
      </c>
      <c r="B2394" s="25">
        <v>0.0</v>
      </c>
      <c r="C2394" s="26"/>
      <c r="D2394" s="27">
        <v>0.0</v>
      </c>
      <c r="E2394" s="41"/>
    </row>
    <row r="2395" hidden="1">
      <c r="A2395" s="31" t="s">
        <v>3862</v>
      </c>
      <c r="B2395" s="25">
        <v>0.0</v>
      </c>
      <c r="C2395" s="26"/>
      <c r="D2395" s="27">
        <v>0.0</v>
      </c>
      <c r="E2395" s="42"/>
    </row>
    <row r="2396" hidden="1">
      <c r="A2396" s="31" t="s">
        <v>3863</v>
      </c>
      <c r="B2396" s="29">
        <v>0.0</v>
      </c>
      <c r="C2396" s="26"/>
      <c r="D2396" s="27">
        <v>0.0</v>
      </c>
      <c r="E2396" s="42"/>
    </row>
    <row r="2397" hidden="1">
      <c r="A2397" s="31" t="s">
        <v>3865</v>
      </c>
      <c r="B2397" s="29">
        <v>0.0</v>
      </c>
      <c r="C2397" s="26"/>
      <c r="D2397" s="27">
        <v>0.0</v>
      </c>
      <c r="E2397" s="28"/>
    </row>
    <row r="2398" hidden="1">
      <c r="A2398" s="31" t="s">
        <v>3867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8" t="s">
        <v>3868</v>
      </c>
      <c r="B2399" s="29">
        <v>74845.0</v>
      </c>
      <c r="C2399" s="29">
        <v>75308.0</v>
      </c>
      <c r="D2399" s="27">
        <v>463.0</v>
      </c>
      <c r="E2399" s="42"/>
    </row>
    <row r="2400" hidden="1">
      <c r="A2400" s="58" t="s">
        <v>3869</v>
      </c>
      <c r="B2400" s="29">
        <v>17882.0</v>
      </c>
      <c r="C2400" s="59">
        <v>18211.0</v>
      </c>
      <c r="D2400" s="27">
        <v>329.0</v>
      </c>
      <c r="E2400" s="42"/>
    </row>
    <row r="2401" hidden="1">
      <c r="A2401" s="58" t="s">
        <v>3870</v>
      </c>
      <c r="B2401" s="29">
        <v>30306.0</v>
      </c>
      <c r="C2401" s="59">
        <v>29950.0</v>
      </c>
      <c r="D2401" s="27">
        <v>-356.0</v>
      </c>
      <c r="E2401" s="42"/>
    </row>
    <row r="2402" hidden="1">
      <c r="A2402" s="58" t="s">
        <v>3871</v>
      </c>
      <c r="B2402" s="29">
        <v>36213.0</v>
      </c>
      <c r="C2402" s="59">
        <v>36213.0</v>
      </c>
      <c r="D2402" s="27">
        <v>0.0</v>
      </c>
      <c r="E2402" s="42"/>
    </row>
    <row r="2403" hidden="1">
      <c r="A2403" s="58" t="s">
        <v>3873</v>
      </c>
      <c r="B2403" s="29">
        <v>717.0</v>
      </c>
      <c r="C2403" s="59">
        <v>717.0</v>
      </c>
      <c r="D2403" s="27">
        <v>0.0</v>
      </c>
      <c r="E2403" s="42"/>
    </row>
    <row r="2404" hidden="1">
      <c r="A2404" s="58" t="s">
        <v>3874</v>
      </c>
      <c r="B2404" s="29">
        <v>0.0</v>
      </c>
      <c r="C2404" s="59">
        <v>0.0</v>
      </c>
      <c r="D2404" s="27">
        <v>0.0</v>
      </c>
      <c r="E2404" s="42"/>
    </row>
    <row r="2405" hidden="1">
      <c r="A2405" s="35" t="s">
        <v>3875</v>
      </c>
      <c r="B2405" s="29">
        <v>179297.0</v>
      </c>
      <c r="C2405" s="59">
        <v>179733.0</v>
      </c>
      <c r="D2405" s="27">
        <v>436.0</v>
      </c>
      <c r="E2405" s="42"/>
    </row>
    <row r="2406" hidden="1">
      <c r="A2406" s="36" t="s">
        <v>3876</v>
      </c>
      <c r="B2406" s="43">
        <v>1.0</v>
      </c>
      <c r="C2406" s="73">
        <v>1.0</v>
      </c>
      <c r="D2406" s="66">
        <v>0.0</v>
      </c>
      <c r="E2406" s="46"/>
    </row>
    <row r="2407" hidden="1"/>
    <row r="2408" hidden="1"/>
    <row r="2409" hidden="1">
      <c r="A2409" s="5" t="s">
        <v>5097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3850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3851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5098</v>
      </c>
      <c r="B2415" s="7"/>
      <c r="C2415" s="16"/>
      <c r="D2415" s="56" t="s">
        <v>5099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3852</v>
      </c>
      <c r="B2417" s="6"/>
      <c r="C2417" s="6"/>
      <c r="D2417" s="6"/>
      <c r="E2417" s="7"/>
    </row>
    <row r="2418" hidden="1">
      <c r="A2418" s="20" t="s">
        <v>3853</v>
      </c>
      <c r="B2418" s="21" t="s">
        <v>3854</v>
      </c>
      <c r="C2418" s="22" t="s">
        <v>3855</v>
      </c>
      <c r="D2418" s="21" t="s">
        <v>3856</v>
      </c>
      <c r="E2418" s="23" t="s">
        <v>13</v>
      </c>
    </row>
    <row r="2419" hidden="1">
      <c r="A2419" s="57" t="s">
        <v>3857</v>
      </c>
      <c r="B2419" s="25">
        <v>5139.0</v>
      </c>
      <c r="C2419" s="26">
        <v>5139.0</v>
      </c>
      <c r="D2419" s="27">
        <v>0.0</v>
      </c>
      <c r="E2419" s="41"/>
    </row>
    <row r="2420" hidden="1">
      <c r="A2420" s="57" t="s">
        <v>3858</v>
      </c>
      <c r="B2420" s="29">
        <v>10387.0</v>
      </c>
      <c r="C2420" s="26">
        <v>10387.0</v>
      </c>
      <c r="D2420" s="27">
        <v>0.0</v>
      </c>
      <c r="E2420" s="41"/>
    </row>
    <row r="2421" hidden="1">
      <c r="A2421" s="57" t="s">
        <v>3859</v>
      </c>
      <c r="B2421" s="29">
        <v>0.0</v>
      </c>
      <c r="C2421" s="26"/>
      <c r="D2421" s="27">
        <v>0.0</v>
      </c>
      <c r="E2421" s="42"/>
    </row>
    <row r="2422" hidden="1">
      <c r="A2422" s="57" t="s">
        <v>3860</v>
      </c>
      <c r="B2422" s="25">
        <v>0.0</v>
      </c>
      <c r="C2422" s="26"/>
      <c r="D2422" s="27">
        <v>0.0</v>
      </c>
      <c r="E2422" s="41"/>
    </row>
    <row r="2423" hidden="1">
      <c r="A2423" s="31" t="s">
        <v>3862</v>
      </c>
      <c r="B2423" s="25">
        <v>0.0</v>
      </c>
      <c r="C2423" s="26"/>
      <c r="D2423" s="27">
        <v>0.0</v>
      </c>
      <c r="E2423" s="42"/>
    </row>
    <row r="2424" hidden="1">
      <c r="A2424" s="31" t="s">
        <v>3863</v>
      </c>
      <c r="B2424" s="29">
        <v>0.0</v>
      </c>
      <c r="C2424" s="26"/>
      <c r="D2424" s="27">
        <v>0.0</v>
      </c>
      <c r="E2424" s="42"/>
    </row>
    <row r="2425" hidden="1">
      <c r="A2425" s="31" t="s">
        <v>3865</v>
      </c>
      <c r="B2425" s="29">
        <v>0.0</v>
      </c>
      <c r="C2425" s="26"/>
      <c r="D2425" s="27">
        <v>0.0</v>
      </c>
      <c r="E2425" s="28"/>
    </row>
    <row r="2426" hidden="1">
      <c r="A2426" s="31" t="s">
        <v>3867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8" t="s">
        <v>3868</v>
      </c>
      <c r="B2427" s="29">
        <v>112697.00999999998</v>
      </c>
      <c r="C2427" s="29">
        <v>112697.01000000007</v>
      </c>
      <c r="D2427" s="27">
        <v>8.731149137020111E-11</v>
      </c>
      <c r="E2427" s="42"/>
    </row>
    <row r="2428" hidden="1">
      <c r="A2428" s="58" t="s">
        <v>3869</v>
      </c>
      <c r="B2428" s="29">
        <v>24459.0</v>
      </c>
      <c r="C2428" s="59">
        <v>24459.0</v>
      </c>
      <c r="D2428" s="27">
        <v>0.0</v>
      </c>
      <c r="E2428" s="42"/>
    </row>
    <row r="2429" hidden="1">
      <c r="A2429" s="58" t="s">
        <v>3870</v>
      </c>
      <c r="B2429" s="29">
        <v>42443.0</v>
      </c>
      <c r="C2429" s="59">
        <v>41733.0</v>
      </c>
      <c r="D2429" s="27">
        <v>-710.0</v>
      </c>
      <c r="E2429" s="42"/>
    </row>
    <row r="2430" hidden="1">
      <c r="A2430" s="58" t="s">
        <v>3871</v>
      </c>
      <c r="B2430" s="29">
        <v>30539.0</v>
      </c>
      <c r="C2430" s="59">
        <v>30539.0</v>
      </c>
      <c r="D2430" s="27">
        <v>0.0</v>
      </c>
      <c r="E2430" s="42"/>
    </row>
    <row r="2431" hidden="1">
      <c r="A2431" s="58" t="s">
        <v>3873</v>
      </c>
      <c r="B2431" s="29">
        <v>0.0</v>
      </c>
      <c r="C2431" s="59">
        <v>0.0</v>
      </c>
      <c r="D2431" s="27">
        <v>0.0</v>
      </c>
      <c r="E2431" s="42"/>
    </row>
    <row r="2432" hidden="1">
      <c r="A2432" s="58" t="s">
        <v>3874</v>
      </c>
      <c r="B2432" s="29">
        <v>0.0</v>
      </c>
      <c r="C2432" s="59">
        <v>0.0</v>
      </c>
      <c r="D2432" s="27">
        <v>0.0</v>
      </c>
      <c r="E2432" s="42"/>
    </row>
    <row r="2433" hidden="1">
      <c r="A2433" s="35" t="s">
        <v>3875</v>
      </c>
      <c r="B2433" s="29">
        <v>228143.50999999995</v>
      </c>
      <c r="C2433" s="59">
        <v>227433.5100000001</v>
      </c>
      <c r="D2433" s="27">
        <v>-709.9999999998545</v>
      </c>
      <c r="E2433" s="42"/>
    </row>
    <row r="2434" hidden="1">
      <c r="A2434" s="36" t="s">
        <v>3876</v>
      </c>
      <c r="B2434" s="43">
        <v>0.5000000000145519</v>
      </c>
      <c r="C2434" s="73">
        <v>0.49999999997089617</v>
      </c>
      <c r="D2434" s="66">
        <v>-4.3655745685100555E-11</v>
      </c>
      <c r="E2434" s="46"/>
    </row>
    <row r="2435" hidden="1"/>
    <row r="2436" hidden="1"/>
    <row r="2437" hidden="1">
      <c r="A2437" s="5" t="s">
        <v>5097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3850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3851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5098</v>
      </c>
      <c r="B2443" s="7"/>
      <c r="C2443" s="16"/>
      <c r="D2443" s="56" t="s">
        <v>5099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3852</v>
      </c>
      <c r="B2445" s="6"/>
      <c r="C2445" s="6"/>
      <c r="D2445" s="6"/>
      <c r="E2445" s="7"/>
    </row>
    <row r="2446" hidden="1">
      <c r="A2446" s="20" t="s">
        <v>3853</v>
      </c>
      <c r="B2446" s="21" t="s">
        <v>3854</v>
      </c>
      <c r="C2446" s="22" t="s">
        <v>3855</v>
      </c>
      <c r="D2446" s="21" t="s">
        <v>3856</v>
      </c>
      <c r="E2446" s="23" t="s">
        <v>13</v>
      </c>
    </row>
    <row r="2447" hidden="1">
      <c r="A2447" s="57" t="s">
        <v>3857</v>
      </c>
      <c r="B2447" s="25">
        <v>9645.0</v>
      </c>
      <c r="C2447" s="26">
        <v>9645.0</v>
      </c>
      <c r="D2447" s="27">
        <v>0.0</v>
      </c>
      <c r="E2447" s="41"/>
    </row>
    <row r="2448" hidden="1">
      <c r="A2448" s="57" t="s">
        <v>3858</v>
      </c>
      <c r="B2448" s="29">
        <v>9296.0</v>
      </c>
      <c r="C2448" s="26">
        <v>9296.0</v>
      </c>
      <c r="D2448" s="27">
        <v>0.0</v>
      </c>
      <c r="E2448" s="41"/>
    </row>
    <row r="2449" hidden="1">
      <c r="A2449" s="57" t="s">
        <v>3859</v>
      </c>
      <c r="B2449" s="29">
        <v>0.0</v>
      </c>
      <c r="C2449" s="26"/>
      <c r="D2449" s="27">
        <v>0.0</v>
      </c>
      <c r="E2449" s="42"/>
    </row>
    <row r="2450" hidden="1">
      <c r="A2450" s="57" t="s">
        <v>3860</v>
      </c>
      <c r="B2450" s="25">
        <v>0.0</v>
      </c>
      <c r="C2450" s="26"/>
      <c r="D2450" s="27">
        <v>0.0</v>
      </c>
      <c r="E2450" s="41"/>
    </row>
    <row r="2451" hidden="1">
      <c r="A2451" s="31" t="s">
        <v>3862</v>
      </c>
      <c r="B2451" s="25">
        <v>0.0</v>
      </c>
      <c r="C2451" s="26"/>
      <c r="D2451" s="27">
        <v>0.0</v>
      </c>
      <c r="E2451" s="42"/>
    </row>
    <row r="2452" hidden="1">
      <c r="A2452" s="31" t="s">
        <v>3863</v>
      </c>
      <c r="B2452" s="29">
        <v>0.0</v>
      </c>
      <c r="C2452" s="26"/>
      <c r="D2452" s="27">
        <v>0.0</v>
      </c>
      <c r="E2452" s="42"/>
    </row>
    <row r="2453" hidden="1">
      <c r="A2453" s="31" t="s">
        <v>3865</v>
      </c>
      <c r="B2453" s="29">
        <v>459.0</v>
      </c>
      <c r="C2453" s="26">
        <v>459.0</v>
      </c>
      <c r="D2453" s="27">
        <v>0.0</v>
      </c>
      <c r="E2453" s="28" t="s">
        <v>9095</v>
      </c>
    </row>
    <row r="2454" hidden="1">
      <c r="A2454" s="31" t="s">
        <v>3867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8" t="s">
        <v>3868</v>
      </c>
      <c r="B2455" s="29">
        <v>122403.81999999998</v>
      </c>
      <c r="C2455" s="29">
        <v>122403.8200000002</v>
      </c>
      <c r="D2455" s="27">
        <v>2.1827872842550278E-10</v>
      </c>
      <c r="E2455" s="42"/>
    </row>
    <row r="2456" hidden="1">
      <c r="A2456" s="58" t="s">
        <v>3869</v>
      </c>
      <c r="B2456" s="29">
        <v>21111.0</v>
      </c>
      <c r="C2456" s="59">
        <v>21111.0</v>
      </c>
      <c r="D2456" s="27">
        <v>0.0</v>
      </c>
      <c r="E2456" s="42"/>
    </row>
    <row r="2457" hidden="1">
      <c r="A2457" s="58" t="s">
        <v>3870</v>
      </c>
      <c r="B2457" s="29">
        <v>46610.0</v>
      </c>
      <c r="C2457" s="59">
        <v>46610.0</v>
      </c>
      <c r="D2457" s="27">
        <v>0.0</v>
      </c>
      <c r="E2457" s="42"/>
    </row>
    <row r="2458" hidden="1">
      <c r="A2458" s="58" t="s">
        <v>3871</v>
      </c>
      <c r="B2458" s="29">
        <v>30116.0</v>
      </c>
      <c r="C2458" s="59">
        <v>30116.0</v>
      </c>
      <c r="D2458" s="27">
        <v>0.0</v>
      </c>
      <c r="E2458" s="42"/>
    </row>
    <row r="2459" hidden="1">
      <c r="A2459" s="58" t="s">
        <v>3873</v>
      </c>
      <c r="B2459" s="29">
        <v>0.0</v>
      </c>
      <c r="C2459" s="59">
        <v>0.0</v>
      </c>
      <c r="D2459" s="27">
        <v>0.0</v>
      </c>
      <c r="E2459" s="42"/>
    </row>
    <row r="2460" hidden="1">
      <c r="A2460" s="58" t="s">
        <v>3874</v>
      </c>
      <c r="B2460" s="29">
        <v>0.0</v>
      </c>
      <c r="C2460" s="59">
        <v>0.0</v>
      </c>
      <c r="D2460" s="27">
        <v>0.0</v>
      </c>
      <c r="E2460" s="42"/>
    </row>
    <row r="2461" hidden="1">
      <c r="A2461" s="35" t="s">
        <v>3875</v>
      </c>
      <c r="B2461" s="29">
        <v>242119.32</v>
      </c>
      <c r="C2461" s="59">
        <v>242119.31999999954</v>
      </c>
      <c r="D2461" s="27">
        <v>-4.656612873077393E-10</v>
      </c>
      <c r="E2461" s="42"/>
    </row>
    <row r="2462" hidden="1">
      <c r="A2462" s="36" t="s">
        <v>3876</v>
      </c>
      <c r="B2462" s="43">
        <v>1.499999999989086</v>
      </c>
      <c r="C2462" s="73">
        <v>1.5000000006402843</v>
      </c>
      <c r="D2462" s="66">
        <v>6.511982064694166E-10</v>
      </c>
      <c r="E2462" s="46"/>
    </row>
    <row r="2463" hidden="1"/>
    <row r="2464" hidden="1"/>
    <row r="2465" hidden="1">
      <c r="A2465" s="5" t="s">
        <v>5097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3850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3851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5098</v>
      </c>
      <c r="B2471" s="7"/>
      <c r="C2471" s="16"/>
      <c r="D2471" s="56" t="s">
        <v>5107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3852</v>
      </c>
      <c r="B2473" s="6"/>
      <c r="C2473" s="6"/>
      <c r="D2473" s="6"/>
      <c r="E2473" s="7"/>
    </row>
    <row r="2474" hidden="1">
      <c r="A2474" s="20" t="s">
        <v>3853</v>
      </c>
      <c r="B2474" s="21" t="s">
        <v>3854</v>
      </c>
      <c r="C2474" s="22" t="s">
        <v>3855</v>
      </c>
      <c r="D2474" s="21" t="s">
        <v>3856</v>
      </c>
      <c r="E2474" s="23" t="s">
        <v>13</v>
      </c>
    </row>
    <row r="2475" hidden="1">
      <c r="A2475" s="57" t="s">
        <v>3857</v>
      </c>
      <c r="B2475" s="25">
        <v>3093.0</v>
      </c>
      <c r="C2475" s="26">
        <v>3093.0</v>
      </c>
      <c r="D2475" s="27">
        <v>0.0</v>
      </c>
      <c r="E2475" s="41"/>
    </row>
    <row r="2476" hidden="1">
      <c r="A2476" s="57" t="s">
        <v>3858</v>
      </c>
      <c r="B2476" s="29">
        <v>7759.0</v>
      </c>
      <c r="C2476" s="26">
        <v>7759.0</v>
      </c>
      <c r="D2476" s="27">
        <v>0.0</v>
      </c>
      <c r="E2476" s="41"/>
    </row>
    <row r="2477" hidden="1">
      <c r="A2477" s="57" t="s">
        <v>3859</v>
      </c>
      <c r="B2477" s="29">
        <v>0.0</v>
      </c>
      <c r="C2477" s="26"/>
      <c r="D2477" s="27">
        <v>0.0</v>
      </c>
      <c r="E2477" s="42"/>
    </row>
    <row r="2478" hidden="1">
      <c r="A2478" s="57" t="s">
        <v>3860</v>
      </c>
      <c r="B2478" s="25">
        <v>0.0</v>
      </c>
      <c r="C2478" s="26"/>
      <c r="D2478" s="27">
        <v>0.0</v>
      </c>
      <c r="E2478" s="41"/>
    </row>
    <row r="2479" hidden="1">
      <c r="A2479" s="31" t="s">
        <v>3862</v>
      </c>
      <c r="B2479" s="25">
        <v>0.0</v>
      </c>
      <c r="C2479" s="26"/>
      <c r="D2479" s="27">
        <v>0.0</v>
      </c>
      <c r="E2479" s="42"/>
    </row>
    <row r="2480" hidden="1">
      <c r="A2480" s="31" t="s">
        <v>3863</v>
      </c>
      <c r="B2480" s="29">
        <v>0.0</v>
      </c>
      <c r="C2480" s="26"/>
      <c r="D2480" s="27">
        <v>0.0</v>
      </c>
      <c r="E2480" s="42"/>
    </row>
    <row r="2481" hidden="1">
      <c r="A2481" s="31" t="s">
        <v>3865</v>
      </c>
      <c r="B2481" s="29">
        <v>0.0</v>
      </c>
      <c r="C2481" s="26"/>
      <c r="D2481" s="27">
        <v>0.0</v>
      </c>
      <c r="E2481" s="28"/>
    </row>
    <row r="2482" hidden="1">
      <c r="A2482" s="31" t="s">
        <v>3867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8" t="s">
        <v>3868</v>
      </c>
      <c r="B2483" s="49">
        <v>104579.12</v>
      </c>
      <c r="C2483" s="49">
        <v>104579.12000000005</v>
      </c>
      <c r="D2483" s="27">
        <v>5.820766091346741E-11</v>
      </c>
      <c r="E2483" s="42"/>
    </row>
    <row r="2484" hidden="1">
      <c r="A2484" s="58" t="s">
        <v>3869</v>
      </c>
      <c r="B2484" s="29">
        <v>21613.0</v>
      </c>
      <c r="C2484" s="59">
        <v>21613.0</v>
      </c>
      <c r="D2484" s="27">
        <v>0.0</v>
      </c>
      <c r="E2484" s="42"/>
    </row>
    <row r="2485" hidden="1">
      <c r="A2485" s="58" t="s">
        <v>3870</v>
      </c>
      <c r="B2485" s="29">
        <v>31001.0</v>
      </c>
      <c r="C2485" s="59">
        <v>31001.0</v>
      </c>
      <c r="D2485" s="27">
        <v>0.0</v>
      </c>
      <c r="E2485" s="42"/>
    </row>
    <row r="2486" hidden="1">
      <c r="A2486" s="58" t="s">
        <v>3871</v>
      </c>
      <c r="B2486" s="29">
        <v>25404.65</v>
      </c>
      <c r="C2486" s="59">
        <v>25404.65</v>
      </c>
      <c r="D2486" s="27">
        <v>0.0</v>
      </c>
      <c r="E2486" s="42"/>
    </row>
    <row r="2487" hidden="1">
      <c r="A2487" s="58" t="s">
        <v>3873</v>
      </c>
      <c r="B2487" s="29">
        <v>0.0</v>
      </c>
      <c r="C2487" s="59">
        <v>0.0</v>
      </c>
      <c r="D2487" s="27">
        <v>0.0</v>
      </c>
      <c r="E2487" s="42"/>
    </row>
    <row r="2488" hidden="1">
      <c r="A2488" s="58" t="s">
        <v>3874</v>
      </c>
      <c r="B2488" s="29">
        <v>0.0</v>
      </c>
      <c r="C2488" s="59">
        <v>0.0</v>
      </c>
      <c r="D2488" s="27">
        <v>0.0</v>
      </c>
      <c r="E2488" s="42"/>
    </row>
    <row r="2489" hidden="1">
      <c r="A2489" s="35" t="s">
        <v>3875</v>
      </c>
      <c r="B2489" s="49">
        <v>195610.11</v>
      </c>
      <c r="C2489" s="74">
        <v>195610.11000000002</v>
      </c>
      <c r="D2489" s="27">
        <v>2.9103830456733704E-11</v>
      </c>
      <c r="E2489" s="42"/>
    </row>
    <row r="2490" hidden="1">
      <c r="A2490" s="36" t="s">
        <v>3876</v>
      </c>
      <c r="B2490" s="43">
        <v>-0.3400000000001455</v>
      </c>
      <c r="C2490" s="75">
        <v>-80.3399999999674</v>
      </c>
      <c r="D2490" s="66">
        <v>-79.99999999996726</v>
      </c>
      <c r="E2490" s="46"/>
    </row>
    <row r="2491" hidden="1"/>
    <row r="2492" hidden="1"/>
    <row r="2493" hidden="1">
      <c r="A2493" s="5" t="s">
        <v>5097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3850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3851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5099</v>
      </c>
      <c r="B2499" s="7"/>
      <c r="C2499" s="16"/>
      <c r="D2499" s="56" t="s">
        <v>5099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3852</v>
      </c>
      <c r="B2501" s="6"/>
      <c r="C2501" s="6"/>
      <c r="D2501" s="6"/>
      <c r="E2501" s="7"/>
    </row>
    <row r="2502" hidden="1">
      <c r="A2502" s="20" t="s">
        <v>3853</v>
      </c>
      <c r="B2502" s="21" t="s">
        <v>3854</v>
      </c>
      <c r="C2502" s="22" t="s">
        <v>3855</v>
      </c>
      <c r="D2502" s="21" t="s">
        <v>3856</v>
      </c>
      <c r="E2502" s="23" t="s">
        <v>13</v>
      </c>
    </row>
    <row r="2503" hidden="1">
      <c r="A2503" s="57" t="s">
        <v>3857</v>
      </c>
      <c r="B2503" s="25">
        <v>593.0</v>
      </c>
      <c r="C2503" s="26">
        <v>600.0</v>
      </c>
      <c r="D2503" s="27">
        <v>7.0</v>
      </c>
      <c r="E2503" s="41"/>
    </row>
    <row r="2504" hidden="1">
      <c r="A2504" s="57" t="s">
        <v>3858</v>
      </c>
      <c r="B2504" s="29">
        <v>1135.0</v>
      </c>
      <c r="C2504" s="26">
        <v>1135.0</v>
      </c>
      <c r="D2504" s="27">
        <v>0.0</v>
      </c>
      <c r="E2504" s="41"/>
    </row>
    <row r="2505" hidden="1">
      <c r="A2505" s="57" t="s">
        <v>3859</v>
      </c>
      <c r="B2505" s="29">
        <v>0.0</v>
      </c>
      <c r="C2505" s="26"/>
      <c r="D2505" s="27">
        <v>0.0</v>
      </c>
      <c r="E2505" s="42"/>
    </row>
    <row r="2506" hidden="1">
      <c r="A2506" s="57" t="s">
        <v>3860</v>
      </c>
      <c r="B2506" s="25">
        <v>0.0</v>
      </c>
      <c r="C2506" s="26"/>
      <c r="D2506" s="27">
        <v>0.0</v>
      </c>
      <c r="E2506" s="41"/>
    </row>
    <row r="2507" hidden="1">
      <c r="A2507" s="31" t="s">
        <v>3862</v>
      </c>
      <c r="B2507" s="25">
        <v>0.0</v>
      </c>
      <c r="C2507" s="26"/>
      <c r="D2507" s="27">
        <v>0.0</v>
      </c>
      <c r="E2507" s="42"/>
    </row>
    <row r="2508" hidden="1">
      <c r="A2508" s="31" t="s">
        <v>3863</v>
      </c>
      <c r="B2508" s="29">
        <v>0.0</v>
      </c>
      <c r="C2508" s="26"/>
      <c r="D2508" s="27">
        <v>0.0</v>
      </c>
      <c r="E2508" s="42"/>
    </row>
    <row r="2509" hidden="1">
      <c r="A2509" s="31" t="s">
        <v>3865</v>
      </c>
      <c r="B2509" s="29">
        <v>0.0</v>
      </c>
      <c r="C2509" s="26"/>
      <c r="D2509" s="27">
        <v>0.0</v>
      </c>
      <c r="E2509" s="28"/>
    </row>
    <row r="2510" hidden="1">
      <c r="A2510" s="31" t="s">
        <v>3867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8" t="s">
        <v>3868</v>
      </c>
      <c r="B2511" s="49">
        <v>19189.950000000004</v>
      </c>
      <c r="C2511" s="49">
        <v>19677.95</v>
      </c>
      <c r="D2511" s="27">
        <v>487.99999999999636</v>
      </c>
      <c r="E2511" s="42"/>
    </row>
    <row r="2512" hidden="1">
      <c r="A2512" s="58" t="s">
        <v>3869</v>
      </c>
      <c r="B2512" s="29">
        <v>3653.0</v>
      </c>
      <c r="C2512" s="59">
        <v>3653.0</v>
      </c>
      <c r="D2512" s="27">
        <v>0.0</v>
      </c>
      <c r="E2512" s="42"/>
    </row>
    <row r="2513" hidden="1">
      <c r="A2513" s="58" t="s">
        <v>3870</v>
      </c>
      <c r="B2513" s="29">
        <v>4733.0</v>
      </c>
      <c r="C2513" s="59">
        <v>4733.0</v>
      </c>
      <c r="D2513" s="27">
        <v>0.0</v>
      </c>
      <c r="E2513" s="42"/>
    </row>
    <row r="2514" hidden="1">
      <c r="A2514" s="58" t="s">
        <v>3871</v>
      </c>
      <c r="B2514" s="29">
        <v>5504.0</v>
      </c>
      <c r="C2514" s="59">
        <v>5504.0</v>
      </c>
      <c r="D2514" s="27">
        <v>0.0</v>
      </c>
      <c r="E2514" s="42"/>
    </row>
    <row r="2515" hidden="1">
      <c r="A2515" s="58" t="s">
        <v>3873</v>
      </c>
      <c r="B2515" s="29">
        <v>0.0</v>
      </c>
      <c r="C2515" s="59">
        <v>0.0</v>
      </c>
      <c r="D2515" s="27">
        <v>0.0</v>
      </c>
      <c r="E2515" s="42"/>
    </row>
    <row r="2516" hidden="1">
      <c r="A2516" s="58" t="s">
        <v>3874</v>
      </c>
      <c r="B2516" s="29">
        <v>0.0</v>
      </c>
      <c r="C2516" s="59">
        <v>0.0</v>
      </c>
      <c r="D2516" s="27">
        <v>0.0</v>
      </c>
      <c r="E2516" s="42"/>
    </row>
    <row r="2517" hidden="1">
      <c r="A2517" s="35" t="s">
        <v>3875</v>
      </c>
      <c r="B2517" s="49">
        <v>35207.95</v>
      </c>
      <c r="C2517" s="74">
        <v>35695.95</v>
      </c>
      <c r="D2517" s="27">
        <v>488.0</v>
      </c>
      <c r="E2517" s="42"/>
    </row>
    <row r="2518" hidden="1">
      <c r="A2518" s="36" t="s">
        <v>3876</v>
      </c>
      <c r="B2518" s="43">
        <v>7.275957614183426E-12</v>
      </c>
      <c r="C2518" s="75">
        <v>47.0</v>
      </c>
      <c r="D2518" s="66">
        <v>46.999999999992724</v>
      </c>
      <c r="E2518" s="46"/>
    </row>
    <row r="2519" hidden="1"/>
    <row r="2520" hidden="1"/>
    <row r="2521" hidden="1">
      <c r="A2521" s="5" t="s">
        <v>5097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3850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3851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5098</v>
      </c>
      <c r="B2527" s="7"/>
      <c r="C2527" s="16"/>
      <c r="D2527" s="56" t="s">
        <v>5099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3852</v>
      </c>
      <c r="B2529" s="6"/>
      <c r="C2529" s="6"/>
      <c r="D2529" s="6"/>
      <c r="E2529" s="7"/>
    </row>
    <row r="2530" hidden="1">
      <c r="A2530" s="20" t="s">
        <v>3853</v>
      </c>
      <c r="B2530" s="21" t="s">
        <v>3854</v>
      </c>
      <c r="C2530" s="22" t="s">
        <v>3855</v>
      </c>
      <c r="D2530" s="21" t="s">
        <v>3856</v>
      </c>
      <c r="E2530" s="23" t="s">
        <v>13</v>
      </c>
    </row>
    <row r="2531" hidden="1">
      <c r="A2531" s="57" t="s">
        <v>3857</v>
      </c>
      <c r="B2531" s="25">
        <v>5325.0</v>
      </c>
      <c r="C2531" s="26">
        <v>5325.0</v>
      </c>
      <c r="D2531" s="27">
        <v>0.0</v>
      </c>
      <c r="E2531" s="41"/>
    </row>
    <row r="2532" hidden="1">
      <c r="A2532" s="57" t="s">
        <v>3858</v>
      </c>
      <c r="B2532" s="29">
        <v>11280.0</v>
      </c>
      <c r="C2532" s="26">
        <v>11280.0</v>
      </c>
      <c r="D2532" s="27">
        <v>0.0</v>
      </c>
      <c r="E2532" s="41"/>
    </row>
    <row r="2533" hidden="1">
      <c r="A2533" s="57" t="s">
        <v>3859</v>
      </c>
      <c r="B2533" s="29">
        <v>0.0</v>
      </c>
      <c r="C2533" s="26"/>
      <c r="D2533" s="27">
        <v>0.0</v>
      </c>
      <c r="E2533" s="42"/>
    </row>
    <row r="2534" hidden="1">
      <c r="A2534" s="57" t="s">
        <v>3860</v>
      </c>
      <c r="B2534" s="25">
        <v>0.0</v>
      </c>
      <c r="C2534" s="26"/>
      <c r="D2534" s="27">
        <v>0.0</v>
      </c>
      <c r="E2534" s="41"/>
    </row>
    <row r="2535" hidden="1">
      <c r="A2535" s="31" t="s">
        <v>3862</v>
      </c>
      <c r="B2535" s="25">
        <v>0.0</v>
      </c>
      <c r="C2535" s="26"/>
      <c r="D2535" s="27">
        <v>0.0</v>
      </c>
      <c r="E2535" s="42"/>
    </row>
    <row r="2536" hidden="1">
      <c r="A2536" s="31" t="s">
        <v>3863</v>
      </c>
      <c r="B2536" s="29">
        <v>0.0</v>
      </c>
      <c r="C2536" s="26"/>
      <c r="D2536" s="27">
        <v>0.0</v>
      </c>
      <c r="E2536" s="42"/>
    </row>
    <row r="2537" hidden="1">
      <c r="A2537" s="31" t="s">
        <v>3865</v>
      </c>
      <c r="B2537" s="29">
        <v>0.0</v>
      </c>
      <c r="C2537" s="26"/>
      <c r="D2537" s="27">
        <v>0.0</v>
      </c>
      <c r="E2537" s="28"/>
    </row>
    <row r="2538" hidden="1">
      <c r="A2538" s="31" t="s">
        <v>3867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8" t="s">
        <v>3868</v>
      </c>
      <c r="B2539" s="49">
        <v>101884.54000000001</v>
      </c>
      <c r="C2539" s="49">
        <v>101884.54000000008</v>
      </c>
      <c r="D2539" s="27">
        <v>7.275957614183426E-11</v>
      </c>
      <c r="E2539" s="42"/>
    </row>
    <row r="2540" hidden="1">
      <c r="A2540" s="58" t="s">
        <v>3869</v>
      </c>
      <c r="B2540" s="29">
        <v>28336.0</v>
      </c>
      <c r="C2540" s="59">
        <v>28336.0</v>
      </c>
      <c r="D2540" s="27">
        <v>0.0</v>
      </c>
      <c r="E2540" s="42"/>
    </row>
    <row r="2541" hidden="1">
      <c r="A2541" s="58" t="s">
        <v>3870</v>
      </c>
      <c r="B2541" s="29">
        <v>31292.0</v>
      </c>
      <c r="C2541" s="59">
        <v>31292.0</v>
      </c>
      <c r="D2541" s="27">
        <v>0.0</v>
      </c>
      <c r="E2541" s="42"/>
    </row>
    <row r="2542" hidden="1">
      <c r="A2542" s="58" t="s">
        <v>3871</v>
      </c>
      <c r="B2542" s="29">
        <v>30520.0</v>
      </c>
      <c r="C2542" s="59">
        <v>30520.0</v>
      </c>
      <c r="D2542" s="27">
        <v>0.0</v>
      </c>
      <c r="E2542" s="42"/>
    </row>
    <row r="2543" hidden="1">
      <c r="A2543" s="58" t="s">
        <v>3873</v>
      </c>
      <c r="B2543" s="29">
        <v>0.0</v>
      </c>
      <c r="C2543" s="59">
        <v>0.0</v>
      </c>
      <c r="D2543" s="27">
        <v>0.0</v>
      </c>
      <c r="E2543" s="42"/>
    </row>
    <row r="2544" hidden="1">
      <c r="A2544" s="58" t="s">
        <v>3874</v>
      </c>
      <c r="B2544" s="29">
        <v>0.0</v>
      </c>
      <c r="C2544" s="59">
        <v>0.0</v>
      </c>
      <c r="D2544" s="27">
        <v>0.0</v>
      </c>
      <c r="E2544" s="42"/>
    </row>
    <row r="2545" hidden="1">
      <c r="A2545" s="35" t="s">
        <v>3875</v>
      </c>
      <c r="B2545" s="49">
        <v>211236.03999999998</v>
      </c>
      <c r="C2545" s="74">
        <v>211236.03999999948</v>
      </c>
      <c r="D2545" s="27">
        <v>-4.94765117764473E-10</v>
      </c>
      <c r="E2545" s="42"/>
    </row>
    <row r="2546" hidden="1">
      <c r="A2546" s="36" t="s">
        <v>3876</v>
      </c>
      <c r="B2546" s="43">
        <v>1.500000000003638</v>
      </c>
      <c r="C2546" s="75">
        <v>-38.49999999938882</v>
      </c>
      <c r="D2546" s="66">
        <v>-39.99999999939246</v>
      </c>
      <c r="E2546" s="46"/>
    </row>
    <row r="2547" hidden="1"/>
    <row r="2548" hidden="1"/>
    <row r="2549" hidden="1">
      <c r="A2549" s="5" t="s">
        <v>5097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3850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3851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5098</v>
      </c>
      <c r="B2555" s="7"/>
      <c r="C2555" s="16"/>
      <c r="D2555" s="56" t="s">
        <v>5099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3852</v>
      </c>
      <c r="B2557" s="6"/>
      <c r="C2557" s="6"/>
      <c r="D2557" s="6"/>
      <c r="E2557" s="7"/>
    </row>
    <row r="2558" hidden="1">
      <c r="A2558" s="20" t="s">
        <v>3853</v>
      </c>
      <c r="B2558" s="21" t="s">
        <v>3854</v>
      </c>
      <c r="C2558" s="22" t="s">
        <v>3855</v>
      </c>
      <c r="D2558" s="21" t="s">
        <v>3856</v>
      </c>
      <c r="E2558" s="23" t="s">
        <v>13</v>
      </c>
    </row>
    <row r="2559" hidden="1">
      <c r="A2559" s="57" t="s">
        <v>3857</v>
      </c>
      <c r="B2559" s="25">
        <v>2944.0</v>
      </c>
      <c r="C2559" s="26">
        <v>2944.0</v>
      </c>
      <c r="D2559" s="27">
        <v>0.0</v>
      </c>
      <c r="E2559" s="41"/>
    </row>
    <row r="2560" hidden="1">
      <c r="A2560" s="57" t="s">
        <v>3858</v>
      </c>
      <c r="B2560" s="29">
        <v>13928.0</v>
      </c>
      <c r="C2560" s="26">
        <v>13928.0</v>
      </c>
      <c r="D2560" s="27">
        <v>0.0</v>
      </c>
      <c r="E2560" s="41"/>
    </row>
    <row r="2561" hidden="1">
      <c r="A2561" s="57" t="s">
        <v>3859</v>
      </c>
      <c r="B2561" s="29">
        <v>0.0</v>
      </c>
      <c r="C2561" s="26"/>
      <c r="D2561" s="27">
        <v>0.0</v>
      </c>
      <c r="E2561" s="42"/>
    </row>
    <row r="2562" hidden="1">
      <c r="A2562" s="57" t="s">
        <v>3860</v>
      </c>
      <c r="B2562" s="25">
        <v>0.0</v>
      </c>
      <c r="C2562" s="26">
        <v>1000.0</v>
      </c>
      <c r="D2562" s="27">
        <v>1000.0</v>
      </c>
      <c r="E2562" s="41"/>
    </row>
    <row r="2563" hidden="1">
      <c r="A2563" s="31" t="s">
        <v>3862</v>
      </c>
      <c r="B2563" s="25">
        <v>0.0</v>
      </c>
      <c r="C2563" s="26"/>
      <c r="D2563" s="27">
        <v>0.0</v>
      </c>
      <c r="E2563" s="42"/>
    </row>
    <row r="2564" hidden="1">
      <c r="A2564" s="31" t="s">
        <v>3863</v>
      </c>
      <c r="B2564" s="29">
        <v>76.0</v>
      </c>
      <c r="C2564" s="26"/>
      <c r="D2564" s="27">
        <v>-76.0</v>
      </c>
      <c r="E2564" s="42"/>
    </row>
    <row r="2565" hidden="1">
      <c r="A2565" s="31" t="s">
        <v>3865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3867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8" t="s">
        <v>3868</v>
      </c>
      <c r="B2567" s="49">
        <v>109491.0</v>
      </c>
      <c r="C2567" s="49">
        <v>110069.0</v>
      </c>
      <c r="D2567" s="27">
        <v>578.0</v>
      </c>
      <c r="E2567" s="42"/>
    </row>
    <row r="2568" hidden="1">
      <c r="A2568" s="58" t="s">
        <v>3869</v>
      </c>
      <c r="B2568" s="29">
        <v>33172.0</v>
      </c>
      <c r="C2568" s="59">
        <v>33172.0</v>
      </c>
      <c r="D2568" s="27">
        <v>0.0</v>
      </c>
      <c r="E2568" s="42"/>
    </row>
    <row r="2569" hidden="1">
      <c r="A2569" s="58" t="s">
        <v>3870</v>
      </c>
      <c r="B2569" s="29">
        <v>43210.0</v>
      </c>
      <c r="C2569" s="59">
        <v>43210.0</v>
      </c>
      <c r="D2569" s="27">
        <v>0.0</v>
      </c>
      <c r="E2569" s="42"/>
    </row>
    <row r="2570" hidden="1">
      <c r="A2570" s="58" t="s">
        <v>3871</v>
      </c>
      <c r="B2570" s="29">
        <v>39908.0</v>
      </c>
      <c r="C2570" s="59">
        <v>39908.0</v>
      </c>
      <c r="D2570" s="27">
        <v>0.0</v>
      </c>
      <c r="E2570" s="42"/>
    </row>
    <row r="2571" hidden="1">
      <c r="A2571" s="58" t="s">
        <v>3873</v>
      </c>
      <c r="B2571" s="29">
        <v>631.0</v>
      </c>
      <c r="C2571" s="59">
        <v>631.0</v>
      </c>
      <c r="D2571" s="27">
        <v>0.0</v>
      </c>
      <c r="E2571" s="42"/>
    </row>
    <row r="2572" hidden="1">
      <c r="A2572" s="58" t="s">
        <v>3874</v>
      </c>
      <c r="B2572" s="29">
        <v>0.0</v>
      </c>
      <c r="C2572" s="59">
        <v>0.0</v>
      </c>
      <c r="D2572" s="27">
        <v>0.0</v>
      </c>
      <c r="E2572" s="42"/>
    </row>
    <row r="2573" hidden="1">
      <c r="A2573" s="35" t="s">
        <v>3875</v>
      </c>
      <c r="B2573" s="49">
        <v>246821.7</v>
      </c>
      <c r="C2573" s="74">
        <v>247399.7</v>
      </c>
      <c r="D2573" s="27">
        <v>578.0</v>
      </c>
      <c r="E2573" s="42"/>
    </row>
    <row r="2574" hidden="1">
      <c r="A2574" s="36" t="s">
        <v>3876</v>
      </c>
      <c r="B2574" s="43">
        <v>2.3000000000029104</v>
      </c>
      <c r="C2574" s="75">
        <v>-74.70000000001164</v>
      </c>
      <c r="D2574" s="66">
        <v>-77.00000000001455</v>
      </c>
      <c r="E2574" s="46"/>
    </row>
    <row r="2575" hidden="1"/>
    <row r="2576" hidden="1"/>
    <row r="2577" hidden="1">
      <c r="A2577" s="5" t="s">
        <v>5097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3850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3851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5098</v>
      </c>
      <c r="B2583" s="7"/>
      <c r="C2583" s="16"/>
      <c r="D2583" s="56" t="s">
        <v>5099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3852</v>
      </c>
      <c r="B2585" s="6"/>
      <c r="C2585" s="6"/>
      <c r="D2585" s="6"/>
      <c r="E2585" s="7"/>
    </row>
    <row r="2586" hidden="1">
      <c r="A2586" s="20" t="s">
        <v>3853</v>
      </c>
      <c r="B2586" s="21" t="s">
        <v>3854</v>
      </c>
      <c r="C2586" s="22" t="s">
        <v>3855</v>
      </c>
      <c r="D2586" s="21" t="s">
        <v>3856</v>
      </c>
      <c r="E2586" s="23" t="s">
        <v>13</v>
      </c>
    </row>
    <row r="2587" hidden="1">
      <c r="A2587" s="57" t="s">
        <v>3857</v>
      </c>
      <c r="B2587" s="25">
        <v>9275.0</v>
      </c>
      <c r="C2587" s="26">
        <v>9275.0</v>
      </c>
      <c r="D2587" s="27">
        <v>0.0</v>
      </c>
      <c r="E2587" s="41"/>
    </row>
    <row r="2588" hidden="1">
      <c r="A2588" s="57" t="s">
        <v>3858</v>
      </c>
      <c r="B2588" s="29">
        <v>16775.0</v>
      </c>
      <c r="C2588" s="26">
        <v>16775.0</v>
      </c>
      <c r="D2588" s="27">
        <v>0.0</v>
      </c>
      <c r="E2588" s="41"/>
    </row>
    <row r="2589" hidden="1">
      <c r="A2589" s="57" t="s">
        <v>3859</v>
      </c>
      <c r="B2589" s="29">
        <v>0.0</v>
      </c>
      <c r="C2589" s="26"/>
      <c r="D2589" s="27">
        <v>0.0</v>
      </c>
      <c r="E2589" s="42"/>
    </row>
    <row r="2590" hidden="1">
      <c r="A2590" s="57" t="s">
        <v>3860</v>
      </c>
      <c r="B2590" s="25">
        <v>0.0</v>
      </c>
      <c r="C2590" s="26"/>
      <c r="D2590" s="27">
        <v>0.0</v>
      </c>
      <c r="E2590" s="41"/>
    </row>
    <row r="2591" hidden="1">
      <c r="A2591" s="31" t="s">
        <v>3862</v>
      </c>
      <c r="B2591" s="25">
        <v>0.0</v>
      </c>
      <c r="C2591" s="26"/>
      <c r="D2591" s="27">
        <v>0.0</v>
      </c>
      <c r="E2591" s="42"/>
    </row>
    <row r="2592" hidden="1">
      <c r="A2592" s="31" t="s">
        <v>3863</v>
      </c>
      <c r="B2592" s="29">
        <v>0.0</v>
      </c>
      <c r="C2592" s="26"/>
      <c r="D2592" s="27">
        <v>0.0</v>
      </c>
      <c r="E2592" s="42"/>
    </row>
    <row r="2593" hidden="1">
      <c r="A2593" s="31" t="s">
        <v>3865</v>
      </c>
      <c r="B2593" s="29">
        <v>0.0</v>
      </c>
      <c r="C2593" s="26"/>
      <c r="D2593" s="27">
        <v>0.0</v>
      </c>
      <c r="E2593" s="28"/>
    </row>
    <row r="2594" hidden="1">
      <c r="A2594" s="31" t="s">
        <v>3867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8" t="s">
        <v>3868</v>
      </c>
      <c r="B2595" s="49">
        <v>89930.0</v>
      </c>
      <c r="C2595" s="49">
        <v>89930.0</v>
      </c>
      <c r="D2595" s="27">
        <v>0.0</v>
      </c>
      <c r="E2595" s="42"/>
    </row>
    <row r="2596" hidden="1">
      <c r="A2596" s="58" t="s">
        <v>3869</v>
      </c>
      <c r="B2596" s="29">
        <v>41904.0</v>
      </c>
      <c r="C2596" s="59">
        <v>41904.0</v>
      </c>
      <c r="D2596" s="27">
        <v>0.0</v>
      </c>
      <c r="E2596" s="42"/>
    </row>
    <row r="2597" hidden="1">
      <c r="A2597" s="58" t="s">
        <v>3870</v>
      </c>
      <c r="B2597" s="29">
        <v>36002.0</v>
      </c>
      <c r="C2597" s="59">
        <v>36002.0</v>
      </c>
      <c r="D2597" s="27">
        <v>0.0</v>
      </c>
      <c r="E2597" s="42"/>
    </row>
    <row r="2598" hidden="1">
      <c r="A2598" s="58" t="s">
        <v>3871</v>
      </c>
      <c r="B2598" s="29">
        <v>35853.0</v>
      </c>
      <c r="C2598" s="59">
        <v>35853.0</v>
      </c>
      <c r="D2598" s="27">
        <v>0.0</v>
      </c>
      <c r="E2598" s="42"/>
    </row>
    <row r="2599" hidden="1">
      <c r="A2599" s="58" t="s">
        <v>3873</v>
      </c>
      <c r="B2599" s="29">
        <v>1789.0</v>
      </c>
      <c r="C2599" s="59">
        <v>1789.0</v>
      </c>
      <c r="D2599" s="27">
        <v>0.0</v>
      </c>
      <c r="E2599" s="42"/>
    </row>
    <row r="2600" hidden="1">
      <c r="A2600" s="58" t="s">
        <v>3874</v>
      </c>
      <c r="B2600" s="29">
        <v>0.0</v>
      </c>
      <c r="C2600" s="59">
        <v>0.0</v>
      </c>
      <c r="D2600" s="27">
        <v>0.0</v>
      </c>
      <c r="E2600" s="42"/>
    </row>
    <row r="2601" hidden="1">
      <c r="A2601" s="35" t="s">
        <v>3875</v>
      </c>
      <c r="B2601" s="49">
        <v>233406.0</v>
      </c>
      <c r="C2601" s="74">
        <v>233406.0</v>
      </c>
      <c r="D2601" s="27">
        <v>0.0</v>
      </c>
      <c r="E2601" s="42"/>
    </row>
    <row r="2602" hidden="1">
      <c r="A2602" s="36" t="s">
        <v>3876</v>
      </c>
      <c r="B2602" s="43">
        <v>2.0</v>
      </c>
      <c r="C2602" s="75">
        <v>-38.0</v>
      </c>
      <c r="D2602" s="66">
        <v>-40.0</v>
      </c>
      <c r="E2602" s="46"/>
    </row>
    <row r="2603" hidden="1"/>
    <row r="2604" hidden="1"/>
    <row r="2605" hidden="1">
      <c r="A2605" s="5" t="s">
        <v>5097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3850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3851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5098</v>
      </c>
      <c r="B2611" s="7"/>
      <c r="C2611" s="16"/>
      <c r="D2611" s="56" t="s">
        <v>5107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3852</v>
      </c>
      <c r="B2613" s="6"/>
      <c r="C2613" s="6"/>
      <c r="D2613" s="6"/>
      <c r="E2613" s="7"/>
    </row>
    <row r="2614" hidden="1">
      <c r="A2614" s="20" t="s">
        <v>3853</v>
      </c>
      <c r="B2614" s="21" t="s">
        <v>3854</v>
      </c>
      <c r="C2614" s="22" t="s">
        <v>3855</v>
      </c>
      <c r="D2614" s="21" t="s">
        <v>3856</v>
      </c>
      <c r="E2614" s="23" t="s">
        <v>13</v>
      </c>
    </row>
    <row r="2615" hidden="1">
      <c r="A2615" s="57" t="s">
        <v>3857</v>
      </c>
      <c r="B2615" s="25">
        <v>4613.0</v>
      </c>
      <c r="C2615" s="26">
        <v>4613.0</v>
      </c>
      <c r="D2615" s="27">
        <v>0.0</v>
      </c>
      <c r="E2615" s="41"/>
    </row>
    <row r="2616" hidden="1">
      <c r="A2616" s="57" t="s">
        <v>3858</v>
      </c>
      <c r="B2616" s="29">
        <v>11505.0</v>
      </c>
      <c r="C2616" s="26">
        <v>11505.0</v>
      </c>
      <c r="D2616" s="27">
        <v>0.0</v>
      </c>
      <c r="E2616" s="41"/>
    </row>
    <row r="2617" hidden="1">
      <c r="A2617" s="57" t="s">
        <v>3859</v>
      </c>
      <c r="B2617" s="29">
        <v>0.0</v>
      </c>
      <c r="C2617" s="26"/>
      <c r="D2617" s="27">
        <v>0.0</v>
      </c>
      <c r="E2617" s="42"/>
    </row>
    <row r="2618" hidden="1">
      <c r="A2618" s="57" t="s">
        <v>3860</v>
      </c>
      <c r="B2618" s="25">
        <v>1000.0</v>
      </c>
      <c r="C2618" s="26">
        <v>1000.0</v>
      </c>
      <c r="D2618" s="27">
        <v>0.0</v>
      </c>
      <c r="E2618" s="41"/>
    </row>
    <row r="2619" hidden="1">
      <c r="A2619" s="31" t="s">
        <v>3862</v>
      </c>
      <c r="B2619" s="25">
        <v>0.0</v>
      </c>
      <c r="C2619" s="26"/>
      <c r="D2619" s="27">
        <v>0.0</v>
      </c>
      <c r="E2619" s="42"/>
    </row>
    <row r="2620" hidden="1">
      <c r="A2620" s="31" t="s">
        <v>3863</v>
      </c>
      <c r="B2620" s="29">
        <v>713.0</v>
      </c>
      <c r="C2620" s="26">
        <v>599.0</v>
      </c>
      <c r="D2620" s="27">
        <v>-114.0</v>
      </c>
      <c r="E2620" s="42"/>
    </row>
    <row r="2621" hidden="1">
      <c r="A2621" s="31" t="s">
        <v>3865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3867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8" t="s">
        <v>3868</v>
      </c>
      <c r="B2623" s="49">
        <v>83957.0</v>
      </c>
      <c r="C2623" s="49">
        <v>83957.0</v>
      </c>
      <c r="D2623" s="27">
        <v>0.0</v>
      </c>
      <c r="E2623" s="42"/>
    </row>
    <row r="2624" hidden="1">
      <c r="A2624" s="58" t="s">
        <v>3869</v>
      </c>
      <c r="B2624" s="29">
        <v>23487.0</v>
      </c>
      <c r="C2624" s="59">
        <v>23487.0</v>
      </c>
      <c r="D2624" s="27">
        <v>0.0</v>
      </c>
      <c r="E2624" s="42"/>
    </row>
    <row r="2625" hidden="1">
      <c r="A2625" s="58" t="s">
        <v>3870</v>
      </c>
      <c r="B2625" s="29">
        <v>19297.0</v>
      </c>
      <c r="C2625" s="59">
        <v>19297.0</v>
      </c>
      <c r="D2625" s="27">
        <v>0.0</v>
      </c>
      <c r="E2625" s="42"/>
    </row>
    <row r="2626" hidden="1">
      <c r="A2626" s="58" t="s">
        <v>3871</v>
      </c>
      <c r="B2626" s="29">
        <v>24323.0</v>
      </c>
      <c r="C2626" s="59">
        <v>24323.0</v>
      </c>
      <c r="D2626" s="27">
        <v>0.0</v>
      </c>
      <c r="E2626" s="42"/>
    </row>
    <row r="2627" hidden="1">
      <c r="A2627" s="58" t="s">
        <v>3873</v>
      </c>
      <c r="B2627" s="29">
        <v>0.0</v>
      </c>
      <c r="C2627" s="59">
        <v>0.0</v>
      </c>
      <c r="D2627" s="27">
        <v>0.0</v>
      </c>
      <c r="E2627" s="42"/>
    </row>
    <row r="2628" hidden="1">
      <c r="A2628" s="58" t="s">
        <v>3874</v>
      </c>
      <c r="B2628" s="29">
        <v>0.0</v>
      </c>
      <c r="C2628" s="59">
        <v>0.0</v>
      </c>
      <c r="D2628" s="27">
        <v>0.0</v>
      </c>
      <c r="E2628" s="42"/>
    </row>
    <row r="2629" hidden="1">
      <c r="A2629" s="35" t="s">
        <v>3875</v>
      </c>
      <c r="B2629" s="49">
        <v>173981.6</v>
      </c>
      <c r="C2629" s="74">
        <v>174040.6</v>
      </c>
      <c r="D2629" s="27">
        <v>59.0</v>
      </c>
      <c r="E2629" s="42"/>
    </row>
    <row r="2630" hidden="1">
      <c r="A2630" s="36" t="s">
        <v>3876</v>
      </c>
      <c r="B2630" s="43">
        <v>3.400000000001455</v>
      </c>
      <c r="C2630" s="75">
        <v>46.39999999999418</v>
      </c>
      <c r="D2630" s="66">
        <v>42.999999999992724</v>
      </c>
      <c r="E2630" s="46"/>
    </row>
    <row r="2631" hidden="1"/>
    <row r="2632" hidden="1"/>
    <row r="2633" hidden="1">
      <c r="A2633" s="5" t="s">
        <v>5097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3850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3851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5099</v>
      </c>
      <c r="B2639" s="7"/>
      <c r="C2639" s="16"/>
      <c r="D2639" s="56" t="s">
        <v>5099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3852</v>
      </c>
      <c r="B2641" s="6"/>
      <c r="C2641" s="6"/>
      <c r="D2641" s="6"/>
      <c r="E2641" s="7"/>
    </row>
    <row r="2642" hidden="1">
      <c r="A2642" s="20" t="s">
        <v>3853</v>
      </c>
      <c r="B2642" s="21" t="s">
        <v>3854</v>
      </c>
      <c r="C2642" s="22" t="s">
        <v>3855</v>
      </c>
      <c r="D2642" s="21" t="s">
        <v>3856</v>
      </c>
      <c r="E2642" s="23" t="s">
        <v>13</v>
      </c>
    </row>
    <row r="2643" hidden="1">
      <c r="A2643" s="57" t="s">
        <v>3857</v>
      </c>
      <c r="B2643" s="25">
        <v>2288.0</v>
      </c>
      <c r="C2643" s="26">
        <v>2288.0</v>
      </c>
      <c r="D2643" s="27">
        <v>0.0</v>
      </c>
      <c r="E2643" s="41"/>
    </row>
    <row r="2644" hidden="1">
      <c r="A2644" s="57" t="s">
        <v>3858</v>
      </c>
      <c r="B2644" s="29">
        <v>758.0</v>
      </c>
      <c r="C2644" s="26">
        <v>758.0</v>
      </c>
      <c r="D2644" s="27">
        <v>0.0</v>
      </c>
      <c r="E2644" s="41"/>
    </row>
    <row r="2645" hidden="1">
      <c r="A2645" s="57" t="s">
        <v>3859</v>
      </c>
      <c r="B2645" s="29">
        <v>0.0</v>
      </c>
      <c r="C2645" s="26"/>
      <c r="D2645" s="27">
        <v>0.0</v>
      </c>
      <c r="E2645" s="42"/>
    </row>
    <row r="2646" hidden="1">
      <c r="A2646" s="57" t="s">
        <v>3860</v>
      </c>
      <c r="B2646" s="25">
        <v>0.0</v>
      </c>
      <c r="C2646" s="26"/>
      <c r="D2646" s="27">
        <v>0.0</v>
      </c>
      <c r="E2646" s="41"/>
    </row>
    <row r="2647" hidden="1">
      <c r="A2647" s="31" t="s">
        <v>3862</v>
      </c>
      <c r="B2647" s="25">
        <v>0.0</v>
      </c>
      <c r="C2647" s="26"/>
      <c r="D2647" s="27">
        <v>0.0</v>
      </c>
      <c r="E2647" s="42"/>
    </row>
    <row r="2648" hidden="1">
      <c r="A2648" s="31" t="s">
        <v>3863</v>
      </c>
      <c r="B2648" s="29">
        <v>143.0</v>
      </c>
      <c r="C2648" s="26"/>
      <c r="D2648" s="27">
        <v>-143.0</v>
      </c>
      <c r="E2648" s="42"/>
    </row>
    <row r="2649" hidden="1">
      <c r="A2649" s="31" t="s">
        <v>3865</v>
      </c>
      <c r="B2649" s="29">
        <v>0.0</v>
      </c>
      <c r="C2649" s="26"/>
      <c r="D2649" s="27">
        <v>0.0</v>
      </c>
      <c r="E2649" s="28"/>
    </row>
    <row r="2650" hidden="1">
      <c r="A2650" s="31" t="s">
        <v>3867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8" t="s">
        <v>3868</v>
      </c>
      <c r="B2651" s="49">
        <v>10133.0</v>
      </c>
      <c r="C2651" s="49">
        <v>10133.0</v>
      </c>
      <c r="D2651" s="27">
        <v>0.0</v>
      </c>
      <c r="E2651" s="42"/>
    </row>
    <row r="2652" hidden="1">
      <c r="A2652" s="58" t="s">
        <v>3869</v>
      </c>
      <c r="B2652" s="29">
        <v>3051.0</v>
      </c>
      <c r="C2652" s="59">
        <v>3051.0</v>
      </c>
      <c r="D2652" s="27">
        <v>0.0</v>
      </c>
      <c r="E2652" s="42"/>
    </row>
    <row r="2653" hidden="1">
      <c r="A2653" s="58" t="s">
        <v>3870</v>
      </c>
      <c r="B2653" s="29">
        <v>8726.0</v>
      </c>
      <c r="C2653" s="59">
        <v>8726.0</v>
      </c>
      <c r="D2653" s="27">
        <v>0.0</v>
      </c>
      <c r="E2653" s="42"/>
    </row>
    <row r="2654" hidden="1">
      <c r="A2654" s="58" t="s">
        <v>3871</v>
      </c>
      <c r="B2654" s="29">
        <v>6563.0</v>
      </c>
      <c r="C2654" s="59">
        <v>6563.0</v>
      </c>
      <c r="D2654" s="27">
        <v>0.0</v>
      </c>
      <c r="E2654" s="42"/>
    </row>
    <row r="2655" hidden="1">
      <c r="A2655" s="58" t="s">
        <v>3873</v>
      </c>
      <c r="B2655" s="29">
        <v>718.0</v>
      </c>
      <c r="C2655" s="59">
        <v>718.0</v>
      </c>
      <c r="D2655" s="27">
        <v>0.0</v>
      </c>
      <c r="E2655" s="42"/>
    </row>
    <row r="2656" hidden="1">
      <c r="A2656" s="58" t="s">
        <v>3874</v>
      </c>
      <c r="B2656" s="29">
        <v>0.0</v>
      </c>
      <c r="C2656" s="59">
        <v>0.0</v>
      </c>
      <c r="D2656" s="27">
        <v>0.0</v>
      </c>
      <c r="E2656" s="42"/>
    </row>
    <row r="2657" hidden="1">
      <c r="A2657" s="35" t="s">
        <v>3875</v>
      </c>
      <c r="B2657" s="49">
        <v>32980.0</v>
      </c>
      <c r="C2657" s="74">
        <v>32980.0</v>
      </c>
      <c r="D2657" s="27">
        <v>0.0</v>
      </c>
      <c r="E2657" s="42"/>
    </row>
    <row r="2658" hidden="1">
      <c r="A2658" s="36" t="s">
        <v>3876</v>
      </c>
      <c r="B2658" s="43">
        <v>0.0</v>
      </c>
      <c r="C2658" s="75">
        <v>-143.0</v>
      </c>
      <c r="D2658" s="66">
        <v>-143.0</v>
      </c>
      <c r="E2658" s="47" t="s">
        <v>9096</v>
      </c>
    </row>
    <row r="2659" hidden="1"/>
    <row r="2660" hidden="1"/>
    <row r="2661" hidden="1">
      <c r="A2661" s="5" t="s">
        <v>5097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3850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3851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5098</v>
      </c>
      <c r="B2667" s="7"/>
      <c r="C2667" s="16"/>
      <c r="D2667" s="56" t="s">
        <v>5099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3852</v>
      </c>
      <c r="B2669" s="6"/>
      <c r="C2669" s="6"/>
      <c r="D2669" s="6"/>
      <c r="E2669" s="7"/>
    </row>
    <row r="2670" hidden="1">
      <c r="A2670" s="20" t="s">
        <v>3853</v>
      </c>
      <c r="B2670" s="21" t="s">
        <v>3854</v>
      </c>
      <c r="C2670" s="22" t="s">
        <v>3855</v>
      </c>
      <c r="D2670" s="21" t="s">
        <v>3856</v>
      </c>
      <c r="E2670" s="23" t="s">
        <v>13</v>
      </c>
    </row>
    <row r="2671" hidden="1">
      <c r="A2671" s="57" t="s">
        <v>3857</v>
      </c>
      <c r="B2671" s="25">
        <v>3799.0</v>
      </c>
      <c r="C2671" s="26">
        <v>3947.0</v>
      </c>
      <c r="D2671" s="27">
        <v>148.0</v>
      </c>
      <c r="E2671" s="41"/>
    </row>
    <row r="2672" hidden="1">
      <c r="A2672" s="57" t="s">
        <v>3858</v>
      </c>
      <c r="B2672" s="29">
        <v>14228.5</v>
      </c>
      <c r="C2672" s="26">
        <v>14228.5</v>
      </c>
      <c r="D2672" s="27">
        <v>0.0</v>
      </c>
      <c r="E2672" s="41"/>
    </row>
    <row r="2673" hidden="1">
      <c r="A2673" s="57" t="s">
        <v>3859</v>
      </c>
      <c r="B2673" s="29">
        <v>0.0</v>
      </c>
      <c r="C2673" s="26"/>
      <c r="D2673" s="27">
        <v>0.0</v>
      </c>
      <c r="E2673" s="42"/>
    </row>
    <row r="2674" hidden="1">
      <c r="A2674" s="57" t="s">
        <v>3860</v>
      </c>
      <c r="B2674" s="25">
        <v>1000.0</v>
      </c>
      <c r="C2674" s="26">
        <v>1000.0</v>
      </c>
      <c r="D2674" s="27">
        <v>0.0</v>
      </c>
      <c r="E2674" s="41"/>
    </row>
    <row r="2675" hidden="1">
      <c r="A2675" s="31" t="s">
        <v>3862</v>
      </c>
      <c r="B2675" s="25">
        <v>0.0</v>
      </c>
      <c r="C2675" s="26"/>
      <c r="D2675" s="27">
        <v>0.0</v>
      </c>
      <c r="E2675" s="42"/>
    </row>
    <row r="2676" hidden="1">
      <c r="A2676" s="31" t="s">
        <v>3863</v>
      </c>
      <c r="B2676" s="29">
        <v>0.0</v>
      </c>
      <c r="C2676" s="26"/>
      <c r="D2676" s="27">
        <v>0.0</v>
      </c>
      <c r="E2676" s="42"/>
    </row>
    <row r="2677" hidden="1">
      <c r="A2677" s="31" t="s">
        <v>3865</v>
      </c>
      <c r="B2677" s="29">
        <v>7312.0</v>
      </c>
      <c r="C2677" s="26">
        <v>7311.0</v>
      </c>
      <c r="D2677" s="27">
        <v>-1.0</v>
      </c>
      <c r="E2677" s="28" t="s">
        <v>9097</v>
      </c>
    </row>
    <row r="2678" hidden="1">
      <c r="A2678" s="31" t="s">
        <v>3867</v>
      </c>
      <c r="B2678" s="29">
        <v>1880.0</v>
      </c>
      <c r="C2678" s="26">
        <v>1760.0</v>
      </c>
      <c r="D2678" s="27">
        <v>-120.0</v>
      </c>
      <c r="E2678" s="28" t="s">
        <v>9098</v>
      </c>
    </row>
    <row r="2679" hidden="1">
      <c r="A2679" s="58" t="s">
        <v>3868</v>
      </c>
      <c r="B2679" s="49">
        <v>80243.0</v>
      </c>
      <c r="C2679" s="49">
        <v>79969.0</v>
      </c>
      <c r="D2679" s="27">
        <v>-274.0</v>
      </c>
      <c r="E2679" s="42"/>
    </row>
    <row r="2680" hidden="1">
      <c r="A2680" s="58" t="s">
        <v>3869</v>
      </c>
      <c r="B2680" s="29">
        <v>39363.0</v>
      </c>
      <c r="C2680" s="59">
        <v>39363.0</v>
      </c>
      <c r="D2680" s="27">
        <v>0.0</v>
      </c>
      <c r="E2680" s="42"/>
    </row>
    <row r="2681" hidden="1">
      <c r="A2681" s="58" t="s">
        <v>3870</v>
      </c>
      <c r="B2681" s="29">
        <v>21596.0</v>
      </c>
      <c r="C2681" s="59">
        <v>20739.0</v>
      </c>
      <c r="D2681" s="27">
        <v>-857.0</v>
      </c>
      <c r="E2681" s="42"/>
    </row>
    <row r="2682" hidden="1">
      <c r="A2682" s="58" t="s">
        <v>3871</v>
      </c>
      <c r="B2682" s="29">
        <v>41503.0</v>
      </c>
      <c r="C2682" s="59">
        <v>41503.0</v>
      </c>
      <c r="D2682" s="27">
        <v>0.0</v>
      </c>
      <c r="E2682" s="42"/>
    </row>
    <row r="2683" hidden="1">
      <c r="A2683" s="58" t="s">
        <v>3873</v>
      </c>
      <c r="B2683" s="29">
        <v>1615.0</v>
      </c>
      <c r="C2683" s="59">
        <v>1615.0</v>
      </c>
      <c r="D2683" s="27">
        <v>0.0</v>
      </c>
      <c r="E2683" s="42"/>
    </row>
    <row r="2684" hidden="1">
      <c r="A2684" s="58" t="s">
        <v>3874</v>
      </c>
      <c r="B2684" s="29">
        <v>0.0</v>
      </c>
      <c r="C2684" s="59">
        <v>0.0</v>
      </c>
      <c r="D2684" s="27">
        <v>0.0</v>
      </c>
      <c r="E2684" s="42"/>
    </row>
    <row r="2685" hidden="1">
      <c r="A2685" s="35" t="s">
        <v>3875</v>
      </c>
      <c r="B2685" s="49">
        <v>212566.0</v>
      </c>
      <c r="C2685" s="74">
        <v>211435.0</v>
      </c>
      <c r="D2685" s="27">
        <v>-1131.0</v>
      </c>
      <c r="E2685" s="42"/>
    </row>
    <row r="2686" hidden="1">
      <c r="A2686" s="36" t="s">
        <v>3876</v>
      </c>
      <c r="B2686" s="43">
        <v>-26.5</v>
      </c>
      <c r="C2686" s="75">
        <v>0.5</v>
      </c>
      <c r="D2686" s="66">
        <v>27.0</v>
      </c>
      <c r="E2686" s="47"/>
    </row>
    <row r="2687" hidden="1"/>
    <row r="2688" hidden="1"/>
    <row r="2689" hidden="1">
      <c r="A2689" s="5" t="s">
        <v>5097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3850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3851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5098</v>
      </c>
      <c r="B2695" s="7"/>
      <c r="C2695" s="16"/>
      <c r="D2695" s="56" t="s">
        <v>5099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3852</v>
      </c>
      <c r="B2697" s="6"/>
      <c r="C2697" s="6"/>
      <c r="D2697" s="6"/>
      <c r="E2697" s="7"/>
    </row>
    <row r="2698" hidden="1">
      <c r="A2698" s="20" t="s">
        <v>3853</v>
      </c>
      <c r="B2698" s="21" t="s">
        <v>3854</v>
      </c>
      <c r="C2698" s="22" t="s">
        <v>3855</v>
      </c>
      <c r="D2698" s="21" t="s">
        <v>3856</v>
      </c>
      <c r="E2698" s="23" t="s">
        <v>13</v>
      </c>
    </row>
    <row r="2699" hidden="1">
      <c r="A2699" s="57" t="s">
        <v>3857</v>
      </c>
      <c r="B2699" s="25">
        <v>7811.0</v>
      </c>
      <c r="C2699" s="26">
        <v>7811.0</v>
      </c>
      <c r="D2699" s="27">
        <v>0.0</v>
      </c>
      <c r="E2699" s="41"/>
    </row>
    <row r="2700" hidden="1">
      <c r="A2700" s="57" t="s">
        <v>3858</v>
      </c>
      <c r="B2700" s="29">
        <v>15892.0</v>
      </c>
      <c r="C2700" s="26">
        <v>15892.0</v>
      </c>
      <c r="D2700" s="27">
        <v>0.0</v>
      </c>
      <c r="E2700" s="41"/>
    </row>
    <row r="2701" hidden="1">
      <c r="A2701" s="57" t="s">
        <v>3859</v>
      </c>
      <c r="B2701" s="29">
        <v>0.0</v>
      </c>
      <c r="C2701" s="26"/>
      <c r="D2701" s="27">
        <v>0.0</v>
      </c>
      <c r="E2701" s="42"/>
    </row>
    <row r="2702" hidden="1">
      <c r="A2702" s="57" t="s">
        <v>3860</v>
      </c>
      <c r="B2702" s="25">
        <v>1000.0</v>
      </c>
      <c r="C2702" s="26">
        <v>1000.0</v>
      </c>
      <c r="D2702" s="27">
        <v>0.0</v>
      </c>
      <c r="E2702" s="41"/>
    </row>
    <row r="2703" hidden="1">
      <c r="A2703" s="31" t="s">
        <v>3862</v>
      </c>
      <c r="B2703" s="25">
        <v>0.0</v>
      </c>
      <c r="C2703" s="26"/>
      <c r="D2703" s="27">
        <v>0.0</v>
      </c>
      <c r="E2703" s="42"/>
    </row>
    <row r="2704" hidden="1">
      <c r="A2704" s="31" t="s">
        <v>3863</v>
      </c>
      <c r="B2704" s="29">
        <v>0.0</v>
      </c>
      <c r="C2704" s="26"/>
      <c r="D2704" s="27">
        <v>0.0</v>
      </c>
      <c r="E2704" s="42"/>
    </row>
    <row r="2705" hidden="1">
      <c r="A2705" s="31" t="s">
        <v>3865</v>
      </c>
      <c r="B2705" s="29">
        <v>3567.0</v>
      </c>
      <c r="C2705" s="26">
        <v>3567.0</v>
      </c>
      <c r="D2705" s="27">
        <v>0.0</v>
      </c>
      <c r="E2705" s="28" t="s">
        <v>9099</v>
      </c>
    </row>
    <row r="2706" hidden="1">
      <c r="A2706" s="31" t="s">
        <v>3867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8" t="s">
        <v>3868</v>
      </c>
      <c r="B2707" s="49">
        <v>73655.0</v>
      </c>
      <c r="C2707" s="49">
        <v>73301.0</v>
      </c>
      <c r="D2707" s="27">
        <v>-354.0</v>
      </c>
      <c r="E2707" s="42"/>
    </row>
    <row r="2708" hidden="1">
      <c r="A2708" s="58" t="s">
        <v>3869</v>
      </c>
      <c r="B2708" s="29">
        <v>32740.0</v>
      </c>
      <c r="C2708" s="59">
        <v>32740.0</v>
      </c>
      <c r="D2708" s="27">
        <v>0.0</v>
      </c>
      <c r="E2708" s="42"/>
    </row>
    <row r="2709" hidden="1">
      <c r="A2709" s="58" t="s">
        <v>3870</v>
      </c>
      <c r="B2709" s="29">
        <v>30892.0</v>
      </c>
      <c r="C2709" s="59">
        <v>30628.0</v>
      </c>
      <c r="D2709" s="27">
        <v>-264.0</v>
      </c>
      <c r="E2709" s="42"/>
    </row>
    <row r="2710" hidden="1">
      <c r="A2710" s="58" t="s">
        <v>3871</v>
      </c>
      <c r="B2710" s="29">
        <v>27900.0</v>
      </c>
      <c r="C2710" s="59">
        <v>27900.0</v>
      </c>
      <c r="D2710" s="27">
        <v>0.0</v>
      </c>
      <c r="E2710" s="42"/>
    </row>
    <row r="2711" hidden="1">
      <c r="A2711" s="58" t="s">
        <v>3873</v>
      </c>
      <c r="B2711" s="29">
        <v>338.0</v>
      </c>
      <c r="C2711" s="59">
        <v>338.0</v>
      </c>
      <c r="D2711" s="27">
        <v>0.0</v>
      </c>
      <c r="E2711" s="42"/>
    </row>
    <row r="2712" hidden="1">
      <c r="A2712" s="58" t="s">
        <v>3874</v>
      </c>
      <c r="B2712" s="29">
        <v>0.0</v>
      </c>
      <c r="C2712" s="59">
        <v>0.0</v>
      </c>
      <c r="D2712" s="27">
        <v>0.0</v>
      </c>
      <c r="E2712" s="42"/>
    </row>
    <row r="2713" hidden="1">
      <c r="A2713" s="35" t="s">
        <v>3875</v>
      </c>
      <c r="B2713" s="49">
        <v>194750.0</v>
      </c>
      <c r="C2713" s="74">
        <v>194132.0</v>
      </c>
      <c r="D2713" s="27">
        <v>-618.0</v>
      </c>
      <c r="E2713" s="42"/>
    </row>
    <row r="2714" hidden="1">
      <c r="A2714" s="36" t="s">
        <v>3876</v>
      </c>
      <c r="B2714" s="43">
        <v>5.0</v>
      </c>
      <c r="C2714" s="75">
        <v>5.0</v>
      </c>
      <c r="D2714" s="66">
        <v>0.0</v>
      </c>
      <c r="E2714" s="47"/>
    </row>
    <row r="2715" hidden="1"/>
    <row r="2716" hidden="1"/>
    <row r="2717" hidden="1">
      <c r="A2717" s="5" t="s">
        <v>5097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3850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3851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5098</v>
      </c>
      <c r="B2723" s="7"/>
      <c r="C2723" s="16"/>
      <c r="D2723" s="56" t="s">
        <v>5099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3852</v>
      </c>
      <c r="B2725" s="6"/>
      <c r="C2725" s="6"/>
      <c r="D2725" s="6"/>
      <c r="E2725" s="7"/>
    </row>
    <row r="2726" hidden="1">
      <c r="A2726" s="20" t="s">
        <v>3853</v>
      </c>
      <c r="B2726" s="21" t="s">
        <v>3854</v>
      </c>
      <c r="C2726" s="22" t="s">
        <v>3855</v>
      </c>
      <c r="D2726" s="21" t="s">
        <v>3856</v>
      </c>
      <c r="E2726" s="23" t="s">
        <v>13</v>
      </c>
    </row>
    <row r="2727" hidden="1">
      <c r="A2727" s="57" t="s">
        <v>3857</v>
      </c>
      <c r="B2727" s="25">
        <v>5401.0</v>
      </c>
      <c r="C2727" s="26">
        <v>5401.0</v>
      </c>
      <c r="D2727" s="27">
        <v>0.0</v>
      </c>
      <c r="E2727" s="41"/>
    </row>
    <row r="2728" hidden="1">
      <c r="A2728" s="57" t="s">
        <v>3858</v>
      </c>
      <c r="B2728" s="29">
        <v>9768.0</v>
      </c>
      <c r="C2728" s="26">
        <v>9768.0</v>
      </c>
      <c r="D2728" s="27">
        <v>0.0</v>
      </c>
      <c r="E2728" s="41"/>
    </row>
    <row r="2729" hidden="1">
      <c r="A2729" s="57" t="s">
        <v>3859</v>
      </c>
      <c r="B2729" s="29">
        <v>0.0</v>
      </c>
      <c r="C2729" s="26"/>
      <c r="D2729" s="27">
        <v>0.0</v>
      </c>
      <c r="E2729" s="42"/>
    </row>
    <row r="2730" hidden="1">
      <c r="A2730" s="57" t="s">
        <v>3860</v>
      </c>
      <c r="B2730" s="25">
        <v>0.0</v>
      </c>
      <c r="C2730" s="26"/>
      <c r="D2730" s="27">
        <v>0.0</v>
      </c>
      <c r="E2730" s="41"/>
    </row>
    <row r="2731" hidden="1">
      <c r="A2731" s="31" t="s">
        <v>3862</v>
      </c>
      <c r="B2731" s="25">
        <v>0.0</v>
      </c>
      <c r="C2731" s="26"/>
      <c r="D2731" s="27">
        <v>0.0</v>
      </c>
      <c r="E2731" s="42"/>
    </row>
    <row r="2732" hidden="1">
      <c r="A2732" s="31" t="s">
        <v>3863</v>
      </c>
      <c r="B2732" s="29">
        <v>0.0</v>
      </c>
      <c r="C2732" s="26"/>
      <c r="D2732" s="27">
        <v>0.0</v>
      </c>
      <c r="E2732" s="42"/>
    </row>
    <row r="2733" hidden="1">
      <c r="A2733" s="31" t="s">
        <v>3865</v>
      </c>
      <c r="B2733" s="29">
        <v>2000.0</v>
      </c>
      <c r="C2733" s="26">
        <v>2000.0</v>
      </c>
      <c r="D2733" s="27">
        <v>0.0</v>
      </c>
      <c r="E2733" s="28" t="s">
        <v>9100</v>
      </c>
    </row>
    <row r="2734" hidden="1">
      <c r="A2734" s="31" t="s">
        <v>3867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8" t="s">
        <v>3868</v>
      </c>
      <c r="B2735" s="49">
        <v>95784.0</v>
      </c>
      <c r="C2735" s="49">
        <v>95784.0</v>
      </c>
      <c r="D2735" s="27">
        <v>0.0</v>
      </c>
      <c r="E2735" s="42"/>
    </row>
    <row r="2736" hidden="1">
      <c r="A2736" s="58" t="s">
        <v>3869</v>
      </c>
      <c r="B2736" s="29">
        <v>40871.0</v>
      </c>
      <c r="C2736" s="59">
        <v>40871.0</v>
      </c>
      <c r="D2736" s="27">
        <v>0.0</v>
      </c>
      <c r="E2736" s="42"/>
    </row>
    <row r="2737" hidden="1">
      <c r="A2737" s="58" t="s">
        <v>3870</v>
      </c>
      <c r="B2737" s="29">
        <v>37539.0</v>
      </c>
      <c r="C2737" s="59">
        <v>37539.0</v>
      </c>
      <c r="D2737" s="27">
        <v>0.0</v>
      </c>
      <c r="E2737" s="42"/>
    </row>
    <row r="2738" hidden="1">
      <c r="A2738" s="58" t="s">
        <v>3871</v>
      </c>
      <c r="B2738" s="29">
        <v>31531.0</v>
      </c>
      <c r="C2738" s="59">
        <v>31531.0</v>
      </c>
      <c r="D2738" s="27">
        <v>0.0</v>
      </c>
      <c r="E2738" s="42"/>
    </row>
    <row r="2739" hidden="1">
      <c r="A2739" s="58" t="s">
        <v>3873</v>
      </c>
      <c r="B2739" s="29">
        <v>5467.1</v>
      </c>
      <c r="C2739" s="59">
        <v>5467.1</v>
      </c>
      <c r="D2739" s="27">
        <v>0.0</v>
      </c>
      <c r="E2739" s="42"/>
    </row>
    <row r="2740" hidden="1">
      <c r="A2740" s="58" t="s">
        <v>3874</v>
      </c>
      <c r="B2740" s="29">
        <v>0.0</v>
      </c>
      <c r="C2740" s="59">
        <v>0.0</v>
      </c>
      <c r="D2740" s="27">
        <v>0.0</v>
      </c>
      <c r="E2740" s="42"/>
    </row>
    <row r="2741" hidden="1">
      <c r="A2741" s="35" t="s">
        <v>3875</v>
      </c>
      <c r="B2741" s="49">
        <v>229397.1</v>
      </c>
      <c r="C2741" s="74">
        <v>229397.1</v>
      </c>
      <c r="D2741" s="27">
        <v>0.0</v>
      </c>
      <c r="E2741" s="42"/>
    </row>
    <row r="2742" hidden="1">
      <c r="A2742" s="36" t="s">
        <v>3876</v>
      </c>
      <c r="B2742" s="43">
        <v>44.0</v>
      </c>
      <c r="C2742" s="75">
        <v>4.0</v>
      </c>
      <c r="D2742" s="66">
        <v>-40.0</v>
      </c>
      <c r="E2742" s="47"/>
    </row>
    <row r="2743" hidden="1"/>
    <row r="2744" hidden="1"/>
    <row r="2745" hidden="1">
      <c r="A2745" s="5" t="s">
        <v>5097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3850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3851</v>
      </c>
      <c r="D2749" s="76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5098</v>
      </c>
      <c r="B2751" s="7"/>
      <c r="C2751" s="16"/>
      <c r="D2751" s="56" t="s">
        <v>5099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3852</v>
      </c>
      <c r="B2753" s="6"/>
      <c r="C2753" s="6"/>
      <c r="D2753" s="6"/>
      <c r="E2753" s="7"/>
    </row>
    <row r="2754" hidden="1">
      <c r="A2754" s="20" t="s">
        <v>3853</v>
      </c>
      <c r="B2754" s="21" t="s">
        <v>3854</v>
      </c>
      <c r="C2754" s="22" t="s">
        <v>3855</v>
      </c>
      <c r="D2754" s="21" t="s">
        <v>3856</v>
      </c>
      <c r="E2754" s="23" t="s">
        <v>13</v>
      </c>
    </row>
    <row r="2755" hidden="1">
      <c r="A2755" s="57" t="s">
        <v>3857</v>
      </c>
      <c r="B2755" s="25">
        <v>9510.0</v>
      </c>
      <c r="C2755" s="26">
        <v>9510.0</v>
      </c>
      <c r="D2755" s="27">
        <v>0.0</v>
      </c>
      <c r="E2755" s="41"/>
    </row>
    <row r="2756" hidden="1">
      <c r="A2756" s="57" t="s">
        <v>3858</v>
      </c>
      <c r="B2756" s="29">
        <v>15409.0</v>
      </c>
      <c r="C2756" s="26">
        <v>15409.0</v>
      </c>
      <c r="D2756" s="27">
        <v>0.0</v>
      </c>
      <c r="E2756" s="41"/>
    </row>
    <row r="2757" hidden="1">
      <c r="A2757" s="57" t="s">
        <v>3859</v>
      </c>
      <c r="B2757" s="29">
        <v>320.0</v>
      </c>
      <c r="C2757" s="26">
        <v>320.0</v>
      </c>
      <c r="D2757" s="27">
        <v>0.0</v>
      </c>
      <c r="E2757" s="42"/>
    </row>
    <row r="2758" hidden="1">
      <c r="A2758" s="57" t="s">
        <v>3860</v>
      </c>
      <c r="B2758" s="25">
        <v>1400.0</v>
      </c>
      <c r="C2758" s="26">
        <v>1400.0</v>
      </c>
      <c r="D2758" s="27">
        <v>0.0</v>
      </c>
      <c r="E2758" s="41"/>
    </row>
    <row r="2759" hidden="1">
      <c r="A2759" s="31" t="s">
        <v>3862</v>
      </c>
      <c r="B2759" s="25">
        <v>30.0</v>
      </c>
      <c r="C2759" s="26"/>
      <c r="D2759" s="27">
        <v>-30.0</v>
      </c>
      <c r="E2759" s="42"/>
    </row>
    <row r="2760" hidden="1">
      <c r="A2760" s="31" t="s">
        <v>3863</v>
      </c>
      <c r="B2760" s="29">
        <v>0.0</v>
      </c>
      <c r="C2760" s="26"/>
      <c r="D2760" s="27">
        <v>0.0</v>
      </c>
      <c r="E2760" s="42"/>
    </row>
    <row r="2761" hidden="1">
      <c r="A2761" s="31" t="s">
        <v>3865</v>
      </c>
      <c r="B2761" s="29">
        <v>0.0</v>
      </c>
      <c r="C2761" s="26"/>
      <c r="D2761" s="27">
        <v>0.0</v>
      </c>
      <c r="E2761" s="28"/>
    </row>
    <row r="2762" hidden="1">
      <c r="A2762" s="31" t="s">
        <v>3867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8" t="s">
        <v>3868</v>
      </c>
      <c r="B2763" s="49">
        <v>81647.0</v>
      </c>
      <c r="C2763" s="49">
        <v>81647.0</v>
      </c>
      <c r="D2763" s="27">
        <v>0.0</v>
      </c>
      <c r="E2763" s="42"/>
    </row>
    <row r="2764" hidden="1">
      <c r="A2764" s="58" t="s">
        <v>3869</v>
      </c>
      <c r="B2764" s="29">
        <v>42950.0</v>
      </c>
      <c r="C2764" s="59">
        <v>42950.0</v>
      </c>
      <c r="D2764" s="27">
        <v>0.0</v>
      </c>
      <c r="E2764" s="42"/>
    </row>
    <row r="2765" hidden="1">
      <c r="A2765" s="58" t="s">
        <v>3870</v>
      </c>
      <c r="B2765" s="29">
        <v>42030.009999999995</v>
      </c>
      <c r="C2765" s="59">
        <v>41683.61000000002</v>
      </c>
      <c r="D2765" s="27">
        <v>-346.39999999997235</v>
      </c>
      <c r="E2765" s="42"/>
    </row>
    <row r="2766" hidden="1">
      <c r="A2766" s="58" t="s">
        <v>3871</v>
      </c>
      <c r="B2766" s="29">
        <v>30251.6</v>
      </c>
      <c r="C2766" s="59">
        <v>30251.6</v>
      </c>
      <c r="D2766" s="27">
        <v>0.0</v>
      </c>
      <c r="E2766" s="42"/>
    </row>
    <row r="2767" hidden="1">
      <c r="A2767" s="58" t="s">
        <v>3873</v>
      </c>
      <c r="B2767" s="29">
        <v>2026.0</v>
      </c>
      <c r="C2767" s="59">
        <v>2026.0</v>
      </c>
      <c r="D2767" s="27">
        <v>0.0</v>
      </c>
      <c r="E2767" s="42"/>
    </row>
    <row r="2768" hidden="1">
      <c r="A2768" s="58" t="s">
        <v>3874</v>
      </c>
      <c r="B2768" s="29">
        <v>0.0</v>
      </c>
      <c r="C2768" s="59">
        <v>0.0</v>
      </c>
      <c r="D2768" s="27">
        <v>0.0</v>
      </c>
      <c r="E2768" s="42"/>
    </row>
    <row r="2769" hidden="1">
      <c r="A2769" s="35" t="s">
        <v>3875</v>
      </c>
      <c r="B2769" s="49">
        <v>227505.71000000002</v>
      </c>
      <c r="C2769" s="74">
        <v>227159.30999999997</v>
      </c>
      <c r="D2769" s="27">
        <v>-346.4000000000524</v>
      </c>
      <c r="E2769" s="42"/>
    </row>
    <row r="2770" hidden="1">
      <c r="A2770" s="36" t="s">
        <v>3876</v>
      </c>
      <c r="B2770" s="43">
        <v>2.8999999999832653</v>
      </c>
      <c r="C2770" s="75">
        <v>2.900000000052387</v>
      </c>
      <c r="D2770" s="66">
        <v>6.912159733474255E-11</v>
      </c>
      <c r="E2770" s="47"/>
    </row>
    <row r="2771" hidden="1"/>
    <row r="2772" hidden="1"/>
    <row r="2773" hidden="1">
      <c r="A2773" s="5" t="s">
        <v>5097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3850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4" t="s">
        <v>3851</v>
      </c>
      <c r="D2777" s="48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5098</v>
      </c>
      <c r="B2779" s="7"/>
      <c r="C2779" s="16"/>
      <c r="D2779" s="56" t="s">
        <v>5100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3852</v>
      </c>
      <c r="B2781" s="6"/>
      <c r="C2781" s="6"/>
      <c r="D2781" s="6"/>
      <c r="E2781" s="7"/>
    </row>
    <row r="2782" hidden="1">
      <c r="A2782" s="20" t="s">
        <v>3853</v>
      </c>
      <c r="B2782" s="21" t="s">
        <v>3854</v>
      </c>
      <c r="C2782" s="22" t="s">
        <v>3855</v>
      </c>
      <c r="D2782" s="21" t="s">
        <v>3856</v>
      </c>
      <c r="E2782" s="23" t="s">
        <v>13</v>
      </c>
    </row>
    <row r="2783" hidden="1">
      <c r="A2783" s="57" t="s">
        <v>3857</v>
      </c>
      <c r="B2783" s="25">
        <v>2918.0</v>
      </c>
      <c r="C2783" s="26">
        <v>2918.0</v>
      </c>
      <c r="D2783" s="27">
        <v>0.0</v>
      </c>
      <c r="E2783" s="41"/>
    </row>
    <row r="2784" hidden="1">
      <c r="A2784" s="57" t="s">
        <v>3858</v>
      </c>
      <c r="B2784" s="29">
        <v>1209.0</v>
      </c>
      <c r="C2784" s="26">
        <v>1209.0</v>
      </c>
      <c r="D2784" s="27">
        <v>0.0</v>
      </c>
      <c r="E2784" s="41"/>
    </row>
    <row r="2785" hidden="1">
      <c r="A2785" s="57" t="s">
        <v>3859</v>
      </c>
      <c r="B2785" s="29">
        <v>425.0</v>
      </c>
      <c r="C2785" s="26">
        <v>425.0</v>
      </c>
      <c r="D2785" s="27">
        <v>0.0</v>
      </c>
      <c r="E2785" s="42"/>
    </row>
    <row r="2786" hidden="1">
      <c r="A2786" s="57" t="s">
        <v>3860</v>
      </c>
      <c r="B2786" s="25">
        <v>0.0</v>
      </c>
      <c r="C2786" s="26"/>
      <c r="D2786" s="27">
        <v>0.0</v>
      </c>
      <c r="E2786" s="41"/>
    </row>
    <row r="2787" hidden="1">
      <c r="A2787" s="31" t="s">
        <v>3862</v>
      </c>
      <c r="B2787" s="25">
        <v>0.0</v>
      </c>
      <c r="C2787" s="26"/>
      <c r="D2787" s="27">
        <v>0.0</v>
      </c>
      <c r="E2787" s="42"/>
    </row>
    <row r="2788" hidden="1">
      <c r="A2788" s="31" t="s">
        <v>3863</v>
      </c>
      <c r="B2788" s="29">
        <v>909.0</v>
      </c>
      <c r="C2788" s="26"/>
      <c r="D2788" s="27">
        <v>-909.0</v>
      </c>
      <c r="E2788" s="42"/>
    </row>
    <row r="2789" hidden="1">
      <c r="A2789" s="31" t="s">
        <v>3865</v>
      </c>
      <c r="B2789" s="29">
        <v>218.0</v>
      </c>
      <c r="C2789" s="26">
        <v>1127.0</v>
      </c>
      <c r="D2789" s="27">
        <v>909.0</v>
      </c>
      <c r="E2789" s="28" t="s">
        <v>9101</v>
      </c>
    </row>
    <row r="2790" hidden="1">
      <c r="A2790" s="31" t="s">
        <v>3867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8" t="s">
        <v>3868</v>
      </c>
      <c r="B2791" s="49">
        <v>17538.0</v>
      </c>
      <c r="C2791" s="49">
        <v>17538.0</v>
      </c>
      <c r="D2791" s="27">
        <v>0.0</v>
      </c>
      <c r="E2791" s="42"/>
    </row>
    <row r="2792" hidden="1">
      <c r="A2792" s="58" t="s">
        <v>3869</v>
      </c>
      <c r="B2792" s="29">
        <v>9961.0</v>
      </c>
      <c r="C2792" s="59">
        <v>9961.0</v>
      </c>
      <c r="D2792" s="27">
        <v>0.0</v>
      </c>
      <c r="E2792" s="42"/>
    </row>
    <row r="2793" hidden="1">
      <c r="A2793" s="58" t="s">
        <v>3870</v>
      </c>
      <c r="B2793" s="29">
        <v>16264.8</v>
      </c>
      <c r="C2793" s="59">
        <v>16264.8</v>
      </c>
      <c r="D2793" s="27">
        <v>0.0</v>
      </c>
      <c r="E2793" s="42"/>
    </row>
    <row r="2794" hidden="1">
      <c r="A2794" s="58" t="s">
        <v>3871</v>
      </c>
      <c r="B2794" s="29">
        <v>7255.0</v>
      </c>
      <c r="C2794" s="59">
        <v>7255.0</v>
      </c>
      <c r="D2794" s="27">
        <v>0.0</v>
      </c>
      <c r="E2794" s="42"/>
    </row>
    <row r="2795" hidden="1">
      <c r="A2795" s="58" t="s">
        <v>3873</v>
      </c>
      <c r="B2795" s="29">
        <v>0.0</v>
      </c>
      <c r="C2795" s="59">
        <v>0.0</v>
      </c>
      <c r="D2795" s="27">
        <v>0.0</v>
      </c>
      <c r="E2795" s="42"/>
    </row>
    <row r="2796" hidden="1">
      <c r="A2796" s="58" t="s">
        <v>3874</v>
      </c>
      <c r="B2796" s="29">
        <v>0.0</v>
      </c>
      <c r="C2796" s="59">
        <v>0.0</v>
      </c>
      <c r="D2796" s="27">
        <v>0.0</v>
      </c>
      <c r="E2796" s="42"/>
    </row>
    <row r="2797" hidden="1">
      <c r="A2797" s="35" t="s">
        <v>3875</v>
      </c>
      <c r="B2797" s="49">
        <v>57414.30000000001</v>
      </c>
      <c r="C2797" s="74">
        <v>57414.3</v>
      </c>
      <c r="D2797" s="27">
        <v>-7.275957614183426E-12</v>
      </c>
      <c r="E2797" s="42"/>
    </row>
    <row r="2798" hidden="1">
      <c r="A2798" s="36" t="s">
        <v>3876</v>
      </c>
      <c r="B2798" s="43">
        <v>3.499999999989086</v>
      </c>
      <c r="C2798" s="75">
        <v>3.5</v>
      </c>
      <c r="D2798" s="66">
        <v>1.0913936421275139E-11</v>
      </c>
      <c r="E2798" s="47"/>
    </row>
    <row r="2799" hidden="1"/>
    <row r="2800" hidden="1"/>
    <row r="2801" hidden="1">
      <c r="A2801" s="5" t="s">
        <v>5097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3850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4" t="s">
        <v>3851</v>
      </c>
      <c r="D2805" s="48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5101</v>
      </c>
      <c r="B2807" s="7"/>
      <c r="C2807" s="16"/>
      <c r="D2807" s="56" t="s">
        <v>5099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3852</v>
      </c>
      <c r="B2809" s="6"/>
      <c r="C2809" s="6"/>
      <c r="D2809" s="6"/>
      <c r="E2809" s="7"/>
    </row>
    <row r="2810" hidden="1">
      <c r="A2810" s="20" t="s">
        <v>3853</v>
      </c>
      <c r="B2810" s="21" t="s">
        <v>3854</v>
      </c>
      <c r="C2810" s="22" t="s">
        <v>3855</v>
      </c>
      <c r="D2810" s="21" t="s">
        <v>3856</v>
      </c>
      <c r="E2810" s="23" t="s">
        <v>13</v>
      </c>
    </row>
    <row r="2811" hidden="1">
      <c r="A2811" s="57" t="s">
        <v>3857</v>
      </c>
      <c r="B2811" s="25">
        <v>11965.0</v>
      </c>
      <c r="C2811" s="26">
        <v>12115.0</v>
      </c>
      <c r="D2811" s="27">
        <v>150.0</v>
      </c>
      <c r="E2811" s="41"/>
    </row>
    <row r="2812" hidden="1">
      <c r="A2812" s="57" t="s">
        <v>3858</v>
      </c>
      <c r="B2812" s="29">
        <v>10207.0</v>
      </c>
      <c r="C2812" s="26">
        <v>10207.0</v>
      </c>
      <c r="D2812" s="27">
        <v>0.0</v>
      </c>
      <c r="E2812" s="41"/>
    </row>
    <row r="2813" hidden="1">
      <c r="A2813" s="57" t="s">
        <v>3859</v>
      </c>
      <c r="B2813" s="29">
        <v>100.0</v>
      </c>
      <c r="C2813" s="26">
        <v>100.0</v>
      </c>
      <c r="D2813" s="27">
        <v>0.0</v>
      </c>
      <c r="E2813" s="42"/>
    </row>
    <row r="2814" hidden="1">
      <c r="A2814" s="57" t="s">
        <v>3860</v>
      </c>
      <c r="B2814" s="25">
        <v>700.0</v>
      </c>
      <c r="C2814" s="26">
        <v>700.0</v>
      </c>
      <c r="D2814" s="27">
        <v>0.0</v>
      </c>
      <c r="E2814" s="41"/>
    </row>
    <row r="2815" hidden="1">
      <c r="A2815" s="31" t="s">
        <v>3862</v>
      </c>
      <c r="B2815" s="25">
        <v>0.0</v>
      </c>
      <c r="C2815" s="26"/>
      <c r="D2815" s="27">
        <v>0.0</v>
      </c>
      <c r="E2815" s="42"/>
    </row>
    <row r="2816" hidden="1">
      <c r="A2816" s="31" t="s">
        <v>3863</v>
      </c>
      <c r="B2816" s="29">
        <v>0.0</v>
      </c>
      <c r="C2816" s="26"/>
      <c r="D2816" s="27">
        <v>0.0</v>
      </c>
      <c r="E2816" s="42"/>
    </row>
    <row r="2817" hidden="1">
      <c r="A2817" s="31" t="s">
        <v>3865</v>
      </c>
      <c r="B2817" s="29">
        <v>3727.0</v>
      </c>
      <c r="C2817" s="26">
        <v>3446.0</v>
      </c>
      <c r="D2817" s="27">
        <v>-281.0</v>
      </c>
      <c r="E2817" s="28" t="s">
        <v>9102</v>
      </c>
    </row>
    <row r="2818" hidden="1">
      <c r="A2818" s="31" t="s">
        <v>3867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8" t="s">
        <v>3868</v>
      </c>
      <c r="B2819" s="49">
        <v>53337.0</v>
      </c>
      <c r="C2819" s="49">
        <v>53337.0</v>
      </c>
      <c r="D2819" s="27">
        <v>0.0</v>
      </c>
      <c r="E2819" s="42"/>
    </row>
    <row r="2820" hidden="1">
      <c r="A2820" s="58" t="s">
        <v>3869</v>
      </c>
      <c r="B2820" s="29">
        <v>33503.0</v>
      </c>
      <c r="C2820" s="59">
        <v>33239.0</v>
      </c>
      <c r="D2820" s="27">
        <v>-264.0</v>
      </c>
      <c r="E2820" s="42"/>
    </row>
    <row r="2821" hidden="1">
      <c r="A2821" s="58" t="s">
        <v>3870</v>
      </c>
      <c r="B2821" s="29">
        <v>29844.0</v>
      </c>
      <c r="C2821" s="59">
        <v>29844.0</v>
      </c>
      <c r="D2821" s="27">
        <v>0.0</v>
      </c>
      <c r="E2821" s="42"/>
    </row>
    <row r="2822" hidden="1">
      <c r="A2822" s="58" t="s">
        <v>3871</v>
      </c>
      <c r="B2822" s="29">
        <v>22498.0</v>
      </c>
      <c r="C2822" s="59">
        <v>22498.0</v>
      </c>
      <c r="D2822" s="27">
        <v>0.0</v>
      </c>
      <c r="E2822" s="42"/>
    </row>
    <row r="2823" hidden="1">
      <c r="A2823" s="58" t="s">
        <v>3873</v>
      </c>
      <c r="B2823" s="29">
        <v>0.0</v>
      </c>
      <c r="C2823" s="59">
        <v>0.0</v>
      </c>
      <c r="D2823" s="27">
        <v>0.0</v>
      </c>
      <c r="E2823" s="42"/>
    </row>
    <row r="2824" hidden="1">
      <c r="A2824" s="58" t="s">
        <v>3874</v>
      </c>
      <c r="B2824" s="29">
        <v>0.0</v>
      </c>
      <c r="C2824" s="59">
        <v>0.0</v>
      </c>
      <c r="D2824" s="27">
        <v>0.0</v>
      </c>
      <c r="E2824" s="42"/>
    </row>
    <row r="2825" hidden="1">
      <c r="A2825" s="35" t="s">
        <v>3875</v>
      </c>
      <c r="B2825" s="49">
        <v>167589.0</v>
      </c>
      <c r="C2825" s="74">
        <v>167325.0</v>
      </c>
      <c r="D2825" s="27">
        <v>-264.0</v>
      </c>
      <c r="E2825" s="42"/>
    </row>
    <row r="2826" hidden="1">
      <c r="A2826" s="36" t="s">
        <v>3876</v>
      </c>
      <c r="B2826" s="43">
        <v>2.0</v>
      </c>
      <c r="C2826" s="75">
        <v>1.0</v>
      </c>
      <c r="D2826" s="66">
        <v>-1.0</v>
      </c>
      <c r="E2826" s="47"/>
    </row>
    <row r="2827" hidden="1"/>
    <row r="2828" hidden="1"/>
    <row r="2829" hidden="1">
      <c r="A2829" s="5" t="s">
        <v>5097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3850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4" t="s">
        <v>3851</v>
      </c>
      <c r="D2833" s="48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5101</v>
      </c>
      <c r="B2835" s="7"/>
      <c r="C2835" s="16"/>
      <c r="D2835" s="56" t="s">
        <v>5099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3852</v>
      </c>
      <c r="B2837" s="6"/>
      <c r="C2837" s="6"/>
      <c r="D2837" s="6"/>
      <c r="E2837" s="7"/>
    </row>
    <row r="2838" hidden="1">
      <c r="A2838" s="20" t="s">
        <v>3853</v>
      </c>
      <c r="B2838" s="21" t="s">
        <v>3854</v>
      </c>
      <c r="C2838" s="22" t="s">
        <v>3855</v>
      </c>
      <c r="D2838" s="21" t="s">
        <v>3856</v>
      </c>
      <c r="E2838" s="23" t="s">
        <v>13</v>
      </c>
    </row>
    <row r="2839" hidden="1">
      <c r="A2839" s="57" t="s">
        <v>3857</v>
      </c>
      <c r="B2839" s="25">
        <v>11965.0</v>
      </c>
      <c r="C2839" s="26">
        <v>12115.0</v>
      </c>
      <c r="D2839" s="27">
        <v>150.0</v>
      </c>
      <c r="E2839" s="41"/>
    </row>
    <row r="2840" hidden="1">
      <c r="A2840" s="57" t="s">
        <v>3858</v>
      </c>
      <c r="B2840" s="29">
        <v>10207.0</v>
      </c>
      <c r="C2840" s="26">
        <v>10207.0</v>
      </c>
      <c r="D2840" s="27">
        <v>0.0</v>
      </c>
      <c r="E2840" s="41"/>
    </row>
    <row r="2841" hidden="1">
      <c r="A2841" s="57" t="s">
        <v>3859</v>
      </c>
      <c r="B2841" s="29">
        <v>100.0</v>
      </c>
      <c r="C2841" s="26">
        <v>100.0</v>
      </c>
      <c r="D2841" s="27">
        <v>0.0</v>
      </c>
      <c r="E2841" s="42"/>
    </row>
    <row r="2842" hidden="1">
      <c r="A2842" s="57" t="s">
        <v>3860</v>
      </c>
      <c r="B2842" s="25">
        <v>700.0</v>
      </c>
      <c r="C2842" s="26">
        <v>700.0</v>
      </c>
      <c r="D2842" s="27">
        <v>0.0</v>
      </c>
      <c r="E2842" s="41"/>
    </row>
    <row r="2843" hidden="1">
      <c r="A2843" s="31" t="s">
        <v>3862</v>
      </c>
      <c r="B2843" s="25">
        <v>0.0</v>
      </c>
      <c r="C2843" s="26"/>
      <c r="D2843" s="27">
        <v>0.0</v>
      </c>
      <c r="E2843" s="42"/>
    </row>
    <row r="2844" hidden="1">
      <c r="A2844" s="31" t="s">
        <v>3863</v>
      </c>
      <c r="B2844" s="29">
        <v>0.0</v>
      </c>
      <c r="C2844" s="26"/>
      <c r="D2844" s="27">
        <v>0.0</v>
      </c>
      <c r="E2844" s="42"/>
    </row>
    <row r="2845" hidden="1">
      <c r="A2845" s="31" t="s">
        <v>3865</v>
      </c>
      <c r="B2845" s="29">
        <v>3727.0</v>
      </c>
      <c r="C2845" s="26">
        <v>3446.0</v>
      </c>
      <c r="D2845" s="27">
        <v>-281.0</v>
      </c>
      <c r="E2845" s="28" t="s">
        <v>9102</v>
      </c>
    </row>
    <row r="2846" hidden="1">
      <c r="A2846" s="31" t="s">
        <v>3867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8" t="s">
        <v>3868</v>
      </c>
      <c r="B2847" s="49">
        <v>53337.0</v>
      </c>
      <c r="C2847" s="49">
        <v>53337.0</v>
      </c>
      <c r="D2847" s="27">
        <v>0.0</v>
      </c>
      <c r="E2847" s="42"/>
    </row>
    <row r="2848" hidden="1">
      <c r="A2848" s="58" t="s">
        <v>3869</v>
      </c>
      <c r="B2848" s="29">
        <v>33503.0</v>
      </c>
      <c r="C2848" s="59">
        <v>33239.0</v>
      </c>
      <c r="D2848" s="27">
        <v>-264.0</v>
      </c>
      <c r="E2848" s="42"/>
    </row>
    <row r="2849" hidden="1">
      <c r="A2849" s="58" t="s">
        <v>3870</v>
      </c>
      <c r="B2849" s="29">
        <v>29844.0</v>
      </c>
      <c r="C2849" s="59">
        <v>29844.0</v>
      </c>
      <c r="D2849" s="27">
        <v>0.0</v>
      </c>
      <c r="E2849" s="42"/>
    </row>
    <row r="2850" hidden="1">
      <c r="A2850" s="58" t="s">
        <v>3871</v>
      </c>
      <c r="B2850" s="29">
        <v>22498.0</v>
      </c>
      <c r="C2850" s="59">
        <v>22498.0</v>
      </c>
      <c r="D2850" s="27">
        <v>0.0</v>
      </c>
      <c r="E2850" s="42"/>
    </row>
    <row r="2851" hidden="1">
      <c r="A2851" s="58" t="s">
        <v>3873</v>
      </c>
      <c r="B2851" s="29">
        <v>0.0</v>
      </c>
      <c r="C2851" s="59">
        <v>0.0</v>
      </c>
      <c r="D2851" s="27">
        <v>0.0</v>
      </c>
      <c r="E2851" s="42"/>
    </row>
    <row r="2852" hidden="1">
      <c r="A2852" s="58" t="s">
        <v>3874</v>
      </c>
      <c r="B2852" s="29">
        <v>0.0</v>
      </c>
      <c r="C2852" s="59">
        <v>0.0</v>
      </c>
      <c r="D2852" s="27">
        <v>0.0</v>
      </c>
      <c r="E2852" s="42"/>
    </row>
    <row r="2853" hidden="1">
      <c r="A2853" s="35" t="s">
        <v>3875</v>
      </c>
      <c r="B2853" s="49">
        <v>167589.0</v>
      </c>
      <c r="C2853" s="74">
        <v>167325.0</v>
      </c>
      <c r="D2853" s="27">
        <v>-264.0</v>
      </c>
      <c r="E2853" s="42"/>
    </row>
    <row r="2854" hidden="1">
      <c r="A2854" s="36" t="s">
        <v>3876</v>
      </c>
      <c r="B2854" s="43">
        <v>2.0</v>
      </c>
      <c r="C2854" s="75">
        <v>1.0</v>
      </c>
      <c r="D2854" s="66">
        <v>-1.0</v>
      </c>
      <c r="E2854" s="47"/>
    </row>
    <row r="2855" hidden="1"/>
    <row r="2856" hidden="1"/>
    <row r="2857" hidden="1">
      <c r="A2857" s="5" t="s">
        <v>5097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3850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4" t="s">
        <v>3851</v>
      </c>
      <c r="D2861" s="48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5098</v>
      </c>
      <c r="B2863" s="7"/>
      <c r="C2863" s="16"/>
      <c r="D2863" s="56" t="s">
        <v>5099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3852</v>
      </c>
      <c r="B2865" s="6"/>
      <c r="C2865" s="6"/>
      <c r="D2865" s="6"/>
      <c r="E2865" s="7"/>
    </row>
    <row r="2866" hidden="1">
      <c r="A2866" s="20" t="s">
        <v>3853</v>
      </c>
      <c r="B2866" s="21" t="s">
        <v>3854</v>
      </c>
      <c r="C2866" s="22" t="s">
        <v>3855</v>
      </c>
      <c r="D2866" s="21" t="s">
        <v>3856</v>
      </c>
      <c r="E2866" s="23" t="s">
        <v>13</v>
      </c>
    </row>
    <row r="2867" hidden="1">
      <c r="A2867" s="57" t="s">
        <v>3857</v>
      </c>
      <c r="B2867" s="25">
        <v>5956.0</v>
      </c>
      <c r="C2867" s="26">
        <v>5478.0</v>
      </c>
      <c r="D2867" s="27">
        <v>-478.0</v>
      </c>
      <c r="E2867" s="41"/>
    </row>
    <row r="2868" hidden="1">
      <c r="A2868" s="57" t="s">
        <v>3858</v>
      </c>
      <c r="B2868" s="29">
        <v>14169.0</v>
      </c>
      <c r="C2868" s="26">
        <v>14169.0</v>
      </c>
      <c r="D2868" s="27">
        <v>0.0</v>
      </c>
      <c r="E2868" s="41"/>
    </row>
    <row r="2869" hidden="1">
      <c r="A2869" s="57" t="s">
        <v>3859</v>
      </c>
      <c r="B2869" s="29">
        <v>320.0</v>
      </c>
      <c r="C2869" s="26">
        <v>320.0</v>
      </c>
      <c r="D2869" s="27">
        <v>0.0</v>
      </c>
      <c r="E2869" s="42"/>
    </row>
    <row r="2870" hidden="1">
      <c r="A2870" s="57" t="s">
        <v>3860</v>
      </c>
      <c r="B2870" s="25">
        <v>2700.0</v>
      </c>
      <c r="C2870" s="26">
        <v>2700.0</v>
      </c>
      <c r="D2870" s="27">
        <v>0.0</v>
      </c>
      <c r="E2870" s="41"/>
    </row>
    <row r="2871" hidden="1">
      <c r="A2871" s="31" t="s">
        <v>3862</v>
      </c>
      <c r="B2871" s="25">
        <v>0.0</v>
      </c>
      <c r="C2871" s="26"/>
      <c r="D2871" s="27">
        <v>0.0</v>
      </c>
      <c r="E2871" s="42"/>
    </row>
    <row r="2872" hidden="1">
      <c r="A2872" s="31" t="s">
        <v>3863</v>
      </c>
      <c r="B2872" s="29">
        <v>0.0</v>
      </c>
      <c r="C2872" s="26"/>
      <c r="D2872" s="27">
        <v>0.0</v>
      </c>
      <c r="E2872" s="42"/>
    </row>
    <row r="2873" hidden="1">
      <c r="A2873" s="31" t="s">
        <v>3865</v>
      </c>
      <c r="B2873" s="29">
        <v>500.0</v>
      </c>
      <c r="C2873" s="26">
        <v>665.0</v>
      </c>
      <c r="D2873" s="27">
        <v>165.0</v>
      </c>
      <c r="E2873" s="28" t="s">
        <v>9095</v>
      </c>
    </row>
    <row r="2874" hidden="1">
      <c r="A2874" s="31" t="s">
        <v>3867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8" t="s">
        <v>3868</v>
      </c>
      <c r="B2875" s="49">
        <v>87032.0</v>
      </c>
      <c r="C2875" s="49">
        <v>87032.0</v>
      </c>
      <c r="D2875" s="27">
        <v>0.0</v>
      </c>
      <c r="E2875" s="42"/>
    </row>
    <row r="2876" hidden="1">
      <c r="A2876" s="58" t="s">
        <v>3869</v>
      </c>
      <c r="B2876" s="29">
        <v>43021.0</v>
      </c>
      <c r="C2876" s="59">
        <v>43021.0</v>
      </c>
      <c r="D2876" s="27">
        <v>0.0</v>
      </c>
      <c r="E2876" s="42"/>
    </row>
    <row r="2877" hidden="1">
      <c r="A2877" s="58" t="s">
        <v>3870</v>
      </c>
      <c r="B2877" s="29">
        <v>38328.0</v>
      </c>
      <c r="C2877" s="59">
        <v>38328.0</v>
      </c>
      <c r="D2877" s="27">
        <v>0.0</v>
      </c>
      <c r="E2877" s="42"/>
    </row>
    <row r="2878" hidden="1">
      <c r="A2878" s="58" t="s">
        <v>3871</v>
      </c>
      <c r="B2878" s="29">
        <v>32407.2</v>
      </c>
      <c r="C2878" s="59">
        <v>32407.2</v>
      </c>
      <c r="D2878" s="27">
        <v>0.0</v>
      </c>
      <c r="E2878" s="42"/>
    </row>
    <row r="2879" hidden="1">
      <c r="A2879" s="58" t="s">
        <v>3873</v>
      </c>
      <c r="B2879" s="29">
        <v>0.0</v>
      </c>
      <c r="C2879" s="59">
        <v>0.0</v>
      </c>
      <c r="D2879" s="27">
        <v>0.0</v>
      </c>
      <c r="E2879" s="42"/>
    </row>
    <row r="2880" hidden="1">
      <c r="A2880" s="58" t="s">
        <v>3874</v>
      </c>
      <c r="B2880" s="29">
        <v>0.0</v>
      </c>
      <c r="C2880" s="59">
        <v>0.0</v>
      </c>
      <c r="D2880" s="27">
        <v>0.0</v>
      </c>
      <c r="E2880" s="42"/>
    </row>
    <row r="2881" hidden="1">
      <c r="A2881" s="35" t="s">
        <v>3875</v>
      </c>
      <c r="B2881" s="49">
        <v>226227.7</v>
      </c>
      <c r="C2881" s="74">
        <v>226227.7</v>
      </c>
      <c r="D2881" s="27">
        <v>0.0</v>
      </c>
      <c r="E2881" s="42"/>
    </row>
    <row r="2882" hidden="1">
      <c r="A2882" s="36" t="s">
        <v>3876</v>
      </c>
      <c r="B2882" s="43">
        <v>5.5</v>
      </c>
      <c r="C2882" s="75">
        <v>7.5</v>
      </c>
      <c r="D2882" s="66">
        <v>2.0</v>
      </c>
      <c r="E2882" s="47"/>
    </row>
    <row r="2883" hidden="1"/>
    <row r="2884" hidden="1"/>
    <row r="2885" hidden="1">
      <c r="A2885" s="5" t="s">
        <v>5097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3850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4" t="s">
        <v>3851</v>
      </c>
      <c r="D2889" s="48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5098</v>
      </c>
      <c r="B2891" s="7"/>
      <c r="C2891" s="16"/>
      <c r="D2891" s="56" t="s">
        <v>5099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3852</v>
      </c>
      <c r="B2893" s="6"/>
      <c r="C2893" s="6"/>
      <c r="D2893" s="6"/>
      <c r="E2893" s="7"/>
    </row>
    <row r="2894" hidden="1">
      <c r="A2894" s="20" t="s">
        <v>3853</v>
      </c>
      <c r="B2894" s="21" t="s">
        <v>3854</v>
      </c>
      <c r="C2894" s="22" t="s">
        <v>3855</v>
      </c>
      <c r="D2894" s="21" t="s">
        <v>3856</v>
      </c>
      <c r="E2894" s="23" t="s">
        <v>13</v>
      </c>
    </row>
    <row r="2895" hidden="1">
      <c r="A2895" s="57" t="s">
        <v>3857</v>
      </c>
      <c r="B2895" s="25">
        <v>6486.0</v>
      </c>
      <c r="C2895" s="26">
        <v>6486.0</v>
      </c>
      <c r="D2895" s="27">
        <v>0.0</v>
      </c>
      <c r="E2895" s="41"/>
    </row>
    <row r="2896" hidden="1">
      <c r="A2896" s="57" t="s">
        <v>3858</v>
      </c>
      <c r="B2896" s="29">
        <v>16577.0</v>
      </c>
      <c r="C2896" s="26">
        <v>16577.0</v>
      </c>
      <c r="D2896" s="27">
        <v>0.0</v>
      </c>
      <c r="E2896" s="41"/>
    </row>
    <row r="2897" hidden="1">
      <c r="A2897" s="57" t="s">
        <v>3859</v>
      </c>
      <c r="B2897" s="29">
        <v>0.0</v>
      </c>
      <c r="C2897" s="26"/>
      <c r="D2897" s="27">
        <v>0.0</v>
      </c>
      <c r="E2897" s="42"/>
    </row>
    <row r="2898" hidden="1">
      <c r="A2898" s="57" t="s">
        <v>3860</v>
      </c>
      <c r="B2898" s="25">
        <v>700.0</v>
      </c>
      <c r="C2898" s="26">
        <v>700.0</v>
      </c>
      <c r="D2898" s="27">
        <v>0.0</v>
      </c>
      <c r="E2898" s="41"/>
    </row>
    <row r="2899" hidden="1">
      <c r="A2899" s="31" t="s">
        <v>3862</v>
      </c>
      <c r="B2899" s="25">
        <v>0.0</v>
      </c>
      <c r="C2899" s="26"/>
      <c r="D2899" s="27">
        <v>0.0</v>
      </c>
      <c r="E2899" s="42"/>
    </row>
    <row r="2900" hidden="1">
      <c r="A2900" s="31" t="s">
        <v>3863</v>
      </c>
      <c r="B2900" s="29">
        <v>120.0</v>
      </c>
      <c r="C2900" s="26">
        <v>120.0</v>
      </c>
      <c r="D2900" s="27">
        <v>0.0</v>
      </c>
      <c r="E2900" s="41" t="s">
        <v>5373</v>
      </c>
    </row>
    <row r="2901" hidden="1">
      <c r="A2901" s="31" t="s">
        <v>3865</v>
      </c>
      <c r="B2901" s="29">
        <v>863.0</v>
      </c>
      <c r="C2901" s="26">
        <v>849.0</v>
      </c>
      <c r="D2901" s="27">
        <v>-14.0</v>
      </c>
      <c r="E2901" s="28" t="s">
        <v>9103</v>
      </c>
    </row>
    <row r="2902" hidden="1">
      <c r="A2902" s="31" t="s">
        <v>3867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8" t="s">
        <v>3868</v>
      </c>
      <c r="B2903" s="49">
        <v>82643.0</v>
      </c>
      <c r="C2903" s="49">
        <v>82643.0</v>
      </c>
      <c r="D2903" s="27">
        <v>0.0</v>
      </c>
      <c r="E2903" s="42"/>
    </row>
    <row r="2904" hidden="1">
      <c r="A2904" s="58" t="s">
        <v>3869</v>
      </c>
      <c r="B2904" s="29">
        <v>41888.0</v>
      </c>
      <c r="C2904" s="59">
        <v>41888.0</v>
      </c>
      <c r="D2904" s="27">
        <v>0.0</v>
      </c>
      <c r="E2904" s="42"/>
    </row>
    <row r="2905" hidden="1">
      <c r="A2905" s="58" t="s">
        <v>3870</v>
      </c>
      <c r="B2905" s="29">
        <v>33981.0</v>
      </c>
      <c r="C2905" s="59">
        <v>33981.0</v>
      </c>
      <c r="D2905" s="27">
        <v>0.0</v>
      </c>
      <c r="E2905" s="42"/>
    </row>
    <row r="2906" hidden="1">
      <c r="A2906" s="58" t="s">
        <v>3871</v>
      </c>
      <c r="B2906" s="29">
        <v>34380.0</v>
      </c>
      <c r="C2906" s="59">
        <v>34380.0</v>
      </c>
      <c r="D2906" s="27">
        <v>0.0</v>
      </c>
      <c r="E2906" s="42"/>
    </row>
    <row r="2907" hidden="1">
      <c r="A2907" s="58" t="s">
        <v>3873</v>
      </c>
      <c r="B2907" s="29">
        <v>3945.0</v>
      </c>
      <c r="C2907" s="59">
        <v>3945.0</v>
      </c>
      <c r="D2907" s="27">
        <v>0.0</v>
      </c>
      <c r="E2907" s="42"/>
    </row>
    <row r="2908" hidden="1">
      <c r="A2908" s="58" t="s">
        <v>3874</v>
      </c>
      <c r="B2908" s="29">
        <v>0.0</v>
      </c>
      <c r="C2908" s="59">
        <v>0.0</v>
      </c>
      <c r="D2908" s="27">
        <v>0.0</v>
      </c>
      <c r="E2908" s="42"/>
    </row>
    <row r="2909" hidden="1">
      <c r="A2909" s="35" t="s">
        <v>3875</v>
      </c>
      <c r="B2909" s="49">
        <v>223409.0</v>
      </c>
      <c r="C2909" s="74">
        <v>223409.0</v>
      </c>
      <c r="D2909" s="27">
        <v>0.0</v>
      </c>
      <c r="E2909" s="42"/>
    </row>
    <row r="2910" hidden="1">
      <c r="A2910" s="36" t="s">
        <v>3876</v>
      </c>
      <c r="B2910" s="43">
        <v>4.0</v>
      </c>
      <c r="C2910" s="75">
        <v>-5.0</v>
      </c>
      <c r="D2910" s="66">
        <v>-9.0</v>
      </c>
      <c r="E2910" s="47"/>
    </row>
    <row r="2911" hidden="1"/>
    <row r="2912" hidden="1"/>
    <row r="2913" hidden="1">
      <c r="A2913" s="5" t="s">
        <v>5097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3850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4" t="s">
        <v>3851</v>
      </c>
      <c r="D2917" s="48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5098</v>
      </c>
      <c r="B2919" s="7"/>
      <c r="C2919" s="16"/>
      <c r="D2919" s="56" t="s">
        <v>5099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3852</v>
      </c>
      <c r="B2921" s="6"/>
      <c r="C2921" s="6"/>
      <c r="D2921" s="6"/>
      <c r="E2921" s="7"/>
    </row>
    <row r="2922" hidden="1">
      <c r="A2922" s="20" t="s">
        <v>3853</v>
      </c>
      <c r="B2922" s="21" t="s">
        <v>3854</v>
      </c>
      <c r="C2922" s="22" t="s">
        <v>3855</v>
      </c>
      <c r="D2922" s="21" t="s">
        <v>3856</v>
      </c>
      <c r="E2922" s="23" t="s">
        <v>13</v>
      </c>
    </row>
    <row r="2923" hidden="1">
      <c r="A2923" s="57" t="s">
        <v>3857</v>
      </c>
      <c r="B2923" s="25">
        <v>6486.0</v>
      </c>
      <c r="C2923" s="26">
        <v>6486.0</v>
      </c>
      <c r="D2923" s="27">
        <v>0.0</v>
      </c>
      <c r="E2923" s="41"/>
    </row>
    <row r="2924" hidden="1">
      <c r="A2924" s="57" t="s">
        <v>3858</v>
      </c>
      <c r="B2924" s="29">
        <v>16577.0</v>
      </c>
      <c r="C2924" s="26">
        <v>16577.0</v>
      </c>
      <c r="D2924" s="27">
        <v>0.0</v>
      </c>
      <c r="E2924" s="41"/>
    </row>
    <row r="2925" hidden="1">
      <c r="A2925" s="57" t="s">
        <v>3859</v>
      </c>
      <c r="B2925" s="29">
        <v>0.0</v>
      </c>
      <c r="C2925" s="26"/>
      <c r="D2925" s="27">
        <v>0.0</v>
      </c>
      <c r="E2925" s="42"/>
    </row>
    <row r="2926" hidden="1">
      <c r="A2926" s="57" t="s">
        <v>3860</v>
      </c>
      <c r="B2926" s="25">
        <v>700.0</v>
      </c>
      <c r="C2926" s="26">
        <v>700.0</v>
      </c>
      <c r="D2926" s="27">
        <v>0.0</v>
      </c>
      <c r="E2926" s="41"/>
    </row>
    <row r="2927" hidden="1">
      <c r="A2927" s="31" t="s">
        <v>3862</v>
      </c>
      <c r="B2927" s="25">
        <v>0.0</v>
      </c>
      <c r="C2927" s="26"/>
      <c r="D2927" s="27">
        <v>0.0</v>
      </c>
      <c r="E2927" s="42"/>
    </row>
    <row r="2928" hidden="1">
      <c r="A2928" s="31" t="s">
        <v>3863</v>
      </c>
      <c r="B2928" s="29">
        <v>120.0</v>
      </c>
      <c r="C2928" s="26">
        <v>120.0</v>
      </c>
      <c r="D2928" s="27">
        <v>0.0</v>
      </c>
      <c r="E2928" s="41" t="s">
        <v>5373</v>
      </c>
    </row>
    <row r="2929" hidden="1">
      <c r="A2929" s="31" t="s">
        <v>3865</v>
      </c>
      <c r="B2929" s="29">
        <v>863.0</v>
      </c>
      <c r="C2929" s="26">
        <v>849.0</v>
      </c>
      <c r="D2929" s="27">
        <v>-14.0</v>
      </c>
      <c r="E2929" s="28" t="s">
        <v>9103</v>
      </c>
    </row>
    <row r="2930" hidden="1">
      <c r="A2930" s="31" t="s">
        <v>3867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8" t="s">
        <v>3868</v>
      </c>
      <c r="B2931" s="49">
        <v>82643.0</v>
      </c>
      <c r="C2931" s="49">
        <v>82643.0</v>
      </c>
      <c r="D2931" s="27">
        <v>0.0</v>
      </c>
      <c r="E2931" s="42"/>
    </row>
    <row r="2932" hidden="1">
      <c r="A2932" s="58" t="s">
        <v>3869</v>
      </c>
      <c r="B2932" s="29">
        <v>41888.0</v>
      </c>
      <c r="C2932" s="59">
        <v>41888.0</v>
      </c>
      <c r="D2932" s="27">
        <v>0.0</v>
      </c>
      <c r="E2932" s="42"/>
    </row>
    <row r="2933" hidden="1">
      <c r="A2933" s="58" t="s">
        <v>3870</v>
      </c>
      <c r="B2933" s="29">
        <v>33981.0</v>
      </c>
      <c r="C2933" s="59">
        <v>33981.0</v>
      </c>
      <c r="D2933" s="27">
        <v>0.0</v>
      </c>
      <c r="E2933" s="42"/>
    </row>
    <row r="2934" hidden="1">
      <c r="A2934" s="58" t="s">
        <v>3871</v>
      </c>
      <c r="B2934" s="29">
        <v>34380.0</v>
      </c>
      <c r="C2934" s="59">
        <v>34380.0</v>
      </c>
      <c r="D2934" s="27">
        <v>0.0</v>
      </c>
      <c r="E2934" s="42"/>
    </row>
    <row r="2935" hidden="1">
      <c r="A2935" s="58" t="s">
        <v>3873</v>
      </c>
      <c r="B2935" s="29">
        <v>3945.0</v>
      </c>
      <c r="C2935" s="59">
        <v>3945.0</v>
      </c>
      <c r="D2935" s="27">
        <v>0.0</v>
      </c>
      <c r="E2935" s="42"/>
    </row>
    <row r="2936" hidden="1">
      <c r="A2936" s="58" t="s">
        <v>3874</v>
      </c>
      <c r="B2936" s="29">
        <v>0.0</v>
      </c>
      <c r="C2936" s="59">
        <v>0.0</v>
      </c>
      <c r="D2936" s="27">
        <v>0.0</v>
      </c>
      <c r="E2936" s="42"/>
    </row>
    <row r="2937" hidden="1">
      <c r="A2937" s="35" t="s">
        <v>3875</v>
      </c>
      <c r="B2937" s="49">
        <v>223409.0</v>
      </c>
      <c r="C2937" s="74">
        <v>223409.0</v>
      </c>
      <c r="D2937" s="27">
        <v>0.0</v>
      </c>
      <c r="E2937" s="42"/>
    </row>
    <row r="2938" hidden="1">
      <c r="A2938" s="36" t="s">
        <v>3876</v>
      </c>
      <c r="B2938" s="43">
        <v>4.0</v>
      </c>
      <c r="C2938" s="75">
        <v>-5.0</v>
      </c>
      <c r="D2938" s="66">
        <v>-9.0</v>
      </c>
      <c r="E2938" s="47"/>
    </row>
    <row r="2939" hidden="1"/>
    <row r="2940" hidden="1"/>
    <row r="2941" hidden="1">
      <c r="A2941" s="5" t="s">
        <v>5097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3850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4" t="s">
        <v>3851</v>
      </c>
      <c r="D2945" s="48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5098</v>
      </c>
      <c r="B2947" s="7"/>
      <c r="C2947" s="16"/>
      <c r="D2947" s="56" t="s">
        <v>5099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3852</v>
      </c>
      <c r="B2949" s="6"/>
      <c r="C2949" s="6"/>
      <c r="D2949" s="6"/>
      <c r="E2949" s="7"/>
    </row>
    <row r="2950" hidden="1">
      <c r="A2950" s="20" t="s">
        <v>3853</v>
      </c>
      <c r="B2950" s="21" t="s">
        <v>3854</v>
      </c>
      <c r="C2950" s="22" t="s">
        <v>3855</v>
      </c>
      <c r="D2950" s="21" t="s">
        <v>3856</v>
      </c>
      <c r="E2950" s="23" t="s">
        <v>13</v>
      </c>
    </row>
    <row r="2951" hidden="1">
      <c r="A2951" s="57" t="s">
        <v>3857</v>
      </c>
      <c r="B2951" s="25">
        <v>6486.0</v>
      </c>
      <c r="C2951" s="26">
        <v>6486.0</v>
      </c>
      <c r="D2951" s="27">
        <v>0.0</v>
      </c>
      <c r="E2951" s="41"/>
    </row>
    <row r="2952" hidden="1">
      <c r="A2952" s="57" t="s">
        <v>3858</v>
      </c>
      <c r="B2952" s="29">
        <v>16577.0</v>
      </c>
      <c r="C2952" s="26">
        <v>16577.0</v>
      </c>
      <c r="D2952" s="27">
        <v>0.0</v>
      </c>
      <c r="E2952" s="41"/>
    </row>
    <row r="2953" hidden="1">
      <c r="A2953" s="57" t="s">
        <v>3859</v>
      </c>
      <c r="B2953" s="29">
        <v>0.0</v>
      </c>
      <c r="C2953" s="26"/>
      <c r="D2953" s="27">
        <v>0.0</v>
      </c>
      <c r="E2953" s="42"/>
    </row>
    <row r="2954" hidden="1">
      <c r="A2954" s="57" t="s">
        <v>3860</v>
      </c>
      <c r="B2954" s="25">
        <v>700.0</v>
      </c>
      <c r="C2954" s="26">
        <v>700.0</v>
      </c>
      <c r="D2954" s="27">
        <v>0.0</v>
      </c>
      <c r="E2954" s="41"/>
    </row>
    <row r="2955" hidden="1">
      <c r="A2955" s="31" t="s">
        <v>3862</v>
      </c>
      <c r="B2955" s="25">
        <v>0.0</v>
      </c>
      <c r="C2955" s="26"/>
      <c r="D2955" s="27">
        <v>0.0</v>
      </c>
      <c r="E2955" s="42"/>
    </row>
    <row r="2956" hidden="1">
      <c r="A2956" s="31" t="s">
        <v>3863</v>
      </c>
      <c r="B2956" s="29">
        <v>120.0</v>
      </c>
      <c r="C2956" s="26">
        <v>120.0</v>
      </c>
      <c r="D2956" s="27">
        <v>0.0</v>
      </c>
      <c r="E2956" s="41" t="s">
        <v>5373</v>
      </c>
    </row>
    <row r="2957" hidden="1">
      <c r="A2957" s="31" t="s">
        <v>3865</v>
      </c>
      <c r="B2957" s="29">
        <v>863.0</v>
      </c>
      <c r="C2957" s="26">
        <v>849.0</v>
      </c>
      <c r="D2957" s="27">
        <v>-14.0</v>
      </c>
      <c r="E2957" s="28" t="s">
        <v>9104</v>
      </c>
    </row>
    <row r="2958" hidden="1">
      <c r="A2958" s="31" t="s">
        <v>3867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8" t="s">
        <v>3868</v>
      </c>
      <c r="B2959" s="49">
        <v>82643.0</v>
      </c>
      <c r="C2959" s="49">
        <v>82643.0</v>
      </c>
      <c r="D2959" s="27">
        <v>0.0</v>
      </c>
      <c r="E2959" s="42"/>
    </row>
    <row r="2960" hidden="1">
      <c r="A2960" s="58" t="s">
        <v>3869</v>
      </c>
      <c r="B2960" s="29">
        <v>41888.0</v>
      </c>
      <c r="C2960" s="59">
        <v>41888.0</v>
      </c>
      <c r="D2960" s="27">
        <v>0.0</v>
      </c>
      <c r="E2960" s="42"/>
    </row>
    <row r="2961" hidden="1">
      <c r="A2961" s="58" t="s">
        <v>3870</v>
      </c>
      <c r="B2961" s="29">
        <v>33981.0</v>
      </c>
      <c r="C2961" s="59">
        <v>33981.0</v>
      </c>
      <c r="D2961" s="27">
        <v>0.0</v>
      </c>
      <c r="E2961" s="42"/>
    </row>
    <row r="2962" hidden="1">
      <c r="A2962" s="58" t="s">
        <v>3871</v>
      </c>
      <c r="B2962" s="29">
        <v>34380.0</v>
      </c>
      <c r="C2962" s="59">
        <v>34380.0</v>
      </c>
      <c r="D2962" s="27">
        <v>0.0</v>
      </c>
      <c r="E2962" s="42"/>
    </row>
    <row r="2963" hidden="1">
      <c r="A2963" s="58" t="s">
        <v>3873</v>
      </c>
      <c r="B2963" s="29">
        <v>3945.0</v>
      </c>
      <c r="C2963" s="59">
        <v>3945.0</v>
      </c>
      <c r="D2963" s="27">
        <v>0.0</v>
      </c>
      <c r="E2963" s="42"/>
    </row>
    <row r="2964" hidden="1">
      <c r="A2964" s="58" t="s">
        <v>3874</v>
      </c>
      <c r="B2964" s="29">
        <v>0.0</v>
      </c>
      <c r="C2964" s="59">
        <v>0.0</v>
      </c>
      <c r="D2964" s="27">
        <v>0.0</v>
      </c>
      <c r="E2964" s="42"/>
    </row>
    <row r="2965" hidden="1">
      <c r="A2965" s="35" t="s">
        <v>3875</v>
      </c>
      <c r="B2965" s="49">
        <v>223409.0</v>
      </c>
      <c r="C2965" s="74">
        <v>223409.0</v>
      </c>
      <c r="D2965" s="27">
        <v>0.0</v>
      </c>
      <c r="E2965" s="42"/>
    </row>
    <row r="2966" hidden="1">
      <c r="A2966" s="36" t="s">
        <v>3876</v>
      </c>
      <c r="B2966" s="43">
        <v>4.0</v>
      </c>
      <c r="C2966" s="75">
        <v>-5.0</v>
      </c>
      <c r="D2966" s="66">
        <v>-9.0</v>
      </c>
      <c r="E2966" s="47"/>
    </row>
    <row r="2967" hidden="1"/>
    <row r="2968" hidden="1"/>
    <row r="2969" hidden="1">
      <c r="A2969" s="5" t="s">
        <v>5097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3850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4" t="s">
        <v>3851</v>
      </c>
      <c r="D2973" s="48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5098</v>
      </c>
      <c r="B2975" s="7"/>
      <c r="C2975" s="16"/>
      <c r="D2975" s="56" t="s">
        <v>5099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3852</v>
      </c>
      <c r="B2977" s="6"/>
      <c r="C2977" s="6"/>
      <c r="D2977" s="6"/>
      <c r="E2977" s="7"/>
    </row>
    <row r="2978" hidden="1">
      <c r="A2978" s="20" t="s">
        <v>3853</v>
      </c>
      <c r="B2978" s="21" t="s">
        <v>3854</v>
      </c>
      <c r="C2978" s="22" t="s">
        <v>3855</v>
      </c>
      <c r="D2978" s="21" t="s">
        <v>3856</v>
      </c>
      <c r="E2978" s="23" t="s">
        <v>13</v>
      </c>
    </row>
    <row r="2979" hidden="1">
      <c r="A2979" s="57" t="s">
        <v>3857</v>
      </c>
      <c r="B2979" s="25">
        <v>6177.0</v>
      </c>
      <c r="C2979" s="26">
        <v>6178.0</v>
      </c>
      <c r="D2979" s="27">
        <v>1.0</v>
      </c>
      <c r="E2979" s="41"/>
    </row>
    <row r="2980" hidden="1">
      <c r="A2980" s="57" t="s">
        <v>3858</v>
      </c>
      <c r="B2980" s="29">
        <v>18349.0</v>
      </c>
      <c r="C2980" s="26">
        <v>18349.0</v>
      </c>
      <c r="D2980" s="27">
        <v>0.0</v>
      </c>
      <c r="E2980" s="41"/>
    </row>
    <row r="2981" hidden="1">
      <c r="A2981" s="57" t="s">
        <v>3859</v>
      </c>
      <c r="B2981" s="29">
        <v>150.0</v>
      </c>
      <c r="C2981" s="26">
        <v>150.0</v>
      </c>
      <c r="D2981" s="27">
        <v>0.0</v>
      </c>
      <c r="E2981" s="42"/>
    </row>
    <row r="2982" hidden="1">
      <c r="A2982" s="57" t="s">
        <v>3860</v>
      </c>
      <c r="B2982" s="25">
        <v>700.0</v>
      </c>
      <c r="C2982" s="26">
        <v>700.0</v>
      </c>
      <c r="D2982" s="27">
        <v>0.0</v>
      </c>
      <c r="E2982" s="41"/>
    </row>
    <row r="2983" hidden="1">
      <c r="A2983" s="31" t="s">
        <v>3862</v>
      </c>
      <c r="B2983" s="25">
        <v>0.0</v>
      </c>
      <c r="C2983" s="26"/>
      <c r="D2983" s="27">
        <v>0.0</v>
      </c>
      <c r="E2983" s="42"/>
    </row>
    <row r="2984" hidden="1">
      <c r="A2984" s="31" t="s">
        <v>3863</v>
      </c>
      <c r="B2984" s="29">
        <v>0.0</v>
      </c>
      <c r="C2984" s="26"/>
      <c r="D2984" s="27">
        <v>0.0</v>
      </c>
      <c r="E2984" s="41"/>
    </row>
    <row r="2985" hidden="1">
      <c r="A2985" s="31" t="s">
        <v>3865</v>
      </c>
      <c r="B2985" s="29">
        <v>0.0</v>
      </c>
      <c r="C2985" s="26"/>
      <c r="D2985" s="27">
        <v>0.0</v>
      </c>
      <c r="E2985" s="28"/>
    </row>
    <row r="2986" hidden="1">
      <c r="A2986" s="31" t="s">
        <v>3867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8" t="s">
        <v>3868</v>
      </c>
      <c r="B2987" s="49">
        <v>88314.99999999999</v>
      </c>
      <c r="C2987" s="49">
        <v>88315.00000000001</v>
      </c>
      <c r="D2987" s="27">
        <v>2.9103830456733704E-11</v>
      </c>
      <c r="E2987" s="42"/>
    </row>
    <row r="2988" hidden="1">
      <c r="A2988" s="58" t="s">
        <v>3869</v>
      </c>
      <c r="B2988" s="29">
        <v>40593.0</v>
      </c>
      <c r="C2988" s="59">
        <v>40593.0</v>
      </c>
      <c r="D2988" s="27">
        <v>0.0</v>
      </c>
      <c r="E2988" s="42"/>
    </row>
    <row r="2989" hidden="1">
      <c r="A2989" s="58" t="s">
        <v>3870</v>
      </c>
      <c r="B2989" s="29">
        <v>38885.0</v>
      </c>
      <c r="C2989" s="59">
        <v>38516.0</v>
      </c>
      <c r="D2989" s="27">
        <v>-369.0</v>
      </c>
      <c r="E2989" s="42"/>
    </row>
    <row r="2990" hidden="1">
      <c r="A2990" s="58" t="s">
        <v>3871</v>
      </c>
      <c r="B2990" s="29">
        <v>31548.7</v>
      </c>
      <c r="C2990" s="59">
        <v>31548.7</v>
      </c>
      <c r="D2990" s="27">
        <v>0.0</v>
      </c>
      <c r="E2990" s="42"/>
    </row>
    <row r="2991" hidden="1">
      <c r="A2991" s="58" t="s">
        <v>3873</v>
      </c>
      <c r="B2991" s="29">
        <v>2509.0</v>
      </c>
      <c r="C2991" s="59">
        <v>2509.0</v>
      </c>
      <c r="D2991" s="27">
        <v>0.0</v>
      </c>
      <c r="E2991" s="42"/>
    </row>
    <row r="2992" hidden="1">
      <c r="A2992" s="58" t="s">
        <v>3874</v>
      </c>
      <c r="B2992" s="29">
        <v>0.0</v>
      </c>
      <c r="C2992" s="59">
        <v>0.0</v>
      </c>
      <c r="D2992" s="27">
        <v>0.0</v>
      </c>
      <c r="E2992" s="42"/>
    </row>
    <row r="2993" hidden="1">
      <c r="A2993" s="35" t="s">
        <v>3875</v>
      </c>
      <c r="B2993" s="49">
        <v>228596.19999999998</v>
      </c>
      <c r="C2993" s="74">
        <v>228227.2</v>
      </c>
      <c r="D2993" s="27">
        <v>-368.9999999999709</v>
      </c>
      <c r="E2993" s="42"/>
    </row>
    <row r="2994" hidden="1">
      <c r="A2994" s="36" t="s">
        <v>3876</v>
      </c>
      <c r="B2994" s="43">
        <v>5.500000000007276</v>
      </c>
      <c r="C2994" s="75">
        <v>26.5</v>
      </c>
      <c r="D2994" s="66">
        <v>20.999999999992724</v>
      </c>
      <c r="E2994" s="47"/>
    </row>
    <row r="2995" hidden="1"/>
    <row r="2996" hidden="1"/>
    <row r="2997" hidden="1">
      <c r="A2997" s="5" t="s">
        <v>5097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3850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4" t="s">
        <v>3851</v>
      </c>
      <c r="D3001" s="48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5098</v>
      </c>
      <c r="B3003" s="7"/>
      <c r="C3003" s="16"/>
      <c r="D3003" s="56" t="s">
        <v>5113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3852</v>
      </c>
      <c r="B3005" s="6"/>
      <c r="C3005" s="6"/>
      <c r="D3005" s="6"/>
      <c r="E3005" s="7"/>
    </row>
    <row r="3006" hidden="1">
      <c r="A3006" s="20" t="s">
        <v>3853</v>
      </c>
      <c r="B3006" s="21" t="s">
        <v>3854</v>
      </c>
      <c r="C3006" s="22" t="s">
        <v>3855</v>
      </c>
      <c r="D3006" s="21" t="s">
        <v>3856</v>
      </c>
      <c r="E3006" s="23" t="s">
        <v>13</v>
      </c>
    </row>
    <row r="3007" hidden="1">
      <c r="A3007" s="57" t="s">
        <v>3857</v>
      </c>
      <c r="B3007" s="25">
        <v>660.0</v>
      </c>
      <c r="C3007" s="26">
        <v>660.0</v>
      </c>
      <c r="D3007" s="27">
        <v>0.0</v>
      </c>
      <c r="E3007" s="41"/>
    </row>
    <row r="3008" hidden="1">
      <c r="A3008" s="57" t="s">
        <v>3858</v>
      </c>
      <c r="B3008" s="29">
        <v>6686.0</v>
      </c>
      <c r="C3008" s="26">
        <v>6686.0</v>
      </c>
      <c r="D3008" s="27">
        <v>0.0</v>
      </c>
      <c r="E3008" s="41"/>
    </row>
    <row r="3009" hidden="1">
      <c r="A3009" s="57" t="s">
        <v>3859</v>
      </c>
      <c r="B3009" s="29">
        <v>0.0</v>
      </c>
      <c r="C3009" s="26"/>
      <c r="D3009" s="27">
        <v>0.0</v>
      </c>
      <c r="E3009" s="42"/>
    </row>
    <row r="3010" hidden="1">
      <c r="A3010" s="57" t="s">
        <v>3860</v>
      </c>
      <c r="B3010" s="25">
        <v>2300.0</v>
      </c>
      <c r="C3010" s="26">
        <v>2300.0</v>
      </c>
      <c r="D3010" s="27">
        <v>0.0</v>
      </c>
      <c r="E3010" s="41"/>
    </row>
    <row r="3011" hidden="1">
      <c r="A3011" s="31" t="s">
        <v>3862</v>
      </c>
      <c r="B3011" s="25">
        <v>0.0</v>
      </c>
      <c r="C3011" s="26"/>
      <c r="D3011" s="27">
        <v>0.0</v>
      </c>
      <c r="E3011" s="42"/>
    </row>
    <row r="3012" hidden="1">
      <c r="A3012" s="31" t="s">
        <v>3863</v>
      </c>
      <c r="B3012" s="29">
        <v>100.0</v>
      </c>
      <c r="C3012" s="26">
        <v>100.0</v>
      </c>
      <c r="D3012" s="27">
        <v>0.0</v>
      </c>
      <c r="E3012" s="41" t="s">
        <v>5288</v>
      </c>
    </row>
    <row r="3013" hidden="1">
      <c r="A3013" s="31" t="s">
        <v>3865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3867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8" t="s">
        <v>3868</v>
      </c>
      <c r="B3015" s="49">
        <v>46135.5</v>
      </c>
      <c r="C3015" s="49">
        <v>46135.5</v>
      </c>
      <c r="D3015" s="27">
        <v>0.0</v>
      </c>
      <c r="E3015" s="42"/>
    </row>
    <row r="3016" hidden="1">
      <c r="A3016" s="58" t="s">
        <v>3869</v>
      </c>
      <c r="B3016" s="29">
        <v>22675.0</v>
      </c>
      <c r="C3016" s="59">
        <v>22675.0</v>
      </c>
      <c r="D3016" s="27">
        <v>0.0</v>
      </c>
      <c r="E3016" s="42"/>
    </row>
    <row r="3017" hidden="1">
      <c r="A3017" s="58" t="s">
        <v>3870</v>
      </c>
      <c r="B3017" s="29">
        <v>22563.0</v>
      </c>
      <c r="C3017" s="59">
        <v>21821.0</v>
      </c>
      <c r="D3017" s="27">
        <v>-742.0</v>
      </c>
      <c r="E3017" s="42"/>
    </row>
    <row r="3018" hidden="1">
      <c r="A3018" s="58" t="s">
        <v>3871</v>
      </c>
      <c r="B3018" s="29">
        <v>13643.0</v>
      </c>
      <c r="C3018" s="59">
        <v>13643.0</v>
      </c>
      <c r="D3018" s="27">
        <v>0.0</v>
      </c>
      <c r="E3018" s="42"/>
    </row>
    <row r="3019" hidden="1">
      <c r="A3019" s="58" t="s">
        <v>3873</v>
      </c>
      <c r="B3019" s="29">
        <v>618.0</v>
      </c>
      <c r="C3019" s="59">
        <v>618.0</v>
      </c>
      <c r="D3019" s="27">
        <v>0.0</v>
      </c>
      <c r="E3019" s="42"/>
    </row>
    <row r="3020" hidden="1">
      <c r="A3020" s="58" t="s">
        <v>3874</v>
      </c>
      <c r="B3020" s="29">
        <v>0.0</v>
      </c>
      <c r="C3020" s="59">
        <v>0.0</v>
      </c>
      <c r="D3020" s="27">
        <v>0.0</v>
      </c>
      <c r="E3020" s="42"/>
    </row>
    <row r="3021" hidden="1">
      <c r="A3021" s="35" t="s">
        <v>3875</v>
      </c>
      <c r="B3021" s="49">
        <v>117178.5</v>
      </c>
      <c r="C3021" s="74">
        <v>116436.50000000003</v>
      </c>
      <c r="D3021" s="27">
        <v>-741.9999999999709</v>
      </c>
      <c r="E3021" s="42"/>
    </row>
    <row r="3022" hidden="1">
      <c r="A3022" s="36" t="s">
        <v>3876</v>
      </c>
      <c r="B3022" s="43">
        <v>4.000000000007276</v>
      </c>
      <c r="C3022" s="75">
        <v>1891.999999999971</v>
      </c>
      <c r="D3022" s="66">
        <v>1887.9999999999636</v>
      </c>
      <c r="E3022" s="47" t="s">
        <v>9105</v>
      </c>
    </row>
    <row r="3023" hidden="1">
      <c r="A3023" s="39"/>
      <c r="B3023" s="60"/>
      <c r="C3023" s="77"/>
      <c r="D3023" s="61"/>
      <c r="E3023" s="69"/>
    </row>
    <row r="3024" hidden="1">
      <c r="A3024" s="39"/>
      <c r="B3024" s="60"/>
      <c r="C3024" s="77"/>
      <c r="D3024" s="61"/>
      <c r="E3024" s="69"/>
    </row>
    <row r="3025" hidden="1">
      <c r="A3025" s="5" t="s">
        <v>5097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3850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46143.0</v>
      </c>
      <c r="B3029" s="6"/>
      <c r="C3029" s="54" t="s">
        <v>3851</v>
      </c>
      <c r="D3029" s="48">
        <v>46145.0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5105</v>
      </c>
      <c r="B3031" s="7"/>
      <c r="C3031" s="16"/>
      <c r="D3031" s="56" t="s">
        <v>5099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3852</v>
      </c>
      <c r="B3033" s="6"/>
      <c r="C3033" s="6"/>
      <c r="D3033" s="6"/>
      <c r="E3033" s="7"/>
    </row>
    <row r="3034" hidden="1">
      <c r="A3034" s="20" t="s">
        <v>3853</v>
      </c>
      <c r="B3034" s="21" t="s">
        <v>3854</v>
      </c>
      <c r="C3034" s="22" t="s">
        <v>3855</v>
      </c>
      <c r="D3034" s="21" t="s">
        <v>3856</v>
      </c>
      <c r="E3034" s="23" t="s">
        <v>13</v>
      </c>
    </row>
    <row r="3035" hidden="1">
      <c r="A3035" s="57" t="s">
        <v>3857</v>
      </c>
      <c r="B3035" s="25">
        <v>2981.0</v>
      </c>
      <c r="C3035" s="26">
        <v>1981.0</v>
      </c>
      <c r="D3035" s="27">
        <v>-1000.0</v>
      </c>
      <c r="E3035" s="41"/>
    </row>
    <row r="3036" hidden="1">
      <c r="A3036" s="57" t="s">
        <v>3858</v>
      </c>
      <c r="B3036" s="29">
        <v>7547.0</v>
      </c>
      <c r="C3036" s="26">
        <v>7547.0</v>
      </c>
      <c r="D3036" s="27">
        <v>0.0</v>
      </c>
      <c r="E3036" s="41"/>
    </row>
    <row r="3037" hidden="1">
      <c r="A3037" s="57" t="s">
        <v>3859</v>
      </c>
      <c r="B3037" s="29">
        <v>0.0</v>
      </c>
      <c r="C3037" s="26"/>
      <c r="D3037" s="27">
        <v>0.0</v>
      </c>
      <c r="E3037" s="42"/>
    </row>
    <row r="3038" hidden="1">
      <c r="A3038" s="57" t="s">
        <v>3860</v>
      </c>
      <c r="B3038" s="25">
        <v>0.0</v>
      </c>
      <c r="C3038" s="26"/>
      <c r="D3038" s="27">
        <v>0.0</v>
      </c>
      <c r="E3038" s="41"/>
    </row>
    <row r="3039" hidden="1">
      <c r="A3039" s="31" t="s">
        <v>3862</v>
      </c>
      <c r="B3039" s="25">
        <v>0.0</v>
      </c>
      <c r="C3039" s="26"/>
      <c r="D3039" s="27">
        <v>0.0</v>
      </c>
      <c r="E3039" s="42"/>
    </row>
    <row r="3040" hidden="1">
      <c r="A3040" s="31" t="s">
        <v>3863</v>
      </c>
      <c r="B3040" s="29">
        <v>0.0</v>
      </c>
      <c r="C3040" s="26"/>
      <c r="D3040" s="27">
        <v>0.0</v>
      </c>
      <c r="E3040" s="41"/>
    </row>
    <row r="3041" hidden="1">
      <c r="A3041" s="31" t="s">
        <v>3865</v>
      </c>
      <c r="B3041" s="29">
        <v>833.0</v>
      </c>
      <c r="C3041" s="26"/>
      <c r="D3041" s="27">
        <v>-833.0</v>
      </c>
      <c r="E3041" s="28"/>
    </row>
    <row r="3042" hidden="1">
      <c r="A3042" s="31" t="s">
        <v>3867</v>
      </c>
      <c r="B3042" s="29">
        <v>135.0</v>
      </c>
      <c r="C3042" s="26">
        <v>135.0</v>
      </c>
      <c r="D3042" s="27">
        <v>0.0</v>
      </c>
      <c r="E3042" s="28"/>
    </row>
    <row r="3043" hidden="1">
      <c r="A3043" s="58" t="s">
        <v>3868</v>
      </c>
      <c r="B3043" s="49">
        <v>36345.0</v>
      </c>
      <c r="C3043" s="49">
        <v>36345.0</v>
      </c>
      <c r="D3043" s="27">
        <v>0.0</v>
      </c>
      <c r="E3043" s="42"/>
    </row>
    <row r="3044" hidden="1">
      <c r="A3044" s="58" t="s">
        <v>3869</v>
      </c>
      <c r="B3044" s="29">
        <v>22966.0</v>
      </c>
      <c r="C3044" s="59">
        <v>22966.0</v>
      </c>
      <c r="D3044" s="27">
        <v>0.0</v>
      </c>
      <c r="E3044" s="42"/>
    </row>
    <row r="3045" hidden="1">
      <c r="A3045" s="58" t="s">
        <v>3870</v>
      </c>
      <c r="B3045" s="29">
        <v>20782.0</v>
      </c>
      <c r="C3045" s="59">
        <v>20782.0</v>
      </c>
      <c r="D3045" s="27">
        <v>0.0</v>
      </c>
      <c r="E3045" s="42"/>
    </row>
    <row r="3046" hidden="1">
      <c r="A3046" s="58" t="s">
        <v>3871</v>
      </c>
      <c r="B3046" s="29">
        <v>15906.0</v>
      </c>
      <c r="C3046" s="59">
        <v>15906.0</v>
      </c>
      <c r="D3046" s="27">
        <v>0.0</v>
      </c>
      <c r="E3046" s="42"/>
    </row>
    <row r="3047" hidden="1">
      <c r="A3047" s="58" t="s">
        <v>3873</v>
      </c>
      <c r="B3047" s="29">
        <v>702.0</v>
      </c>
      <c r="C3047" s="59">
        <v>702.0</v>
      </c>
      <c r="D3047" s="27">
        <v>0.0</v>
      </c>
      <c r="E3047" s="42"/>
    </row>
    <row r="3048" hidden="1">
      <c r="A3048" s="58" t="s">
        <v>3874</v>
      </c>
      <c r="B3048" s="29">
        <v>0.0</v>
      </c>
      <c r="C3048" s="59">
        <v>0.0</v>
      </c>
      <c r="D3048" s="27">
        <v>0.0</v>
      </c>
      <c r="E3048" s="42"/>
    </row>
    <row r="3049" hidden="1">
      <c r="A3049" s="35" t="s">
        <v>3875</v>
      </c>
      <c r="B3049" s="49">
        <v>108196.5</v>
      </c>
      <c r="C3049" s="74">
        <v>108196.5</v>
      </c>
      <c r="D3049" s="27">
        <v>0.0</v>
      </c>
      <c r="E3049" s="42"/>
    </row>
    <row r="3050" hidden="1">
      <c r="A3050" s="36" t="s">
        <v>3876</v>
      </c>
      <c r="B3050" s="43">
        <v>0.5</v>
      </c>
      <c r="C3050" s="75">
        <v>-1832.5</v>
      </c>
      <c r="D3050" s="66">
        <v>-1833.0</v>
      </c>
      <c r="E3050" s="47" t="s">
        <v>9106</v>
      </c>
    </row>
    <row r="3051" hidden="1">
      <c r="A3051" s="39"/>
      <c r="B3051" s="60"/>
      <c r="C3051" s="77"/>
      <c r="D3051" s="61"/>
      <c r="E3051" s="69"/>
    </row>
    <row r="3052" hidden="1">
      <c r="A3052" s="39"/>
      <c r="B3052" s="60"/>
      <c r="C3052" s="77"/>
      <c r="D3052" s="61"/>
      <c r="E3052" s="69"/>
    </row>
    <row r="3053" hidden="1">
      <c r="A3053" s="5" t="s">
        <v>5097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3850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46143.0</v>
      </c>
      <c r="B3057" s="6"/>
      <c r="C3057" s="54" t="s">
        <v>3851</v>
      </c>
      <c r="D3057" s="48">
        <v>46145.0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5" t="s">
        <v>5105</v>
      </c>
      <c r="B3059" s="7"/>
      <c r="C3059" s="16"/>
      <c r="D3059" s="56" t="s">
        <v>5099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3852</v>
      </c>
      <c r="B3061" s="6"/>
      <c r="C3061" s="6"/>
      <c r="D3061" s="6"/>
      <c r="E3061" s="7"/>
    </row>
    <row r="3062" hidden="1">
      <c r="A3062" s="20" t="s">
        <v>3853</v>
      </c>
      <c r="B3062" s="21" t="s">
        <v>3854</v>
      </c>
      <c r="C3062" s="22" t="s">
        <v>3855</v>
      </c>
      <c r="D3062" s="21" t="s">
        <v>3856</v>
      </c>
      <c r="E3062" s="23" t="s">
        <v>13</v>
      </c>
    </row>
    <row r="3063" hidden="1">
      <c r="A3063" s="57" t="s">
        <v>3857</v>
      </c>
      <c r="B3063" s="25">
        <v>2981.0</v>
      </c>
      <c r="C3063" s="26">
        <v>1981.0</v>
      </c>
      <c r="D3063" s="27">
        <v>-1000.0</v>
      </c>
      <c r="E3063" s="41"/>
    </row>
    <row r="3064" hidden="1">
      <c r="A3064" s="57" t="s">
        <v>3858</v>
      </c>
      <c r="B3064" s="29">
        <v>7547.0</v>
      </c>
      <c r="C3064" s="26">
        <v>7547.0</v>
      </c>
      <c r="D3064" s="27">
        <v>0.0</v>
      </c>
      <c r="E3064" s="41"/>
    </row>
    <row r="3065" hidden="1">
      <c r="A3065" s="57" t="s">
        <v>3859</v>
      </c>
      <c r="B3065" s="29">
        <v>0.0</v>
      </c>
      <c r="C3065" s="26"/>
      <c r="D3065" s="27">
        <v>0.0</v>
      </c>
      <c r="E3065" s="42"/>
    </row>
    <row r="3066" hidden="1">
      <c r="A3066" s="57" t="s">
        <v>3860</v>
      </c>
      <c r="B3066" s="25">
        <v>0.0</v>
      </c>
      <c r="C3066" s="26"/>
      <c r="D3066" s="27">
        <v>0.0</v>
      </c>
      <c r="E3066" s="41"/>
    </row>
    <row r="3067" hidden="1">
      <c r="A3067" s="31" t="s">
        <v>3862</v>
      </c>
      <c r="B3067" s="25">
        <v>0.0</v>
      </c>
      <c r="C3067" s="26"/>
      <c r="D3067" s="27">
        <v>0.0</v>
      </c>
      <c r="E3067" s="42"/>
    </row>
    <row r="3068" hidden="1">
      <c r="A3068" s="31" t="s">
        <v>3863</v>
      </c>
      <c r="B3068" s="29">
        <v>0.0</v>
      </c>
      <c r="C3068" s="26"/>
      <c r="D3068" s="27">
        <v>0.0</v>
      </c>
      <c r="E3068" s="41"/>
    </row>
    <row r="3069" hidden="1">
      <c r="A3069" s="31" t="s">
        <v>3865</v>
      </c>
      <c r="B3069" s="29">
        <v>833.0</v>
      </c>
      <c r="C3069" s="26"/>
      <c r="D3069" s="27">
        <v>-833.0</v>
      </c>
      <c r="E3069" s="28"/>
    </row>
    <row r="3070" hidden="1">
      <c r="A3070" s="31" t="s">
        <v>3867</v>
      </c>
      <c r="B3070" s="29">
        <v>135.0</v>
      </c>
      <c r="C3070" s="26">
        <v>135.0</v>
      </c>
      <c r="D3070" s="27">
        <v>0.0</v>
      </c>
      <c r="E3070" s="28"/>
    </row>
    <row r="3071" hidden="1">
      <c r="A3071" s="58" t="s">
        <v>3868</v>
      </c>
      <c r="B3071" s="49">
        <v>36345.0</v>
      </c>
      <c r="C3071" s="49">
        <v>36345.0</v>
      </c>
      <c r="D3071" s="27">
        <v>0.0</v>
      </c>
      <c r="E3071" s="42"/>
    </row>
    <row r="3072" hidden="1">
      <c r="A3072" s="58" t="s">
        <v>3869</v>
      </c>
      <c r="B3072" s="29">
        <v>22966.0</v>
      </c>
      <c r="C3072" s="59">
        <v>22966.0</v>
      </c>
      <c r="D3072" s="27">
        <v>0.0</v>
      </c>
      <c r="E3072" s="42"/>
    </row>
    <row r="3073" hidden="1">
      <c r="A3073" s="58" t="s">
        <v>3870</v>
      </c>
      <c r="B3073" s="29">
        <v>20782.0</v>
      </c>
      <c r="C3073" s="59">
        <v>20782.0</v>
      </c>
      <c r="D3073" s="27">
        <v>0.0</v>
      </c>
      <c r="E3073" s="42"/>
    </row>
    <row r="3074" hidden="1">
      <c r="A3074" s="58" t="s">
        <v>3871</v>
      </c>
      <c r="B3074" s="29">
        <v>15906.0</v>
      </c>
      <c r="C3074" s="59">
        <v>15906.0</v>
      </c>
      <c r="D3074" s="27">
        <v>0.0</v>
      </c>
      <c r="E3074" s="42"/>
    </row>
    <row r="3075" hidden="1">
      <c r="A3075" s="58" t="s">
        <v>3873</v>
      </c>
      <c r="B3075" s="29">
        <v>702.0</v>
      </c>
      <c r="C3075" s="59">
        <v>702.0</v>
      </c>
      <c r="D3075" s="27">
        <v>0.0</v>
      </c>
      <c r="E3075" s="42"/>
    </row>
    <row r="3076" hidden="1">
      <c r="A3076" s="58" t="s">
        <v>3874</v>
      </c>
      <c r="B3076" s="29">
        <v>0.0</v>
      </c>
      <c r="C3076" s="59">
        <v>0.0</v>
      </c>
      <c r="D3076" s="27">
        <v>0.0</v>
      </c>
      <c r="E3076" s="42"/>
    </row>
    <row r="3077" hidden="1">
      <c r="A3077" s="35" t="s">
        <v>3875</v>
      </c>
      <c r="B3077" s="49">
        <v>108196.5</v>
      </c>
      <c r="C3077" s="74">
        <v>108196.5</v>
      </c>
      <c r="D3077" s="27">
        <v>0.0</v>
      </c>
      <c r="E3077" s="42"/>
    </row>
    <row r="3078" hidden="1">
      <c r="A3078" s="36" t="s">
        <v>3876</v>
      </c>
      <c r="B3078" s="43">
        <v>0.5</v>
      </c>
      <c r="C3078" s="75">
        <v>-1832.5</v>
      </c>
      <c r="D3078" s="66">
        <v>-1833.0</v>
      </c>
      <c r="E3078" s="47" t="s">
        <v>9106</v>
      </c>
    </row>
    <row r="3079" hidden="1">
      <c r="A3079" s="39"/>
      <c r="B3079" s="60"/>
      <c r="C3079" s="77"/>
      <c r="D3079" s="61"/>
      <c r="E3079" s="69"/>
    </row>
    <row r="3080" hidden="1">
      <c r="A3080" s="39"/>
      <c r="B3080" s="60"/>
      <c r="C3080" s="77"/>
      <c r="D3080" s="61"/>
      <c r="E3080" s="69"/>
    </row>
    <row r="3081" hidden="1">
      <c r="A3081" s="5" t="s">
        <v>5097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3850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46146.0</v>
      </c>
      <c r="B3085" s="6"/>
      <c r="C3085" s="54" t="s">
        <v>3851</v>
      </c>
      <c r="D3085" s="48">
        <v>46152.0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5" t="s">
        <v>5098</v>
      </c>
      <c r="B3087" s="7"/>
      <c r="C3087" s="16"/>
      <c r="D3087" s="56" t="s">
        <v>5099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3852</v>
      </c>
      <c r="B3089" s="6"/>
      <c r="C3089" s="6"/>
      <c r="D3089" s="6"/>
      <c r="E3089" s="7"/>
    </row>
    <row r="3090" hidden="1">
      <c r="A3090" s="20" t="s">
        <v>3853</v>
      </c>
      <c r="B3090" s="21" t="s">
        <v>3854</v>
      </c>
      <c r="C3090" s="22" t="s">
        <v>3855</v>
      </c>
      <c r="D3090" s="21" t="s">
        <v>3856</v>
      </c>
      <c r="E3090" s="23" t="s">
        <v>13</v>
      </c>
    </row>
    <row r="3091" hidden="1">
      <c r="A3091" s="57" t="s">
        <v>3857</v>
      </c>
      <c r="B3091" s="25">
        <v>8221.0</v>
      </c>
      <c r="C3091" s="26">
        <v>8550.0</v>
      </c>
      <c r="D3091" s="27">
        <v>329.0</v>
      </c>
      <c r="E3091" s="41" t="s">
        <v>9107</v>
      </c>
    </row>
    <row r="3092" hidden="1">
      <c r="A3092" s="57" t="s">
        <v>3858</v>
      </c>
      <c r="B3092" s="29">
        <v>19859.0</v>
      </c>
      <c r="C3092" s="26">
        <v>19859.0</v>
      </c>
      <c r="D3092" s="27">
        <v>0.0</v>
      </c>
      <c r="E3092" s="41"/>
    </row>
    <row r="3093" hidden="1">
      <c r="A3093" s="57" t="s">
        <v>3859</v>
      </c>
      <c r="B3093" s="29">
        <v>0.0</v>
      </c>
      <c r="C3093" s="26"/>
      <c r="D3093" s="27">
        <v>0.0</v>
      </c>
      <c r="E3093" s="42"/>
    </row>
    <row r="3094" hidden="1">
      <c r="A3094" s="57" t="s">
        <v>3860</v>
      </c>
      <c r="B3094" s="25">
        <v>1700.0</v>
      </c>
      <c r="C3094" s="26">
        <v>1700.0</v>
      </c>
      <c r="D3094" s="27">
        <v>0.0</v>
      </c>
      <c r="E3094" s="41"/>
    </row>
    <row r="3095" hidden="1">
      <c r="A3095" s="31" t="s">
        <v>3862</v>
      </c>
      <c r="B3095" s="25">
        <v>0.0</v>
      </c>
      <c r="C3095" s="26"/>
      <c r="D3095" s="27">
        <v>0.0</v>
      </c>
      <c r="E3095" s="42"/>
    </row>
    <row r="3096" hidden="1">
      <c r="A3096" s="31" t="s">
        <v>3863</v>
      </c>
      <c r="B3096" s="29">
        <v>71.0</v>
      </c>
      <c r="C3096" s="26">
        <v>71.0</v>
      </c>
      <c r="D3096" s="27">
        <v>0.0</v>
      </c>
      <c r="E3096" s="41" t="s">
        <v>5093</v>
      </c>
    </row>
    <row r="3097" hidden="1">
      <c r="A3097" s="31" t="s">
        <v>3865</v>
      </c>
      <c r="B3097" s="29">
        <v>814.0</v>
      </c>
      <c r="C3097" s="26">
        <v>764.0</v>
      </c>
      <c r="D3097" s="27">
        <v>-50.0</v>
      </c>
      <c r="E3097" s="28" t="s">
        <v>5298</v>
      </c>
    </row>
    <row r="3098" hidden="1">
      <c r="A3098" s="31" t="s">
        <v>3867</v>
      </c>
      <c r="B3098" s="29">
        <v>1120.0</v>
      </c>
      <c r="C3098" s="26">
        <v>1170.0</v>
      </c>
      <c r="D3098" s="27">
        <v>50.0</v>
      </c>
      <c r="E3098" s="28"/>
    </row>
    <row r="3099" hidden="1">
      <c r="A3099" s="58" t="s">
        <v>3868</v>
      </c>
      <c r="B3099" s="49">
        <v>83291.0</v>
      </c>
      <c r="C3099" s="49">
        <v>83291.0</v>
      </c>
      <c r="D3099" s="27">
        <v>0.0</v>
      </c>
      <c r="E3099" s="42"/>
    </row>
    <row r="3100" hidden="1">
      <c r="A3100" s="58" t="s">
        <v>3869</v>
      </c>
      <c r="B3100" s="29">
        <v>36987.0</v>
      </c>
      <c r="C3100" s="59">
        <v>36987.0</v>
      </c>
      <c r="D3100" s="27">
        <v>0.0</v>
      </c>
      <c r="E3100" s="42"/>
    </row>
    <row r="3101" hidden="1">
      <c r="A3101" s="58" t="s">
        <v>3870</v>
      </c>
      <c r="B3101" s="29">
        <v>40195.0</v>
      </c>
      <c r="C3101" s="59">
        <v>39866.0</v>
      </c>
      <c r="D3101" s="27">
        <v>-329.0</v>
      </c>
      <c r="E3101" s="42"/>
    </row>
    <row r="3102" hidden="1">
      <c r="A3102" s="58" t="s">
        <v>3871</v>
      </c>
      <c r="B3102" s="29">
        <v>24449.0</v>
      </c>
      <c r="C3102" s="59">
        <v>24449.0</v>
      </c>
      <c r="D3102" s="27">
        <v>0.0</v>
      </c>
      <c r="E3102" s="42"/>
    </row>
    <row r="3103" hidden="1">
      <c r="A3103" s="58" t="s">
        <v>3873</v>
      </c>
      <c r="B3103" s="29">
        <v>3078.0</v>
      </c>
      <c r="C3103" s="59">
        <v>3078.0</v>
      </c>
      <c r="D3103" s="27">
        <v>0.0</v>
      </c>
      <c r="E3103" s="42"/>
    </row>
    <row r="3104" hidden="1">
      <c r="A3104" s="58" t="s">
        <v>3874</v>
      </c>
      <c r="B3104" s="29">
        <v>0.0</v>
      </c>
      <c r="C3104" s="59">
        <v>0.0</v>
      </c>
      <c r="D3104" s="27">
        <v>0.0</v>
      </c>
      <c r="E3104" s="42"/>
    </row>
    <row r="3105" hidden="1">
      <c r="A3105" s="35" t="s">
        <v>3875</v>
      </c>
      <c r="B3105" s="49">
        <v>219781.5</v>
      </c>
      <c r="C3105" s="74">
        <v>219452.5</v>
      </c>
      <c r="D3105" s="27">
        <v>-329.0</v>
      </c>
      <c r="E3105" s="42"/>
    </row>
    <row r="3106" hidden="1">
      <c r="A3106" s="36" t="s">
        <v>3876</v>
      </c>
      <c r="B3106" s="43">
        <v>3.5</v>
      </c>
      <c r="C3106" s="75">
        <v>332.5</v>
      </c>
      <c r="D3106" s="66">
        <v>329.0</v>
      </c>
      <c r="E3106" s="47"/>
    </row>
    <row r="3107" hidden="1">
      <c r="A3107" s="39"/>
      <c r="B3107" s="60"/>
      <c r="C3107" s="77"/>
      <c r="D3107" s="61"/>
      <c r="E3107" s="69"/>
    </row>
    <row r="3108" hidden="1">
      <c r="A3108" s="39"/>
      <c r="B3108" s="60"/>
      <c r="C3108" s="77"/>
      <c r="D3108" s="61"/>
      <c r="E3108" s="69"/>
    </row>
    <row r="3109" hidden="1">
      <c r="A3109" s="5" t="s">
        <v>5097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3850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46153.0</v>
      </c>
      <c r="B3113" s="6"/>
      <c r="C3113" s="54" t="s">
        <v>3851</v>
      </c>
      <c r="D3113" s="48">
        <v>46159.0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5" t="s">
        <v>5098</v>
      </c>
      <c r="B3115" s="7"/>
      <c r="C3115" s="16"/>
      <c r="D3115" s="56" t="s">
        <v>5099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3852</v>
      </c>
      <c r="B3117" s="6"/>
      <c r="C3117" s="6"/>
      <c r="D3117" s="6"/>
      <c r="E3117" s="7"/>
    </row>
    <row r="3118" hidden="1">
      <c r="A3118" s="20" t="s">
        <v>3853</v>
      </c>
      <c r="B3118" s="21" t="s">
        <v>3854</v>
      </c>
      <c r="C3118" s="22" t="s">
        <v>3855</v>
      </c>
      <c r="D3118" s="21" t="s">
        <v>3856</v>
      </c>
      <c r="E3118" s="23" t="s">
        <v>13</v>
      </c>
    </row>
    <row r="3119" hidden="1">
      <c r="A3119" s="57" t="s">
        <v>3857</v>
      </c>
      <c r="B3119" s="25">
        <v>10528.0</v>
      </c>
      <c r="C3119" s="26">
        <v>10528.0</v>
      </c>
      <c r="D3119" s="27">
        <v>0.0</v>
      </c>
      <c r="E3119" s="41"/>
    </row>
    <row r="3120" hidden="1">
      <c r="A3120" s="57" t="s">
        <v>3858</v>
      </c>
      <c r="B3120" s="29">
        <v>17084.0</v>
      </c>
      <c r="C3120" s="26">
        <v>17084.0</v>
      </c>
      <c r="D3120" s="27">
        <v>0.0</v>
      </c>
      <c r="E3120" s="41"/>
    </row>
    <row r="3121" hidden="1">
      <c r="A3121" s="57" t="s">
        <v>3859</v>
      </c>
      <c r="B3121" s="29">
        <v>0.0</v>
      </c>
      <c r="C3121" s="26"/>
      <c r="D3121" s="27">
        <v>0.0</v>
      </c>
      <c r="E3121" s="42"/>
    </row>
    <row r="3122" hidden="1">
      <c r="A3122" s="57" t="s">
        <v>3860</v>
      </c>
      <c r="B3122" s="25">
        <v>0.0</v>
      </c>
      <c r="C3122" s="26"/>
      <c r="D3122" s="27">
        <v>0.0</v>
      </c>
      <c r="E3122" s="41"/>
    </row>
    <row r="3123" hidden="1">
      <c r="A3123" s="31" t="s">
        <v>3862</v>
      </c>
      <c r="B3123" s="25">
        <v>0.0</v>
      </c>
      <c r="C3123" s="26"/>
      <c r="D3123" s="27">
        <v>0.0</v>
      </c>
      <c r="E3123" s="42"/>
    </row>
    <row r="3124" hidden="1">
      <c r="A3124" s="31" t="s">
        <v>3863</v>
      </c>
      <c r="B3124" s="29">
        <v>0.0</v>
      </c>
      <c r="C3124" s="26"/>
      <c r="D3124" s="27">
        <v>0.0</v>
      </c>
      <c r="E3124" s="41"/>
    </row>
    <row r="3125" hidden="1">
      <c r="A3125" s="31" t="s">
        <v>3865</v>
      </c>
      <c r="B3125" s="29">
        <v>0.0</v>
      </c>
      <c r="C3125" s="26"/>
      <c r="D3125" s="27">
        <v>0.0</v>
      </c>
      <c r="E3125" s="28"/>
    </row>
    <row r="3126" hidden="1">
      <c r="A3126" s="31" t="s">
        <v>3867</v>
      </c>
      <c r="B3126" s="29">
        <v>2025.0</v>
      </c>
      <c r="C3126" s="26">
        <v>2025.0</v>
      </c>
      <c r="D3126" s="27">
        <v>0.0</v>
      </c>
      <c r="E3126" s="28"/>
    </row>
    <row r="3127" hidden="1">
      <c r="A3127" s="58" t="s">
        <v>3868</v>
      </c>
      <c r="B3127" s="49">
        <v>83239.4</v>
      </c>
      <c r="C3127" s="49">
        <v>83568.4</v>
      </c>
      <c r="D3127" s="27">
        <v>329.0</v>
      </c>
      <c r="E3127" s="42"/>
    </row>
    <row r="3128" hidden="1">
      <c r="A3128" s="58" t="s">
        <v>3869</v>
      </c>
      <c r="B3128" s="29">
        <v>43574.0</v>
      </c>
      <c r="C3128" s="59">
        <v>43574.0</v>
      </c>
      <c r="D3128" s="27">
        <v>0.0</v>
      </c>
      <c r="E3128" s="42"/>
    </row>
    <row r="3129" hidden="1">
      <c r="A3129" s="58" t="s">
        <v>3870</v>
      </c>
      <c r="B3129" s="29">
        <v>45137.0</v>
      </c>
      <c r="C3129" s="59">
        <v>44152.0</v>
      </c>
      <c r="D3129" s="27">
        <v>-985.0</v>
      </c>
      <c r="E3129" s="42"/>
    </row>
    <row r="3130" hidden="1">
      <c r="A3130" s="58" t="s">
        <v>3871</v>
      </c>
      <c r="B3130" s="29">
        <v>37566.9</v>
      </c>
      <c r="C3130" s="59">
        <v>37566.9</v>
      </c>
      <c r="D3130" s="27">
        <v>0.0</v>
      </c>
      <c r="E3130" s="42"/>
    </row>
    <row r="3131" hidden="1">
      <c r="A3131" s="58" t="s">
        <v>3873</v>
      </c>
      <c r="B3131" s="29">
        <v>3017.0</v>
      </c>
      <c r="C3131" s="59">
        <v>3017.0</v>
      </c>
      <c r="D3131" s="27">
        <v>0.0</v>
      </c>
      <c r="E3131" s="42"/>
    </row>
    <row r="3132" hidden="1">
      <c r="A3132" s="58" t="s">
        <v>3874</v>
      </c>
      <c r="B3132" s="29">
        <v>0.0</v>
      </c>
      <c r="C3132" s="59">
        <v>0.0</v>
      </c>
      <c r="D3132" s="27">
        <v>0.0</v>
      </c>
      <c r="E3132" s="42"/>
    </row>
    <row r="3133" hidden="1">
      <c r="A3133" s="35" t="s">
        <v>3875</v>
      </c>
      <c r="B3133" s="49">
        <v>242170.80000000005</v>
      </c>
      <c r="C3133" s="74">
        <v>241514.80000000002</v>
      </c>
      <c r="D3133" s="27">
        <v>-656.0000000000291</v>
      </c>
      <c r="E3133" s="42"/>
    </row>
    <row r="3134" hidden="1">
      <c r="A3134" s="36" t="s">
        <v>3876</v>
      </c>
      <c r="B3134" s="43">
        <v>0.49999999998908606</v>
      </c>
      <c r="C3134" s="75">
        <v>0.49999999997089617</v>
      </c>
      <c r="D3134" s="66">
        <v>-1.8189894035458565E-11</v>
      </c>
      <c r="E3134" s="47"/>
    </row>
    <row r="3135" hidden="1">
      <c r="A3135" s="39"/>
      <c r="B3135" s="60"/>
      <c r="C3135" s="77"/>
      <c r="D3135" s="61"/>
      <c r="E3135" s="69"/>
    </row>
    <row r="3136" hidden="1">
      <c r="A3136" s="39"/>
      <c r="B3136" s="60"/>
      <c r="C3136" s="77"/>
      <c r="D3136" s="61"/>
      <c r="E3136" s="69"/>
    </row>
    <row r="3137" hidden="1">
      <c r="A3137" s="5" t="s">
        <v>5097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3850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46160.0</v>
      </c>
      <c r="B3141" s="6"/>
      <c r="C3141" s="54" t="s">
        <v>3851</v>
      </c>
      <c r="D3141" s="48">
        <v>46166.0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5" t="s">
        <v>5098</v>
      </c>
      <c r="B3143" s="7"/>
      <c r="C3143" s="16"/>
      <c r="D3143" s="56" t="s">
        <v>5099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3852</v>
      </c>
      <c r="B3145" s="6"/>
      <c r="C3145" s="6"/>
      <c r="D3145" s="6"/>
      <c r="E3145" s="7"/>
    </row>
    <row r="3146" hidden="1">
      <c r="A3146" s="20" t="s">
        <v>3853</v>
      </c>
      <c r="B3146" s="21" t="s">
        <v>3854</v>
      </c>
      <c r="C3146" s="22" t="s">
        <v>3855</v>
      </c>
      <c r="D3146" s="21" t="s">
        <v>3856</v>
      </c>
      <c r="E3146" s="23" t="s">
        <v>13</v>
      </c>
    </row>
    <row r="3147" hidden="1">
      <c r="A3147" s="57" t="s">
        <v>3857</v>
      </c>
      <c r="B3147" s="25">
        <v>13161.0</v>
      </c>
      <c r="C3147" s="26">
        <v>13161.0</v>
      </c>
      <c r="D3147" s="27">
        <v>0.0</v>
      </c>
      <c r="E3147" s="41"/>
    </row>
    <row r="3148" hidden="1">
      <c r="A3148" s="57" t="s">
        <v>3858</v>
      </c>
      <c r="B3148" s="29">
        <v>20867.0</v>
      </c>
      <c r="C3148" s="26">
        <v>20867.0</v>
      </c>
      <c r="D3148" s="27">
        <v>0.0</v>
      </c>
      <c r="E3148" s="41"/>
    </row>
    <row r="3149" hidden="1">
      <c r="A3149" s="57" t="s">
        <v>3859</v>
      </c>
      <c r="B3149" s="29">
        <v>0.0</v>
      </c>
      <c r="C3149" s="26"/>
      <c r="D3149" s="27">
        <v>0.0</v>
      </c>
      <c r="E3149" s="42"/>
    </row>
    <row r="3150" hidden="1">
      <c r="A3150" s="57" t="s">
        <v>3860</v>
      </c>
      <c r="B3150" s="25">
        <v>1700.0</v>
      </c>
      <c r="C3150" s="26">
        <v>1700.0</v>
      </c>
      <c r="D3150" s="27">
        <v>0.0</v>
      </c>
      <c r="E3150" s="41"/>
    </row>
    <row r="3151" hidden="1">
      <c r="A3151" s="31" t="s">
        <v>3862</v>
      </c>
      <c r="B3151" s="25">
        <v>0.0</v>
      </c>
      <c r="C3151" s="26"/>
      <c r="D3151" s="27">
        <v>0.0</v>
      </c>
      <c r="E3151" s="42"/>
    </row>
    <row r="3152" hidden="1">
      <c r="A3152" s="31" t="s">
        <v>3863</v>
      </c>
      <c r="B3152" s="29">
        <v>0.0</v>
      </c>
      <c r="C3152" s="26"/>
      <c r="D3152" s="27">
        <v>0.0</v>
      </c>
      <c r="E3152" s="41"/>
    </row>
    <row r="3153" hidden="1">
      <c r="A3153" s="31" t="s">
        <v>3865</v>
      </c>
      <c r="B3153" s="29">
        <v>0.0</v>
      </c>
      <c r="C3153" s="26"/>
      <c r="D3153" s="27">
        <v>0.0</v>
      </c>
      <c r="E3153" s="28"/>
    </row>
    <row r="3154" hidden="1">
      <c r="A3154" s="31" t="s">
        <v>3867</v>
      </c>
      <c r="B3154" s="29">
        <v>2070.0</v>
      </c>
      <c r="C3154" s="26">
        <v>2070.0</v>
      </c>
      <c r="D3154" s="27">
        <v>0.0</v>
      </c>
      <c r="E3154" s="28"/>
    </row>
    <row r="3155" hidden="1">
      <c r="A3155" s="58" t="s">
        <v>3868</v>
      </c>
      <c r="B3155" s="49">
        <v>84887.69999999998</v>
      </c>
      <c r="C3155" s="49">
        <v>84887.70000000003</v>
      </c>
      <c r="D3155" s="27">
        <v>4.3655745685100555E-11</v>
      </c>
      <c r="E3155" s="42"/>
    </row>
    <row r="3156" hidden="1">
      <c r="A3156" s="58" t="s">
        <v>3869</v>
      </c>
      <c r="B3156" s="29">
        <v>40012.0</v>
      </c>
      <c r="C3156" s="59">
        <v>40012.0</v>
      </c>
      <c r="D3156" s="27">
        <v>0.0</v>
      </c>
      <c r="E3156" s="42"/>
    </row>
    <row r="3157" hidden="1">
      <c r="A3157" s="58" t="s">
        <v>3870</v>
      </c>
      <c r="B3157" s="29">
        <v>39099.0</v>
      </c>
      <c r="C3157" s="59">
        <v>39099.0</v>
      </c>
      <c r="D3157" s="27">
        <v>0.0</v>
      </c>
      <c r="E3157" s="42"/>
    </row>
    <row r="3158" hidden="1">
      <c r="A3158" s="58" t="s">
        <v>3871</v>
      </c>
      <c r="B3158" s="29">
        <v>32450.6</v>
      </c>
      <c r="C3158" s="59">
        <v>32450.6</v>
      </c>
      <c r="D3158" s="27">
        <v>0.0</v>
      </c>
      <c r="E3158" s="42"/>
    </row>
    <row r="3159" hidden="1">
      <c r="A3159" s="58" t="s">
        <v>3873</v>
      </c>
      <c r="B3159" s="29">
        <v>2051.0</v>
      </c>
      <c r="C3159" s="59">
        <v>2051.0</v>
      </c>
      <c r="D3159" s="27">
        <v>0.0</v>
      </c>
      <c r="E3159" s="42"/>
    </row>
    <row r="3160" hidden="1">
      <c r="A3160" s="58" t="s">
        <v>3874</v>
      </c>
      <c r="B3160" s="29">
        <v>0.0</v>
      </c>
      <c r="C3160" s="59">
        <v>0.0</v>
      </c>
      <c r="D3160" s="27">
        <v>0.0</v>
      </c>
      <c r="E3160" s="42"/>
    </row>
    <row r="3161" hidden="1">
      <c r="A3161" s="35" t="s">
        <v>3875</v>
      </c>
      <c r="B3161" s="49">
        <v>236297.30000000002</v>
      </c>
      <c r="C3161" s="74">
        <v>236297.29999999996</v>
      </c>
      <c r="D3161" s="27">
        <v>-5.820766091346741E-11</v>
      </c>
      <c r="E3161" s="42"/>
    </row>
    <row r="3162" hidden="1">
      <c r="A3162" s="36" t="s">
        <v>3876</v>
      </c>
      <c r="B3162" s="43">
        <v>0.9999999999890861</v>
      </c>
      <c r="C3162" s="75">
        <v>1.0000000000582077</v>
      </c>
      <c r="D3162" s="66">
        <v>6.912159733474255E-11</v>
      </c>
      <c r="E3162" s="47"/>
    </row>
    <row r="3163" hidden="1">
      <c r="A3163" s="39"/>
      <c r="B3163" s="60"/>
      <c r="C3163" s="77"/>
      <c r="D3163" s="61"/>
      <c r="E3163" s="69"/>
    </row>
    <row r="3164" hidden="1">
      <c r="A3164" s="39"/>
      <c r="B3164" s="60"/>
      <c r="C3164" s="77"/>
      <c r="D3164" s="61"/>
      <c r="E3164" s="69"/>
    </row>
    <row r="3165" hidden="1">
      <c r="A3165" s="5" t="s">
        <v>5097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3850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46167.0</v>
      </c>
      <c r="B3169" s="6"/>
      <c r="C3169" s="54" t="s">
        <v>3851</v>
      </c>
      <c r="D3169" s="48">
        <v>46173.0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5" t="s">
        <v>5098</v>
      </c>
      <c r="B3171" s="7"/>
      <c r="C3171" s="16"/>
      <c r="D3171" s="56" t="s">
        <v>5099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3852</v>
      </c>
      <c r="B3173" s="6"/>
      <c r="C3173" s="6"/>
      <c r="D3173" s="6"/>
      <c r="E3173" s="7"/>
    </row>
    <row r="3174" hidden="1">
      <c r="A3174" s="20" t="s">
        <v>3853</v>
      </c>
      <c r="B3174" s="21" t="s">
        <v>3854</v>
      </c>
      <c r="C3174" s="22" t="s">
        <v>3855</v>
      </c>
      <c r="D3174" s="21" t="s">
        <v>3856</v>
      </c>
      <c r="E3174" s="23" t="s">
        <v>13</v>
      </c>
    </row>
    <row r="3175" hidden="1">
      <c r="A3175" s="57" t="s">
        <v>3857</v>
      </c>
      <c r="B3175" s="25">
        <v>8751.0</v>
      </c>
      <c r="C3175" s="26">
        <v>8751.0</v>
      </c>
      <c r="D3175" s="27">
        <v>0.0</v>
      </c>
      <c r="E3175" s="41"/>
    </row>
    <row r="3176" hidden="1">
      <c r="A3176" s="57" t="s">
        <v>3858</v>
      </c>
      <c r="B3176" s="29">
        <v>16699.0</v>
      </c>
      <c r="C3176" s="26">
        <v>16699.0</v>
      </c>
      <c r="D3176" s="27">
        <v>0.0</v>
      </c>
      <c r="E3176" s="41"/>
    </row>
    <row r="3177" hidden="1">
      <c r="A3177" s="57" t="s">
        <v>3859</v>
      </c>
      <c r="B3177" s="29">
        <v>0.0</v>
      </c>
      <c r="C3177" s="26"/>
      <c r="D3177" s="27">
        <v>0.0</v>
      </c>
      <c r="E3177" s="42"/>
    </row>
    <row r="3178" hidden="1">
      <c r="A3178" s="57" t="s">
        <v>3860</v>
      </c>
      <c r="B3178" s="25">
        <v>1400.0</v>
      </c>
      <c r="C3178" s="26">
        <v>1400.0</v>
      </c>
      <c r="D3178" s="27">
        <v>0.0</v>
      </c>
      <c r="E3178" s="41"/>
    </row>
    <row r="3179" hidden="1">
      <c r="A3179" s="31" t="s">
        <v>3862</v>
      </c>
      <c r="B3179" s="25">
        <v>0.0</v>
      </c>
      <c r="C3179" s="26"/>
      <c r="D3179" s="27">
        <v>0.0</v>
      </c>
      <c r="E3179" s="42"/>
    </row>
    <row r="3180" hidden="1">
      <c r="A3180" s="31" t="s">
        <v>3863</v>
      </c>
      <c r="B3180" s="29">
        <v>119.0</v>
      </c>
      <c r="C3180" s="26">
        <v>119.0</v>
      </c>
      <c r="D3180" s="27">
        <v>0.0</v>
      </c>
      <c r="E3180" s="41" t="s">
        <v>5373</v>
      </c>
    </row>
    <row r="3181" hidden="1">
      <c r="A3181" s="31" t="s">
        <v>3865</v>
      </c>
      <c r="B3181" s="29">
        <v>1477.0</v>
      </c>
      <c r="C3181" s="26">
        <v>1477.0</v>
      </c>
      <c r="D3181" s="27">
        <v>0.0</v>
      </c>
      <c r="E3181" s="28" t="s">
        <v>9108</v>
      </c>
    </row>
    <row r="3182" hidden="1">
      <c r="A3182" s="31" t="s">
        <v>3867</v>
      </c>
      <c r="B3182" s="29">
        <v>2070.0</v>
      </c>
      <c r="C3182" s="26">
        <v>2070.0</v>
      </c>
      <c r="D3182" s="27">
        <v>0.0</v>
      </c>
      <c r="E3182" s="28"/>
    </row>
    <row r="3183" hidden="1">
      <c r="A3183" s="58" t="s">
        <v>3868</v>
      </c>
      <c r="B3183" s="49">
        <v>78620.9</v>
      </c>
      <c r="C3183" s="49">
        <v>78620.90000000001</v>
      </c>
      <c r="D3183" s="27">
        <v>1.4551915228366852E-11</v>
      </c>
      <c r="E3183" s="42"/>
    </row>
    <row r="3184" hidden="1">
      <c r="A3184" s="58" t="s">
        <v>3869</v>
      </c>
      <c r="B3184" s="29">
        <v>39921.0</v>
      </c>
      <c r="C3184" s="59">
        <v>39632.0</v>
      </c>
      <c r="D3184" s="27">
        <v>-289.0</v>
      </c>
      <c r="E3184" s="42"/>
    </row>
    <row r="3185" hidden="1">
      <c r="A3185" s="58" t="s">
        <v>3870</v>
      </c>
      <c r="B3185" s="29">
        <v>34986.0</v>
      </c>
      <c r="C3185" s="59">
        <v>34986.0</v>
      </c>
      <c r="D3185" s="27">
        <v>0.0</v>
      </c>
      <c r="E3185" s="42"/>
    </row>
    <row r="3186" hidden="1">
      <c r="A3186" s="58" t="s">
        <v>3871</v>
      </c>
      <c r="B3186" s="29">
        <v>34309.0</v>
      </c>
      <c r="C3186" s="59">
        <v>34309.0</v>
      </c>
      <c r="D3186" s="27">
        <v>0.0</v>
      </c>
      <c r="E3186" s="42"/>
    </row>
    <row r="3187" hidden="1">
      <c r="A3187" s="58" t="s">
        <v>3873</v>
      </c>
      <c r="B3187" s="29">
        <v>2885.0</v>
      </c>
      <c r="C3187" s="59">
        <v>2885.0</v>
      </c>
      <c r="D3187" s="27">
        <v>0.0</v>
      </c>
      <c r="E3187" s="42"/>
    </row>
    <row r="3188" hidden="1">
      <c r="A3188" s="58" t="s">
        <v>3874</v>
      </c>
      <c r="B3188" s="29">
        <v>0.0</v>
      </c>
      <c r="C3188" s="59">
        <v>0.0</v>
      </c>
      <c r="D3188" s="27">
        <v>0.0</v>
      </c>
      <c r="E3188" s="42"/>
    </row>
    <row r="3189" hidden="1">
      <c r="A3189" s="35" t="s">
        <v>3875</v>
      </c>
      <c r="B3189" s="49">
        <v>221239.39999999997</v>
      </c>
      <c r="C3189" s="74">
        <v>220950.39999999994</v>
      </c>
      <c r="D3189" s="27">
        <v>-289.0000000000291</v>
      </c>
      <c r="E3189" s="42"/>
    </row>
    <row r="3190" hidden="1">
      <c r="A3190" s="36" t="s">
        <v>3876</v>
      </c>
      <c r="B3190" s="43">
        <v>-1.500000000003638</v>
      </c>
      <c r="C3190" s="75">
        <v>-1.4999999999126885</v>
      </c>
      <c r="D3190" s="66">
        <v>9.094947017729282E-11</v>
      </c>
      <c r="E3190" s="47"/>
    </row>
    <row r="3191" hidden="1">
      <c r="A3191" s="39"/>
      <c r="B3191" s="60"/>
      <c r="C3191" s="77"/>
      <c r="D3191" s="61"/>
      <c r="E3191" s="69"/>
    </row>
    <row r="3192" hidden="1">
      <c r="A3192" s="39"/>
      <c r="B3192" s="60"/>
      <c r="C3192" s="77"/>
      <c r="D3192" s="61"/>
      <c r="E3192" s="69"/>
    </row>
    <row r="3193" hidden="1">
      <c r="A3193" s="5" t="s">
        <v>5097</v>
      </c>
      <c r="B3193" s="6"/>
      <c r="C3193" s="6"/>
      <c r="D3193" s="6"/>
      <c r="E3193" s="7"/>
    </row>
    <row r="3194" hidden="1">
      <c r="A3194" s="10"/>
      <c r="B3194" s="11"/>
      <c r="C3194" s="11"/>
      <c r="D3194" s="11"/>
      <c r="E3194" s="12"/>
    </row>
    <row r="3195" hidden="1">
      <c r="A3195" s="5" t="s">
        <v>3850</v>
      </c>
      <c r="B3195" s="6"/>
      <c r="C3195" s="6"/>
      <c r="D3195" s="6"/>
      <c r="E3195" s="7"/>
    </row>
    <row r="3196" hidden="1">
      <c r="A3196" s="10"/>
      <c r="B3196" s="11"/>
      <c r="C3196" s="11"/>
      <c r="D3196" s="11"/>
      <c r="E3196" s="12"/>
    </row>
    <row r="3197" hidden="1">
      <c r="A3197" s="13">
        <v>46174.0</v>
      </c>
      <c r="B3197" s="6"/>
      <c r="C3197" s="54" t="s">
        <v>3851</v>
      </c>
      <c r="D3197" s="48">
        <v>46180.0</v>
      </c>
      <c r="E3197" s="7"/>
    </row>
    <row r="3198" hidden="1">
      <c r="A3198" s="10"/>
      <c r="B3198" s="11"/>
      <c r="C3198" s="16"/>
      <c r="D3198" s="11"/>
      <c r="E3198" s="12"/>
    </row>
    <row r="3199" hidden="1">
      <c r="A3199" s="55" t="s">
        <v>5098</v>
      </c>
      <c r="B3199" s="7"/>
      <c r="C3199" s="16"/>
      <c r="D3199" s="56" t="s">
        <v>5099</v>
      </c>
      <c r="E3199" s="7"/>
    </row>
    <row r="3200" hidden="1">
      <c r="A3200" s="10"/>
      <c r="B3200" s="12"/>
      <c r="C3200" s="16"/>
      <c r="D3200" s="11"/>
      <c r="E3200" s="12"/>
    </row>
    <row r="3201" hidden="1">
      <c r="A3201" s="19" t="s">
        <v>3852</v>
      </c>
      <c r="B3201" s="6"/>
      <c r="C3201" s="6"/>
      <c r="D3201" s="6"/>
      <c r="E3201" s="7"/>
    </row>
    <row r="3202" hidden="1">
      <c r="A3202" s="20" t="s">
        <v>3853</v>
      </c>
      <c r="B3202" s="21" t="s">
        <v>3854</v>
      </c>
      <c r="C3202" s="22" t="s">
        <v>3855</v>
      </c>
      <c r="D3202" s="21" t="s">
        <v>3856</v>
      </c>
      <c r="E3202" s="23" t="s">
        <v>13</v>
      </c>
    </row>
    <row r="3203" hidden="1">
      <c r="A3203" s="57" t="s">
        <v>3857</v>
      </c>
      <c r="B3203" s="25">
        <v>11687.0</v>
      </c>
      <c r="C3203" s="26">
        <v>11687.0</v>
      </c>
      <c r="D3203" s="27">
        <v>0.0</v>
      </c>
      <c r="E3203" s="41"/>
    </row>
    <row r="3204" hidden="1">
      <c r="A3204" s="57" t="s">
        <v>3858</v>
      </c>
      <c r="B3204" s="29">
        <v>19814.0</v>
      </c>
      <c r="C3204" s="26">
        <v>19814.0</v>
      </c>
      <c r="D3204" s="27">
        <v>0.0</v>
      </c>
      <c r="E3204" s="41"/>
    </row>
    <row r="3205" hidden="1">
      <c r="A3205" s="57" t="s">
        <v>3859</v>
      </c>
      <c r="B3205" s="29">
        <v>1075.0</v>
      </c>
      <c r="C3205" s="26">
        <v>1075.0</v>
      </c>
      <c r="D3205" s="27">
        <v>0.0</v>
      </c>
      <c r="E3205" s="42"/>
    </row>
    <row r="3206" hidden="1">
      <c r="A3206" s="57" t="s">
        <v>3860</v>
      </c>
      <c r="B3206" s="25">
        <v>1000.0</v>
      </c>
      <c r="C3206" s="26">
        <v>1000.0</v>
      </c>
      <c r="D3206" s="27">
        <v>0.0</v>
      </c>
      <c r="E3206" s="41"/>
    </row>
    <row r="3207" hidden="1">
      <c r="A3207" s="31" t="s">
        <v>3862</v>
      </c>
      <c r="B3207" s="25">
        <v>0.0</v>
      </c>
      <c r="C3207" s="26"/>
      <c r="D3207" s="27">
        <v>0.0</v>
      </c>
      <c r="E3207" s="42"/>
    </row>
    <row r="3208" hidden="1">
      <c r="A3208" s="31" t="s">
        <v>3863</v>
      </c>
      <c r="B3208" s="29">
        <v>0.0</v>
      </c>
      <c r="C3208" s="26"/>
      <c r="D3208" s="27">
        <v>0.0</v>
      </c>
      <c r="E3208" s="41"/>
    </row>
    <row r="3209" hidden="1">
      <c r="A3209" s="31" t="s">
        <v>3865</v>
      </c>
      <c r="B3209" s="29">
        <v>0.0</v>
      </c>
      <c r="C3209" s="26"/>
      <c r="D3209" s="27">
        <v>0.0</v>
      </c>
      <c r="E3209" s="28"/>
    </row>
    <row r="3210" hidden="1">
      <c r="A3210" s="31" t="s">
        <v>3867</v>
      </c>
      <c r="B3210" s="29">
        <v>1350.0</v>
      </c>
      <c r="C3210" s="26">
        <v>1350.0</v>
      </c>
      <c r="D3210" s="27">
        <v>0.0</v>
      </c>
      <c r="E3210" s="28"/>
    </row>
    <row r="3211" hidden="1">
      <c r="A3211" s="58" t="s">
        <v>3868</v>
      </c>
      <c r="B3211" s="49">
        <v>97149.7</v>
      </c>
      <c r="C3211" s="49">
        <v>97149.70000000003</v>
      </c>
      <c r="D3211" s="27">
        <v>2.9103830456733704E-11</v>
      </c>
      <c r="E3211" s="42"/>
    </row>
    <row r="3212" hidden="1">
      <c r="A3212" s="58" t="s">
        <v>3869</v>
      </c>
      <c r="B3212" s="29">
        <v>48591.0</v>
      </c>
      <c r="C3212" s="59">
        <v>48591.0</v>
      </c>
      <c r="D3212" s="27">
        <v>0.0</v>
      </c>
      <c r="E3212" s="42"/>
    </row>
    <row r="3213" hidden="1">
      <c r="A3213" s="58" t="s">
        <v>3870</v>
      </c>
      <c r="B3213" s="29">
        <v>46077.65</v>
      </c>
      <c r="C3213" s="59">
        <v>45505.86999999997</v>
      </c>
      <c r="D3213" s="27">
        <v>-571.7800000000279</v>
      </c>
      <c r="E3213" s="42"/>
    </row>
    <row r="3214" hidden="1">
      <c r="A3214" s="58" t="s">
        <v>3871</v>
      </c>
      <c r="B3214" s="29">
        <v>29465.0</v>
      </c>
      <c r="C3214" s="59">
        <v>29465.0</v>
      </c>
      <c r="D3214" s="27">
        <v>0.0</v>
      </c>
      <c r="E3214" s="42"/>
    </row>
    <row r="3215" hidden="1">
      <c r="A3215" s="58" t="s">
        <v>3873</v>
      </c>
      <c r="B3215" s="29">
        <v>1090.0</v>
      </c>
      <c r="C3215" s="59">
        <v>1090.0</v>
      </c>
      <c r="D3215" s="27">
        <v>0.0</v>
      </c>
      <c r="E3215" s="42"/>
    </row>
    <row r="3216" hidden="1">
      <c r="A3216" s="58" t="s">
        <v>3874</v>
      </c>
      <c r="B3216" s="29">
        <v>0.0</v>
      </c>
      <c r="C3216" s="59">
        <v>0.0</v>
      </c>
      <c r="D3216" s="27">
        <v>0.0</v>
      </c>
      <c r="E3216" s="42"/>
    </row>
    <row r="3217" hidden="1">
      <c r="A3217" s="35" t="s">
        <v>3875</v>
      </c>
      <c r="B3217" s="49">
        <v>257293.25</v>
      </c>
      <c r="C3217" s="74">
        <v>256721.4700000001</v>
      </c>
      <c r="D3217" s="27">
        <v>-571.7799999999115</v>
      </c>
      <c r="E3217" s="42"/>
    </row>
    <row r="3218" hidden="1">
      <c r="A3218" s="36" t="s">
        <v>3876</v>
      </c>
      <c r="B3218" s="43">
        <v>6.100000000013097</v>
      </c>
      <c r="C3218" s="75">
        <v>6.0999999998894054</v>
      </c>
      <c r="D3218" s="66">
        <v>-1.2369127944111824E-10</v>
      </c>
      <c r="E3218" s="47"/>
    </row>
    <row r="3219" hidden="1">
      <c r="A3219" s="39"/>
      <c r="B3219" s="60"/>
      <c r="C3219" s="77"/>
      <c r="D3219" s="61"/>
      <c r="E3219" s="69"/>
    </row>
    <row r="3220" hidden="1">
      <c r="A3220" s="39"/>
      <c r="B3220" s="60"/>
      <c r="C3220" s="77"/>
      <c r="D3220" s="61"/>
      <c r="E3220" s="69"/>
    </row>
    <row r="3221">
      <c r="A3221" s="5" t="s">
        <v>5097</v>
      </c>
      <c r="B3221" s="6"/>
      <c r="C3221" s="6"/>
      <c r="D3221" s="6"/>
      <c r="E3221" s="7"/>
    </row>
    <row r="3222">
      <c r="A3222" s="10"/>
      <c r="B3222" s="11"/>
      <c r="C3222" s="11"/>
      <c r="D3222" s="11"/>
      <c r="E3222" s="12"/>
    </row>
    <row r="3223">
      <c r="A3223" s="5" t="s">
        <v>3850</v>
      </c>
      <c r="B3223" s="6"/>
      <c r="C3223" s="6"/>
      <c r="D3223" s="6"/>
      <c r="E3223" s="7"/>
    </row>
    <row r="3224">
      <c r="A3224" s="10"/>
      <c r="B3224" s="11"/>
      <c r="C3224" s="11"/>
      <c r="D3224" s="11"/>
      <c r="E3224" s="12"/>
    </row>
    <row r="3225">
      <c r="A3225" s="13">
        <v>46174.0</v>
      </c>
      <c r="B3225" s="6"/>
      <c r="C3225" s="54" t="s">
        <v>3851</v>
      </c>
      <c r="D3225" s="48">
        <v>46180.0</v>
      </c>
      <c r="E3225" s="7"/>
    </row>
    <row r="3226">
      <c r="A3226" s="10"/>
      <c r="B3226" s="11"/>
      <c r="C3226" s="16"/>
      <c r="D3226" s="11"/>
      <c r="E3226" s="12"/>
    </row>
    <row r="3227">
      <c r="A3227" s="55" t="s">
        <v>5098</v>
      </c>
      <c r="B3227" s="7"/>
      <c r="C3227" s="16"/>
      <c r="D3227" s="56" t="s">
        <v>5099</v>
      </c>
      <c r="E3227" s="7"/>
    </row>
    <row r="3228">
      <c r="A3228" s="10"/>
      <c r="B3228" s="12"/>
      <c r="C3228" s="16"/>
      <c r="D3228" s="11"/>
      <c r="E3228" s="12"/>
    </row>
    <row r="3229">
      <c r="A3229" s="19" t="s">
        <v>3852</v>
      </c>
      <c r="B3229" s="6"/>
      <c r="C3229" s="6"/>
      <c r="D3229" s="6"/>
      <c r="E3229" s="7"/>
    </row>
    <row r="3230">
      <c r="A3230" s="20" t="s">
        <v>3853</v>
      </c>
      <c r="B3230" s="21" t="s">
        <v>3854</v>
      </c>
      <c r="C3230" s="22" t="s">
        <v>3855</v>
      </c>
      <c r="D3230" s="21" t="s">
        <v>3856</v>
      </c>
      <c r="E3230" s="23" t="s">
        <v>13</v>
      </c>
    </row>
    <row r="3231">
      <c r="A3231" s="57" t="s">
        <v>3857</v>
      </c>
      <c r="B3231" s="25">
        <v>11687.0</v>
      </c>
      <c r="C3231" s="26">
        <v>11687.0</v>
      </c>
      <c r="D3231" s="27">
        <v>0.0</v>
      </c>
      <c r="E3231" s="41"/>
    </row>
    <row r="3232">
      <c r="A3232" s="57" t="s">
        <v>3858</v>
      </c>
      <c r="B3232" s="29">
        <v>19814.0</v>
      </c>
      <c r="C3232" s="26">
        <v>19814.0</v>
      </c>
      <c r="D3232" s="27">
        <v>0.0</v>
      </c>
      <c r="E3232" s="41"/>
    </row>
    <row r="3233">
      <c r="A3233" s="57" t="s">
        <v>3859</v>
      </c>
      <c r="B3233" s="29">
        <v>1075.0</v>
      </c>
      <c r="C3233" s="26">
        <v>1075.0</v>
      </c>
      <c r="D3233" s="27">
        <v>0.0</v>
      </c>
      <c r="E3233" s="42"/>
    </row>
    <row r="3234">
      <c r="A3234" s="57" t="s">
        <v>3860</v>
      </c>
      <c r="B3234" s="25">
        <v>1000.0</v>
      </c>
      <c r="C3234" s="26">
        <v>1000.0</v>
      </c>
      <c r="D3234" s="27">
        <v>0.0</v>
      </c>
      <c r="E3234" s="41"/>
    </row>
    <row r="3235">
      <c r="A3235" s="31" t="s">
        <v>3862</v>
      </c>
      <c r="B3235" s="25">
        <v>0.0</v>
      </c>
      <c r="C3235" s="26"/>
      <c r="D3235" s="27">
        <v>0.0</v>
      </c>
      <c r="E3235" s="42"/>
    </row>
    <row r="3236">
      <c r="A3236" s="31" t="s">
        <v>3863</v>
      </c>
      <c r="B3236" s="29">
        <v>0.0</v>
      </c>
      <c r="C3236" s="26"/>
      <c r="D3236" s="27">
        <v>0.0</v>
      </c>
      <c r="E3236" s="41"/>
    </row>
    <row r="3237">
      <c r="A3237" s="31" t="s">
        <v>3865</v>
      </c>
      <c r="B3237" s="29">
        <v>0.0</v>
      </c>
      <c r="C3237" s="26"/>
      <c r="D3237" s="27">
        <v>0.0</v>
      </c>
      <c r="E3237" s="28"/>
    </row>
    <row r="3238">
      <c r="A3238" s="31" t="s">
        <v>3867</v>
      </c>
      <c r="B3238" s="29">
        <v>1350.0</v>
      </c>
      <c r="C3238" s="26">
        <v>1350.0</v>
      </c>
      <c r="D3238" s="27">
        <v>0.0</v>
      </c>
      <c r="E3238" s="28"/>
    </row>
    <row r="3239">
      <c r="A3239" s="58" t="s">
        <v>3868</v>
      </c>
      <c r="B3239" s="49">
        <v>97149.7</v>
      </c>
      <c r="C3239" s="49">
        <v>97149.70000000003</v>
      </c>
      <c r="D3239" s="27">
        <v>2.9103830456733704E-11</v>
      </c>
      <c r="E3239" s="42"/>
    </row>
    <row r="3240">
      <c r="A3240" s="58" t="s">
        <v>3869</v>
      </c>
      <c r="B3240" s="29">
        <v>48591.0</v>
      </c>
      <c r="C3240" s="59">
        <v>48591.0</v>
      </c>
      <c r="D3240" s="27">
        <v>0.0</v>
      </c>
      <c r="E3240" s="42"/>
    </row>
    <row r="3241">
      <c r="A3241" s="58" t="s">
        <v>3870</v>
      </c>
      <c r="B3241" s="29">
        <v>46077.65</v>
      </c>
      <c r="C3241" s="59">
        <v>45505.86999999997</v>
      </c>
      <c r="D3241" s="27">
        <v>-571.7800000000279</v>
      </c>
      <c r="E3241" s="42"/>
    </row>
    <row r="3242">
      <c r="A3242" s="58" t="s">
        <v>3871</v>
      </c>
      <c r="B3242" s="29">
        <v>29465.0</v>
      </c>
      <c r="C3242" s="59">
        <v>29465.0</v>
      </c>
      <c r="D3242" s="27">
        <v>0.0</v>
      </c>
      <c r="E3242" s="42"/>
    </row>
    <row r="3243">
      <c r="A3243" s="58" t="s">
        <v>3873</v>
      </c>
      <c r="B3243" s="29">
        <v>1090.0</v>
      </c>
      <c r="C3243" s="59">
        <v>1090.0</v>
      </c>
      <c r="D3243" s="27">
        <v>0.0</v>
      </c>
      <c r="E3243" s="42"/>
    </row>
    <row r="3244">
      <c r="A3244" s="58" t="s">
        <v>3874</v>
      </c>
      <c r="B3244" s="29">
        <v>0.0</v>
      </c>
      <c r="C3244" s="59">
        <v>0.0</v>
      </c>
      <c r="D3244" s="27">
        <v>0.0</v>
      </c>
      <c r="E3244" s="42"/>
    </row>
    <row r="3245">
      <c r="A3245" s="35" t="s">
        <v>3875</v>
      </c>
      <c r="B3245" s="49">
        <v>257293.25</v>
      </c>
      <c r="C3245" s="74">
        <v>256721.4700000001</v>
      </c>
      <c r="D3245" s="27">
        <v>-571.7799999999115</v>
      </c>
      <c r="E3245" s="42"/>
    </row>
    <row r="3246">
      <c r="A3246" s="36" t="s">
        <v>3876</v>
      </c>
      <c r="B3246" s="43">
        <v>6.100000000013097</v>
      </c>
      <c r="C3246" s="75">
        <v>6.0999999998894054</v>
      </c>
      <c r="D3246" s="66">
        <v>-1.2369127944111824E-10</v>
      </c>
      <c r="E3246" s="47"/>
    </row>
    <row r="3247">
      <c r="A3247" s="39"/>
      <c r="B3247" s="60"/>
      <c r="C3247" s="77"/>
      <c r="D3247" s="61"/>
      <c r="E3247" s="69"/>
    </row>
    <row r="3248">
      <c r="A3248" s="39"/>
      <c r="B3248" s="60"/>
      <c r="C3248" s="77"/>
      <c r="D3248" s="61"/>
      <c r="E3248" s="69"/>
    </row>
    <row r="3249">
      <c r="A3249" s="5" t="s">
        <v>5097</v>
      </c>
      <c r="B3249" s="6"/>
      <c r="C3249" s="6"/>
      <c r="D3249" s="6"/>
      <c r="E3249" s="7"/>
    </row>
    <row r="3250">
      <c r="A3250" s="10"/>
      <c r="B3250" s="11"/>
      <c r="C3250" s="11"/>
      <c r="D3250" s="11"/>
      <c r="E3250" s="12"/>
    </row>
    <row r="3251">
      <c r="A3251" s="5" t="s">
        <v>3850</v>
      </c>
      <c r="B3251" s="6"/>
      <c r="C3251" s="6"/>
      <c r="D3251" s="6"/>
      <c r="E3251" s="7"/>
    </row>
    <row r="3252">
      <c r="A3252" s="10"/>
      <c r="B3252" s="11"/>
      <c r="C3252" s="11"/>
      <c r="D3252" s="11"/>
      <c r="E3252" s="12"/>
    </row>
    <row r="3253">
      <c r="A3253" s="13">
        <v>46181.0</v>
      </c>
      <c r="B3253" s="6"/>
      <c r="C3253" s="54" t="s">
        <v>3851</v>
      </c>
      <c r="D3253" s="48">
        <v>46187.0</v>
      </c>
      <c r="E3253" s="7"/>
    </row>
    <row r="3254">
      <c r="A3254" s="10"/>
      <c r="B3254" s="11"/>
      <c r="C3254" s="16"/>
      <c r="D3254" s="11"/>
      <c r="E3254" s="12"/>
    </row>
    <row r="3255">
      <c r="A3255" s="55" t="s">
        <v>5098</v>
      </c>
      <c r="B3255" s="7"/>
      <c r="C3255" s="16"/>
      <c r="D3255" s="56" t="s">
        <v>5099</v>
      </c>
      <c r="E3255" s="7"/>
    </row>
    <row r="3256">
      <c r="A3256" s="10"/>
      <c r="B3256" s="12"/>
      <c r="C3256" s="16"/>
      <c r="D3256" s="11"/>
      <c r="E3256" s="12"/>
    </row>
    <row r="3257">
      <c r="A3257" s="19" t="s">
        <v>3852</v>
      </c>
      <c r="B3257" s="6"/>
      <c r="C3257" s="6"/>
      <c r="D3257" s="6"/>
      <c r="E3257" s="7"/>
    </row>
    <row r="3258">
      <c r="A3258" s="20" t="s">
        <v>3853</v>
      </c>
      <c r="B3258" s="21" t="s">
        <v>3854</v>
      </c>
      <c r="C3258" s="22" t="s">
        <v>3855</v>
      </c>
      <c r="D3258" s="21" t="s">
        <v>3856</v>
      </c>
      <c r="E3258" s="23" t="s">
        <v>13</v>
      </c>
    </row>
    <row r="3259">
      <c r="A3259" s="57" t="s">
        <v>3857</v>
      </c>
      <c r="B3259" s="25">
        <v>7324.0</v>
      </c>
      <c r="C3259" s="26">
        <v>7354.0</v>
      </c>
      <c r="D3259" s="27">
        <v>30.0</v>
      </c>
      <c r="E3259" s="41"/>
    </row>
    <row r="3260">
      <c r="A3260" s="57" t="s">
        <v>3858</v>
      </c>
      <c r="B3260" s="29">
        <v>17020.0</v>
      </c>
      <c r="C3260" s="26">
        <v>17020.0</v>
      </c>
      <c r="D3260" s="27">
        <v>0.0</v>
      </c>
      <c r="E3260" s="41"/>
    </row>
    <row r="3261">
      <c r="A3261" s="57" t="s">
        <v>3859</v>
      </c>
      <c r="B3261" s="29">
        <v>170.0</v>
      </c>
      <c r="C3261" s="26">
        <v>170.0</v>
      </c>
      <c r="D3261" s="27">
        <v>0.0</v>
      </c>
      <c r="E3261" s="42"/>
    </row>
    <row r="3262">
      <c r="A3262" s="57" t="s">
        <v>3860</v>
      </c>
      <c r="B3262" s="25">
        <v>700.0</v>
      </c>
      <c r="C3262" s="26">
        <v>700.0</v>
      </c>
      <c r="D3262" s="27">
        <v>0.0</v>
      </c>
      <c r="E3262" s="41"/>
    </row>
    <row r="3263">
      <c r="A3263" s="31" t="s">
        <v>3862</v>
      </c>
      <c r="B3263" s="25">
        <v>0.0</v>
      </c>
      <c r="C3263" s="26"/>
      <c r="D3263" s="27">
        <v>0.0</v>
      </c>
      <c r="E3263" s="42"/>
    </row>
    <row r="3264">
      <c r="A3264" s="31" t="s">
        <v>3863</v>
      </c>
      <c r="B3264" s="29">
        <v>140.0</v>
      </c>
      <c r="C3264" s="26">
        <v>140.0</v>
      </c>
      <c r="D3264" s="27">
        <v>0.0</v>
      </c>
      <c r="E3264" s="41" t="s">
        <v>5093</v>
      </c>
    </row>
    <row r="3265">
      <c r="A3265" s="31" t="s">
        <v>3865</v>
      </c>
      <c r="B3265" s="29">
        <v>0.0</v>
      </c>
      <c r="C3265" s="26"/>
      <c r="D3265" s="27">
        <v>0.0</v>
      </c>
      <c r="E3265" s="28"/>
    </row>
    <row r="3266">
      <c r="A3266" s="31" t="s">
        <v>3867</v>
      </c>
      <c r="B3266" s="29">
        <v>855.0</v>
      </c>
      <c r="C3266" s="26">
        <v>900.0</v>
      </c>
      <c r="D3266" s="27">
        <v>45.0</v>
      </c>
      <c r="E3266" s="28"/>
    </row>
    <row r="3267">
      <c r="A3267" s="58" t="s">
        <v>3868</v>
      </c>
      <c r="B3267" s="49">
        <v>114307.59000000004</v>
      </c>
      <c r="C3267" s="49">
        <v>114307.58999999972</v>
      </c>
      <c r="D3267" s="27">
        <v>-3.2014213502407074E-10</v>
      </c>
      <c r="E3267" s="42"/>
    </row>
    <row r="3268">
      <c r="A3268" s="58" t="s">
        <v>3869</v>
      </c>
      <c r="B3268" s="29">
        <v>34880.0</v>
      </c>
      <c r="C3268" s="59">
        <v>34481.0</v>
      </c>
      <c r="D3268" s="27">
        <v>-399.0</v>
      </c>
      <c r="E3268" s="42"/>
    </row>
    <row r="3269">
      <c r="A3269" s="58" t="s">
        <v>3870</v>
      </c>
      <c r="B3269" s="29">
        <v>42539.0</v>
      </c>
      <c r="C3269" s="59">
        <v>41759.0</v>
      </c>
      <c r="D3269" s="27">
        <v>-780.0</v>
      </c>
      <c r="E3269" s="42"/>
    </row>
    <row r="3270">
      <c r="A3270" s="58" t="s">
        <v>3871</v>
      </c>
      <c r="B3270" s="29">
        <v>37370.0</v>
      </c>
      <c r="C3270" s="59">
        <v>37370.0</v>
      </c>
      <c r="D3270" s="27">
        <v>0.0</v>
      </c>
      <c r="E3270" s="42"/>
    </row>
    <row r="3271">
      <c r="A3271" s="58" t="s">
        <v>3873</v>
      </c>
      <c r="B3271" s="29">
        <v>2606.0</v>
      </c>
      <c r="C3271" s="59">
        <v>2606.0</v>
      </c>
      <c r="D3271" s="27">
        <v>0.0</v>
      </c>
      <c r="E3271" s="42"/>
    </row>
    <row r="3272">
      <c r="A3272" s="58" t="s">
        <v>3874</v>
      </c>
      <c r="B3272" s="29">
        <v>0.0</v>
      </c>
      <c r="C3272" s="59">
        <v>0.0</v>
      </c>
      <c r="D3272" s="27">
        <v>0.0</v>
      </c>
      <c r="E3272" s="42"/>
    </row>
    <row r="3273">
      <c r="A3273" s="35" t="s">
        <v>3875</v>
      </c>
      <c r="B3273" s="49">
        <v>257911.08999999997</v>
      </c>
      <c r="C3273" s="74">
        <v>256732.09000000058</v>
      </c>
      <c r="D3273" s="27">
        <v>-1178.9999999993888</v>
      </c>
      <c r="E3273" s="42"/>
    </row>
    <row r="3274">
      <c r="A3274" s="36" t="s">
        <v>3876</v>
      </c>
      <c r="B3274" s="43">
        <v>0.5000000000545697</v>
      </c>
      <c r="C3274" s="75">
        <v>75.49999999915599</v>
      </c>
      <c r="D3274" s="66">
        <v>74.99999999910142</v>
      </c>
      <c r="E3274" s="47"/>
    </row>
    <row r="3275">
      <c r="A3275" s="39"/>
      <c r="B3275" s="60"/>
      <c r="C3275" s="77"/>
      <c r="D3275" s="61"/>
      <c r="E3275" s="69"/>
    </row>
    <row r="3276">
      <c r="A3276" s="39"/>
      <c r="B3276" s="60"/>
      <c r="C3276" s="77"/>
      <c r="D3276" s="61"/>
      <c r="E3276" s="69"/>
    </row>
    <row r="3277">
      <c r="A3277" s="5" t="s">
        <v>5097</v>
      </c>
      <c r="B3277" s="6"/>
      <c r="C3277" s="6"/>
      <c r="D3277" s="6"/>
      <c r="E3277" s="7"/>
    </row>
    <row r="3278">
      <c r="A3278" s="10"/>
      <c r="B3278" s="11"/>
      <c r="C3278" s="11"/>
      <c r="D3278" s="11"/>
      <c r="E3278" s="12"/>
    </row>
    <row r="3279">
      <c r="A3279" s="5" t="s">
        <v>3850</v>
      </c>
      <c r="B3279" s="6"/>
      <c r="C3279" s="6"/>
      <c r="D3279" s="6"/>
      <c r="E3279" s="7"/>
    </row>
    <row r="3280">
      <c r="A3280" s="10"/>
      <c r="B3280" s="11"/>
      <c r="C3280" s="11"/>
      <c r="D3280" s="11"/>
      <c r="E3280" s="12"/>
    </row>
    <row r="3281">
      <c r="A3281" s="13">
        <v>46181.0</v>
      </c>
      <c r="B3281" s="6"/>
      <c r="C3281" s="54" t="s">
        <v>3851</v>
      </c>
      <c r="D3281" s="48">
        <v>46187.0</v>
      </c>
      <c r="E3281" s="7"/>
    </row>
    <row r="3282">
      <c r="A3282" s="10"/>
      <c r="B3282" s="11"/>
      <c r="C3282" s="16"/>
      <c r="D3282" s="11"/>
      <c r="E3282" s="12"/>
    </row>
    <row r="3283">
      <c r="A3283" s="55" t="s">
        <v>5098</v>
      </c>
      <c r="B3283" s="7"/>
      <c r="C3283" s="16"/>
      <c r="D3283" s="56" t="s">
        <v>5099</v>
      </c>
      <c r="E3283" s="7"/>
    </row>
    <row r="3284">
      <c r="A3284" s="10"/>
      <c r="B3284" s="12"/>
      <c r="C3284" s="16"/>
      <c r="D3284" s="11"/>
      <c r="E3284" s="12"/>
    </row>
    <row r="3285">
      <c r="A3285" s="19" t="s">
        <v>3852</v>
      </c>
      <c r="B3285" s="6"/>
      <c r="C3285" s="6"/>
      <c r="D3285" s="6"/>
      <c r="E3285" s="7"/>
    </row>
    <row r="3286">
      <c r="A3286" s="20" t="s">
        <v>3853</v>
      </c>
      <c r="B3286" s="21" t="s">
        <v>3854</v>
      </c>
      <c r="C3286" s="22" t="s">
        <v>3855</v>
      </c>
      <c r="D3286" s="21" t="s">
        <v>3856</v>
      </c>
      <c r="E3286" s="23" t="s">
        <v>13</v>
      </c>
    </row>
    <row r="3287">
      <c r="A3287" s="57" t="s">
        <v>3857</v>
      </c>
      <c r="B3287" s="25">
        <v>7324.0</v>
      </c>
      <c r="C3287" s="26">
        <v>7354.0</v>
      </c>
      <c r="D3287" s="27">
        <v>30.0</v>
      </c>
      <c r="E3287" s="41"/>
    </row>
    <row r="3288">
      <c r="A3288" s="57" t="s">
        <v>3858</v>
      </c>
      <c r="B3288" s="29">
        <v>17020.0</v>
      </c>
      <c r="C3288" s="26">
        <v>17020.0</v>
      </c>
      <c r="D3288" s="27">
        <v>0.0</v>
      </c>
      <c r="E3288" s="41"/>
    </row>
    <row r="3289">
      <c r="A3289" s="57" t="s">
        <v>3859</v>
      </c>
      <c r="B3289" s="29">
        <v>170.0</v>
      </c>
      <c r="C3289" s="26">
        <v>170.0</v>
      </c>
      <c r="D3289" s="27">
        <v>0.0</v>
      </c>
      <c r="E3289" s="42"/>
    </row>
    <row r="3290">
      <c r="A3290" s="57" t="s">
        <v>3860</v>
      </c>
      <c r="B3290" s="25">
        <v>700.0</v>
      </c>
      <c r="C3290" s="26">
        <v>700.0</v>
      </c>
      <c r="D3290" s="27">
        <v>0.0</v>
      </c>
      <c r="E3290" s="41"/>
    </row>
    <row r="3291">
      <c r="A3291" s="31" t="s">
        <v>3862</v>
      </c>
      <c r="B3291" s="25">
        <v>0.0</v>
      </c>
      <c r="C3291" s="26"/>
      <c r="D3291" s="27">
        <v>0.0</v>
      </c>
      <c r="E3291" s="42"/>
    </row>
    <row r="3292">
      <c r="A3292" s="31" t="s">
        <v>3863</v>
      </c>
      <c r="B3292" s="29">
        <v>140.0</v>
      </c>
      <c r="C3292" s="26">
        <v>140.0</v>
      </c>
      <c r="D3292" s="27">
        <v>0.0</v>
      </c>
      <c r="E3292" s="41" t="s">
        <v>5093</v>
      </c>
    </row>
    <row r="3293">
      <c r="A3293" s="31" t="s">
        <v>3865</v>
      </c>
      <c r="B3293" s="29">
        <v>0.0</v>
      </c>
      <c r="C3293" s="26"/>
      <c r="D3293" s="27">
        <v>0.0</v>
      </c>
      <c r="E3293" s="28"/>
    </row>
    <row r="3294">
      <c r="A3294" s="31" t="s">
        <v>3867</v>
      </c>
      <c r="B3294" s="29">
        <v>855.0</v>
      </c>
      <c r="C3294" s="26">
        <v>900.0</v>
      </c>
      <c r="D3294" s="27">
        <v>45.0</v>
      </c>
      <c r="E3294" s="28"/>
    </row>
    <row r="3295">
      <c r="A3295" s="58" t="s">
        <v>3868</v>
      </c>
      <c r="B3295" s="49">
        <v>114307.59000000004</v>
      </c>
      <c r="C3295" s="49">
        <v>114307.58999999972</v>
      </c>
      <c r="D3295" s="27">
        <v>-3.2014213502407074E-10</v>
      </c>
      <c r="E3295" s="42"/>
    </row>
    <row r="3296">
      <c r="A3296" s="58" t="s">
        <v>3869</v>
      </c>
      <c r="B3296" s="29">
        <v>34880.0</v>
      </c>
      <c r="C3296" s="59">
        <v>34481.0</v>
      </c>
      <c r="D3296" s="27">
        <v>-399.0</v>
      </c>
      <c r="E3296" s="42"/>
    </row>
    <row r="3297">
      <c r="A3297" s="58" t="s">
        <v>3870</v>
      </c>
      <c r="B3297" s="29">
        <v>42539.0</v>
      </c>
      <c r="C3297" s="59">
        <v>41759.0</v>
      </c>
      <c r="D3297" s="27">
        <v>-780.0</v>
      </c>
      <c r="E3297" s="42"/>
    </row>
    <row r="3298">
      <c r="A3298" s="58" t="s">
        <v>3871</v>
      </c>
      <c r="B3298" s="29">
        <v>37370.0</v>
      </c>
      <c r="C3298" s="59">
        <v>37370.0</v>
      </c>
      <c r="D3298" s="27">
        <v>0.0</v>
      </c>
      <c r="E3298" s="42"/>
    </row>
    <row r="3299">
      <c r="A3299" s="58" t="s">
        <v>3873</v>
      </c>
      <c r="B3299" s="29">
        <v>2606.0</v>
      </c>
      <c r="C3299" s="59">
        <v>2606.0</v>
      </c>
      <c r="D3299" s="27">
        <v>0.0</v>
      </c>
      <c r="E3299" s="42"/>
    </row>
    <row r="3300">
      <c r="A3300" s="58" t="s">
        <v>3874</v>
      </c>
      <c r="B3300" s="29">
        <v>0.0</v>
      </c>
      <c r="C3300" s="59">
        <v>0.0</v>
      </c>
      <c r="D3300" s="27">
        <v>0.0</v>
      </c>
      <c r="E3300" s="42"/>
    </row>
    <row r="3301">
      <c r="A3301" s="35" t="s">
        <v>3875</v>
      </c>
      <c r="B3301" s="49">
        <v>257911.08999999997</v>
      </c>
      <c r="C3301" s="74">
        <v>256732.09000000058</v>
      </c>
      <c r="D3301" s="27">
        <v>-1178.9999999993888</v>
      </c>
      <c r="E3301" s="42"/>
    </row>
    <row r="3302">
      <c r="A3302" s="36" t="s">
        <v>3876</v>
      </c>
      <c r="B3302" s="43">
        <v>0.5000000000545697</v>
      </c>
      <c r="C3302" s="75">
        <v>75.49999999915599</v>
      </c>
      <c r="D3302" s="66">
        <v>74.99999999910142</v>
      </c>
      <c r="E3302" s="47"/>
    </row>
    <row r="3303">
      <c r="A3303" s="39"/>
      <c r="B3303" s="60"/>
      <c r="C3303" s="77"/>
      <c r="D3303" s="61"/>
      <c r="E3303" s="69"/>
    </row>
    <row r="3304">
      <c r="A3304" s="39"/>
      <c r="B3304" s="60"/>
      <c r="C3304" s="77"/>
      <c r="D3304" s="61"/>
      <c r="E3304" s="69"/>
    </row>
    <row r="3305">
      <c r="A3305" s="39"/>
      <c r="B3305" s="60"/>
      <c r="C3305" s="77"/>
      <c r="D3305" s="61"/>
      <c r="E3305" s="69"/>
    </row>
    <row r="3306">
      <c r="A3306" s="39"/>
      <c r="B3306" s="60"/>
      <c r="C3306" s="77"/>
      <c r="D3306" s="61"/>
      <c r="E3306" s="69"/>
    </row>
    <row r="3307">
      <c r="A3307" s="39"/>
      <c r="B3307" s="60"/>
      <c r="C3307" s="77"/>
      <c r="D3307" s="61"/>
      <c r="E3307" s="69"/>
    </row>
    <row r="3308">
      <c r="A3308" s="39"/>
      <c r="B3308" s="60"/>
      <c r="C3308" s="77"/>
      <c r="D3308" s="61"/>
      <c r="E3308" s="69"/>
    </row>
    <row r="3309">
      <c r="A3309" s="39"/>
      <c r="B3309" s="60"/>
      <c r="C3309" s="77"/>
      <c r="D3309" s="61"/>
      <c r="E3309" s="69"/>
    </row>
    <row r="3310">
      <c r="A3310" s="39"/>
      <c r="B3310" s="60"/>
      <c r="C3310" s="77"/>
      <c r="D3310" s="61"/>
      <c r="E3310" s="69"/>
    </row>
    <row r="3311">
      <c r="A3311" s="39"/>
      <c r="B3311" s="60"/>
      <c r="C3311" s="77"/>
      <c r="D3311" s="61"/>
      <c r="E3311" s="69"/>
    </row>
    <row r="3312">
      <c r="A3312" s="39"/>
      <c r="B3312" s="60"/>
      <c r="C3312" s="77"/>
      <c r="D3312" s="61"/>
      <c r="E3312" s="69"/>
    </row>
    <row r="3313">
      <c r="A3313" s="39"/>
      <c r="B3313" s="60"/>
      <c r="C3313" s="77"/>
      <c r="D3313" s="61"/>
      <c r="E3313" s="69"/>
    </row>
    <row r="3314">
      <c r="A3314" s="39"/>
      <c r="B3314" s="60"/>
      <c r="C3314" s="77"/>
      <c r="D3314" s="61"/>
      <c r="E3314" s="69"/>
    </row>
    <row r="3315">
      <c r="A3315" s="39"/>
      <c r="B3315" s="60"/>
      <c r="C3315" s="77"/>
      <c r="D3315" s="61"/>
      <c r="E3315" s="69"/>
    </row>
    <row r="3316">
      <c r="A3316" s="39"/>
      <c r="B3316" s="60"/>
      <c r="C3316" s="77"/>
      <c r="D3316" s="61"/>
      <c r="E3316" s="69"/>
    </row>
    <row r="3317">
      <c r="A3317" s="39"/>
      <c r="B3317" s="60"/>
      <c r="C3317" s="77"/>
      <c r="D3317" s="61"/>
      <c r="E3317" s="69"/>
    </row>
    <row r="3318">
      <c r="A3318" s="39"/>
      <c r="B3318" s="60"/>
      <c r="C3318" s="77"/>
      <c r="D3318" s="61"/>
      <c r="E3318" s="69"/>
    </row>
    <row r="3319">
      <c r="A3319" s="39"/>
      <c r="B3319" s="60"/>
      <c r="C3319" s="77"/>
      <c r="D3319" s="61"/>
      <c r="E3319" s="69"/>
    </row>
    <row r="3320">
      <c r="A3320" s="39"/>
      <c r="B3320" s="60"/>
      <c r="C3320" s="77"/>
      <c r="D3320" s="61"/>
      <c r="E3320" s="69"/>
    </row>
    <row r="3321">
      <c r="A3321" s="39"/>
      <c r="B3321" s="60"/>
      <c r="C3321" s="77"/>
      <c r="D3321" s="61"/>
      <c r="E3321" s="69"/>
    </row>
    <row r="3322">
      <c r="A3322" s="39"/>
      <c r="B3322" s="60"/>
      <c r="C3322" s="77"/>
      <c r="D3322" s="61"/>
      <c r="E3322" s="69"/>
    </row>
    <row r="3323">
      <c r="A3323" s="39"/>
      <c r="B3323" s="60"/>
      <c r="C3323" s="77"/>
      <c r="D3323" s="61"/>
      <c r="E3323" s="69"/>
    </row>
    <row r="3324">
      <c r="A3324" s="39"/>
      <c r="B3324" s="60"/>
      <c r="C3324" s="77"/>
      <c r="D3324" s="61"/>
      <c r="E3324" s="69"/>
    </row>
  </sheetData>
  <mergeCells count="944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D3283:E3284"/>
    <mergeCell ref="A3285:E3285"/>
    <mergeCell ref="A3257:E3257"/>
    <mergeCell ref="A3277:E3278"/>
    <mergeCell ref="A3279:E3280"/>
    <mergeCell ref="A3281:B3282"/>
    <mergeCell ref="C3281:C3284"/>
    <mergeCell ref="D3281:E3282"/>
    <mergeCell ref="A3283:B3284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6 B3118:D3136 C3141:D3144 B3146:D3164 C3169:D3172 B3174:D3192 C3197:D3200 B3202:D3220 C3225:D3228 B3230:D3248 C3253:D3256 B3258:D3276 C3281:D3282 C3283:D3284 B3286:D3324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">
    <cfRule type="cellIs" dxfId="1" priority="3" operator="notEqual">
      <formula>"Neděle"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179</v>
      </c>
      <c r="B2" s="1" t="s">
        <v>17</v>
      </c>
      <c r="C2" s="1">
        <v>169.0</v>
      </c>
      <c r="D2" s="1">
        <v>0.0</v>
      </c>
      <c r="E2" s="2"/>
      <c r="F2" s="1" t="s">
        <v>67</v>
      </c>
      <c r="G2" s="1" t="s">
        <v>93</v>
      </c>
      <c r="H2" s="1" t="s">
        <v>9109</v>
      </c>
      <c r="I2" s="1" t="s">
        <v>9110</v>
      </c>
      <c r="J2" s="1" t="s">
        <v>9110</v>
      </c>
      <c r="K2" s="2"/>
      <c r="L2" s="1">
        <v>-4.0</v>
      </c>
      <c r="M2" s="1"/>
      <c r="N2" s="1">
        <v>0.031116666666666667</v>
      </c>
      <c r="O2" s="1" t="s">
        <v>182</v>
      </c>
      <c r="P2" s="1" t="s">
        <v>9111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58</v>
      </c>
      <c r="B3" s="1" t="s">
        <v>17</v>
      </c>
      <c r="C3" s="1">
        <v>264.0</v>
      </c>
      <c r="D3" s="1">
        <v>0.0</v>
      </c>
      <c r="E3" s="2"/>
      <c r="F3" s="1" t="s">
        <v>19</v>
      </c>
      <c r="G3" s="1" t="s">
        <v>20</v>
      </c>
      <c r="H3" s="1" t="s">
        <v>9112</v>
      </c>
      <c r="I3" s="1" t="s">
        <v>9113</v>
      </c>
      <c r="J3" s="1" t="s">
        <v>9113</v>
      </c>
      <c r="K3" s="2"/>
      <c r="L3" s="1">
        <v>-6.0</v>
      </c>
      <c r="M3" s="1"/>
      <c r="N3" s="1">
        <v>8.291683333333333</v>
      </c>
      <c r="O3" s="1" t="s">
        <v>9114</v>
      </c>
      <c r="P3" s="1" t="s">
        <v>9115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58</v>
      </c>
      <c r="B4" s="1" t="s">
        <v>17</v>
      </c>
      <c r="C4" s="3">
        <v>452.0</v>
      </c>
      <c r="D4" s="1">
        <v>0.0</v>
      </c>
      <c r="E4" s="2"/>
      <c r="F4" s="1" t="s">
        <v>19</v>
      </c>
      <c r="G4" s="1" t="s">
        <v>20</v>
      </c>
      <c r="H4" s="1" t="s">
        <v>9116</v>
      </c>
      <c r="I4" s="1" t="s">
        <v>9117</v>
      </c>
      <c r="J4" s="1" t="s">
        <v>9117</v>
      </c>
      <c r="K4" s="2"/>
      <c r="L4" s="1">
        <v>-5.0</v>
      </c>
      <c r="M4" s="1"/>
      <c r="N4" s="1">
        <v>9.0813</v>
      </c>
      <c r="O4" s="1" t="s">
        <v>9114</v>
      </c>
      <c r="P4" s="1" t="s">
        <v>9118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28</v>
      </c>
      <c r="B5" s="1" t="s">
        <v>17</v>
      </c>
      <c r="C5" s="1">
        <v>329.0</v>
      </c>
      <c r="D5" s="1">
        <v>0.0</v>
      </c>
      <c r="E5" s="1" t="s">
        <v>29</v>
      </c>
      <c r="F5" s="1" t="s">
        <v>19</v>
      </c>
      <c r="G5" s="1" t="s">
        <v>20</v>
      </c>
      <c r="H5" s="1" t="s">
        <v>9119</v>
      </c>
      <c r="I5" s="1" t="s">
        <v>9120</v>
      </c>
      <c r="J5" s="1" t="s">
        <v>9120</v>
      </c>
      <c r="K5" s="2"/>
      <c r="L5" s="1">
        <v>-6.0</v>
      </c>
      <c r="M5" s="1"/>
      <c r="N5" s="1">
        <v>8.981</v>
      </c>
      <c r="O5" s="1" t="s">
        <v>9114</v>
      </c>
      <c r="P5" s="1" t="s">
        <v>9121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179</v>
      </c>
      <c r="B6" s="1" t="s">
        <v>17</v>
      </c>
      <c r="C6" s="3">
        <v>249.0</v>
      </c>
      <c r="D6" s="1">
        <v>0.0</v>
      </c>
      <c r="E6" s="2"/>
      <c r="F6" s="1" t="s">
        <v>67</v>
      </c>
      <c r="G6" s="1" t="s">
        <v>93</v>
      </c>
      <c r="H6" s="1" t="s">
        <v>9122</v>
      </c>
      <c r="I6" s="1" t="s">
        <v>9123</v>
      </c>
      <c r="J6" s="1" t="s">
        <v>9123</v>
      </c>
      <c r="K6" s="2"/>
      <c r="L6" s="1">
        <v>0.0</v>
      </c>
      <c r="M6" s="1"/>
      <c r="N6" s="1">
        <v>5.257333333333333</v>
      </c>
      <c r="O6" s="1" t="s">
        <v>182</v>
      </c>
      <c r="P6" s="1" t="s">
        <v>9124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36</v>
      </c>
      <c r="B7" s="1" t="s">
        <v>17</v>
      </c>
      <c r="C7" s="1">
        <v>199.0</v>
      </c>
      <c r="D7" s="1">
        <v>50.0</v>
      </c>
      <c r="E7" s="2"/>
      <c r="F7" s="1" t="s">
        <v>67</v>
      </c>
      <c r="G7" s="1" t="s">
        <v>68</v>
      </c>
      <c r="H7" s="1" t="s">
        <v>9125</v>
      </c>
      <c r="I7" s="1" t="s">
        <v>9126</v>
      </c>
      <c r="J7" s="1" t="s">
        <v>9126</v>
      </c>
      <c r="K7" s="2"/>
      <c r="L7" s="1">
        <v>-8.0</v>
      </c>
      <c r="M7" s="1"/>
      <c r="N7" s="1">
        <v>11.56</v>
      </c>
      <c r="O7" s="1" t="s">
        <v>43</v>
      </c>
      <c r="P7" s="1" t="s">
        <v>9127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28</v>
      </c>
      <c r="B8" s="1" t="s">
        <v>17</v>
      </c>
      <c r="C8" s="1">
        <v>214.2</v>
      </c>
      <c r="D8" s="1">
        <v>0.0</v>
      </c>
      <c r="E8" s="1" t="s">
        <v>29</v>
      </c>
      <c r="F8" s="1" t="s">
        <v>19</v>
      </c>
      <c r="G8" s="1" t="s">
        <v>20</v>
      </c>
      <c r="H8" s="1" t="s">
        <v>9128</v>
      </c>
      <c r="I8" s="1" t="s">
        <v>9129</v>
      </c>
      <c r="J8" s="1" t="s">
        <v>9129</v>
      </c>
      <c r="K8" s="2"/>
      <c r="L8" s="1">
        <v>0.0</v>
      </c>
      <c r="M8" s="1"/>
      <c r="N8" s="1">
        <v>14.470083333333333</v>
      </c>
      <c r="O8" s="1" t="s">
        <v>9114</v>
      </c>
      <c r="P8" s="1" t="s">
        <v>9130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28</v>
      </c>
      <c r="B9" s="1" t="s">
        <v>17</v>
      </c>
      <c r="C9" s="3">
        <v>239.2</v>
      </c>
      <c r="D9" s="1">
        <v>0.0</v>
      </c>
      <c r="E9" s="1" t="s">
        <v>29</v>
      </c>
      <c r="F9" s="1" t="s">
        <v>19</v>
      </c>
      <c r="G9" s="1" t="s">
        <v>20</v>
      </c>
      <c r="H9" s="1" t="s">
        <v>9131</v>
      </c>
      <c r="I9" s="1" t="s">
        <v>9132</v>
      </c>
      <c r="J9" s="1" t="s">
        <v>9132</v>
      </c>
      <c r="K9" s="2"/>
      <c r="L9" s="1">
        <v>-2.0</v>
      </c>
      <c r="M9" s="1"/>
      <c r="N9" s="1">
        <v>12.19095</v>
      </c>
      <c r="O9" s="1" t="s">
        <v>9114</v>
      </c>
      <c r="P9" s="1" t="s">
        <v>9133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658.0</v>
      </c>
      <c r="D10" s="1">
        <v>0.0</v>
      </c>
      <c r="E10" s="1" t="s">
        <v>315</v>
      </c>
      <c r="F10" s="1" t="s">
        <v>19</v>
      </c>
      <c r="G10" s="1" t="s">
        <v>20</v>
      </c>
      <c r="H10" s="1" t="s">
        <v>9134</v>
      </c>
      <c r="I10" s="1" t="s">
        <v>9135</v>
      </c>
      <c r="J10" s="1" t="s">
        <v>9135</v>
      </c>
      <c r="K10" s="2"/>
      <c r="L10" s="1">
        <v>-5.0</v>
      </c>
      <c r="M10" s="1"/>
      <c r="N10" s="1">
        <v>13.574883333333334</v>
      </c>
      <c r="O10" s="1" t="s">
        <v>9114</v>
      </c>
      <c r="P10" s="1" t="s">
        <v>9136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36</v>
      </c>
      <c r="B11" s="1" t="s">
        <v>17</v>
      </c>
      <c r="C11" s="1">
        <v>319.0</v>
      </c>
      <c r="D11" s="1">
        <v>0.0</v>
      </c>
      <c r="E11" s="1" t="s">
        <v>9137</v>
      </c>
      <c r="F11" s="1" t="s">
        <v>38</v>
      </c>
      <c r="G11" s="1" t="s">
        <v>20</v>
      </c>
      <c r="H11" s="1" t="s">
        <v>9138</v>
      </c>
      <c r="I11" s="1" t="s">
        <v>9139</v>
      </c>
      <c r="J11" s="1" t="s">
        <v>9140</v>
      </c>
      <c r="K11" s="1" t="s">
        <v>9141</v>
      </c>
      <c r="L11" s="1">
        <v>-13.0</v>
      </c>
      <c r="M11" s="1">
        <v>0.0019666666666666665</v>
      </c>
      <c r="N11" s="1">
        <v>7.163783333333333</v>
      </c>
      <c r="O11" s="1" t="s">
        <v>43</v>
      </c>
      <c r="P11" s="1" t="s">
        <v>9142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439.0</v>
      </c>
      <c r="D12" s="1">
        <v>0.0</v>
      </c>
      <c r="E12" s="1" t="s">
        <v>3668</v>
      </c>
      <c r="F12" s="1" t="s">
        <v>19</v>
      </c>
      <c r="G12" s="1" t="s">
        <v>20</v>
      </c>
      <c r="H12" s="1" t="s">
        <v>9143</v>
      </c>
      <c r="I12" s="1" t="s">
        <v>9144</v>
      </c>
      <c r="J12" s="1" t="s">
        <v>9144</v>
      </c>
      <c r="K12" s="2"/>
      <c r="L12" s="1">
        <v>-6.0</v>
      </c>
      <c r="M12" s="1"/>
      <c r="N12" s="1">
        <v>8.22795</v>
      </c>
      <c r="O12" s="1" t="s">
        <v>9114</v>
      </c>
      <c r="P12" s="1" t="s">
        <v>9145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28</v>
      </c>
      <c r="B13" s="1" t="s">
        <v>17</v>
      </c>
      <c r="C13" s="1">
        <v>276.2</v>
      </c>
      <c r="D13" s="1">
        <v>0.0</v>
      </c>
      <c r="E13" s="1" t="s">
        <v>29</v>
      </c>
      <c r="F13" s="1" t="s">
        <v>19</v>
      </c>
      <c r="G13" s="1" t="s">
        <v>20</v>
      </c>
      <c r="H13" s="1" t="s">
        <v>9146</v>
      </c>
      <c r="I13" s="1" t="s">
        <v>9147</v>
      </c>
      <c r="J13" s="1" t="s">
        <v>9147</v>
      </c>
      <c r="K13" s="2"/>
      <c r="L13" s="1">
        <v>-8.0</v>
      </c>
      <c r="M13" s="1"/>
      <c r="N13" s="1">
        <v>6.666933333333334</v>
      </c>
      <c r="O13" s="1" t="s">
        <v>9114</v>
      </c>
      <c r="P13" s="1" t="s">
        <v>9148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28</v>
      </c>
      <c r="B14" s="1" t="s">
        <v>17</v>
      </c>
      <c r="C14" s="1">
        <v>329.0</v>
      </c>
      <c r="D14" s="1">
        <v>0.0</v>
      </c>
      <c r="E14" s="1" t="s">
        <v>29</v>
      </c>
      <c r="F14" s="1" t="s">
        <v>19</v>
      </c>
      <c r="G14" s="1" t="s">
        <v>20</v>
      </c>
      <c r="H14" s="1" t="s">
        <v>9149</v>
      </c>
      <c r="I14" s="1" t="s">
        <v>9150</v>
      </c>
      <c r="J14" s="1" t="s">
        <v>9150</v>
      </c>
      <c r="K14" s="2"/>
      <c r="L14" s="1">
        <v>-4.0</v>
      </c>
      <c r="M14" s="1"/>
      <c r="N14" s="1">
        <v>10.767683333333334</v>
      </c>
      <c r="O14" s="1" t="s">
        <v>9114</v>
      </c>
      <c r="P14" s="1" t="s">
        <v>9151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329.0</v>
      </c>
      <c r="D15" s="1">
        <v>0.0</v>
      </c>
      <c r="E15" s="1" t="s">
        <v>9152</v>
      </c>
      <c r="F15" s="1" t="s">
        <v>19</v>
      </c>
      <c r="G15" s="1" t="s">
        <v>20</v>
      </c>
      <c r="H15" s="1" t="s">
        <v>9153</v>
      </c>
      <c r="I15" s="1" t="s">
        <v>9154</v>
      </c>
      <c r="J15" s="1" t="s">
        <v>9154</v>
      </c>
      <c r="K15" s="2"/>
      <c r="L15" s="1">
        <v>-5.0</v>
      </c>
      <c r="M15" s="1"/>
      <c r="N15" s="1">
        <v>12.391333333333334</v>
      </c>
      <c r="O15" s="1" t="s">
        <v>9114</v>
      </c>
      <c r="P15" s="1" t="s">
        <v>9155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28</v>
      </c>
      <c r="B16" s="1" t="s">
        <v>17</v>
      </c>
      <c r="C16" s="1">
        <v>448.0</v>
      </c>
      <c r="D16" s="1">
        <v>0.0</v>
      </c>
      <c r="E16" s="1" t="s">
        <v>29</v>
      </c>
      <c r="F16" s="1" t="s">
        <v>19</v>
      </c>
      <c r="G16" s="1" t="s">
        <v>20</v>
      </c>
      <c r="H16" s="1" t="s">
        <v>9156</v>
      </c>
      <c r="I16" s="1" t="s">
        <v>9157</v>
      </c>
      <c r="J16" s="1" t="s">
        <v>9157</v>
      </c>
      <c r="K16" s="2"/>
      <c r="L16" s="1">
        <v>-4.0</v>
      </c>
      <c r="M16" s="1"/>
      <c r="N16" s="1">
        <v>10.8286</v>
      </c>
      <c r="O16" s="1" t="s">
        <v>9114</v>
      </c>
      <c r="P16" s="1" t="s">
        <v>9158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28</v>
      </c>
      <c r="B17" s="1" t="s">
        <v>17</v>
      </c>
      <c r="C17" s="1">
        <v>214.2</v>
      </c>
      <c r="D17" s="1">
        <v>0.0</v>
      </c>
      <c r="E17" s="1" t="s">
        <v>29</v>
      </c>
      <c r="F17" s="1" t="s">
        <v>19</v>
      </c>
      <c r="G17" s="1" t="s">
        <v>20</v>
      </c>
      <c r="H17" s="1" t="s">
        <v>9159</v>
      </c>
      <c r="I17" s="1" t="s">
        <v>9160</v>
      </c>
      <c r="J17" s="1" t="s">
        <v>9160</v>
      </c>
      <c r="K17" s="2"/>
      <c r="L17" s="1">
        <v>-7.0</v>
      </c>
      <c r="M17" s="1"/>
      <c r="N17" s="1">
        <v>7.2659</v>
      </c>
      <c r="O17" s="1" t="s">
        <v>9114</v>
      </c>
      <c r="P17" s="1" t="s">
        <v>9161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693.0</v>
      </c>
      <c r="D18" s="1">
        <v>0.0</v>
      </c>
      <c r="E18" s="1" t="s">
        <v>3826</v>
      </c>
      <c r="F18" s="1" t="s">
        <v>19</v>
      </c>
      <c r="G18" s="1" t="s">
        <v>20</v>
      </c>
      <c r="H18" s="1" t="s">
        <v>9162</v>
      </c>
      <c r="I18" s="1" t="s">
        <v>9163</v>
      </c>
      <c r="J18" s="1" t="s">
        <v>9163</v>
      </c>
      <c r="K18" s="2"/>
      <c r="L18" s="1">
        <v>-5.0</v>
      </c>
      <c r="M18" s="1"/>
      <c r="N18" s="1">
        <v>13.59905</v>
      </c>
      <c r="O18" s="1" t="s">
        <v>9114</v>
      </c>
      <c r="P18" s="1" t="s">
        <v>9164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28</v>
      </c>
      <c r="B19" s="1" t="s">
        <v>17</v>
      </c>
      <c r="C19" s="1">
        <v>388.0</v>
      </c>
      <c r="D19" s="1">
        <v>0.0</v>
      </c>
      <c r="E19" s="1" t="s">
        <v>29</v>
      </c>
      <c r="F19" s="1" t="s">
        <v>19</v>
      </c>
      <c r="G19" s="1" t="s">
        <v>20</v>
      </c>
      <c r="H19" s="1" t="s">
        <v>9165</v>
      </c>
      <c r="I19" s="1" t="s">
        <v>9166</v>
      </c>
      <c r="J19" s="1" t="s">
        <v>9166</v>
      </c>
      <c r="K19" s="2"/>
      <c r="L19" s="1">
        <v>-5.0</v>
      </c>
      <c r="M19" s="1"/>
      <c r="N19" s="1">
        <v>9.793</v>
      </c>
      <c r="O19" s="1" t="s">
        <v>9114</v>
      </c>
      <c r="P19" s="1" t="s">
        <v>9167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28</v>
      </c>
      <c r="B20" s="1" t="s">
        <v>17</v>
      </c>
      <c r="C20" s="1">
        <v>331.2</v>
      </c>
      <c r="D20" s="1">
        <v>0.0</v>
      </c>
      <c r="E20" s="1" t="s">
        <v>29</v>
      </c>
      <c r="F20" s="1" t="s">
        <v>19</v>
      </c>
      <c r="G20" s="1" t="s">
        <v>20</v>
      </c>
      <c r="H20" s="1" t="s">
        <v>9168</v>
      </c>
      <c r="I20" s="1" t="s">
        <v>9169</v>
      </c>
      <c r="J20" s="1" t="s">
        <v>9169</v>
      </c>
      <c r="K20" s="2"/>
      <c r="L20" s="1">
        <v>-2.0</v>
      </c>
      <c r="M20" s="1"/>
      <c r="N20" s="1">
        <v>12.40585</v>
      </c>
      <c r="O20" s="1" t="s">
        <v>9114</v>
      </c>
      <c r="P20" s="1" t="s">
        <v>9170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36</v>
      </c>
      <c r="B21" s="1" t="s">
        <v>17</v>
      </c>
      <c r="C21" s="1">
        <v>300.0</v>
      </c>
      <c r="D21" s="1">
        <v>0.0</v>
      </c>
      <c r="E21" s="1" t="s">
        <v>9137</v>
      </c>
      <c r="F21" s="1" t="s">
        <v>38</v>
      </c>
      <c r="G21" s="1" t="s">
        <v>20</v>
      </c>
      <c r="H21" s="1" t="s">
        <v>9171</v>
      </c>
      <c r="I21" s="1" t="s">
        <v>9172</v>
      </c>
      <c r="J21" s="1" t="s">
        <v>9173</v>
      </c>
      <c r="K21" s="1" t="s">
        <v>9174</v>
      </c>
      <c r="L21" s="1">
        <v>-8.0</v>
      </c>
      <c r="M21" s="1">
        <v>0.0019833333333333335</v>
      </c>
      <c r="N21" s="1">
        <v>9.307466666666667</v>
      </c>
      <c r="O21" s="1" t="s">
        <v>43</v>
      </c>
      <c r="P21" s="1" t="s">
        <v>9175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3" t="s">
        <v>17</v>
      </c>
      <c r="C22" s="1">
        <v>329.0</v>
      </c>
      <c r="D22" s="1">
        <v>0.0</v>
      </c>
      <c r="E22" s="1" t="s">
        <v>9176</v>
      </c>
      <c r="F22" s="1" t="s">
        <v>19</v>
      </c>
      <c r="G22" s="1" t="s">
        <v>20</v>
      </c>
      <c r="H22" s="1" t="s">
        <v>9177</v>
      </c>
      <c r="I22" s="1" t="s">
        <v>9178</v>
      </c>
      <c r="J22" s="1" t="s">
        <v>9178</v>
      </c>
      <c r="K22" s="2"/>
      <c r="L22" s="1">
        <v>-5.0</v>
      </c>
      <c r="M22" s="1"/>
      <c r="N22" s="1">
        <v>9.394533333333333</v>
      </c>
      <c r="O22" s="1" t="s">
        <v>9114</v>
      </c>
      <c r="P22" s="1" t="s">
        <v>9179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58</v>
      </c>
      <c r="B23" s="1" t="s">
        <v>17</v>
      </c>
      <c r="C23" s="1">
        <v>460.0</v>
      </c>
      <c r="D23" s="1">
        <v>0.0</v>
      </c>
      <c r="E23" s="2"/>
      <c r="F23" s="1" t="s">
        <v>19</v>
      </c>
      <c r="G23" s="1" t="s">
        <v>20</v>
      </c>
      <c r="H23" s="1" t="s">
        <v>9180</v>
      </c>
      <c r="I23" s="1" t="s">
        <v>9181</v>
      </c>
      <c r="J23" s="1" t="s">
        <v>9181</v>
      </c>
      <c r="K23" s="2"/>
      <c r="L23" s="1">
        <v>-5.0</v>
      </c>
      <c r="M23" s="1"/>
      <c r="N23" s="1">
        <v>9.524033333333334</v>
      </c>
      <c r="O23" s="1" t="s">
        <v>9114</v>
      </c>
      <c r="P23" s="1" t="s">
        <v>9182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28</v>
      </c>
      <c r="B24" s="1" t="s">
        <v>17</v>
      </c>
      <c r="C24" s="1">
        <v>182.2</v>
      </c>
      <c r="D24" s="1">
        <v>0.0</v>
      </c>
      <c r="E24" s="1" t="s">
        <v>29</v>
      </c>
      <c r="F24" s="1" t="s">
        <v>19</v>
      </c>
      <c r="G24" s="1" t="s">
        <v>20</v>
      </c>
      <c r="H24" s="1" t="s">
        <v>9183</v>
      </c>
      <c r="I24" s="1" t="s">
        <v>9184</v>
      </c>
      <c r="J24" s="1" t="s">
        <v>9184</v>
      </c>
      <c r="K24" s="2"/>
      <c r="L24" s="1">
        <v>-9.0</v>
      </c>
      <c r="M24" s="1"/>
      <c r="N24" s="1">
        <v>5.898916666666667</v>
      </c>
      <c r="O24" s="1" t="s">
        <v>9114</v>
      </c>
      <c r="P24" s="1" t="s">
        <v>9185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553.0</v>
      </c>
      <c r="D25" s="1">
        <v>0.0</v>
      </c>
      <c r="E25" s="1" t="s">
        <v>2179</v>
      </c>
      <c r="F25" s="1" t="s">
        <v>19</v>
      </c>
      <c r="G25" s="1" t="s">
        <v>20</v>
      </c>
      <c r="H25" s="1" t="s">
        <v>9186</v>
      </c>
      <c r="I25" s="1" t="s">
        <v>9187</v>
      </c>
      <c r="J25" s="1" t="s">
        <v>9187</v>
      </c>
      <c r="K25" s="2"/>
      <c r="L25" s="1">
        <v>-2.0</v>
      </c>
      <c r="M25" s="1"/>
      <c r="N25" s="1">
        <v>12.316566666666667</v>
      </c>
      <c r="O25" s="1" t="s">
        <v>9114</v>
      </c>
      <c r="P25" s="1" t="s">
        <v>9188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28</v>
      </c>
      <c r="B26" s="1" t="s">
        <v>17</v>
      </c>
      <c r="C26" s="3">
        <v>214.2</v>
      </c>
      <c r="D26" s="1">
        <v>0.0</v>
      </c>
      <c r="E26" s="1" t="s">
        <v>29</v>
      </c>
      <c r="F26" s="1" t="s">
        <v>19</v>
      </c>
      <c r="G26" s="1" t="s">
        <v>20</v>
      </c>
      <c r="H26" s="1" t="s">
        <v>9189</v>
      </c>
      <c r="I26" s="1" t="s">
        <v>9190</v>
      </c>
      <c r="J26" s="1" t="s">
        <v>9190</v>
      </c>
      <c r="K26" s="2"/>
      <c r="L26" s="1">
        <v>-6.0</v>
      </c>
      <c r="M26" s="1"/>
      <c r="N26" s="1">
        <v>8.578766666666667</v>
      </c>
      <c r="O26" s="1" t="s">
        <v>9114</v>
      </c>
      <c r="P26" s="1" t="s">
        <v>9161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28</v>
      </c>
      <c r="B27" s="1" t="s">
        <v>17</v>
      </c>
      <c r="C27" s="1">
        <v>455.2</v>
      </c>
      <c r="D27" s="1">
        <v>0.0</v>
      </c>
      <c r="E27" s="1" t="s">
        <v>29</v>
      </c>
      <c r="F27" s="1" t="s">
        <v>19</v>
      </c>
      <c r="G27" s="1" t="s">
        <v>20</v>
      </c>
      <c r="H27" s="1" t="s">
        <v>9191</v>
      </c>
      <c r="I27" s="1" t="s">
        <v>9192</v>
      </c>
      <c r="J27" s="1" t="s">
        <v>9192</v>
      </c>
      <c r="K27" s="2"/>
      <c r="L27" s="1">
        <v>0.0</v>
      </c>
      <c r="M27" s="1"/>
      <c r="N27" s="1">
        <v>14.004366666666666</v>
      </c>
      <c r="O27" s="1" t="s">
        <v>9114</v>
      </c>
      <c r="P27" s="1" t="s">
        <v>9193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36</v>
      </c>
      <c r="B28" s="1" t="s">
        <v>17</v>
      </c>
      <c r="C28" s="1">
        <v>409.0</v>
      </c>
      <c r="D28" s="1">
        <v>0.0</v>
      </c>
      <c r="E28" s="1" t="s">
        <v>9137</v>
      </c>
      <c r="F28" s="1" t="s">
        <v>38</v>
      </c>
      <c r="G28" s="1" t="s">
        <v>20</v>
      </c>
      <c r="H28" s="1" t="s">
        <v>9194</v>
      </c>
      <c r="I28" s="1" t="s">
        <v>9195</v>
      </c>
      <c r="J28" s="1" t="s">
        <v>9196</v>
      </c>
      <c r="K28" s="1" t="s">
        <v>9197</v>
      </c>
      <c r="L28" s="1">
        <v>-5.0</v>
      </c>
      <c r="M28" s="1">
        <v>0.00385</v>
      </c>
      <c r="N28" s="1">
        <v>16.472633333333334</v>
      </c>
      <c r="O28" s="1" t="s">
        <v>43</v>
      </c>
      <c r="P28" s="1" t="s">
        <v>9198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28</v>
      </c>
      <c r="B29" s="1" t="s">
        <v>17</v>
      </c>
      <c r="C29" s="1">
        <v>214.2</v>
      </c>
      <c r="D29" s="1">
        <v>0.0</v>
      </c>
      <c r="E29" s="1" t="s">
        <v>29</v>
      </c>
      <c r="F29" s="1" t="s">
        <v>19</v>
      </c>
      <c r="G29" s="1" t="s">
        <v>20</v>
      </c>
      <c r="H29" s="1" t="s">
        <v>9199</v>
      </c>
      <c r="I29" s="1" t="s">
        <v>9200</v>
      </c>
      <c r="J29" s="1" t="s">
        <v>9200</v>
      </c>
      <c r="K29" s="2"/>
      <c r="L29" s="1">
        <v>-8.0</v>
      </c>
      <c r="M29" s="1"/>
      <c r="N29" s="1">
        <v>6.46775</v>
      </c>
      <c r="O29" s="1" t="s">
        <v>9114</v>
      </c>
      <c r="P29" s="1" t="s">
        <v>9201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28</v>
      </c>
      <c r="B30" s="1" t="s">
        <v>17</v>
      </c>
      <c r="C30" s="1">
        <v>650.0</v>
      </c>
      <c r="D30" s="1">
        <v>0.0</v>
      </c>
      <c r="E30" s="1" t="s">
        <v>29</v>
      </c>
      <c r="F30" s="1" t="s">
        <v>19</v>
      </c>
      <c r="G30" s="1" t="s">
        <v>20</v>
      </c>
      <c r="H30" s="1" t="s">
        <v>9202</v>
      </c>
      <c r="I30" s="1" t="s">
        <v>9203</v>
      </c>
      <c r="J30" s="1" t="s">
        <v>9203</v>
      </c>
      <c r="K30" s="2"/>
      <c r="L30" s="1">
        <v>0.0</v>
      </c>
      <c r="M30" s="1"/>
      <c r="N30" s="1">
        <v>14.472533333333333</v>
      </c>
      <c r="O30" s="1" t="s">
        <v>9114</v>
      </c>
      <c r="P30" s="1" t="s">
        <v>9204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179</v>
      </c>
      <c r="B31" s="1" t="s">
        <v>17</v>
      </c>
      <c r="C31" s="3">
        <v>309.0</v>
      </c>
      <c r="D31" s="1">
        <v>0.0</v>
      </c>
      <c r="E31" s="2"/>
      <c r="F31" s="1" t="s">
        <v>67</v>
      </c>
      <c r="G31" s="1" t="s">
        <v>93</v>
      </c>
      <c r="H31" s="1" t="s">
        <v>9205</v>
      </c>
      <c r="I31" s="1" t="s">
        <v>9206</v>
      </c>
      <c r="J31" s="1" t="s">
        <v>9206</v>
      </c>
      <c r="K31" s="2"/>
      <c r="L31" s="1">
        <v>0.0</v>
      </c>
      <c r="M31" s="1"/>
      <c r="N31" s="1">
        <v>5.858516666666667</v>
      </c>
      <c r="O31" s="1" t="s">
        <v>182</v>
      </c>
      <c r="P31" s="1" t="s">
        <v>9207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28</v>
      </c>
      <c r="B32" s="1" t="s">
        <v>17</v>
      </c>
      <c r="C32" s="1">
        <v>450.2</v>
      </c>
      <c r="D32" s="1">
        <v>0.0</v>
      </c>
      <c r="E32" s="1" t="s">
        <v>29</v>
      </c>
      <c r="F32" s="1" t="s">
        <v>19</v>
      </c>
      <c r="G32" s="1" t="s">
        <v>20</v>
      </c>
      <c r="H32" s="1" t="s">
        <v>9208</v>
      </c>
      <c r="I32" s="1" t="s">
        <v>9209</v>
      </c>
      <c r="J32" s="1" t="s">
        <v>9209</v>
      </c>
      <c r="K32" s="2"/>
      <c r="L32" s="1">
        <v>-3.0</v>
      </c>
      <c r="M32" s="1"/>
      <c r="N32" s="1">
        <v>11.218533333333333</v>
      </c>
      <c r="O32" s="1" t="s">
        <v>9114</v>
      </c>
      <c r="P32" s="1" t="s">
        <v>9210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179</v>
      </c>
      <c r="B33" s="1" t="s">
        <v>17</v>
      </c>
      <c r="C33" s="1">
        <v>249.0</v>
      </c>
      <c r="D33" s="1">
        <v>0.0</v>
      </c>
      <c r="E33" s="2"/>
      <c r="F33" s="1" t="s">
        <v>67</v>
      </c>
      <c r="G33" s="1" t="s">
        <v>93</v>
      </c>
      <c r="H33" s="1" t="s">
        <v>9211</v>
      </c>
      <c r="I33" s="1" t="s">
        <v>9212</v>
      </c>
      <c r="J33" s="1" t="s">
        <v>9212</v>
      </c>
      <c r="K33" s="2"/>
      <c r="L33" s="1">
        <v>0.0</v>
      </c>
      <c r="M33" s="1"/>
      <c r="N33" s="1">
        <v>5.2801833333333335</v>
      </c>
      <c r="O33" s="1" t="s">
        <v>182</v>
      </c>
      <c r="P33" s="1" t="s">
        <v>9213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16</v>
      </c>
      <c r="B34" s="1" t="s">
        <v>17</v>
      </c>
      <c r="C34" s="1">
        <v>329.0</v>
      </c>
      <c r="D34" s="1">
        <v>0.0</v>
      </c>
      <c r="E34" s="1" t="s">
        <v>375</v>
      </c>
      <c r="F34" s="1" t="s">
        <v>19</v>
      </c>
      <c r="G34" s="1" t="s">
        <v>20</v>
      </c>
      <c r="H34" s="1" t="s">
        <v>9214</v>
      </c>
      <c r="I34" s="1" t="s">
        <v>9215</v>
      </c>
      <c r="J34" s="1" t="s">
        <v>9215</v>
      </c>
      <c r="K34" s="2"/>
      <c r="L34" s="1">
        <v>-6.0</v>
      </c>
      <c r="M34" s="1"/>
      <c r="N34" s="1">
        <v>8.7073</v>
      </c>
      <c r="O34" s="1" t="s">
        <v>9114</v>
      </c>
      <c r="P34" s="1" t="s">
        <v>2296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28</v>
      </c>
      <c r="B35" s="1" t="s">
        <v>17</v>
      </c>
      <c r="C35" s="1">
        <v>271.2</v>
      </c>
      <c r="D35" s="1">
        <v>0.0</v>
      </c>
      <c r="E35" s="1" t="s">
        <v>29</v>
      </c>
      <c r="F35" s="1" t="s">
        <v>19</v>
      </c>
      <c r="G35" s="1" t="s">
        <v>20</v>
      </c>
      <c r="H35" s="1" t="s">
        <v>9216</v>
      </c>
      <c r="I35" s="1" t="s">
        <v>9217</v>
      </c>
      <c r="J35" s="1" t="s">
        <v>9217</v>
      </c>
      <c r="K35" s="2"/>
      <c r="L35" s="1">
        <v>-5.0</v>
      </c>
      <c r="M35" s="1"/>
      <c r="N35" s="1">
        <v>9.997566666666666</v>
      </c>
      <c r="O35" s="1" t="s">
        <v>9114</v>
      </c>
      <c r="P35" s="1" t="s">
        <v>9218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179</v>
      </c>
      <c r="B36" s="1" t="s">
        <v>17</v>
      </c>
      <c r="C36" s="1">
        <v>498.0</v>
      </c>
      <c r="D36" s="1">
        <v>0.0</v>
      </c>
      <c r="E36" s="2"/>
      <c r="F36" s="1" t="s">
        <v>67</v>
      </c>
      <c r="G36" s="1" t="s">
        <v>93</v>
      </c>
      <c r="H36" s="1" t="s">
        <v>9219</v>
      </c>
      <c r="I36" s="1" t="s">
        <v>9220</v>
      </c>
      <c r="J36" s="1" t="s">
        <v>9220</v>
      </c>
      <c r="K36" s="2"/>
      <c r="L36" s="1">
        <v>4.0</v>
      </c>
      <c r="M36" s="1"/>
      <c r="N36" s="1">
        <v>9.831883333333334</v>
      </c>
      <c r="O36" s="1" t="s">
        <v>182</v>
      </c>
      <c r="P36" s="1" t="s">
        <v>9221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3">
        <v>289.0</v>
      </c>
      <c r="D37" s="1">
        <v>0.0</v>
      </c>
      <c r="E37" s="1" t="s">
        <v>9222</v>
      </c>
      <c r="F37" s="1" t="s">
        <v>19</v>
      </c>
      <c r="G37" s="1" t="s">
        <v>20</v>
      </c>
      <c r="H37" s="1" t="s">
        <v>9223</v>
      </c>
      <c r="I37" s="1" t="s">
        <v>9224</v>
      </c>
      <c r="J37" s="1" t="s">
        <v>9224</v>
      </c>
      <c r="K37" s="2"/>
      <c r="L37" s="1">
        <v>2.0</v>
      </c>
      <c r="M37" s="1"/>
      <c r="N37" s="1">
        <v>17.8538</v>
      </c>
      <c r="O37" s="1" t="s">
        <v>9114</v>
      </c>
      <c r="P37" s="1" t="s">
        <v>9225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36</v>
      </c>
      <c r="B38" s="1" t="s">
        <v>17</v>
      </c>
      <c r="C38" s="3">
        <v>306.0</v>
      </c>
      <c r="D38" s="1">
        <v>0.0</v>
      </c>
      <c r="E38" s="1" t="s">
        <v>9137</v>
      </c>
      <c r="F38" s="1" t="s">
        <v>38</v>
      </c>
      <c r="G38" s="1" t="s">
        <v>20</v>
      </c>
      <c r="H38" s="1" t="s">
        <v>9226</v>
      </c>
      <c r="I38" s="1" t="s">
        <v>9227</v>
      </c>
      <c r="J38" s="1" t="s">
        <v>9228</v>
      </c>
      <c r="K38" s="1" t="s">
        <v>9229</v>
      </c>
      <c r="L38" s="1">
        <v>7.0</v>
      </c>
      <c r="M38" s="1">
        <v>0.0030666666666666668</v>
      </c>
      <c r="N38" s="1">
        <v>18.405533333333334</v>
      </c>
      <c r="O38" s="1" t="s">
        <v>43</v>
      </c>
      <c r="P38" s="1" t="s">
        <v>9230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28</v>
      </c>
      <c r="B39" s="1" t="s">
        <v>17</v>
      </c>
      <c r="C39" s="1">
        <v>396.4</v>
      </c>
      <c r="D39" s="1">
        <v>0.0</v>
      </c>
      <c r="E39" s="1" t="s">
        <v>29</v>
      </c>
      <c r="F39" s="1" t="s">
        <v>19</v>
      </c>
      <c r="G39" s="1" t="s">
        <v>20</v>
      </c>
      <c r="H39" s="1" t="s">
        <v>9231</v>
      </c>
      <c r="I39" s="1" t="s">
        <v>9232</v>
      </c>
      <c r="J39" s="1" t="s">
        <v>9232</v>
      </c>
      <c r="K39" s="2"/>
      <c r="L39" s="1">
        <v>-5.0</v>
      </c>
      <c r="M39" s="1"/>
      <c r="N39" s="1">
        <v>9.274333333333333</v>
      </c>
      <c r="O39" s="1" t="s">
        <v>9114</v>
      </c>
      <c r="P39" s="1" t="s">
        <v>9233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58</v>
      </c>
      <c r="B40" s="1" t="s">
        <v>17</v>
      </c>
      <c r="C40" s="1">
        <v>274.0</v>
      </c>
      <c r="D40" s="1">
        <v>0.0</v>
      </c>
      <c r="E40" s="2"/>
      <c r="F40" s="1" t="s">
        <v>19</v>
      </c>
      <c r="G40" s="1" t="s">
        <v>20</v>
      </c>
      <c r="H40" s="1" t="s">
        <v>9234</v>
      </c>
      <c r="I40" s="1" t="s">
        <v>9235</v>
      </c>
      <c r="J40" s="1" t="s">
        <v>9235</v>
      </c>
      <c r="K40" s="2"/>
      <c r="L40" s="1">
        <v>-5.0</v>
      </c>
      <c r="M40" s="1"/>
      <c r="N40" s="1">
        <v>9.1103</v>
      </c>
      <c r="O40" s="1" t="s">
        <v>9114</v>
      </c>
      <c r="P40" s="1" t="s">
        <v>9236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1">
        <v>289.0</v>
      </c>
      <c r="D41" s="1">
        <v>0.0</v>
      </c>
      <c r="E41" s="1" t="s">
        <v>9237</v>
      </c>
      <c r="F41" s="1" t="s">
        <v>19</v>
      </c>
      <c r="G41" s="1" t="s">
        <v>20</v>
      </c>
      <c r="H41" s="1" t="s">
        <v>9238</v>
      </c>
      <c r="I41" s="1" t="s">
        <v>9239</v>
      </c>
      <c r="J41" s="1" t="s">
        <v>9239</v>
      </c>
      <c r="K41" s="2"/>
      <c r="L41" s="1">
        <v>-8.0</v>
      </c>
      <c r="M41" s="1"/>
      <c r="N41" s="1">
        <v>6.991983333333334</v>
      </c>
      <c r="O41" s="1" t="s">
        <v>9114</v>
      </c>
      <c r="P41" s="1" t="s">
        <v>9240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36</v>
      </c>
      <c r="B42" s="1" t="s">
        <v>17</v>
      </c>
      <c r="C42" s="1">
        <v>319.0</v>
      </c>
      <c r="D42" s="1">
        <v>0.0</v>
      </c>
      <c r="E42" s="1" t="s">
        <v>9137</v>
      </c>
      <c r="F42" s="1" t="s">
        <v>38</v>
      </c>
      <c r="G42" s="1" t="s">
        <v>20</v>
      </c>
      <c r="H42" s="1" t="s">
        <v>9241</v>
      </c>
      <c r="I42" s="1" t="s">
        <v>9242</v>
      </c>
      <c r="J42" s="1" t="s">
        <v>9243</v>
      </c>
      <c r="K42" s="1" t="s">
        <v>9244</v>
      </c>
      <c r="L42" s="1">
        <v>-6.0</v>
      </c>
      <c r="M42" s="1">
        <v>0.0022</v>
      </c>
      <c r="N42" s="1">
        <v>9.3699</v>
      </c>
      <c r="O42" s="1" t="s">
        <v>43</v>
      </c>
      <c r="P42" s="1" t="s">
        <v>9245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28</v>
      </c>
      <c r="B43" s="1" t="s">
        <v>17</v>
      </c>
      <c r="C43" s="1">
        <v>214.2</v>
      </c>
      <c r="D43" s="1">
        <v>0.0</v>
      </c>
      <c r="E43" s="1" t="s">
        <v>29</v>
      </c>
      <c r="F43" s="1" t="s">
        <v>19</v>
      </c>
      <c r="G43" s="1" t="s">
        <v>20</v>
      </c>
      <c r="H43" s="1" t="s">
        <v>9246</v>
      </c>
      <c r="I43" s="1" t="s">
        <v>9247</v>
      </c>
      <c r="J43" s="1" t="s">
        <v>9247</v>
      </c>
      <c r="K43" s="2"/>
      <c r="L43" s="1">
        <v>-7.0</v>
      </c>
      <c r="M43" s="1"/>
      <c r="N43" s="1">
        <v>7.36785</v>
      </c>
      <c r="O43" s="1" t="s">
        <v>9114</v>
      </c>
      <c r="P43" s="1" t="s">
        <v>9130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179</v>
      </c>
      <c r="B44" s="1" t="s">
        <v>17</v>
      </c>
      <c r="C44" s="1">
        <v>309.0</v>
      </c>
      <c r="D44" s="1">
        <v>0.0</v>
      </c>
      <c r="E44" s="2"/>
      <c r="F44" s="1" t="s">
        <v>67</v>
      </c>
      <c r="G44" s="1" t="s">
        <v>93</v>
      </c>
      <c r="H44" s="1" t="s">
        <v>9248</v>
      </c>
      <c r="I44" s="1" t="s">
        <v>9249</v>
      </c>
      <c r="J44" s="1" t="s">
        <v>9249</v>
      </c>
      <c r="K44" s="2"/>
      <c r="L44" s="1">
        <v>4.0</v>
      </c>
      <c r="M44" s="1"/>
      <c r="N44" s="1">
        <v>9.12815</v>
      </c>
      <c r="O44" s="1" t="s">
        <v>182</v>
      </c>
      <c r="P44" s="1" t="s">
        <v>9250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28</v>
      </c>
      <c r="B45" s="1" t="s">
        <v>17</v>
      </c>
      <c r="C45" s="1">
        <v>214.2</v>
      </c>
      <c r="D45" s="1">
        <v>0.0</v>
      </c>
      <c r="E45" s="1" t="s">
        <v>29</v>
      </c>
      <c r="F45" s="1" t="s">
        <v>19</v>
      </c>
      <c r="G45" s="1" t="s">
        <v>20</v>
      </c>
      <c r="H45" s="1" t="s">
        <v>9251</v>
      </c>
      <c r="I45" s="1" t="s">
        <v>9252</v>
      </c>
      <c r="J45" s="1" t="s">
        <v>9252</v>
      </c>
      <c r="K45" s="2"/>
      <c r="L45" s="1">
        <v>-6.0</v>
      </c>
      <c r="M45" s="1"/>
      <c r="N45" s="1">
        <v>8.831616666666667</v>
      </c>
      <c r="O45" s="1" t="s">
        <v>9114</v>
      </c>
      <c r="P45" s="1" t="s">
        <v>9253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28</v>
      </c>
      <c r="B46" s="1" t="s">
        <v>17</v>
      </c>
      <c r="C46" s="1">
        <v>258.0</v>
      </c>
      <c r="D46" s="1">
        <v>0.0</v>
      </c>
      <c r="E46" s="1" t="s">
        <v>29</v>
      </c>
      <c r="F46" s="1" t="s">
        <v>19</v>
      </c>
      <c r="G46" s="1" t="s">
        <v>20</v>
      </c>
      <c r="H46" s="1" t="s">
        <v>9254</v>
      </c>
      <c r="I46" s="1" t="s">
        <v>9255</v>
      </c>
      <c r="J46" s="1" t="s">
        <v>9255</v>
      </c>
      <c r="K46" s="2"/>
      <c r="L46" s="1">
        <v>-4.0</v>
      </c>
      <c r="M46" s="1"/>
      <c r="N46" s="1">
        <v>10.087916666666667</v>
      </c>
      <c r="O46" s="1" t="s">
        <v>9114</v>
      </c>
      <c r="P46" s="1" t="s">
        <v>9256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28</v>
      </c>
      <c r="B47" s="1" t="s">
        <v>17</v>
      </c>
      <c r="C47" s="1">
        <v>214.2</v>
      </c>
      <c r="D47" s="1">
        <v>0.0</v>
      </c>
      <c r="E47" s="1" t="s">
        <v>29</v>
      </c>
      <c r="F47" s="1" t="s">
        <v>19</v>
      </c>
      <c r="G47" s="1" t="s">
        <v>20</v>
      </c>
      <c r="H47" s="1" t="s">
        <v>9257</v>
      </c>
      <c r="I47" s="1" t="s">
        <v>9258</v>
      </c>
      <c r="J47" s="1" t="s">
        <v>9258</v>
      </c>
      <c r="K47" s="2"/>
      <c r="L47" s="1">
        <v>-5.0</v>
      </c>
      <c r="M47" s="1"/>
      <c r="N47" s="1">
        <v>9.3749</v>
      </c>
      <c r="O47" s="1" t="s">
        <v>9114</v>
      </c>
      <c r="P47" s="1" t="s">
        <v>9253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58</v>
      </c>
      <c r="B48" s="1" t="s">
        <v>17</v>
      </c>
      <c r="C48" s="1">
        <v>677.0</v>
      </c>
      <c r="D48" s="1">
        <v>0.0</v>
      </c>
      <c r="E48" s="2"/>
      <c r="F48" s="1" t="s">
        <v>19</v>
      </c>
      <c r="G48" s="1" t="s">
        <v>20</v>
      </c>
      <c r="H48" s="1" t="s">
        <v>9259</v>
      </c>
      <c r="I48" s="1" t="s">
        <v>9260</v>
      </c>
      <c r="J48" s="1" t="s">
        <v>9260</v>
      </c>
      <c r="K48" s="2"/>
      <c r="L48" s="1">
        <v>-7.0</v>
      </c>
      <c r="M48" s="1"/>
      <c r="N48" s="1">
        <v>7.201133333333333</v>
      </c>
      <c r="O48" s="1" t="s">
        <v>9114</v>
      </c>
      <c r="P48" s="1" t="s">
        <v>9261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28</v>
      </c>
      <c r="B49" s="1" t="s">
        <v>17</v>
      </c>
      <c r="C49" s="1">
        <v>415.1</v>
      </c>
      <c r="D49" s="1">
        <v>177.9</v>
      </c>
      <c r="E49" s="1" t="s">
        <v>29</v>
      </c>
      <c r="F49" s="1" t="s">
        <v>19</v>
      </c>
      <c r="G49" s="1" t="s">
        <v>20</v>
      </c>
      <c r="H49" s="1" t="s">
        <v>9262</v>
      </c>
      <c r="I49" s="1" t="s">
        <v>9263</v>
      </c>
      <c r="J49" s="1" t="s">
        <v>9263</v>
      </c>
      <c r="K49" s="2"/>
      <c r="L49" s="1">
        <v>-6.0</v>
      </c>
      <c r="M49" s="1"/>
      <c r="N49" s="1">
        <v>8.0933</v>
      </c>
      <c r="O49" s="1" t="s">
        <v>9114</v>
      </c>
      <c r="P49" s="1" t="s">
        <v>9264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36</v>
      </c>
      <c r="B50" s="1" t="s">
        <v>17</v>
      </c>
      <c r="C50" s="1">
        <v>374.0</v>
      </c>
      <c r="D50" s="1">
        <v>0.0</v>
      </c>
      <c r="E50" s="1" t="s">
        <v>9137</v>
      </c>
      <c r="F50" s="1" t="s">
        <v>38</v>
      </c>
      <c r="G50" s="1" t="s">
        <v>20</v>
      </c>
      <c r="H50" s="1" t="s">
        <v>9265</v>
      </c>
      <c r="I50" s="1" t="s">
        <v>9266</v>
      </c>
      <c r="J50" s="1" t="s">
        <v>9267</v>
      </c>
      <c r="K50" s="1" t="s">
        <v>9268</v>
      </c>
      <c r="L50" s="1">
        <v>-13.0</v>
      </c>
      <c r="M50" s="1">
        <v>0.0021333333333333334</v>
      </c>
      <c r="N50" s="1">
        <v>7.894933333333333</v>
      </c>
      <c r="O50" s="1" t="s">
        <v>43</v>
      </c>
      <c r="P50" s="1" t="s">
        <v>9269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179</v>
      </c>
      <c r="B51" s="1" t="s">
        <v>17</v>
      </c>
      <c r="C51" s="1">
        <v>713.0</v>
      </c>
      <c r="D51" s="1">
        <v>0.0</v>
      </c>
      <c r="E51" s="2"/>
      <c r="F51" s="1" t="s">
        <v>67</v>
      </c>
      <c r="G51" s="1" t="s">
        <v>93</v>
      </c>
      <c r="H51" s="1" t="s">
        <v>9270</v>
      </c>
      <c r="I51" s="1" t="s">
        <v>9271</v>
      </c>
      <c r="J51" s="1" t="s">
        <v>9271</v>
      </c>
      <c r="K51" s="2"/>
      <c r="L51" s="1">
        <v>1.0</v>
      </c>
      <c r="M51" s="1"/>
      <c r="N51" s="1">
        <v>6.8913166666666665</v>
      </c>
      <c r="O51" s="1" t="s">
        <v>182</v>
      </c>
      <c r="P51" s="1" t="s">
        <v>9272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36</v>
      </c>
      <c r="B52" s="1" t="s">
        <v>17</v>
      </c>
      <c r="C52" s="1">
        <v>394.0</v>
      </c>
      <c r="D52" s="1">
        <v>0.0</v>
      </c>
      <c r="E52" s="1" t="s">
        <v>9137</v>
      </c>
      <c r="F52" s="1" t="s">
        <v>38</v>
      </c>
      <c r="G52" s="1" t="s">
        <v>93</v>
      </c>
      <c r="H52" s="1" t="s">
        <v>9273</v>
      </c>
      <c r="I52" s="1" t="s">
        <v>9274</v>
      </c>
      <c r="J52" s="1" t="s">
        <v>9275</v>
      </c>
      <c r="K52" s="1" t="s">
        <v>9276</v>
      </c>
      <c r="L52" s="1">
        <v>4.0</v>
      </c>
      <c r="M52" s="1">
        <v>0.0016</v>
      </c>
      <c r="N52" s="1">
        <v>8.058633333333333</v>
      </c>
      <c r="O52" s="1" t="s">
        <v>43</v>
      </c>
      <c r="P52" s="1" t="s">
        <v>9277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28</v>
      </c>
      <c r="B53" s="1" t="s">
        <v>17</v>
      </c>
      <c r="C53" s="1">
        <v>528.0</v>
      </c>
      <c r="D53" s="1">
        <v>0.0</v>
      </c>
      <c r="E53" s="1" t="s">
        <v>29</v>
      </c>
      <c r="F53" s="1" t="s">
        <v>19</v>
      </c>
      <c r="G53" s="1" t="s">
        <v>20</v>
      </c>
      <c r="H53" s="1" t="s">
        <v>9278</v>
      </c>
      <c r="I53" s="1" t="s">
        <v>9279</v>
      </c>
      <c r="J53" s="1" t="s">
        <v>9279</v>
      </c>
      <c r="K53" s="2"/>
      <c r="L53" s="1">
        <v>-4.0</v>
      </c>
      <c r="M53" s="1"/>
      <c r="N53" s="1">
        <v>10.674483333333333</v>
      </c>
      <c r="O53" s="1" t="s">
        <v>9114</v>
      </c>
      <c r="P53" s="1" t="s">
        <v>9280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58</v>
      </c>
      <c r="B54" s="1" t="s">
        <v>17</v>
      </c>
      <c r="C54" s="1">
        <v>379.0</v>
      </c>
      <c r="D54" s="1">
        <v>0.0</v>
      </c>
      <c r="E54" s="2"/>
      <c r="F54" s="1" t="s">
        <v>19</v>
      </c>
      <c r="G54" s="1" t="s">
        <v>20</v>
      </c>
      <c r="H54" s="1" t="s">
        <v>9281</v>
      </c>
      <c r="I54" s="1" t="s">
        <v>9282</v>
      </c>
      <c r="J54" s="1" t="s">
        <v>9282</v>
      </c>
      <c r="K54" s="2"/>
      <c r="L54" s="1">
        <v>-3.0</v>
      </c>
      <c r="M54" s="1"/>
      <c r="N54" s="1">
        <v>7.3408</v>
      </c>
      <c r="O54" s="1" t="s">
        <v>9114</v>
      </c>
      <c r="P54" s="1" t="s">
        <v>9283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28</v>
      </c>
      <c r="B55" s="1" t="s">
        <v>17</v>
      </c>
      <c r="C55" s="1">
        <v>447.2</v>
      </c>
      <c r="D55" s="1">
        <v>0.0</v>
      </c>
      <c r="E55" s="1" t="s">
        <v>29</v>
      </c>
      <c r="F55" s="1" t="s">
        <v>19</v>
      </c>
      <c r="G55" s="1" t="s">
        <v>20</v>
      </c>
      <c r="H55" s="1" t="s">
        <v>9284</v>
      </c>
      <c r="I55" s="1" t="s">
        <v>9285</v>
      </c>
      <c r="J55" s="1" t="s">
        <v>9285</v>
      </c>
      <c r="K55" s="2"/>
      <c r="L55" s="1">
        <v>-4.0</v>
      </c>
      <c r="M55" s="1"/>
      <c r="N55" s="1">
        <v>10.419183333333333</v>
      </c>
      <c r="O55" s="1" t="s">
        <v>9114</v>
      </c>
      <c r="P55" s="1" t="s">
        <v>9286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36</v>
      </c>
      <c r="B56" s="1" t="s">
        <v>17</v>
      </c>
      <c r="C56" s="1">
        <v>329.0</v>
      </c>
      <c r="D56" s="1">
        <v>0.0</v>
      </c>
      <c r="E56" s="1" t="s">
        <v>9137</v>
      </c>
      <c r="F56" s="1" t="s">
        <v>38</v>
      </c>
      <c r="G56" s="1" t="s">
        <v>93</v>
      </c>
      <c r="H56" s="1" t="s">
        <v>9287</v>
      </c>
      <c r="I56" s="1" t="s">
        <v>9288</v>
      </c>
      <c r="J56" s="1" t="s">
        <v>9289</v>
      </c>
      <c r="K56" s="1" t="s">
        <v>9290</v>
      </c>
      <c r="L56" s="1">
        <v>-11.0</v>
      </c>
      <c r="M56" s="1">
        <v>0.003</v>
      </c>
      <c r="N56" s="1">
        <v>7.737833333333334</v>
      </c>
      <c r="O56" s="1" t="s">
        <v>43</v>
      </c>
      <c r="P56" s="1" t="s">
        <v>9291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36</v>
      </c>
      <c r="B57" s="1" t="s">
        <v>17</v>
      </c>
      <c r="C57" s="1">
        <v>319.0</v>
      </c>
      <c r="D57" s="1">
        <v>75.0</v>
      </c>
      <c r="E57" s="2"/>
      <c r="F57" s="1" t="s">
        <v>67</v>
      </c>
      <c r="G57" s="1" t="s">
        <v>93</v>
      </c>
      <c r="H57" s="1" t="s">
        <v>9292</v>
      </c>
      <c r="I57" s="1" t="s">
        <v>9293</v>
      </c>
      <c r="J57" s="1" t="s">
        <v>9293</v>
      </c>
      <c r="K57" s="2"/>
      <c r="L57" s="1">
        <v>-9.0</v>
      </c>
      <c r="M57" s="1"/>
      <c r="N57" s="1">
        <v>10.131116666666667</v>
      </c>
      <c r="O57" s="1" t="s">
        <v>43</v>
      </c>
      <c r="P57" s="1" t="s">
        <v>9294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28</v>
      </c>
      <c r="B58" s="1" t="s">
        <v>17</v>
      </c>
      <c r="C58" s="1">
        <v>182.2</v>
      </c>
      <c r="D58" s="1">
        <v>0.0</v>
      </c>
      <c r="E58" s="1" t="s">
        <v>29</v>
      </c>
      <c r="F58" s="1" t="s">
        <v>19</v>
      </c>
      <c r="G58" s="1" t="s">
        <v>20</v>
      </c>
      <c r="H58" s="1" t="s">
        <v>9295</v>
      </c>
      <c r="I58" s="1" t="s">
        <v>9296</v>
      </c>
      <c r="J58" s="1" t="s">
        <v>9296</v>
      </c>
      <c r="K58" s="2"/>
      <c r="L58" s="1">
        <v>-8.0</v>
      </c>
      <c r="M58" s="1"/>
      <c r="N58" s="1">
        <v>6.039933333333333</v>
      </c>
      <c r="O58" s="1" t="s">
        <v>9114</v>
      </c>
      <c r="P58" s="1" t="s">
        <v>9185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36</v>
      </c>
      <c r="B59" s="1" t="s">
        <v>17</v>
      </c>
      <c r="C59" s="3">
        <v>218.0</v>
      </c>
      <c r="D59" s="1">
        <v>0.0</v>
      </c>
      <c r="E59" s="1" t="s">
        <v>9137</v>
      </c>
      <c r="F59" s="1" t="s">
        <v>38</v>
      </c>
      <c r="G59" s="1" t="s">
        <v>20</v>
      </c>
      <c r="H59" s="1" t="s">
        <v>9297</v>
      </c>
      <c r="I59" s="1" t="s">
        <v>9298</v>
      </c>
      <c r="J59" s="1" t="s">
        <v>9299</v>
      </c>
      <c r="K59" s="1" t="s">
        <v>9300</v>
      </c>
      <c r="L59" s="1">
        <v>-8.0</v>
      </c>
      <c r="M59" s="1">
        <v>0.00205</v>
      </c>
      <c r="N59" s="1">
        <v>7.59605</v>
      </c>
      <c r="O59" s="1" t="s">
        <v>43</v>
      </c>
      <c r="P59" s="1" t="s">
        <v>9301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28</v>
      </c>
      <c r="B60" s="1" t="s">
        <v>17</v>
      </c>
      <c r="C60" s="1">
        <v>292.4</v>
      </c>
      <c r="D60" s="1">
        <v>0.0</v>
      </c>
      <c r="E60" s="1" t="s">
        <v>29</v>
      </c>
      <c r="F60" s="1" t="s">
        <v>19</v>
      </c>
      <c r="G60" s="1" t="s">
        <v>20</v>
      </c>
      <c r="H60" s="1" t="s">
        <v>9302</v>
      </c>
      <c r="I60" s="1" t="s">
        <v>9303</v>
      </c>
      <c r="J60" s="1" t="s">
        <v>9303</v>
      </c>
      <c r="K60" s="2"/>
      <c r="L60" s="1">
        <v>-7.0</v>
      </c>
      <c r="M60" s="1"/>
      <c r="N60" s="1">
        <v>7.01505</v>
      </c>
      <c r="O60" s="1" t="s">
        <v>9114</v>
      </c>
      <c r="P60" s="1" t="s">
        <v>9304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179</v>
      </c>
      <c r="B61" s="1" t="s">
        <v>17</v>
      </c>
      <c r="C61" s="1">
        <v>20.0</v>
      </c>
      <c r="D61" s="1">
        <v>35.0</v>
      </c>
      <c r="E61" s="2"/>
      <c r="F61" s="1" t="s">
        <v>67</v>
      </c>
      <c r="G61" s="1" t="s">
        <v>93</v>
      </c>
      <c r="H61" s="1" t="s">
        <v>9305</v>
      </c>
      <c r="I61" s="1" t="s">
        <v>9306</v>
      </c>
      <c r="J61" s="1" t="s">
        <v>9306</v>
      </c>
      <c r="K61" s="2"/>
      <c r="L61" s="1">
        <v>-4.0</v>
      </c>
      <c r="M61" s="1"/>
      <c r="N61" s="1">
        <v>0.18365</v>
      </c>
      <c r="O61" s="1" t="s">
        <v>182</v>
      </c>
      <c r="P61" s="1" t="s">
        <v>9307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28</v>
      </c>
      <c r="B62" s="3" t="s">
        <v>17</v>
      </c>
      <c r="C62" s="3">
        <v>364.0</v>
      </c>
      <c r="D62" s="1">
        <v>0.0</v>
      </c>
      <c r="E62" s="1" t="s">
        <v>29</v>
      </c>
      <c r="F62" s="1" t="s">
        <v>19</v>
      </c>
      <c r="G62" s="1" t="s">
        <v>20</v>
      </c>
      <c r="H62" s="1" t="s">
        <v>9308</v>
      </c>
      <c r="I62" s="1" t="s">
        <v>9309</v>
      </c>
      <c r="J62" s="1" t="s">
        <v>9309</v>
      </c>
      <c r="K62" s="2"/>
      <c r="L62" s="1">
        <v>-6.0</v>
      </c>
      <c r="M62" s="1"/>
      <c r="N62" s="1">
        <v>8.476283333333333</v>
      </c>
      <c r="O62" s="1" t="s">
        <v>9114</v>
      </c>
      <c r="P62" s="1" t="s">
        <v>9310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28</v>
      </c>
      <c r="B63" s="1" t="s">
        <v>17</v>
      </c>
      <c r="C63" s="3">
        <v>214.2</v>
      </c>
      <c r="D63" s="1">
        <v>0.0</v>
      </c>
      <c r="E63" s="1" t="s">
        <v>29</v>
      </c>
      <c r="F63" s="1" t="s">
        <v>19</v>
      </c>
      <c r="G63" s="1" t="s">
        <v>20</v>
      </c>
      <c r="H63" s="1" t="s">
        <v>9311</v>
      </c>
      <c r="I63" s="1" t="s">
        <v>9312</v>
      </c>
      <c r="J63" s="1" t="s">
        <v>9312</v>
      </c>
      <c r="K63" s="2"/>
      <c r="L63" s="1">
        <v>-1.0</v>
      </c>
      <c r="M63" s="1"/>
      <c r="N63" s="1">
        <v>13.807683333333333</v>
      </c>
      <c r="O63" s="1" t="s">
        <v>9114</v>
      </c>
      <c r="P63" s="1" t="s">
        <v>9161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3" t="s">
        <v>17</v>
      </c>
      <c r="C64" s="1">
        <v>329.0</v>
      </c>
      <c r="D64" s="1">
        <v>0.0</v>
      </c>
      <c r="E64" s="1" t="s">
        <v>9313</v>
      </c>
      <c r="F64" s="1" t="s">
        <v>19</v>
      </c>
      <c r="G64" s="1" t="s">
        <v>20</v>
      </c>
      <c r="H64" s="1" t="s">
        <v>9314</v>
      </c>
      <c r="I64" s="1" t="s">
        <v>9315</v>
      </c>
      <c r="J64" s="1" t="s">
        <v>9315</v>
      </c>
      <c r="K64" s="2"/>
      <c r="L64" s="1">
        <v>-5.0</v>
      </c>
      <c r="M64" s="1"/>
      <c r="N64" s="1">
        <v>9.979483333333333</v>
      </c>
      <c r="O64" s="1" t="s">
        <v>9114</v>
      </c>
      <c r="P64" s="1" t="s">
        <v>9316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36</v>
      </c>
      <c r="B65" s="1" t="s">
        <v>17</v>
      </c>
      <c r="C65" s="1">
        <v>474.0</v>
      </c>
      <c r="D65" s="1">
        <v>119.0</v>
      </c>
      <c r="E65" s="2"/>
      <c r="F65" s="1" t="s">
        <v>67</v>
      </c>
      <c r="G65" s="1" t="s">
        <v>20</v>
      </c>
      <c r="H65" s="1" t="s">
        <v>9317</v>
      </c>
      <c r="I65" s="1" t="s">
        <v>9318</v>
      </c>
      <c r="J65" s="1" t="s">
        <v>9318</v>
      </c>
      <c r="K65" s="2"/>
      <c r="L65" s="1">
        <v>-1.0</v>
      </c>
      <c r="M65" s="1"/>
      <c r="N65" s="1">
        <v>17.74365</v>
      </c>
      <c r="O65" s="1" t="s">
        <v>43</v>
      </c>
      <c r="P65" s="1" t="s">
        <v>9319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28</v>
      </c>
      <c r="B66" s="1" t="s">
        <v>17</v>
      </c>
      <c r="C66" s="3">
        <v>214.2</v>
      </c>
      <c r="D66" s="1">
        <v>0.0</v>
      </c>
      <c r="E66" s="1" t="s">
        <v>29</v>
      </c>
      <c r="F66" s="1" t="s">
        <v>19</v>
      </c>
      <c r="G66" s="1" t="s">
        <v>20</v>
      </c>
      <c r="H66" s="1" t="s">
        <v>9320</v>
      </c>
      <c r="I66" s="1" t="s">
        <v>9321</v>
      </c>
      <c r="J66" s="1" t="s">
        <v>9321</v>
      </c>
      <c r="K66" s="2"/>
      <c r="L66" s="1">
        <v>-1.0</v>
      </c>
      <c r="M66" s="1"/>
      <c r="N66" s="1">
        <v>13.174483333333333</v>
      </c>
      <c r="O66" s="1" t="s">
        <v>9114</v>
      </c>
      <c r="P66" s="1" t="s">
        <v>9253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28</v>
      </c>
      <c r="B67" s="1" t="s">
        <v>17</v>
      </c>
      <c r="C67" s="1">
        <v>214.2</v>
      </c>
      <c r="D67" s="1">
        <v>0.0</v>
      </c>
      <c r="E67" s="1" t="s">
        <v>29</v>
      </c>
      <c r="F67" s="1" t="s">
        <v>19</v>
      </c>
      <c r="G67" s="1" t="s">
        <v>20</v>
      </c>
      <c r="H67" s="1" t="s">
        <v>9322</v>
      </c>
      <c r="I67" s="1" t="s">
        <v>9323</v>
      </c>
      <c r="J67" s="1" t="s">
        <v>9323</v>
      </c>
      <c r="K67" s="2"/>
      <c r="L67" s="1">
        <v>-2.0</v>
      </c>
      <c r="M67" s="1"/>
      <c r="N67" s="1">
        <v>12.696166666666667</v>
      </c>
      <c r="O67" s="1" t="s">
        <v>9114</v>
      </c>
      <c r="P67" s="1" t="s">
        <v>9161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36</v>
      </c>
      <c r="B68" s="1" t="s">
        <v>17</v>
      </c>
      <c r="C68" s="1">
        <v>247.0</v>
      </c>
      <c r="D68" s="1">
        <v>62.0</v>
      </c>
      <c r="E68" s="2"/>
      <c r="F68" s="1" t="s">
        <v>67</v>
      </c>
      <c r="G68" s="1" t="s">
        <v>68</v>
      </c>
      <c r="H68" s="1" t="s">
        <v>9324</v>
      </c>
      <c r="I68" s="1" t="s">
        <v>9325</v>
      </c>
      <c r="J68" s="1" t="s">
        <v>9325</v>
      </c>
      <c r="K68" s="2"/>
      <c r="L68" s="1">
        <v>-2.0</v>
      </c>
      <c r="M68" s="1"/>
      <c r="N68" s="1">
        <v>25.84485</v>
      </c>
      <c r="O68" s="1" t="s">
        <v>43</v>
      </c>
      <c r="P68" s="1" t="s">
        <v>9245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179</v>
      </c>
      <c r="B69" s="1" t="s">
        <v>17</v>
      </c>
      <c r="C69" s="1">
        <v>119.0</v>
      </c>
      <c r="D69" s="1">
        <v>0.0</v>
      </c>
      <c r="E69" s="2"/>
      <c r="F69" s="1" t="s">
        <v>67</v>
      </c>
      <c r="G69" s="1" t="s">
        <v>93</v>
      </c>
      <c r="H69" s="1" t="s">
        <v>9326</v>
      </c>
      <c r="I69" s="1" t="s">
        <v>9327</v>
      </c>
      <c r="J69" s="1" t="s">
        <v>9327</v>
      </c>
      <c r="K69" s="2"/>
      <c r="L69" s="1">
        <v>-2.0</v>
      </c>
      <c r="M69" s="1"/>
      <c r="N69" s="1">
        <v>2.3201833333333335</v>
      </c>
      <c r="O69" s="1" t="s">
        <v>182</v>
      </c>
      <c r="P69" s="1" t="s">
        <v>9328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36</v>
      </c>
      <c r="B70" s="1" t="s">
        <v>17</v>
      </c>
      <c r="C70" s="1">
        <v>261.0</v>
      </c>
      <c r="D70" s="1">
        <v>13.0</v>
      </c>
      <c r="E70" s="1" t="s">
        <v>9137</v>
      </c>
      <c r="F70" s="1" t="s">
        <v>38</v>
      </c>
      <c r="G70" s="1" t="s">
        <v>20</v>
      </c>
      <c r="H70" s="1" t="s">
        <v>9329</v>
      </c>
      <c r="I70" s="1" t="s">
        <v>9330</v>
      </c>
      <c r="J70" s="1" t="s">
        <v>9331</v>
      </c>
      <c r="K70" s="1" t="s">
        <v>9332</v>
      </c>
      <c r="L70" s="1">
        <v>-1.0</v>
      </c>
      <c r="M70" s="1">
        <v>0.003933333333333333</v>
      </c>
      <c r="N70" s="1">
        <v>13.2213</v>
      </c>
      <c r="O70" s="1" t="s">
        <v>43</v>
      </c>
      <c r="P70" s="1" t="s">
        <v>9333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28</v>
      </c>
      <c r="B71" s="1" t="s">
        <v>17</v>
      </c>
      <c r="C71" s="3">
        <v>423.0</v>
      </c>
      <c r="D71" s="1">
        <v>0.0</v>
      </c>
      <c r="E71" s="1" t="s">
        <v>29</v>
      </c>
      <c r="F71" s="1" t="s">
        <v>19</v>
      </c>
      <c r="G71" s="1" t="s">
        <v>20</v>
      </c>
      <c r="H71" s="1" t="s">
        <v>9334</v>
      </c>
      <c r="I71" s="1" t="s">
        <v>9335</v>
      </c>
      <c r="J71" s="1" t="s">
        <v>9335</v>
      </c>
      <c r="K71" s="2"/>
      <c r="L71" s="1">
        <v>-4.0</v>
      </c>
      <c r="M71" s="1"/>
      <c r="N71" s="1">
        <v>10.820083333333333</v>
      </c>
      <c r="O71" s="1" t="s">
        <v>9114</v>
      </c>
      <c r="P71" s="1" t="s">
        <v>9336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58</v>
      </c>
      <c r="B72" s="1" t="s">
        <v>17</v>
      </c>
      <c r="C72" s="1">
        <v>312.0</v>
      </c>
      <c r="D72" s="1">
        <v>0.0</v>
      </c>
      <c r="E72" s="2"/>
      <c r="F72" s="1" t="s">
        <v>19</v>
      </c>
      <c r="G72" s="1" t="s">
        <v>20</v>
      </c>
      <c r="H72" s="1" t="s">
        <v>9337</v>
      </c>
      <c r="I72" s="1" t="s">
        <v>9338</v>
      </c>
      <c r="J72" s="1" t="s">
        <v>9338</v>
      </c>
      <c r="K72" s="2"/>
      <c r="L72" s="1">
        <v>-3.0</v>
      </c>
      <c r="M72" s="1"/>
      <c r="N72" s="1">
        <v>11.060866666666668</v>
      </c>
      <c r="O72" s="1" t="s">
        <v>9114</v>
      </c>
      <c r="P72" s="1" t="s">
        <v>9339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58</v>
      </c>
      <c r="B73" s="3" t="s">
        <v>17</v>
      </c>
      <c r="C73" s="1">
        <v>369.0</v>
      </c>
      <c r="D73" s="1">
        <v>0.0</v>
      </c>
      <c r="E73" s="2"/>
      <c r="F73" s="1" t="s">
        <v>19</v>
      </c>
      <c r="G73" s="1" t="s">
        <v>20</v>
      </c>
      <c r="H73" s="1" t="s">
        <v>9340</v>
      </c>
      <c r="I73" s="1" t="s">
        <v>9341</v>
      </c>
      <c r="J73" s="1" t="s">
        <v>9341</v>
      </c>
      <c r="K73" s="2"/>
      <c r="L73" s="1">
        <v>-1.0</v>
      </c>
      <c r="M73" s="1"/>
      <c r="N73" s="1">
        <v>13.721833333333333</v>
      </c>
      <c r="O73" s="1" t="s">
        <v>9114</v>
      </c>
      <c r="P73" s="1" t="s">
        <v>9342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36</v>
      </c>
      <c r="B74" s="1" t="s">
        <v>17</v>
      </c>
      <c r="C74" s="1">
        <v>349.0</v>
      </c>
      <c r="D74" s="1">
        <v>239.0</v>
      </c>
      <c r="E74" s="2"/>
      <c r="F74" s="1" t="s">
        <v>67</v>
      </c>
      <c r="G74" s="1" t="s">
        <v>93</v>
      </c>
      <c r="H74" s="1" t="s">
        <v>9343</v>
      </c>
      <c r="I74" s="1" t="s">
        <v>9344</v>
      </c>
      <c r="J74" s="1" t="s">
        <v>9344</v>
      </c>
      <c r="K74" s="2"/>
      <c r="L74" s="1">
        <v>-2.0</v>
      </c>
      <c r="M74" s="1"/>
      <c r="N74" s="1">
        <v>17.5967</v>
      </c>
      <c r="O74" s="1" t="s">
        <v>43</v>
      </c>
      <c r="P74" s="1" t="s">
        <v>9345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28</v>
      </c>
      <c r="B75" s="1" t="s">
        <v>17</v>
      </c>
      <c r="C75" s="1">
        <v>866.4</v>
      </c>
      <c r="D75" s="1">
        <v>0.0</v>
      </c>
      <c r="E75" s="1" t="s">
        <v>29</v>
      </c>
      <c r="F75" s="1" t="s">
        <v>19</v>
      </c>
      <c r="G75" s="1" t="s">
        <v>20</v>
      </c>
      <c r="H75" s="1" t="s">
        <v>9346</v>
      </c>
      <c r="I75" s="1" t="s">
        <v>9347</v>
      </c>
      <c r="J75" s="1" t="s">
        <v>9347</v>
      </c>
      <c r="K75" s="2"/>
      <c r="L75" s="1">
        <v>2.0</v>
      </c>
      <c r="M75" s="1"/>
      <c r="N75" s="1">
        <v>17.44558333333333</v>
      </c>
      <c r="O75" s="1" t="s">
        <v>9114</v>
      </c>
      <c r="P75" s="1" t="s">
        <v>9348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58</v>
      </c>
      <c r="B76" s="1" t="s">
        <v>17</v>
      </c>
      <c r="C76" s="1">
        <v>1027.0</v>
      </c>
      <c r="D76" s="1">
        <v>0.0</v>
      </c>
      <c r="E76" s="2"/>
      <c r="F76" s="1" t="s">
        <v>19</v>
      </c>
      <c r="G76" s="1" t="s">
        <v>20</v>
      </c>
      <c r="H76" s="1" t="s">
        <v>9349</v>
      </c>
      <c r="I76" s="1" t="s">
        <v>9350</v>
      </c>
      <c r="J76" s="1" t="s">
        <v>9350</v>
      </c>
      <c r="K76" s="2"/>
      <c r="L76" s="1">
        <v>0.0</v>
      </c>
      <c r="M76" s="1"/>
      <c r="N76" s="1">
        <v>15.277733333333334</v>
      </c>
      <c r="O76" s="1" t="s">
        <v>9114</v>
      </c>
      <c r="P76" s="1" t="s">
        <v>9351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36</v>
      </c>
      <c r="B77" s="1" t="s">
        <v>17</v>
      </c>
      <c r="C77" s="3">
        <v>446.0</v>
      </c>
      <c r="D77" s="1">
        <v>0.0</v>
      </c>
      <c r="E77" s="1" t="s">
        <v>9137</v>
      </c>
      <c r="F77" s="1" t="s">
        <v>38</v>
      </c>
      <c r="G77" s="1" t="s">
        <v>20</v>
      </c>
      <c r="H77" s="1" t="s">
        <v>9352</v>
      </c>
      <c r="I77" s="1" t="s">
        <v>9353</v>
      </c>
      <c r="J77" s="1" t="s">
        <v>9354</v>
      </c>
      <c r="K77" s="1" t="s">
        <v>9355</v>
      </c>
      <c r="L77" s="1">
        <v>-3.0</v>
      </c>
      <c r="M77" s="1">
        <v>0.00355</v>
      </c>
      <c r="N77" s="1">
        <v>54.52205</v>
      </c>
      <c r="O77" s="1" t="s">
        <v>43</v>
      </c>
      <c r="P77" s="1" t="s">
        <v>9356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36</v>
      </c>
      <c r="B78" s="1" t="s">
        <v>17</v>
      </c>
      <c r="C78" s="1">
        <v>498.0</v>
      </c>
      <c r="D78" s="1">
        <v>0.0</v>
      </c>
      <c r="E78" s="1" t="s">
        <v>9137</v>
      </c>
      <c r="F78" s="1" t="s">
        <v>38</v>
      </c>
      <c r="G78" s="1" t="s">
        <v>93</v>
      </c>
      <c r="H78" s="1" t="s">
        <v>9357</v>
      </c>
      <c r="I78" s="1" t="s">
        <v>9358</v>
      </c>
      <c r="J78" s="1" t="s">
        <v>9359</v>
      </c>
      <c r="K78" s="1" t="s">
        <v>9360</v>
      </c>
      <c r="L78" s="1">
        <v>0.0</v>
      </c>
      <c r="M78" s="1">
        <v>0.002266666666666667</v>
      </c>
      <c r="N78" s="1">
        <v>19.459833333333332</v>
      </c>
      <c r="O78" s="1" t="s">
        <v>43</v>
      </c>
      <c r="P78" s="1" t="s">
        <v>9361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36</v>
      </c>
      <c r="B79" s="1" t="s">
        <v>17</v>
      </c>
      <c r="C79" s="1">
        <v>309.0</v>
      </c>
      <c r="D79" s="1">
        <v>0.0</v>
      </c>
      <c r="E79" s="1" t="s">
        <v>9137</v>
      </c>
      <c r="F79" s="1" t="s">
        <v>38</v>
      </c>
      <c r="G79" s="1" t="s">
        <v>93</v>
      </c>
      <c r="H79" s="1" t="s">
        <v>9362</v>
      </c>
      <c r="I79" s="1" t="s">
        <v>9363</v>
      </c>
      <c r="J79" s="1" t="s">
        <v>9364</v>
      </c>
      <c r="K79" s="1" t="s">
        <v>9365</v>
      </c>
      <c r="L79" s="1">
        <v>-10.0</v>
      </c>
      <c r="M79" s="1">
        <v>0.0023333333333333335</v>
      </c>
      <c r="N79" s="1">
        <v>11.951933333333333</v>
      </c>
      <c r="O79" s="1" t="s">
        <v>43</v>
      </c>
      <c r="P79" s="1" t="s">
        <v>9366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36</v>
      </c>
      <c r="B80" s="1" t="s">
        <v>17</v>
      </c>
      <c r="C80" s="1">
        <v>748.0</v>
      </c>
      <c r="D80" s="1">
        <v>0.0</v>
      </c>
      <c r="E80" s="1" t="s">
        <v>9137</v>
      </c>
      <c r="F80" s="1" t="s">
        <v>38</v>
      </c>
      <c r="G80" s="1" t="s">
        <v>93</v>
      </c>
      <c r="H80" s="1" t="s">
        <v>9367</v>
      </c>
      <c r="I80" s="1" t="s">
        <v>9368</v>
      </c>
      <c r="J80" s="1" t="s">
        <v>9369</v>
      </c>
      <c r="K80" s="1" t="s">
        <v>9370</v>
      </c>
      <c r="L80" s="1">
        <v>5.0</v>
      </c>
      <c r="M80" s="1">
        <v>0.0023</v>
      </c>
      <c r="N80" s="1">
        <v>14.110383333333333</v>
      </c>
      <c r="O80" s="1" t="s">
        <v>43</v>
      </c>
      <c r="P80" s="1" t="s">
        <v>9371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58</v>
      </c>
      <c r="B81" s="1" t="s">
        <v>17</v>
      </c>
      <c r="C81" s="1">
        <v>337.0</v>
      </c>
      <c r="D81" s="1">
        <v>0.0</v>
      </c>
      <c r="E81" s="2"/>
      <c r="F81" s="1" t="s">
        <v>19</v>
      </c>
      <c r="G81" s="1" t="s">
        <v>20</v>
      </c>
      <c r="H81" s="1" t="s">
        <v>9372</v>
      </c>
      <c r="I81" s="1" t="s">
        <v>9373</v>
      </c>
      <c r="J81" s="1" t="s">
        <v>9373</v>
      </c>
      <c r="K81" s="2"/>
      <c r="L81" s="1">
        <v>-5.0</v>
      </c>
      <c r="M81" s="1"/>
      <c r="N81" s="1">
        <v>9.116583333333333</v>
      </c>
      <c r="O81" s="1" t="s">
        <v>9114</v>
      </c>
      <c r="P81" s="1" t="s">
        <v>9374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58</v>
      </c>
      <c r="B82" s="1" t="s">
        <v>17</v>
      </c>
      <c r="C82" s="1">
        <v>329.0</v>
      </c>
      <c r="D82" s="1">
        <v>0.0</v>
      </c>
      <c r="E82" s="2"/>
      <c r="F82" s="1" t="s">
        <v>19</v>
      </c>
      <c r="G82" s="1" t="s">
        <v>20</v>
      </c>
      <c r="H82" s="1" t="s">
        <v>9375</v>
      </c>
      <c r="I82" s="1" t="s">
        <v>9376</v>
      </c>
      <c r="J82" s="1" t="s">
        <v>9376</v>
      </c>
      <c r="K82" s="2"/>
      <c r="L82" s="1">
        <v>-7.0</v>
      </c>
      <c r="M82" s="1"/>
      <c r="N82" s="1">
        <v>7.6230166666666666</v>
      </c>
      <c r="O82" s="1" t="s">
        <v>9114</v>
      </c>
      <c r="P82" s="1" t="s">
        <v>9377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36</v>
      </c>
      <c r="B83" s="1" t="s">
        <v>180</v>
      </c>
      <c r="C83" s="1">
        <v>247.0</v>
      </c>
      <c r="D83" s="1">
        <v>62.0</v>
      </c>
      <c r="E83" s="2"/>
      <c r="F83" s="1" t="s">
        <v>67</v>
      </c>
      <c r="G83" s="1" t="s">
        <v>93</v>
      </c>
      <c r="H83" s="1" t="s">
        <v>9378</v>
      </c>
      <c r="I83" s="1" t="s">
        <v>9379</v>
      </c>
      <c r="J83" s="1" t="s">
        <v>9379</v>
      </c>
      <c r="K83" s="2"/>
      <c r="L83" s="1">
        <v>-10.0</v>
      </c>
      <c r="M83" s="1"/>
      <c r="N83" s="1">
        <v>9.302033333333334</v>
      </c>
      <c r="O83" s="1" t="s">
        <v>43</v>
      </c>
      <c r="P83" s="1" t="s">
        <v>9366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58</v>
      </c>
      <c r="B84" s="1" t="s">
        <v>17</v>
      </c>
      <c r="C84" s="3">
        <v>321.0</v>
      </c>
      <c r="D84" s="1">
        <v>0.0</v>
      </c>
      <c r="E84" s="2"/>
      <c r="F84" s="1" t="s">
        <v>19</v>
      </c>
      <c r="G84" s="1" t="s">
        <v>20</v>
      </c>
      <c r="H84" s="1" t="s">
        <v>9380</v>
      </c>
      <c r="I84" s="1" t="s">
        <v>9381</v>
      </c>
      <c r="J84" s="1" t="s">
        <v>9381</v>
      </c>
      <c r="K84" s="2"/>
      <c r="L84" s="1">
        <v>-6.0</v>
      </c>
      <c r="M84" s="1"/>
      <c r="N84" s="1">
        <v>8.855533333333334</v>
      </c>
      <c r="O84" s="1" t="s">
        <v>9114</v>
      </c>
      <c r="P84" s="1" t="s">
        <v>9382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28</v>
      </c>
      <c r="B85" s="1" t="s">
        <v>17</v>
      </c>
      <c r="C85" s="1">
        <v>531.2</v>
      </c>
      <c r="D85" s="1">
        <v>0.0</v>
      </c>
      <c r="E85" s="1" t="s">
        <v>29</v>
      </c>
      <c r="F85" s="1" t="s">
        <v>19</v>
      </c>
      <c r="G85" s="1" t="s">
        <v>20</v>
      </c>
      <c r="H85" s="1" t="s">
        <v>9383</v>
      </c>
      <c r="I85" s="1" t="s">
        <v>9384</v>
      </c>
      <c r="J85" s="1" t="s">
        <v>9384</v>
      </c>
      <c r="K85" s="2"/>
      <c r="L85" s="1">
        <v>-8.0</v>
      </c>
      <c r="M85" s="1"/>
      <c r="N85" s="1">
        <v>6.327966666666667</v>
      </c>
      <c r="O85" s="1" t="s">
        <v>9114</v>
      </c>
      <c r="P85" s="1" t="s">
        <v>9385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179</v>
      </c>
      <c r="B86" s="1" t="s">
        <v>17</v>
      </c>
      <c r="C86" s="1">
        <v>249.0</v>
      </c>
      <c r="D86" s="1">
        <v>0.0</v>
      </c>
      <c r="E86" s="2"/>
      <c r="F86" s="1" t="s">
        <v>67</v>
      </c>
      <c r="G86" s="1" t="s">
        <v>93</v>
      </c>
      <c r="H86" s="1" t="s">
        <v>9386</v>
      </c>
      <c r="I86" s="1" t="s">
        <v>9387</v>
      </c>
      <c r="J86" s="1" t="s">
        <v>9387</v>
      </c>
      <c r="K86" s="2"/>
      <c r="L86" s="1">
        <v>0.0</v>
      </c>
      <c r="M86" s="1"/>
      <c r="N86" s="1">
        <v>5.118433333333333</v>
      </c>
      <c r="O86" s="1" t="s">
        <v>182</v>
      </c>
      <c r="P86" s="1" t="s">
        <v>9388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28</v>
      </c>
      <c r="B87" s="1" t="s">
        <v>17</v>
      </c>
      <c r="C87" s="3">
        <v>832.4</v>
      </c>
      <c r="D87" s="1">
        <v>0.0</v>
      </c>
      <c r="E87" s="1" t="s">
        <v>29</v>
      </c>
      <c r="F87" s="1" t="s">
        <v>19</v>
      </c>
      <c r="G87" s="1" t="s">
        <v>20</v>
      </c>
      <c r="H87" s="1" t="s">
        <v>9389</v>
      </c>
      <c r="I87" s="1" t="s">
        <v>9390</v>
      </c>
      <c r="J87" s="1" t="s">
        <v>9390</v>
      </c>
      <c r="K87" s="2"/>
      <c r="L87" s="1">
        <v>-3.0</v>
      </c>
      <c r="M87" s="1"/>
      <c r="N87" s="1">
        <v>11.524883333333333</v>
      </c>
      <c r="O87" s="1" t="s">
        <v>9114</v>
      </c>
      <c r="P87" s="1" t="s">
        <v>9391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28</v>
      </c>
      <c r="B88" s="1" t="s">
        <v>17</v>
      </c>
      <c r="C88" s="3">
        <v>182.2</v>
      </c>
      <c r="D88" s="1">
        <v>0.0</v>
      </c>
      <c r="E88" s="1" t="s">
        <v>29</v>
      </c>
      <c r="F88" s="1" t="s">
        <v>19</v>
      </c>
      <c r="G88" s="1" t="s">
        <v>20</v>
      </c>
      <c r="H88" s="1" t="s">
        <v>9392</v>
      </c>
      <c r="I88" s="1" t="s">
        <v>9393</v>
      </c>
      <c r="J88" s="1" t="s">
        <v>9393</v>
      </c>
      <c r="K88" s="2"/>
      <c r="L88" s="1">
        <v>-9.0</v>
      </c>
      <c r="M88" s="1"/>
      <c r="N88" s="1">
        <v>5.654216666666667</v>
      </c>
      <c r="O88" s="1" t="s">
        <v>9114</v>
      </c>
      <c r="P88" s="1" t="s">
        <v>9394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58</v>
      </c>
      <c r="B89" s="1" t="s">
        <v>17</v>
      </c>
      <c r="C89" s="3">
        <v>469.0</v>
      </c>
      <c r="D89" s="1">
        <v>0.0</v>
      </c>
      <c r="E89" s="2"/>
      <c r="F89" s="1" t="s">
        <v>19</v>
      </c>
      <c r="G89" s="1" t="s">
        <v>20</v>
      </c>
      <c r="H89" s="1" t="s">
        <v>9395</v>
      </c>
      <c r="I89" s="1" t="s">
        <v>9396</v>
      </c>
      <c r="J89" s="1" t="s">
        <v>9396</v>
      </c>
      <c r="K89" s="2"/>
      <c r="L89" s="1">
        <v>-7.0</v>
      </c>
      <c r="M89" s="1"/>
      <c r="N89" s="1">
        <v>7.984883333333333</v>
      </c>
      <c r="O89" s="1" t="s">
        <v>9114</v>
      </c>
      <c r="P89" s="1" t="s">
        <v>9397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36</v>
      </c>
      <c r="B90" s="1" t="s">
        <v>17</v>
      </c>
      <c r="C90" s="1">
        <v>478.0</v>
      </c>
      <c r="D90" s="1">
        <v>0.0</v>
      </c>
      <c r="E90" s="1" t="s">
        <v>9137</v>
      </c>
      <c r="F90" s="1" t="s">
        <v>38</v>
      </c>
      <c r="G90" s="1" t="s">
        <v>20</v>
      </c>
      <c r="H90" s="1" t="s">
        <v>9398</v>
      </c>
      <c r="I90" s="1" t="s">
        <v>9399</v>
      </c>
      <c r="J90" s="1" t="s">
        <v>9400</v>
      </c>
      <c r="K90" s="1" t="s">
        <v>9401</v>
      </c>
      <c r="L90" s="1">
        <v>-14.0</v>
      </c>
      <c r="M90" s="1">
        <v>0.0046166666666666665</v>
      </c>
      <c r="N90" s="1">
        <v>9.812116666666666</v>
      </c>
      <c r="O90" s="1" t="s">
        <v>43</v>
      </c>
      <c r="P90" s="1" t="s">
        <v>9402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28</v>
      </c>
      <c r="B91" s="1" t="s">
        <v>17</v>
      </c>
      <c r="C91" s="1">
        <v>239.2</v>
      </c>
      <c r="D91" s="1">
        <v>0.0</v>
      </c>
      <c r="E91" s="1" t="s">
        <v>29</v>
      </c>
      <c r="F91" s="1" t="s">
        <v>19</v>
      </c>
      <c r="G91" s="1" t="s">
        <v>20</v>
      </c>
      <c r="H91" s="1" t="s">
        <v>9403</v>
      </c>
      <c r="I91" s="1" t="s">
        <v>9404</v>
      </c>
      <c r="J91" s="1" t="s">
        <v>9404</v>
      </c>
      <c r="K91" s="2"/>
      <c r="L91" s="1">
        <v>-6.0</v>
      </c>
      <c r="M91" s="1"/>
      <c r="N91" s="1">
        <v>8.758333333333333</v>
      </c>
      <c r="O91" s="1" t="s">
        <v>9114</v>
      </c>
      <c r="P91" s="1" t="s">
        <v>9405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58</v>
      </c>
      <c r="B92" s="1" t="s">
        <v>17</v>
      </c>
      <c r="C92" s="1">
        <v>538.0</v>
      </c>
      <c r="D92" s="1">
        <v>0.0</v>
      </c>
      <c r="E92" s="2"/>
      <c r="F92" s="1" t="s">
        <v>19</v>
      </c>
      <c r="G92" s="1" t="s">
        <v>20</v>
      </c>
      <c r="H92" s="1" t="s">
        <v>9406</v>
      </c>
      <c r="I92" s="1" t="s">
        <v>9407</v>
      </c>
      <c r="J92" s="1" t="s">
        <v>9407</v>
      </c>
      <c r="K92" s="2"/>
      <c r="L92" s="1">
        <v>-4.0</v>
      </c>
      <c r="M92" s="1"/>
      <c r="N92" s="1">
        <v>10.771366666666667</v>
      </c>
      <c r="O92" s="1" t="s">
        <v>9114</v>
      </c>
      <c r="P92" s="1" t="s">
        <v>9408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36</v>
      </c>
      <c r="B93" s="1" t="s">
        <v>17</v>
      </c>
      <c r="C93" s="1">
        <v>420.0</v>
      </c>
      <c r="D93" s="1">
        <v>22.0</v>
      </c>
      <c r="E93" s="1" t="s">
        <v>9409</v>
      </c>
      <c r="F93" s="1" t="s">
        <v>38</v>
      </c>
      <c r="G93" s="1" t="s">
        <v>20</v>
      </c>
      <c r="H93" s="1" t="s">
        <v>9410</v>
      </c>
      <c r="I93" s="1" t="s">
        <v>9411</v>
      </c>
      <c r="J93" s="1" t="s">
        <v>9412</v>
      </c>
      <c r="K93" s="1" t="s">
        <v>9413</v>
      </c>
      <c r="L93" s="1">
        <v>-15.0</v>
      </c>
      <c r="M93" s="1">
        <v>0.0017</v>
      </c>
      <c r="N93" s="1">
        <v>7.644083333333334</v>
      </c>
      <c r="O93" s="1" t="s">
        <v>43</v>
      </c>
      <c r="P93" s="1" t="s">
        <v>9414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179</v>
      </c>
      <c r="B94" s="1" t="s">
        <v>17</v>
      </c>
      <c r="C94" s="1">
        <v>807.0</v>
      </c>
      <c r="D94" s="1">
        <v>0.0</v>
      </c>
      <c r="E94" s="1" t="s">
        <v>9409</v>
      </c>
      <c r="F94" s="1" t="s">
        <v>38</v>
      </c>
      <c r="G94" s="1" t="s">
        <v>93</v>
      </c>
      <c r="H94" s="1" t="s">
        <v>9415</v>
      </c>
      <c r="I94" s="1" t="s">
        <v>9416</v>
      </c>
      <c r="J94" s="1" t="s">
        <v>9417</v>
      </c>
      <c r="K94" s="1" t="s">
        <v>9418</v>
      </c>
      <c r="L94" s="1">
        <v>-18.0</v>
      </c>
      <c r="M94" s="1">
        <v>0.00205</v>
      </c>
      <c r="N94" s="1">
        <v>7.9237</v>
      </c>
      <c r="O94" s="1" t="s">
        <v>182</v>
      </c>
      <c r="P94" s="1" t="s">
        <v>9419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16</v>
      </c>
      <c r="B95" s="1" t="s">
        <v>17</v>
      </c>
      <c r="C95" s="1">
        <v>453.0</v>
      </c>
      <c r="D95" s="1">
        <v>0.0</v>
      </c>
      <c r="E95" s="1" t="s">
        <v>9420</v>
      </c>
      <c r="F95" s="1" t="s">
        <v>19</v>
      </c>
      <c r="G95" s="1" t="s">
        <v>20</v>
      </c>
      <c r="H95" s="1" t="s">
        <v>9421</v>
      </c>
      <c r="I95" s="1" t="s">
        <v>9422</v>
      </c>
      <c r="J95" s="1" t="s">
        <v>9422</v>
      </c>
      <c r="K95" s="2"/>
      <c r="L95" s="1">
        <v>-4.0</v>
      </c>
      <c r="M95" s="1"/>
      <c r="N95" s="1">
        <v>10.024516666666667</v>
      </c>
      <c r="O95" s="1" t="s">
        <v>9114</v>
      </c>
      <c r="P95" s="1" t="s">
        <v>9423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179</v>
      </c>
      <c r="B96" s="1" t="s">
        <v>17</v>
      </c>
      <c r="C96" s="3">
        <v>309.0</v>
      </c>
      <c r="D96" s="1">
        <v>0.0</v>
      </c>
      <c r="E96" s="2"/>
      <c r="F96" s="1" t="s">
        <v>67</v>
      </c>
      <c r="G96" s="1" t="s">
        <v>93</v>
      </c>
      <c r="H96" s="1" t="s">
        <v>9424</v>
      </c>
      <c r="I96" s="1" t="s">
        <v>9425</v>
      </c>
      <c r="J96" s="1" t="s">
        <v>9425</v>
      </c>
      <c r="K96" s="2"/>
      <c r="L96" s="1">
        <v>-3.0</v>
      </c>
      <c r="M96" s="1"/>
      <c r="N96" s="1">
        <v>1.4919666666666667</v>
      </c>
      <c r="O96" s="1" t="s">
        <v>182</v>
      </c>
      <c r="P96" s="1" t="s">
        <v>9426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179</v>
      </c>
      <c r="B97" s="1" t="s">
        <v>17</v>
      </c>
      <c r="C97" s="3">
        <v>79.0</v>
      </c>
      <c r="D97" s="1">
        <v>0.0</v>
      </c>
      <c r="E97" s="2"/>
      <c r="F97" s="1" t="s">
        <v>67</v>
      </c>
      <c r="G97" s="1" t="s">
        <v>93</v>
      </c>
      <c r="H97" s="1" t="s">
        <v>9427</v>
      </c>
      <c r="I97" s="1" t="s">
        <v>9428</v>
      </c>
      <c r="J97" s="1" t="s">
        <v>9428</v>
      </c>
      <c r="K97" s="2"/>
      <c r="L97" s="1">
        <v>-3.0</v>
      </c>
      <c r="M97" s="1"/>
      <c r="N97" s="1">
        <v>1.44655</v>
      </c>
      <c r="O97" s="1" t="s">
        <v>182</v>
      </c>
      <c r="P97" s="1" t="s">
        <v>9429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179</v>
      </c>
      <c r="B98" s="1" t="s">
        <v>17</v>
      </c>
      <c r="C98" s="1">
        <v>309.0</v>
      </c>
      <c r="D98" s="1">
        <v>0.0</v>
      </c>
      <c r="E98" s="2"/>
      <c r="F98" s="1" t="s">
        <v>67</v>
      </c>
      <c r="G98" s="1" t="s">
        <v>93</v>
      </c>
      <c r="H98" s="1" t="s">
        <v>9430</v>
      </c>
      <c r="I98" s="1" t="s">
        <v>9431</v>
      </c>
      <c r="J98" s="1" t="s">
        <v>9431</v>
      </c>
      <c r="K98" s="2"/>
      <c r="L98" s="1">
        <v>-1.0</v>
      </c>
      <c r="M98" s="1"/>
      <c r="N98" s="1">
        <v>3.0264333333333333</v>
      </c>
      <c r="O98" s="1" t="s">
        <v>182</v>
      </c>
      <c r="P98" s="1" t="s">
        <v>9432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28</v>
      </c>
      <c r="B99" s="1" t="s">
        <v>17</v>
      </c>
      <c r="C99" s="1">
        <v>426.4</v>
      </c>
      <c r="D99" s="1">
        <v>0.0</v>
      </c>
      <c r="E99" s="1" t="s">
        <v>29</v>
      </c>
      <c r="F99" s="1" t="s">
        <v>19</v>
      </c>
      <c r="G99" s="1" t="s">
        <v>20</v>
      </c>
      <c r="H99" s="1" t="s">
        <v>9433</v>
      </c>
      <c r="I99" s="1" t="s">
        <v>9434</v>
      </c>
      <c r="J99" s="1" t="s">
        <v>9434</v>
      </c>
      <c r="K99" s="2"/>
      <c r="L99" s="1">
        <v>-7.0</v>
      </c>
      <c r="M99" s="1"/>
      <c r="N99" s="1">
        <v>7.153333333333333</v>
      </c>
      <c r="O99" s="1" t="s">
        <v>9114</v>
      </c>
      <c r="P99" s="1" t="s">
        <v>9435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28</v>
      </c>
      <c r="B100" s="1" t="s">
        <v>17</v>
      </c>
      <c r="C100" s="1">
        <v>528.0</v>
      </c>
      <c r="D100" s="1">
        <v>0.0</v>
      </c>
      <c r="E100" s="1" t="s">
        <v>29</v>
      </c>
      <c r="F100" s="1" t="s">
        <v>19</v>
      </c>
      <c r="G100" s="1" t="s">
        <v>20</v>
      </c>
      <c r="H100" s="1" t="s">
        <v>9436</v>
      </c>
      <c r="I100" s="1" t="s">
        <v>9437</v>
      </c>
      <c r="J100" s="1" t="s">
        <v>9437</v>
      </c>
      <c r="K100" s="2"/>
      <c r="L100" s="1">
        <v>-5.0</v>
      </c>
      <c r="M100" s="1"/>
      <c r="N100" s="1">
        <v>9.29005</v>
      </c>
      <c r="O100" s="1" t="s">
        <v>9114</v>
      </c>
      <c r="P100" s="1" t="s">
        <v>9438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28</v>
      </c>
      <c r="B101" s="1" t="s">
        <v>17</v>
      </c>
      <c r="C101" s="1">
        <v>329.0</v>
      </c>
      <c r="D101" s="1">
        <v>0.0</v>
      </c>
      <c r="E101" s="1" t="s">
        <v>29</v>
      </c>
      <c r="F101" s="1" t="s">
        <v>19</v>
      </c>
      <c r="G101" s="1" t="s">
        <v>20</v>
      </c>
      <c r="H101" s="1" t="s">
        <v>9439</v>
      </c>
      <c r="I101" s="1" t="s">
        <v>9440</v>
      </c>
      <c r="J101" s="1" t="s">
        <v>9440</v>
      </c>
      <c r="K101" s="2"/>
      <c r="L101" s="1">
        <v>-5.0</v>
      </c>
      <c r="M101" s="1"/>
      <c r="N101" s="1">
        <v>9.6215</v>
      </c>
      <c r="O101" s="1" t="s">
        <v>9114</v>
      </c>
      <c r="P101" s="1" t="s">
        <v>9441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16</v>
      </c>
      <c r="B102" s="1" t="s">
        <v>17</v>
      </c>
      <c r="C102" s="1">
        <v>329.0</v>
      </c>
      <c r="D102" s="1">
        <v>0.0</v>
      </c>
      <c r="E102" s="1" t="s">
        <v>315</v>
      </c>
      <c r="F102" s="1" t="s">
        <v>19</v>
      </c>
      <c r="G102" s="1" t="s">
        <v>20</v>
      </c>
      <c r="H102" s="1" t="s">
        <v>9442</v>
      </c>
      <c r="I102" s="1" t="s">
        <v>9443</v>
      </c>
      <c r="J102" s="1" t="s">
        <v>9443</v>
      </c>
      <c r="K102" s="2"/>
      <c r="L102" s="1">
        <v>-3.0</v>
      </c>
      <c r="M102" s="1"/>
      <c r="N102" s="1">
        <v>11.65455</v>
      </c>
      <c r="O102" s="1" t="s">
        <v>9114</v>
      </c>
      <c r="P102" s="1" t="s">
        <v>9316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28</v>
      </c>
      <c r="B103" s="1" t="s">
        <v>17</v>
      </c>
      <c r="C103" s="3">
        <v>330.2</v>
      </c>
      <c r="D103" s="1">
        <v>0.0</v>
      </c>
      <c r="E103" s="1" t="s">
        <v>29</v>
      </c>
      <c r="F103" s="1" t="s">
        <v>19</v>
      </c>
      <c r="G103" s="1" t="s">
        <v>20</v>
      </c>
      <c r="H103" s="1" t="s">
        <v>9444</v>
      </c>
      <c r="I103" s="1" t="s">
        <v>9445</v>
      </c>
      <c r="J103" s="1" t="s">
        <v>9445</v>
      </c>
      <c r="K103" s="2"/>
      <c r="L103" s="1">
        <v>-2.0</v>
      </c>
      <c r="M103" s="1"/>
      <c r="N103" s="1">
        <v>12.387966666666667</v>
      </c>
      <c r="O103" s="1" t="s">
        <v>9114</v>
      </c>
      <c r="P103" s="1" t="s">
        <v>9446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36</v>
      </c>
      <c r="B104" s="1" t="s">
        <v>17</v>
      </c>
      <c r="C104" s="3">
        <v>239.0</v>
      </c>
      <c r="D104" s="1">
        <v>0.0</v>
      </c>
      <c r="E104" s="1" t="s">
        <v>9409</v>
      </c>
      <c r="F104" s="1" t="s">
        <v>38</v>
      </c>
      <c r="G104" s="1" t="s">
        <v>20</v>
      </c>
      <c r="H104" s="1" t="s">
        <v>9447</v>
      </c>
      <c r="I104" s="1" t="s">
        <v>9448</v>
      </c>
      <c r="J104" s="1" t="s">
        <v>9449</v>
      </c>
      <c r="K104" s="1" t="s">
        <v>9450</v>
      </c>
      <c r="L104" s="1">
        <v>-15.0</v>
      </c>
      <c r="M104" s="1">
        <v>0.00455</v>
      </c>
      <c r="N104" s="1">
        <v>3.6388833333333332</v>
      </c>
      <c r="O104" s="1" t="s">
        <v>43</v>
      </c>
      <c r="P104" s="1" t="s">
        <v>9451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28</v>
      </c>
      <c r="B105" s="1" t="s">
        <v>17</v>
      </c>
      <c r="C105" s="1">
        <v>420.05</v>
      </c>
      <c r="D105" s="1">
        <v>169.35</v>
      </c>
      <c r="E105" s="1" t="s">
        <v>29</v>
      </c>
      <c r="F105" s="1" t="s">
        <v>19</v>
      </c>
      <c r="G105" s="1" t="s">
        <v>20</v>
      </c>
      <c r="H105" s="1" t="s">
        <v>9452</v>
      </c>
      <c r="I105" s="1" t="s">
        <v>9453</v>
      </c>
      <c r="J105" s="1" t="s">
        <v>9453</v>
      </c>
      <c r="K105" s="2"/>
      <c r="L105" s="1">
        <v>-1.0</v>
      </c>
      <c r="M105" s="1"/>
      <c r="N105" s="1">
        <v>13.713283333333333</v>
      </c>
      <c r="O105" s="1" t="s">
        <v>9114</v>
      </c>
      <c r="P105" s="1" t="s">
        <v>9454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58</v>
      </c>
      <c r="B106" s="1" t="s">
        <v>17</v>
      </c>
      <c r="C106" s="3">
        <v>369.0</v>
      </c>
      <c r="D106" s="1">
        <v>0.0</v>
      </c>
      <c r="E106" s="2"/>
      <c r="F106" s="1" t="s">
        <v>19</v>
      </c>
      <c r="G106" s="1" t="s">
        <v>20</v>
      </c>
      <c r="H106" s="1" t="s">
        <v>9455</v>
      </c>
      <c r="I106" s="1" t="s">
        <v>9456</v>
      </c>
      <c r="J106" s="1" t="s">
        <v>9456</v>
      </c>
      <c r="K106" s="2"/>
      <c r="L106" s="1">
        <v>-4.0</v>
      </c>
      <c r="M106" s="1"/>
      <c r="N106" s="1">
        <v>10.556016666666666</v>
      </c>
      <c r="O106" s="1" t="s">
        <v>9114</v>
      </c>
      <c r="P106" s="1" t="s">
        <v>9457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58</v>
      </c>
      <c r="B107" s="1" t="s">
        <v>17</v>
      </c>
      <c r="C107" s="1">
        <v>753.0</v>
      </c>
      <c r="D107" s="1">
        <v>0.0</v>
      </c>
      <c r="E107" s="2"/>
      <c r="F107" s="1" t="s">
        <v>19</v>
      </c>
      <c r="G107" s="1" t="s">
        <v>20</v>
      </c>
      <c r="H107" s="1" t="s">
        <v>9458</v>
      </c>
      <c r="I107" s="1" t="s">
        <v>9459</v>
      </c>
      <c r="J107" s="1" t="s">
        <v>9459</v>
      </c>
      <c r="K107" s="2"/>
      <c r="L107" s="1">
        <v>-4.0</v>
      </c>
      <c r="M107" s="1"/>
      <c r="N107" s="1">
        <v>10.15835</v>
      </c>
      <c r="O107" s="1" t="s">
        <v>9114</v>
      </c>
      <c r="P107" s="1" t="s">
        <v>9460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28</v>
      </c>
      <c r="B108" s="1" t="s">
        <v>17</v>
      </c>
      <c r="C108" s="1">
        <v>239.2</v>
      </c>
      <c r="D108" s="1">
        <v>0.0</v>
      </c>
      <c r="E108" s="1" t="s">
        <v>29</v>
      </c>
      <c r="F108" s="1" t="s">
        <v>19</v>
      </c>
      <c r="G108" s="1" t="s">
        <v>20</v>
      </c>
      <c r="H108" s="1" t="s">
        <v>9461</v>
      </c>
      <c r="I108" s="1" t="s">
        <v>9462</v>
      </c>
      <c r="J108" s="1" t="s">
        <v>9462</v>
      </c>
      <c r="K108" s="2"/>
      <c r="L108" s="1">
        <v>-6.0</v>
      </c>
      <c r="M108" s="1"/>
      <c r="N108" s="1">
        <v>8.864633333333334</v>
      </c>
      <c r="O108" s="1" t="s">
        <v>9114</v>
      </c>
      <c r="P108" s="1" t="s">
        <v>9463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28</v>
      </c>
      <c r="B109" s="1" t="s">
        <v>17</v>
      </c>
      <c r="C109" s="1">
        <v>153.67</v>
      </c>
      <c r="D109" s="1">
        <v>60.53</v>
      </c>
      <c r="E109" s="1" t="s">
        <v>29</v>
      </c>
      <c r="F109" s="1" t="s">
        <v>19</v>
      </c>
      <c r="G109" s="1" t="s">
        <v>20</v>
      </c>
      <c r="H109" s="1" t="s">
        <v>9464</v>
      </c>
      <c r="I109" s="1" t="s">
        <v>9465</v>
      </c>
      <c r="J109" s="1" t="s">
        <v>9465</v>
      </c>
      <c r="K109" s="2"/>
      <c r="L109" s="1">
        <v>-4.0</v>
      </c>
      <c r="M109" s="1"/>
      <c r="N109" s="1">
        <v>10.865633333333333</v>
      </c>
      <c r="O109" s="1" t="s">
        <v>9114</v>
      </c>
      <c r="P109" s="1" t="s">
        <v>9161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28</v>
      </c>
      <c r="B110" s="1" t="s">
        <v>17</v>
      </c>
      <c r="C110" s="1">
        <v>264.0</v>
      </c>
      <c r="D110" s="1">
        <v>0.0</v>
      </c>
      <c r="E110" s="1" t="s">
        <v>29</v>
      </c>
      <c r="F110" s="1" t="s">
        <v>19</v>
      </c>
      <c r="G110" s="1" t="s">
        <v>20</v>
      </c>
      <c r="H110" s="1" t="s">
        <v>9466</v>
      </c>
      <c r="I110" s="1" t="s">
        <v>9467</v>
      </c>
      <c r="J110" s="1" t="s">
        <v>9467</v>
      </c>
      <c r="K110" s="2"/>
      <c r="L110" s="1">
        <v>-2.0</v>
      </c>
      <c r="M110" s="1"/>
      <c r="N110" s="1">
        <v>12.3214</v>
      </c>
      <c r="O110" s="1" t="s">
        <v>9114</v>
      </c>
      <c r="P110" s="1" t="s">
        <v>9468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58</v>
      </c>
      <c r="B111" s="1" t="s">
        <v>17</v>
      </c>
      <c r="C111" s="1">
        <v>766.0</v>
      </c>
      <c r="D111" s="1">
        <v>0.0</v>
      </c>
      <c r="E111" s="2"/>
      <c r="F111" s="1" t="s">
        <v>19</v>
      </c>
      <c r="G111" s="1" t="s">
        <v>20</v>
      </c>
      <c r="H111" s="1" t="s">
        <v>9469</v>
      </c>
      <c r="I111" s="1" t="s">
        <v>9470</v>
      </c>
      <c r="J111" s="1" t="s">
        <v>9470</v>
      </c>
      <c r="K111" s="2"/>
      <c r="L111" s="1">
        <v>-2.0</v>
      </c>
      <c r="M111" s="1"/>
      <c r="N111" s="1">
        <v>12.831966666666666</v>
      </c>
      <c r="O111" s="1" t="s">
        <v>9114</v>
      </c>
      <c r="P111" s="1" t="s">
        <v>9471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36</v>
      </c>
      <c r="B112" s="1" t="s">
        <v>17</v>
      </c>
      <c r="C112" s="1">
        <v>350.0</v>
      </c>
      <c r="D112" s="1">
        <v>78.0</v>
      </c>
      <c r="E112" s="2"/>
      <c r="F112" s="1" t="s">
        <v>67</v>
      </c>
      <c r="G112" s="1" t="s">
        <v>20</v>
      </c>
      <c r="H112" s="1" t="s">
        <v>9472</v>
      </c>
      <c r="I112" s="1" t="s">
        <v>9473</v>
      </c>
      <c r="J112" s="1" t="s">
        <v>9473</v>
      </c>
      <c r="K112" s="2"/>
      <c r="L112" s="1">
        <v>-5.0</v>
      </c>
      <c r="M112" s="1"/>
      <c r="N112" s="1">
        <v>13.448866666666667</v>
      </c>
      <c r="O112" s="1" t="s">
        <v>43</v>
      </c>
      <c r="P112" s="1" t="s">
        <v>9474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28</v>
      </c>
      <c r="B113" s="1" t="s">
        <v>17</v>
      </c>
      <c r="C113" s="3">
        <v>987.0</v>
      </c>
      <c r="D113" s="1">
        <v>0.0</v>
      </c>
      <c r="E113" s="1" t="s">
        <v>29</v>
      </c>
      <c r="F113" s="1" t="s">
        <v>19</v>
      </c>
      <c r="G113" s="1" t="s">
        <v>20</v>
      </c>
      <c r="H113" s="1" t="s">
        <v>9475</v>
      </c>
      <c r="I113" s="1" t="s">
        <v>9476</v>
      </c>
      <c r="J113" s="1" t="s">
        <v>9476</v>
      </c>
      <c r="K113" s="2"/>
      <c r="L113" s="1">
        <v>-3.0</v>
      </c>
      <c r="M113" s="1"/>
      <c r="N113" s="1">
        <v>11.077466666666666</v>
      </c>
      <c r="O113" s="1" t="s">
        <v>9114</v>
      </c>
      <c r="P113" s="1" t="s">
        <v>9477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179</v>
      </c>
      <c r="B114" s="1" t="s">
        <v>17</v>
      </c>
      <c r="C114" s="3">
        <v>618.0</v>
      </c>
      <c r="D114" s="1">
        <v>0.0</v>
      </c>
      <c r="E114" s="2"/>
      <c r="F114" s="1" t="s">
        <v>67</v>
      </c>
      <c r="G114" s="1" t="s">
        <v>93</v>
      </c>
      <c r="H114" s="1" t="s">
        <v>9478</v>
      </c>
      <c r="I114" s="1" t="s">
        <v>9479</v>
      </c>
      <c r="J114" s="1" t="s">
        <v>9479</v>
      </c>
      <c r="K114" s="2"/>
      <c r="L114" s="1">
        <v>3.0</v>
      </c>
      <c r="M114" s="1"/>
      <c r="N114" s="1">
        <v>8.032716666666667</v>
      </c>
      <c r="O114" s="1" t="s">
        <v>182</v>
      </c>
      <c r="P114" s="1" t="s">
        <v>9480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28</v>
      </c>
      <c r="B115" s="1" t="s">
        <v>17</v>
      </c>
      <c r="C115" s="3">
        <v>341.2</v>
      </c>
      <c r="D115" s="1">
        <v>0.0</v>
      </c>
      <c r="E115" s="1" t="s">
        <v>29</v>
      </c>
      <c r="F115" s="1" t="s">
        <v>19</v>
      </c>
      <c r="G115" s="1" t="s">
        <v>20</v>
      </c>
      <c r="H115" s="1" t="s">
        <v>9481</v>
      </c>
      <c r="I115" s="1" t="s">
        <v>9482</v>
      </c>
      <c r="J115" s="1" t="s">
        <v>9482</v>
      </c>
      <c r="K115" s="2"/>
      <c r="L115" s="1">
        <v>-2.0</v>
      </c>
      <c r="M115" s="1"/>
      <c r="N115" s="1">
        <v>12.4092</v>
      </c>
      <c r="O115" s="1" t="s">
        <v>9114</v>
      </c>
      <c r="P115" s="1" t="s">
        <v>9483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58</v>
      </c>
      <c r="B116" s="1" t="s">
        <v>17</v>
      </c>
      <c r="C116" s="1">
        <v>379.0</v>
      </c>
      <c r="D116" s="1">
        <v>0.0</v>
      </c>
      <c r="E116" s="2"/>
      <c r="F116" s="1" t="s">
        <v>19</v>
      </c>
      <c r="G116" s="1" t="s">
        <v>20</v>
      </c>
      <c r="H116" s="1" t="s">
        <v>9484</v>
      </c>
      <c r="I116" s="1" t="s">
        <v>9485</v>
      </c>
      <c r="J116" s="1" t="s">
        <v>9485</v>
      </c>
      <c r="K116" s="2"/>
      <c r="L116" s="1">
        <v>-4.0</v>
      </c>
      <c r="M116" s="1"/>
      <c r="N116" s="1">
        <v>10.787383333333333</v>
      </c>
      <c r="O116" s="1" t="s">
        <v>9114</v>
      </c>
      <c r="P116" s="1" t="s">
        <v>9486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179</v>
      </c>
      <c r="B117" s="1" t="s">
        <v>17</v>
      </c>
      <c r="C117" s="3">
        <v>20.0</v>
      </c>
      <c r="D117" s="1">
        <v>35.0</v>
      </c>
      <c r="E117" s="2"/>
      <c r="F117" s="1" t="s">
        <v>67</v>
      </c>
      <c r="G117" s="1" t="s">
        <v>93</v>
      </c>
      <c r="H117" s="1" t="s">
        <v>9487</v>
      </c>
      <c r="I117" s="1" t="s">
        <v>9488</v>
      </c>
      <c r="J117" s="1" t="s">
        <v>9488</v>
      </c>
      <c r="K117" s="2"/>
      <c r="L117" s="1">
        <v>-4.0</v>
      </c>
      <c r="M117" s="1"/>
      <c r="N117" s="1">
        <v>0.38195</v>
      </c>
      <c r="O117" s="1" t="s">
        <v>182</v>
      </c>
      <c r="P117" s="1" t="s">
        <v>9489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58</v>
      </c>
      <c r="B118" s="1" t="s">
        <v>17</v>
      </c>
      <c r="C118" s="1">
        <v>264.0</v>
      </c>
      <c r="D118" s="1">
        <v>0.0</v>
      </c>
      <c r="E118" s="2"/>
      <c r="F118" s="1" t="s">
        <v>19</v>
      </c>
      <c r="G118" s="1" t="s">
        <v>20</v>
      </c>
      <c r="H118" s="1" t="s">
        <v>9490</v>
      </c>
      <c r="I118" s="1" t="s">
        <v>9491</v>
      </c>
      <c r="J118" s="1" t="s">
        <v>9491</v>
      </c>
      <c r="K118" s="2"/>
      <c r="L118" s="1">
        <v>-5.0</v>
      </c>
      <c r="M118" s="1"/>
      <c r="N118" s="1">
        <v>9.613766666666667</v>
      </c>
      <c r="O118" s="1" t="s">
        <v>9114</v>
      </c>
      <c r="P118" s="1" t="s">
        <v>9492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28</v>
      </c>
      <c r="B119" s="1" t="s">
        <v>17</v>
      </c>
      <c r="C119" s="1">
        <v>321.0</v>
      </c>
      <c r="D119" s="1">
        <v>0.0</v>
      </c>
      <c r="E119" s="1" t="s">
        <v>29</v>
      </c>
      <c r="F119" s="1" t="s">
        <v>19</v>
      </c>
      <c r="G119" s="1" t="s">
        <v>20</v>
      </c>
      <c r="H119" s="1" t="s">
        <v>9493</v>
      </c>
      <c r="I119" s="1" t="s">
        <v>9494</v>
      </c>
      <c r="J119" s="1" t="s">
        <v>9494</v>
      </c>
      <c r="K119" s="2"/>
      <c r="L119" s="1">
        <v>-5.0</v>
      </c>
      <c r="M119" s="1"/>
      <c r="N119" s="1">
        <v>9.88525</v>
      </c>
      <c r="O119" s="1" t="s">
        <v>9114</v>
      </c>
      <c r="P119" s="1" t="s">
        <v>9495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3">
        <v>658.0</v>
      </c>
      <c r="D120" s="1">
        <v>0.0</v>
      </c>
      <c r="E120" s="1" t="s">
        <v>9222</v>
      </c>
      <c r="F120" s="1" t="s">
        <v>19</v>
      </c>
      <c r="G120" s="1" t="s">
        <v>20</v>
      </c>
      <c r="H120" s="1" t="s">
        <v>9496</v>
      </c>
      <c r="I120" s="1" t="s">
        <v>9497</v>
      </c>
      <c r="J120" s="1" t="s">
        <v>9497</v>
      </c>
      <c r="K120" s="2"/>
      <c r="L120" s="1">
        <v>-5.0</v>
      </c>
      <c r="M120" s="1"/>
      <c r="N120" s="1">
        <v>9.385066666666667</v>
      </c>
      <c r="O120" s="1" t="s">
        <v>9114</v>
      </c>
      <c r="P120" s="1" t="s">
        <v>9498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36</v>
      </c>
      <c r="B121" s="1" t="s">
        <v>17</v>
      </c>
      <c r="C121" s="3">
        <v>331.0</v>
      </c>
      <c r="D121" s="1">
        <v>0.0</v>
      </c>
      <c r="E121" s="1" t="s">
        <v>9409</v>
      </c>
      <c r="F121" s="1" t="s">
        <v>38</v>
      </c>
      <c r="G121" s="1" t="s">
        <v>93</v>
      </c>
      <c r="H121" s="1" t="s">
        <v>9499</v>
      </c>
      <c r="I121" s="1" t="s">
        <v>9500</v>
      </c>
      <c r="J121" s="1" t="s">
        <v>9501</v>
      </c>
      <c r="K121" s="1" t="s">
        <v>9502</v>
      </c>
      <c r="L121" s="1">
        <v>-12.0</v>
      </c>
      <c r="M121" s="1">
        <v>0.006633333333333333</v>
      </c>
      <c r="N121" s="1">
        <v>17.255216666666666</v>
      </c>
      <c r="O121" s="1" t="s">
        <v>43</v>
      </c>
      <c r="P121" s="1" t="s">
        <v>9503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28</v>
      </c>
      <c r="B122" s="1" t="s">
        <v>17</v>
      </c>
      <c r="C122" s="1">
        <v>182.2</v>
      </c>
      <c r="D122" s="1">
        <v>0.0</v>
      </c>
      <c r="E122" s="1" t="s">
        <v>29</v>
      </c>
      <c r="F122" s="1" t="s">
        <v>19</v>
      </c>
      <c r="G122" s="1" t="s">
        <v>20</v>
      </c>
      <c r="H122" s="1" t="s">
        <v>9504</v>
      </c>
      <c r="I122" s="1" t="s">
        <v>9505</v>
      </c>
      <c r="J122" s="1" t="s">
        <v>9505</v>
      </c>
      <c r="K122" s="2"/>
      <c r="L122" s="1">
        <v>-8.0</v>
      </c>
      <c r="M122" s="1"/>
      <c r="N122" s="1">
        <v>6.824683333333334</v>
      </c>
      <c r="O122" s="1" t="s">
        <v>9114</v>
      </c>
      <c r="P122" s="1" t="s">
        <v>9185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28</v>
      </c>
      <c r="B123" s="1" t="s">
        <v>17</v>
      </c>
      <c r="C123" s="1">
        <v>214.2</v>
      </c>
      <c r="D123" s="1">
        <v>0.0</v>
      </c>
      <c r="E123" s="1" t="s">
        <v>29</v>
      </c>
      <c r="F123" s="1" t="s">
        <v>19</v>
      </c>
      <c r="G123" s="1" t="s">
        <v>20</v>
      </c>
      <c r="H123" s="1" t="s">
        <v>9506</v>
      </c>
      <c r="I123" s="1" t="s">
        <v>9507</v>
      </c>
      <c r="J123" s="1" t="s">
        <v>9507</v>
      </c>
      <c r="K123" s="2"/>
      <c r="L123" s="1">
        <v>-2.0</v>
      </c>
      <c r="M123" s="1"/>
      <c r="N123" s="1">
        <v>12.9899</v>
      </c>
      <c r="O123" s="1" t="s">
        <v>9114</v>
      </c>
      <c r="P123" s="1" t="s">
        <v>9161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58</v>
      </c>
      <c r="B124" s="1" t="s">
        <v>17</v>
      </c>
      <c r="C124" s="1">
        <v>329.0</v>
      </c>
      <c r="D124" s="1">
        <v>0.0</v>
      </c>
      <c r="E124" s="2"/>
      <c r="F124" s="1" t="s">
        <v>19</v>
      </c>
      <c r="G124" s="1" t="s">
        <v>20</v>
      </c>
      <c r="H124" s="1" t="s">
        <v>9508</v>
      </c>
      <c r="I124" s="1" t="s">
        <v>9509</v>
      </c>
      <c r="J124" s="1" t="s">
        <v>9509</v>
      </c>
      <c r="K124" s="2"/>
      <c r="L124" s="1">
        <v>-3.0</v>
      </c>
      <c r="M124" s="1"/>
      <c r="N124" s="1">
        <v>11.895233333333334</v>
      </c>
      <c r="O124" s="1" t="s">
        <v>9114</v>
      </c>
      <c r="P124" s="1" t="s">
        <v>9510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36</v>
      </c>
      <c r="B125" s="1" t="s">
        <v>17</v>
      </c>
      <c r="C125" s="3">
        <v>1390.0</v>
      </c>
      <c r="D125" s="1">
        <v>0.0</v>
      </c>
      <c r="E125" s="1" t="s">
        <v>9409</v>
      </c>
      <c r="F125" s="1" t="s">
        <v>38</v>
      </c>
      <c r="G125" s="1" t="s">
        <v>20</v>
      </c>
      <c r="H125" s="1" t="s">
        <v>9511</v>
      </c>
      <c r="I125" s="1" t="s">
        <v>9512</v>
      </c>
      <c r="J125" s="1" t="s">
        <v>9513</v>
      </c>
      <c r="K125" s="1" t="s">
        <v>9514</v>
      </c>
      <c r="L125" s="1">
        <v>-9.0</v>
      </c>
      <c r="M125" s="1">
        <v>0.0032833333333333334</v>
      </c>
      <c r="N125" s="1">
        <v>11.425583333333334</v>
      </c>
      <c r="O125" s="1" t="s">
        <v>43</v>
      </c>
      <c r="P125" s="1" t="s">
        <v>9515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28</v>
      </c>
      <c r="B126" s="1" t="s">
        <v>17</v>
      </c>
      <c r="C126" s="1">
        <v>308.2</v>
      </c>
      <c r="D126" s="1">
        <v>0.0</v>
      </c>
      <c r="E126" s="1" t="s">
        <v>29</v>
      </c>
      <c r="F126" s="1" t="s">
        <v>19</v>
      </c>
      <c r="G126" s="1" t="s">
        <v>20</v>
      </c>
      <c r="H126" s="1" t="s">
        <v>9516</v>
      </c>
      <c r="I126" s="1" t="s">
        <v>9517</v>
      </c>
      <c r="J126" s="1" t="s">
        <v>9517</v>
      </c>
      <c r="K126" s="2"/>
      <c r="L126" s="1">
        <v>-6.0</v>
      </c>
      <c r="M126" s="1"/>
      <c r="N126" s="1">
        <v>8.567616666666666</v>
      </c>
      <c r="O126" s="1" t="s">
        <v>9114</v>
      </c>
      <c r="P126" s="1" t="s">
        <v>9518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28</v>
      </c>
      <c r="B127" s="1" t="s">
        <v>17</v>
      </c>
      <c r="C127" s="1">
        <v>329.0</v>
      </c>
      <c r="D127" s="1">
        <v>0.0</v>
      </c>
      <c r="E127" s="1" t="s">
        <v>29</v>
      </c>
      <c r="F127" s="1" t="s">
        <v>19</v>
      </c>
      <c r="G127" s="1" t="s">
        <v>20</v>
      </c>
      <c r="H127" s="1" t="s">
        <v>9519</v>
      </c>
      <c r="I127" s="1" t="s">
        <v>9520</v>
      </c>
      <c r="J127" s="1" t="s">
        <v>9520</v>
      </c>
      <c r="K127" s="2"/>
      <c r="L127" s="1">
        <v>-4.0</v>
      </c>
      <c r="M127" s="1"/>
      <c r="N127" s="1">
        <v>10.894566666666666</v>
      </c>
      <c r="O127" s="1" t="s">
        <v>9114</v>
      </c>
      <c r="P127" s="1" t="s">
        <v>9151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28</v>
      </c>
      <c r="B128" s="1" t="s">
        <v>17</v>
      </c>
      <c r="C128" s="3">
        <v>214.2</v>
      </c>
      <c r="D128" s="1">
        <v>0.0</v>
      </c>
      <c r="E128" s="1" t="s">
        <v>29</v>
      </c>
      <c r="F128" s="1" t="s">
        <v>19</v>
      </c>
      <c r="G128" s="1" t="s">
        <v>20</v>
      </c>
      <c r="H128" s="1" t="s">
        <v>9521</v>
      </c>
      <c r="I128" s="1" t="s">
        <v>9522</v>
      </c>
      <c r="J128" s="1" t="s">
        <v>9522</v>
      </c>
      <c r="K128" s="2"/>
      <c r="L128" s="1">
        <v>-5.0</v>
      </c>
      <c r="M128" s="1"/>
      <c r="N128" s="1">
        <v>9.120783333333334</v>
      </c>
      <c r="O128" s="1" t="s">
        <v>9114</v>
      </c>
      <c r="P128" s="1" t="s">
        <v>9253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58</v>
      </c>
      <c r="B129" s="1" t="s">
        <v>17</v>
      </c>
      <c r="C129" s="3">
        <v>384.0</v>
      </c>
      <c r="D129" s="1">
        <v>0.0</v>
      </c>
      <c r="E129" s="2"/>
      <c r="F129" s="1" t="s">
        <v>19</v>
      </c>
      <c r="G129" s="1" t="s">
        <v>20</v>
      </c>
      <c r="H129" s="1" t="s">
        <v>9523</v>
      </c>
      <c r="I129" s="1" t="s">
        <v>9524</v>
      </c>
      <c r="J129" s="1" t="s">
        <v>9524</v>
      </c>
      <c r="K129" s="2"/>
      <c r="L129" s="1">
        <v>-1.0</v>
      </c>
      <c r="M129" s="1"/>
      <c r="N129" s="1">
        <v>13.138933333333334</v>
      </c>
      <c r="O129" s="1" t="s">
        <v>9114</v>
      </c>
      <c r="P129" s="1" t="s">
        <v>9525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562.0</v>
      </c>
      <c r="D130" s="1">
        <v>0.0</v>
      </c>
      <c r="E130" s="1" t="s">
        <v>3826</v>
      </c>
      <c r="F130" s="1" t="s">
        <v>19</v>
      </c>
      <c r="G130" s="1" t="s">
        <v>20</v>
      </c>
      <c r="H130" s="1" t="s">
        <v>9526</v>
      </c>
      <c r="I130" s="1" t="s">
        <v>9527</v>
      </c>
      <c r="J130" s="1" t="s">
        <v>9527</v>
      </c>
      <c r="K130" s="2"/>
      <c r="L130" s="1">
        <v>-1.0</v>
      </c>
      <c r="M130" s="1"/>
      <c r="N130" s="1">
        <v>13.68335</v>
      </c>
      <c r="O130" s="1" t="s">
        <v>9114</v>
      </c>
      <c r="P130" s="1" t="s">
        <v>9528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36</v>
      </c>
      <c r="B131" s="1" t="s">
        <v>17</v>
      </c>
      <c r="C131" s="1">
        <v>991.0</v>
      </c>
      <c r="D131" s="1">
        <v>0.0</v>
      </c>
      <c r="E131" s="1" t="s">
        <v>9409</v>
      </c>
      <c r="F131" s="1" t="s">
        <v>38</v>
      </c>
      <c r="G131" s="1" t="s">
        <v>20</v>
      </c>
      <c r="H131" s="1" t="s">
        <v>9529</v>
      </c>
      <c r="I131" s="1" t="s">
        <v>9530</v>
      </c>
      <c r="J131" s="1" t="s">
        <v>9531</v>
      </c>
      <c r="K131" s="1" t="s">
        <v>9532</v>
      </c>
      <c r="L131" s="1">
        <v>3.0</v>
      </c>
      <c r="M131" s="1">
        <v>5.918616666666667</v>
      </c>
      <c r="N131" s="1">
        <v>98.4394</v>
      </c>
      <c r="O131" s="1" t="s">
        <v>43</v>
      </c>
      <c r="P131" s="1" t="s">
        <v>9533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58</v>
      </c>
      <c r="B132" s="1" t="s">
        <v>17</v>
      </c>
      <c r="C132" s="1">
        <v>104.0</v>
      </c>
      <c r="D132" s="1">
        <v>0.0</v>
      </c>
      <c r="E132" s="2"/>
      <c r="F132" s="1" t="s">
        <v>19</v>
      </c>
      <c r="G132" s="1" t="s">
        <v>20</v>
      </c>
      <c r="H132" s="1" t="s">
        <v>9534</v>
      </c>
      <c r="I132" s="1" t="s">
        <v>9535</v>
      </c>
      <c r="J132" s="1" t="s">
        <v>9535</v>
      </c>
      <c r="K132" s="2"/>
      <c r="L132" s="1">
        <v>-7.0</v>
      </c>
      <c r="M132" s="1"/>
      <c r="N132" s="1">
        <v>7.600083333333333</v>
      </c>
      <c r="O132" s="1" t="s">
        <v>9114</v>
      </c>
      <c r="P132" s="1" t="s">
        <v>9536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58</v>
      </c>
      <c r="B133" s="1" t="s">
        <v>17</v>
      </c>
      <c r="C133" s="1">
        <v>528.0</v>
      </c>
      <c r="D133" s="1">
        <v>0.0</v>
      </c>
      <c r="E133" s="2"/>
      <c r="F133" s="1" t="s">
        <v>19</v>
      </c>
      <c r="G133" s="1" t="s">
        <v>20</v>
      </c>
      <c r="H133" s="1" t="s">
        <v>9537</v>
      </c>
      <c r="I133" s="1" t="s">
        <v>9538</v>
      </c>
      <c r="J133" s="1" t="s">
        <v>9538</v>
      </c>
      <c r="K133" s="2"/>
      <c r="L133" s="1">
        <v>-5.0</v>
      </c>
      <c r="M133" s="1"/>
      <c r="N133" s="1">
        <v>9.779733333333333</v>
      </c>
      <c r="O133" s="1" t="s">
        <v>9114</v>
      </c>
      <c r="P133" s="1" t="s">
        <v>9539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58</v>
      </c>
      <c r="B134" s="1" t="s">
        <v>17</v>
      </c>
      <c r="C134" s="3">
        <v>588.0</v>
      </c>
      <c r="D134" s="1">
        <v>0.0</v>
      </c>
      <c r="E134" s="2"/>
      <c r="F134" s="1" t="s">
        <v>19</v>
      </c>
      <c r="G134" s="1" t="s">
        <v>20</v>
      </c>
      <c r="H134" s="1" t="s">
        <v>9540</v>
      </c>
      <c r="I134" s="1" t="s">
        <v>9541</v>
      </c>
      <c r="J134" s="1" t="s">
        <v>9541</v>
      </c>
      <c r="K134" s="2"/>
      <c r="L134" s="1">
        <v>-5.0</v>
      </c>
      <c r="M134" s="1"/>
      <c r="N134" s="1">
        <v>9.302666666666667</v>
      </c>
      <c r="O134" s="1" t="s">
        <v>9114</v>
      </c>
      <c r="P134" s="1" t="s">
        <v>9542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58</v>
      </c>
      <c r="B135" s="1" t="s">
        <v>17</v>
      </c>
      <c r="C135" s="1">
        <v>289.0</v>
      </c>
      <c r="D135" s="1">
        <v>0.0</v>
      </c>
      <c r="E135" s="2"/>
      <c r="F135" s="1" t="s">
        <v>19</v>
      </c>
      <c r="G135" s="1" t="s">
        <v>20</v>
      </c>
      <c r="H135" s="1" t="s">
        <v>9543</v>
      </c>
      <c r="I135" s="1" t="s">
        <v>9544</v>
      </c>
      <c r="J135" s="1" t="s">
        <v>9544</v>
      </c>
      <c r="K135" s="2"/>
      <c r="L135" s="1">
        <v>-9.0</v>
      </c>
      <c r="M135" s="1"/>
      <c r="N135" s="1">
        <v>5.3071166666666665</v>
      </c>
      <c r="O135" s="1" t="s">
        <v>9114</v>
      </c>
      <c r="P135" s="1" t="s">
        <v>9545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16</v>
      </c>
      <c r="B136" s="1" t="s">
        <v>17</v>
      </c>
      <c r="C136" s="1">
        <v>329.0</v>
      </c>
      <c r="D136" s="1">
        <v>0.0</v>
      </c>
      <c r="E136" s="1" t="s">
        <v>9152</v>
      </c>
      <c r="F136" s="1" t="s">
        <v>19</v>
      </c>
      <c r="G136" s="1" t="s">
        <v>20</v>
      </c>
      <c r="H136" s="1" t="s">
        <v>9546</v>
      </c>
      <c r="I136" s="1" t="s">
        <v>9547</v>
      </c>
      <c r="J136" s="1" t="s">
        <v>9547</v>
      </c>
      <c r="K136" s="2"/>
      <c r="L136" s="1">
        <v>-7.0</v>
      </c>
      <c r="M136" s="1"/>
      <c r="N136" s="1">
        <v>7.052066666666667</v>
      </c>
      <c r="O136" s="1" t="s">
        <v>9114</v>
      </c>
      <c r="P136" s="1" t="s">
        <v>9548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1">
        <v>258.0</v>
      </c>
      <c r="D137" s="1">
        <v>0.0</v>
      </c>
      <c r="E137" s="1" t="s">
        <v>9549</v>
      </c>
      <c r="F137" s="1" t="s">
        <v>19</v>
      </c>
      <c r="G137" s="1" t="s">
        <v>20</v>
      </c>
      <c r="H137" s="1" t="s">
        <v>9550</v>
      </c>
      <c r="I137" s="1" t="s">
        <v>9551</v>
      </c>
      <c r="J137" s="1" t="s">
        <v>9551</v>
      </c>
      <c r="K137" s="2"/>
      <c r="L137" s="1">
        <v>0.0</v>
      </c>
      <c r="M137" s="1"/>
      <c r="N137" s="1">
        <v>14.8209</v>
      </c>
      <c r="O137" s="1" t="s">
        <v>9114</v>
      </c>
      <c r="P137" s="1" t="s">
        <v>9552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58</v>
      </c>
      <c r="B138" s="1" t="s">
        <v>17</v>
      </c>
      <c r="C138" s="3">
        <v>264.0</v>
      </c>
      <c r="D138" s="1">
        <v>0.0</v>
      </c>
      <c r="E138" s="2"/>
      <c r="F138" s="1" t="s">
        <v>19</v>
      </c>
      <c r="G138" s="1" t="s">
        <v>20</v>
      </c>
      <c r="H138" s="1" t="s">
        <v>9553</v>
      </c>
      <c r="I138" s="1" t="s">
        <v>9554</v>
      </c>
      <c r="J138" s="1" t="s">
        <v>9554</v>
      </c>
      <c r="K138" s="2"/>
      <c r="L138" s="1">
        <v>-8.0</v>
      </c>
      <c r="M138" s="1"/>
      <c r="N138" s="1">
        <v>6.310383333333333</v>
      </c>
      <c r="O138" s="1" t="s">
        <v>9114</v>
      </c>
      <c r="P138" s="1" t="s">
        <v>9555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58</v>
      </c>
      <c r="B139" s="1" t="s">
        <v>17</v>
      </c>
      <c r="C139" s="1">
        <v>329.0</v>
      </c>
      <c r="D139" s="1">
        <v>0.0</v>
      </c>
      <c r="E139" s="2"/>
      <c r="F139" s="1" t="s">
        <v>19</v>
      </c>
      <c r="G139" s="1" t="s">
        <v>20</v>
      </c>
      <c r="H139" s="1" t="s">
        <v>9556</v>
      </c>
      <c r="I139" s="1" t="s">
        <v>9557</v>
      </c>
      <c r="J139" s="1" t="s">
        <v>9557</v>
      </c>
      <c r="K139" s="2"/>
      <c r="L139" s="1">
        <v>-3.0</v>
      </c>
      <c r="M139" s="1"/>
      <c r="N139" s="1">
        <v>11.486616666666666</v>
      </c>
      <c r="O139" s="1" t="s">
        <v>9114</v>
      </c>
      <c r="P139" s="1" t="s">
        <v>9558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458.0</v>
      </c>
      <c r="D140" s="1">
        <v>0.0</v>
      </c>
      <c r="E140" s="1" t="s">
        <v>9559</v>
      </c>
      <c r="F140" s="1" t="s">
        <v>19</v>
      </c>
      <c r="G140" s="1" t="s">
        <v>20</v>
      </c>
      <c r="H140" s="1" t="s">
        <v>9560</v>
      </c>
      <c r="I140" s="1" t="s">
        <v>9561</v>
      </c>
      <c r="J140" s="1" t="s">
        <v>9561</v>
      </c>
      <c r="K140" s="2"/>
      <c r="L140" s="1">
        <v>0.0</v>
      </c>
      <c r="M140" s="1"/>
      <c r="N140" s="1">
        <v>14.1471</v>
      </c>
      <c r="O140" s="1" t="s">
        <v>9114</v>
      </c>
      <c r="P140" s="1" t="s">
        <v>9562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58</v>
      </c>
      <c r="B141" s="1" t="s">
        <v>17</v>
      </c>
      <c r="C141" s="1">
        <v>329.0</v>
      </c>
      <c r="D141" s="1">
        <v>0.0</v>
      </c>
      <c r="E141" s="2"/>
      <c r="F141" s="1" t="s">
        <v>19</v>
      </c>
      <c r="G141" s="1" t="s">
        <v>93</v>
      </c>
      <c r="H141" s="1" t="s">
        <v>9563</v>
      </c>
      <c r="I141" s="1" t="s">
        <v>9564</v>
      </c>
      <c r="J141" s="1" t="s">
        <v>9564</v>
      </c>
      <c r="K141" s="2"/>
      <c r="L141" s="1">
        <v>-1.0</v>
      </c>
      <c r="M141" s="1"/>
      <c r="N141" s="1">
        <v>13.299433333333333</v>
      </c>
      <c r="O141" s="1" t="s">
        <v>9114</v>
      </c>
      <c r="P141" s="1" t="s">
        <v>9565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58</v>
      </c>
      <c r="B142" s="1" t="s">
        <v>485</v>
      </c>
      <c r="C142" s="1">
        <v>394.0</v>
      </c>
      <c r="D142" s="1">
        <v>0.0</v>
      </c>
      <c r="E142" s="2"/>
      <c r="F142" s="1" t="s">
        <v>19</v>
      </c>
      <c r="G142" s="1" t="s">
        <v>20</v>
      </c>
      <c r="H142" s="1" t="s">
        <v>9566</v>
      </c>
      <c r="I142" s="1" t="s">
        <v>9567</v>
      </c>
      <c r="J142" s="1" t="s">
        <v>9567</v>
      </c>
      <c r="K142" s="2"/>
      <c r="L142" s="1">
        <v>-3.0</v>
      </c>
      <c r="M142" s="1"/>
      <c r="N142" s="1">
        <v>11.199366666666666</v>
      </c>
      <c r="O142" s="1" t="s">
        <v>9114</v>
      </c>
      <c r="P142" s="1" t="s">
        <v>9568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36</v>
      </c>
      <c r="B143" s="1" t="s">
        <v>17</v>
      </c>
      <c r="C143" s="1">
        <v>309.0</v>
      </c>
      <c r="D143" s="1">
        <v>0.0</v>
      </c>
      <c r="E143" s="1" t="s">
        <v>9137</v>
      </c>
      <c r="F143" s="1" t="s">
        <v>38</v>
      </c>
      <c r="G143" s="1" t="s">
        <v>20</v>
      </c>
      <c r="H143" s="1" t="s">
        <v>9569</v>
      </c>
      <c r="I143" s="1" t="s">
        <v>9570</v>
      </c>
      <c r="J143" s="1" t="s">
        <v>9571</v>
      </c>
      <c r="K143" s="1" t="s">
        <v>9572</v>
      </c>
      <c r="L143" s="1">
        <v>-7.0</v>
      </c>
      <c r="M143" s="1">
        <v>0.0019333333333333333</v>
      </c>
      <c r="N143" s="1">
        <v>8.871633333333333</v>
      </c>
      <c r="O143" s="1" t="s">
        <v>43</v>
      </c>
      <c r="P143" s="1" t="s">
        <v>9573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36</v>
      </c>
      <c r="B144" s="1" t="s">
        <v>17</v>
      </c>
      <c r="C144" s="3">
        <v>409.0</v>
      </c>
      <c r="D144" s="1">
        <v>0.0</v>
      </c>
      <c r="E144" s="1" t="s">
        <v>9137</v>
      </c>
      <c r="F144" s="1" t="s">
        <v>38</v>
      </c>
      <c r="G144" s="1" t="s">
        <v>93</v>
      </c>
      <c r="H144" s="1" t="s">
        <v>9574</v>
      </c>
      <c r="I144" s="1" t="s">
        <v>9575</v>
      </c>
      <c r="J144" s="1" t="s">
        <v>9576</v>
      </c>
      <c r="K144" s="1" t="s">
        <v>9577</v>
      </c>
      <c r="L144" s="1">
        <v>1.0</v>
      </c>
      <c r="M144" s="1">
        <v>0.0019833333333333335</v>
      </c>
      <c r="N144" s="1">
        <v>10.563016666666666</v>
      </c>
      <c r="O144" s="1" t="s">
        <v>43</v>
      </c>
      <c r="P144" s="1" t="s">
        <v>9578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179</v>
      </c>
      <c r="B145" s="1" t="s">
        <v>17</v>
      </c>
      <c r="C145" s="1">
        <v>119.0</v>
      </c>
      <c r="D145" s="1">
        <v>0.0</v>
      </c>
      <c r="E145" s="2"/>
      <c r="F145" s="1" t="s">
        <v>67</v>
      </c>
      <c r="G145" s="1" t="s">
        <v>93</v>
      </c>
      <c r="H145" s="1" t="s">
        <v>9579</v>
      </c>
      <c r="I145" s="1" t="s">
        <v>9580</v>
      </c>
      <c r="J145" s="1" t="s">
        <v>9580</v>
      </c>
      <c r="K145" s="2"/>
      <c r="L145" s="1">
        <v>1.0</v>
      </c>
      <c r="M145" s="1"/>
      <c r="N145" s="1">
        <v>6.69225</v>
      </c>
      <c r="O145" s="1" t="s">
        <v>182</v>
      </c>
      <c r="P145" s="1" t="s">
        <v>9581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16</v>
      </c>
      <c r="B146" s="1" t="s">
        <v>485</v>
      </c>
      <c r="C146" s="3">
        <v>369.0</v>
      </c>
      <c r="D146" s="1">
        <v>0.0</v>
      </c>
      <c r="E146" s="1" t="s">
        <v>9152</v>
      </c>
      <c r="F146" s="1" t="s">
        <v>19</v>
      </c>
      <c r="G146" s="1" t="s">
        <v>20</v>
      </c>
      <c r="H146" s="1" t="s">
        <v>9582</v>
      </c>
      <c r="I146" s="1" t="s">
        <v>9583</v>
      </c>
      <c r="J146" s="1" t="s">
        <v>9583</v>
      </c>
      <c r="K146" s="2"/>
      <c r="L146" s="1">
        <v>-8.0</v>
      </c>
      <c r="M146" s="1"/>
      <c r="N146" s="1">
        <v>6.6891</v>
      </c>
      <c r="O146" s="1" t="s">
        <v>9114</v>
      </c>
      <c r="P146" s="1" t="s">
        <v>9584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28</v>
      </c>
      <c r="B147" s="1" t="s">
        <v>17</v>
      </c>
      <c r="C147" s="3">
        <v>329.0</v>
      </c>
      <c r="D147" s="1">
        <v>0.0</v>
      </c>
      <c r="E147" s="1" t="s">
        <v>29</v>
      </c>
      <c r="F147" s="1" t="s">
        <v>19</v>
      </c>
      <c r="G147" s="1" t="s">
        <v>20</v>
      </c>
      <c r="H147" s="1" t="s">
        <v>9585</v>
      </c>
      <c r="I147" s="1" t="s">
        <v>9586</v>
      </c>
      <c r="J147" s="1" t="s">
        <v>9586</v>
      </c>
      <c r="K147" s="2"/>
      <c r="L147" s="1">
        <v>-14.0</v>
      </c>
      <c r="M147" s="1"/>
      <c r="N147" s="1">
        <v>0.0203</v>
      </c>
      <c r="O147" s="1" t="s">
        <v>9114</v>
      </c>
      <c r="P147" s="1" t="s">
        <v>9587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28</v>
      </c>
      <c r="B148" s="1" t="s">
        <v>17</v>
      </c>
      <c r="C148" s="1">
        <v>214.2</v>
      </c>
      <c r="D148" s="1">
        <v>0.0</v>
      </c>
      <c r="E148" s="1" t="s">
        <v>29</v>
      </c>
      <c r="F148" s="1" t="s">
        <v>19</v>
      </c>
      <c r="G148" s="1" t="s">
        <v>20</v>
      </c>
      <c r="H148" s="1" t="s">
        <v>9588</v>
      </c>
      <c r="I148" s="1" t="s">
        <v>9589</v>
      </c>
      <c r="J148" s="1" t="s">
        <v>9589</v>
      </c>
      <c r="K148" s="2"/>
      <c r="L148" s="1">
        <v>-6.0</v>
      </c>
      <c r="M148" s="1"/>
      <c r="N148" s="1">
        <v>8.884316666666667</v>
      </c>
      <c r="O148" s="1" t="s">
        <v>9114</v>
      </c>
      <c r="P148" s="1" t="s">
        <v>9590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28</v>
      </c>
      <c r="B149" s="1" t="s">
        <v>17</v>
      </c>
      <c r="C149" s="1">
        <v>483.4</v>
      </c>
      <c r="D149" s="1">
        <v>0.0</v>
      </c>
      <c r="E149" s="1" t="s">
        <v>29</v>
      </c>
      <c r="F149" s="1" t="s">
        <v>19</v>
      </c>
      <c r="G149" s="1" t="s">
        <v>20</v>
      </c>
      <c r="H149" s="1" t="s">
        <v>9591</v>
      </c>
      <c r="I149" s="1" t="s">
        <v>9592</v>
      </c>
      <c r="J149" s="1" t="s">
        <v>9592</v>
      </c>
      <c r="K149" s="2"/>
      <c r="L149" s="1">
        <v>-1.0</v>
      </c>
      <c r="M149" s="1"/>
      <c r="N149" s="1">
        <v>13.048166666666667</v>
      </c>
      <c r="O149" s="1" t="s">
        <v>9114</v>
      </c>
      <c r="P149" s="1" t="s">
        <v>9593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58</v>
      </c>
      <c r="B150" s="1" t="s">
        <v>17</v>
      </c>
      <c r="C150" s="1">
        <v>432.0</v>
      </c>
      <c r="D150" s="1">
        <v>0.0</v>
      </c>
      <c r="E150" s="2"/>
      <c r="F150" s="1" t="s">
        <v>19</v>
      </c>
      <c r="G150" s="1" t="s">
        <v>20</v>
      </c>
      <c r="H150" s="1" t="s">
        <v>9594</v>
      </c>
      <c r="I150" s="1" t="s">
        <v>9595</v>
      </c>
      <c r="J150" s="1" t="s">
        <v>9595</v>
      </c>
      <c r="K150" s="2"/>
      <c r="L150" s="1">
        <v>-5.0</v>
      </c>
      <c r="M150" s="1"/>
      <c r="N150" s="1">
        <v>9.7493</v>
      </c>
      <c r="O150" s="1" t="s">
        <v>9114</v>
      </c>
      <c r="P150" s="1" t="s">
        <v>9596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28</v>
      </c>
      <c r="B151" s="1" t="s">
        <v>17</v>
      </c>
      <c r="C151" s="1">
        <v>298.2</v>
      </c>
      <c r="D151" s="1">
        <v>0.0</v>
      </c>
      <c r="E151" s="1" t="s">
        <v>29</v>
      </c>
      <c r="F151" s="1" t="s">
        <v>19</v>
      </c>
      <c r="G151" s="1" t="s">
        <v>20</v>
      </c>
      <c r="H151" s="1" t="s">
        <v>9597</v>
      </c>
      <c r="I151" s="1" t="s">
        <v>9598</v>
      </c>
      <c r="J151" s="1" t="s">
        <v>9598</v>
      </c>
      <c r="K151" s="2"/>
      <c r="L151" s="1">
        <v>-3.0</v>
      </c>
      <c r="M151" s="1"/>
      <c r="N151" s="1">
        <v>11.630683333333334</v>
      </c>
      <c r="O151" s="1" t="s">
        <v>9114</v>
      </c>
      <c r="P151" s="1" t="s">
        <v>9599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58</v>
      </c>
      <c r="B152" s="1" t="s">
        <v>17</v>
      </c>
      <c r="C152" s="1">
        <v>611.0</v>
      </c>
      <c r="D152" s="1">
        <v>0.0</v>
      </c>
      <c r="E152" s="2"/>
      <c r="F152" s="1" t="s">
        <v>19</v>
      </c>
      <c r="G152" s="1" t="s">
        <v>20</v>
      </c>
      <c r="H152" s="1" t="s">
        <v>9600</v>
      </c>
      <c r="I152" s="1" t="s">
        <v>9601</v>
      </c>
      <c r="J152" s="1" t="s">
        <v>9601</v>
      </c>
      <c r="K152" s="2"/>
      <c r="L152" s="1">
        <v>0.0</v>
      </c>
      <c r="M152" s="1"/>
      <c r="N152" s="1">
        <v>14.569816666666666</v>
      </c>
      <c r="O152" s="1" t="s">
        <v>9114</v>
      </c>
      <c r="P152" s="1" t="s">
        <v>9602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28</v>
      </c>
      <c r="B153" s="1" t="s">
        <v>17</v>
      </c>
      <c r="C153" s="3">
        <v>657.2</v>
      </c>
      <c r="D153" s="1">
        <v>0.0</v>
      </c>
      <c r="E153" s="1" t="s">
        <v>29</v>
      </c>
      <c r="F153" s="1" t="s">
        <v>19</v>
      </c>
      <c r="G153" s="1" t="s">
        <v>20</v>
      </c>
      <c r="H153" s="1" t="s">
        <v>9603</v>
      </c>
      <c r="I153" s="1" t="s">
        <v>9604</v>
      </c>
      <c r="J153" s="1" t="s">
        <v>9604</v>
      </c>
      <c r="K153" s="2"/>
      <c r="L153" s="1">
        <v>-1.0</v>
      </c>
      <c r="M153" s="1"/>
      <c r="N153" s="1">
        <v>13.937583333333333</v>
      </c>
      <c r="O153" s="1" t="s">
        <v>9114</v>
      </c>
      <c r="P153" s="1" t="s">
        <v>9605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28</v>
      </c>
      <c r="B154" s="1" t="s">
        <v>17</v>
      </c>
      <c r="C154" s="1">
        <v>214.2</v>
      </c>
      <c r="D154" s="1">
        <v>0.0</v>
      </c>
      <c r="E154" s="1" t="s">
        <v>29</v>
      </c>
      <c r="F154" s="1" t="s">
        <v>19</v>
      </c>
      <c r="G154" s="1" t="s">
        <v>20</v>
      </c>
      <c r="H154" s="1" t="s">
        <v>9606</v>
      </c>
      <c r="I154" s="1" t="s">
        <v>9607</v>
      </c>
      <c r="J154" s="1" t="s">
        <v>9607</v>
      </c>
      <c r="K154" s="2"/>
      <c r="L154" s="1">
        <v>-3.0</v>
      </c>
      <c r="M154" s="1"/>
      <c r="N154" s="1">
        <v>11.405166666666666</v>
      </c>
      <c r="O154" s="1" t="s">
        <v>9114</v>
      </c>
      <c r="P154" s="1" t="s">
        <v>9161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58</v>
      </c>
      <c r="B155" s="1" t="s">
        <v>17</v>
      </c>
      <c r="C155" s="1">
        <v>329.0</v>
      </c>
      <c r="D155" s="1">
        <v>0.0</v>
      </c>
      <c r="E155" s="2"/>
      <c r="F155" s="1" t="s">
        <v>19</v>
      </c>
      <c r="G155" s="1" t="s">
        <v>20</v>
      </c>
      <c r="H155" s="1" t="s">
        <v>9608</v>
      </c>
      <c r="I155" s="1" t="s">
        <v>9609</v>
      </c>
      <c r="J155" s="1" t="s">
        <v>9609</v>
      </c>
      <c r="K155" s="2"/>
      <c r="L155" s="1">
        <v>-3.0</v>
      </c>
      <c r="M155" s="1"/>
      <c r="N155" s="1">
        <v>11.997966666666667</v>
      </c>
      <c r="O155" s="1" t="s">
        <v>9114</v>
      </c>
      <c r="P155" s="1" t="s">
        <v>9610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58</v>
      </c>
      <c r="B156" s="1" t="s">
        <v>17</v>
      </c>
      <c r="C156" s="1">
        <v>388.0</v>
      </c>
      <c r="D156" s="1">
        <v>0.0</v>
      </c>
      <c r="E156" s="2"/>
      <c r="F156" s="1" t="s">
        <v>19</v>
      </c>
      <c r="G156" s="1" t="s">
        <v>20</v>
      </c>
      <c r="H156" s="1" t="s">
        <v>9611</v>
      </c>
      <c r="I156" s="1" t="s">
        <v>9612</v>
      </c>
      <c r="J156" s="1" t="s">
        <v>9612</v>
      </c>
      <c r="K156" s="2"/>
      <c r="L156" s="1">
        <v>-2.0</v>
      </c>
      <c r="M156" s="1"/>
      <c r="N156" s="1">
        <v>12.7189</v>
      </c>
      <c r="O156" s="1" t="s">
        <v>9114</v>
      </c>
      <c r="P156" s="1" t="s">
        <v>9613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58</v>
      </c>
      <c r="B157" s="1" t="s">
        <v>17</v>
      </c>
      <c r="C157" s="1">
        <v>264.0</v>
      </c>
      <c r="D157" s="1">
        <v>0.0</v>
      </c>
      <c r="E157" s="2"/>
      <c r="F157" s="1" t="s">
        <v>19</v>
      </c>
      <c r="G157" s="1" t="s">
        <v>20</v>
      </c>
      <c r="H157" s="1" t="s">
        <v>9614</v>
      </c>
      <c r="I157" s="1" t="s">
        <v>9615</v>
      </c>
      <c r="J157" s="1" t="s">
        <v>9615</v>
      </c>
      <c r="K157" s="2"/>
      <c r="L157" s="1">
        <v>-8.0</v>
      </c>
      <c r="M157" s="1"/>
      <c r="N157" s="1">
        <v>6.9447</v>
      </c>
      <c r="O157" s="1" t="s">
        <v>9114</v>
      </c>
      <c r="P157" s="1" t="s">
        <v>9616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28</v>
      </c>
      <c r="B158" s="1" t="s">
        <v>17</v>
      </c>
      <c r="C158" s="3">
        <v>299.2</v>
      </c>
      <c r="D158" s="1">
        <v>0.0</v>
      </c>
      <c r="E158" s="1" t="s">
        <v>29</v>
      </c>
      <c r="F158" s="1" t="s">
        <v>19</v>
      </c>
      <c r="G158" s="1" t="s">
        <v>20</v>
      </c>
      <c r="H158" s="1" t="s">
        <v>9617</v>
      </c>
      <c r="I158" s="1" t="s">
        <v>9618</v>
      </c>
      <c r="J158" s="1" t="s">
        <v>9618</v>
      </c>
      <c r="K158" s="2"/>
      <c r="L158" s="1">
        <v>-2.0</v>
      </c>
      <c r="M158" s="1"/>
      <c r="N158" s="1">
        <v>12.775216666666667</v>
      </c>
      <c r="O158" s="1" t="s">
        <v>9114</v>
      </c>
      <c r="P158" s="1" t="s">
        <v>9619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58</v>
      </c>
      <c r="B159" s="1" t="s">
        <v>17</v>
      </c>
      <c r="C159" s="1">
        <v>329.0</v>
      </c>
      <c r="D159" s="1">
        <v>0.0</v>
      </c>
      <c r="E159" s="2"/>
      <c r="F159" s="1" t="s">
        <v>19</v>
      </c>
      <c r="G159" s="1" t="s">
        <v>20</v>
      </c>
      <c r="H159" s="1" t="s">
        <v>9620</v>
      </c>
      <c r="I159" s="1" t="s">
        <v>9621</v>
      </c>
      <c r="J159" s="1" t="s">
        <v>9621</v>
      </c>
      <c r="K159" s="2"/>
      <c r="L159" s="1">
        <v>-2.0</v>
      </c>
      <c r="M159" s="1"/>
      <c r="N159" s="1">
        <v>12.876583333333333</v>
      </c>
      <c r="O159" s="1" t="s">
        <v>9114</v>
      </c>
      <c r="P159" s="1" t="s">
        <v>9565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58</v>
      </c>
      <c r="B160" s="1" t="s">
        <v>17</v>
      </c>
      <c r="C160" s="1">
        <v>393.0</v>
      </c>
      <c r="D160" s="1">
        <v>0.0</v>
      </c>
      <c r="E160" s="2"/>
      <c r="F160" s="1" t="s">
        <v>19</v>
      </c>
      <c r="G160" s="1" t="s">
        <v>20</v>
      </c>
      <c r="H160" s="1" t="s">
        <v>9622</v>
      </c>
      <c r="I160" s="1" t="s">
        <v>9623</v>
      </c>
      <c r="J160" s="1" t="s">
        <v>9623</v>
      </c>
      <c r="K160" s="2"/>
      <c r="L160" s="1">
        <v>-2.0</v>
      </c>
      <c r="M160" s="1"/>
      <c r="N160" s="1">
        <v>12.225533333333333</v>
      </c>
      <c r="O160" s="1" t="s">
        <v>9114</v>
      </c>
      <c r="P160" s="1" t="s">
        <v>9624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36</v>
      </c>
      <c r="B161" s="1" t="s">
        <v>17</v>
      </c>
      <c r="C161" s="1">
        <v>309.0</v>
      </c>
      <c r="D161" s="1">
        <v>0.0</v>
      </c>
      <c r="E161" s="1" t="s">
        <v>9137</v>
      </c>
      <c r="F161" s="1" t="s">
        <v>38</v>
      </c>
      <c r="G161" s="1" t="s">
        <v>20</v>
      </c>
      <c r="H161" s="1" t="s">
        <v>9625</v>
      </c>
      <c r="I161" s="1" t="s">
        <v>9626</v>
      </c>
      <c r="J161" s="1" t="s">
        <v>9627</v>
      </c>
      <c r="K161" s="1" t="s">
        <v>9628</v>
      </c>
      <c r="L161" s="1">
        <v>1.0</v>
      </c>
      <c r="M161" s="1">
        <v>0.0016833333333333333</v>
      </c>
      <c r="N161" s="1">
        <v>12.788166666666667</v>
      </c>
      <c r="O161" s="1" t="s">
        <v>43</v>
      </c>
      <c r="P161" s="1" t="s">
        <v>9245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58</v>
      </c>
      <c r="B162" s="1" t="s">
        <v>17</v>
      </c>
      <c r="C162" s="1">
        <v>413.0</v>
      </c>
      <c r="D162" s="1">
        <v>0.0</v>
      </c>
      <c r="E162" s="2"/>
      <c r="F162" s="1" t="s">
        <v>19</v>
      </c>
      <c r="G162" s="1" t="s">
        <v>20</v>
      </c>
      <c r="H162" s="1" t="s">
        <v>9629</v>
      </c>
      <c r="I162" s="1" t="s">
        <v>9630</v>
      </c>
      <c r="J162" s="1" t="s">
        <v>9630</v>
      </c>
      <c r="K162" s="2"/>
      <c r="L162" s="1">
        <v>-2.0</v>
      </c>
      <c r="M162" s="1"/>
      <c r="N162" s="1">
        <v>12.620433333333333</v>
      </c>
      <c r="O162" s="1" t="s">
        <v>9114</v>
      </c>
      <c r="P162" s="1" t="s">
        <v>9631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36</v>
      </c>
      <c r="B163" s="1" t="s">
        <v>17</v>
      </c>
      <c r="C163" s="1">
        <v>437.0</v>
      </c>
      <c r="D163" s="1">
        <v>131.0</v>
      </c>
      <c r="E163" s="2"/>
      <c r="F163" s="1" t="s">
        <v>67</v>
      </c>
      <c r="G163" s="1" t="s">
        <v>20</v>
      </c>
      <c r="H163" s="1" t="s">
        <v>9632</v>
      </c>
      <c r="I163" s="1" t="s">
        <v>9633</v>
      </c>
      <c r="J163" s="1" t="s">
        <v>9633</v>
      </c>
      <c r="K163" s="2"/>
      <c r="L163" s="1">
        <v>-5.0</v>
      </c>
      <c r="M163" s="1"/>
      <c r="N163" s="1">
        <v>13.546066666666666</v>
      </c>
      <c r="O163" s="1" t="s">
        <v>43</v>
      </c>
      <c r="P163" s="1" t="s">
        <v>9634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36</v>
      </c>
      <c r="B164" s="1" t="s">
        <v>17</v>
      </c>
      <c r="C164" s="1">
        <v>329.0</v>
      </c>
      <c r="D164" s="1">
        <v>0.0</v>
      </c>
      <c r="E164" s="1" t="s">
        <v>29</v>
      </c>
      <c r="F164" s="1" t="s">
        <v>38</v>
      </c>
      <c r="G164" s="1" t="s">
        <v>20</v>
      </c>
      <c r="H164" s="1" t="s">
        <v>9635</v>
      </c>
      <c r="I164" s="1" t="s">
        <v>9636</v>
      </c>
      <c r="J164" s="1" t="s">
        <v>9637</v>
      </c>
      <c r="K164" s="1" t="s">
        <v>9638</v>
      </c>
      <c r="L164" s="1">
        <v>-8.0</v>
      </c>
      <c r="M164" s="1">
        <v>7.27055</v>
      </c>
      <c r="N164" s="1">
        <v>10.7956</v>
      </c>
      <c r="O164" s="1" t="s">
        <v>43</v>
      </c>
      <c r="P164" s="1" t="s">
        <v>9639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58</v>
      </c>
      <c r="B165" s="1" t="s">
        <v>17</v>
      </c>
      <c r="C165" s="3">
        <v>329.0</v>
      </c>
      <c r="D165" s="1">
        <v>0.0</v>
      </c>
      <c r="E165" s="2"/>
      <c r="F165" s="1" t="s">
        <v>19</v>
      </c>
      <c r="G165" s="1" t="s">
        <v>20</v>
      </c>
      <c r="H165" s="1" t="s">
        <v>9640</v>
      </c>
      <c r="I165" s="1" t="s">
        <v>9641</v>
      </c>
      <c r="J165" s="1" t="s">
        <v>9641</v>
      </c>
      <c r="K165" s="2"/>
      <c r="L165" s="1">
        <v>-2.0</v>
      </c>
      <c r="M165" s="1"/>
      <c r="N165" s="1">
        <v>12.350133333333334</v>
      </c>
      <c r="O165" s="1" t="s">
        <v>9114</v>
      </c>
      <c r="P165" s="1" t="s">
        <v>9642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179</v>
      </c>
      <c r="B166" s="1" t="s">
        <v>17</v>
      </c>
      <c r="C166" s="1">
        <v>618.0</v>
      </c>
      <c r="D166" s="1">
        <v>0.0</v>
      </c>
      <c r="E166" s="1" t="s">
        <v>9137</v>
      </c>
      <c r="F166" s="1" t="s">
        <v>38</v>
      </c>
      <c r="G166" s="1" t="s">
        <v>93</v>
      </c>
      <c r="H166" s="1" t="s">
        <v>9643</v>
      </c>
      <c r="I166" s="1" t="s">
        <v>9644</v>
      </c>
      <c r="J166" s="1" t="s">
        <v>9645</v>
      </c>
      <c r="K166" s="1" t="s">
        <v>9646</v>
      </c>
      <c r="L166" s="1">
        <v>-15.0</v>
      </c>
      <c r="M166" s="1">
        <v>0.0022333333333333333</v>
      </c>
      <c r="N166" s="1">
        <v>19.003766666666667</v>
      </c>
      <c r="O166" s="1" t="s">
        <v>182</v>
      </c>
      <c r="P166" s="1" t="s">
        <v>9647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58</v>
      </c>
      <c r="B167" s="1" t="s">
        <v>17</v>
      </c>
      <c r="C167" s="1">
        <v>328.0</v>
      </c>
      <c r="D167" s="1">
        <v>0.0</v>
      </c>
      <c r="E167" s="2"/>
      <c r="F167" s="1" t="s">
        <v>19</v>
      </c>
      <c r="G167" s="1" t="s">
        <v>20</v>
      </c>
      <c r="H167" s="1" t="s">
        <v>9648</v>
      </c>
      <c r="I167" s="1" t="s">
        <v>9649</v>
      </c>
      <c r="J167" s="1" t="s">
        <v>9649</v>
      </c>
      <c r="K167" s="2"/>
      <c r="L167" s="1">
        <v>2.0</v>
      </c>
      <c r="M167" s="1"/>
      <c r="N167" s="1">
        <v>17.864466666666665</v>
      </c>
      <c r="O167" s="1" t="s">
        <v>9114</v>
      </c>
      <c r="P167" s="1" t="s">
        <v>9650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28</v>
      </c>
      <c r="B168" s="1" t="s">
        <v>17</v>
      </c>
      <c r="C168" s="3">
        <v>544.0</v>
      </c>
      <c r="D168" s="1">
        <v>0.0</v>
      </c>
      <c r="E168" s="1" t="s">
        <v>29</v>
      </c>
      <c r="F168" s="1" t="s">
        <v>19</v>
      </c>
      <c r="G168" s="1" t="s">
        <v>20</v>
      </c>
      <c r="H168" s="1" t="s">
        <v>9651</v>
      </c>
      <c r="I168" s="1" t="s">
        <v>9652</v>
      </c>
      <c r="J168" s="1" t="s">
        <v>9652</v>
      </c>
      <c r="K168" s="2"/>
      <c r="L168" s="1">
        <v>0.0</v>
      </c>
      <c r="M168" s="1"/>
      <c r="N168" s="1">
        <v>15.400883333333333</v>
      </c>
      <c r="O168" s="1" t="s">
        <v>9114</v>
      </c>
      <c r="P168" s="1" t="s">
        <v>9653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16</v>
      </c>
      <c r="B169" s="1" t="s">
        <v>17</v>
      </c>
      <c r="C169" s="1">
        <v>364.0</v>
      </c>
      <c r="D169" s="1">
        <v>0.0</v>
      </c>
      <c r="E169" s="1" t="s">
        <v>9654</v>
      </c>
      <c r="F169" s="1" t="s">
        <v>19</v>
      </c>
      <c r="G169" s="1" t="s">
        <v>20</v>
      </c>
      <c r="H169" s="1" t="s">
        <v>9655</v>
      </c>
      <c r="I169" s="1" t="s">
        <v>9656</v>
      </c>
      <c r="J169" s="1" t="s">
        <v>9656</v>
      </c>
      <c r="K169" s="2"/>
      <c r="L169" s="1">
        <v>-5.0</v>
      </c>
      <c r="M169" s="1"/>
      <c r="N169" s="1">
        <v>9.7096</v>
      </c>
      <c r="O169" s="1" t="s">
        <v>9114</v>
      </c>
      <c r="P169" s="1" t="s">
        <v>9657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179</v>
      </c>
      <c r="B170" s="1" t="s">
        <v>17</v>
      </c>
      <c r="C170" s="1">
        <v>309.0</v>
      </c>
      <c r="D170" s="1">
        <v>0.0</v>
      </c>
      <c r="E170" s="1" t="s">
        <v>9137</v>
      </c>
      <c r="F170" s="1" t="s">
        <v>38</v>
      </c>
      <c r="G170" s="1" t="s">
        <v>93</v>
      </c>
      <c r="H170" s="1" t="s">
        <v>9658</v>
      </c>
      <c r="I170" s="1" t="s">
        <v>9659</v>
      </c>
      <c r="J170" s="1" t="s">
        <v>9660</v>
      </c>
      <c r="K170" s="1" t="s">
        <v>9661</v>
      </c>
      <c r="L170" s="1">
        <v>-6.0</v>
      </c>
      <c r="M170" s="1">
        <v>0.0017166666666666667</v>
      </c>
      <c r="N170" s="1">
        <v>11.411533333333333</v>
      </c>
      <c r="O170" s="1" t="s">
        <v>182</v>
      </c>
      <c r="P170" s="1" t="s">
        <v>9662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179</v>
      </c>
      <c r="B171" s="1" t="s">
        <v>17</v>
      </c>
      <c r="C171" s="3">
        <v>618.0</v>
      </c>
      <c r="D171" s="1">
        <v>0.0</v>
      </c>
      <c r="E171" s="2"/>
      <c r="F171" s="1" t="s">
        <v>67</v>
      </c>
      <c r="G171" s="1" t="s">
        <v>93</v>
      </c>
      <c r="H171" s="1" t="s">
        <v>9663</v>
      </c>
      <c r="I171" s="1" t="s">
        <v>9664</v>
      </c>
      <c r="J171" s="1" t="s">
        <v>9664</v>
      </c>
      <c r="K171" s="2"/>
      <c r="L171" s="1">
        <v>3.0</v>
      </c>
      <c r="M171" s="1"/>
      <c r="N171" s="1">
        <v>8.254833333333334</v>
      </c>
      <c r="O171" s="1" t="s">
        <v>182</v>
      </c>
      <c r="P171" s="1" t="s">
        <v>9665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28</v>
      </c>
      <c r="B172" s="1" t="s">
        <v>17</v>
      </c>
      <c r="C172" s="3">
        <v>214.2</v>
      </c>
      <c r="D172" s="1">
        <v>0.0</v>
      </c>
      <c r="E172" s="1" t="s">
        <v>29</v>
      </c>
      <c r="F172" s="1" t="s">
        <v>19</v>
      </c>
      <c r="G172" s="1" t="s">
        <v>20</v>
      </c>
      <c r="H172" s="1" t="s">
        <v>9666</v>
      </c>
      <c r="I172" s="1" t="s">
        <v>9667</v>
      </c>
      <c r="J172" s="1" t="s">
        <v>9667</v>
      </c>
      <c r="K172" s="2"/>
      <c r="L172" s="1">
        <v>-4.0</v>
      </c>
      <c r="M172" s="1"/>
      <c r="N172" s="1">
        <v>10.768416666666667</v>
      </c>
      <c r="O172" s="1" t="s">
        <v>9114</v>
      </c>
      <c r="P172" s="1" t="s">
        <v>9161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58</v>
      </c>
      <c r="B173" s="1" t="s">
        <v>17</v>
      </c>
      <c r="C173" s="1">
        <v>475.0</v>
      </c>
      <c r="D173" s="1">
        <v>0.0</v>
      </c>
      <c r="E173" s="2"/>
      <c r="F173" s="1" t="s">
        <v>19</v>
      </c>
      <c r="G173" s="1" t="s">
        <v>93</v>
      </c>
      <c r="H173" s="1" t="s">
        <v>9668</v>
      </c>
      <c r="I173" s="1" t="s">
        <v>9669</v>
      </c>
      <c r="J173" s="1" t="s">
        <v>9669</v>
      </c>
      <c r="K173" s="2"/>
      <c r="L173" s="1">
        <v>-1.0</v>
      </c>
      <c r="M173" s="1"/>
      <c r="N173" s="1">
        <v>13.232983333333333</v>
      </c>
      <c r="O173" s="1" t="s">
        <v>9114</v>
      </c>
      <c r="P173" s="1" t="s">
        <v>9670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36</v>
      </c>
      <c r="B174" s="1" t="s">
        <v>17</v>
      </c>
      <c r="C174" s="1">
        <v>466.0</v>
      </c>
      <c r="D174" s="1">
        <v>112.0</v>
      </c>
      <c r="E174" s="2"/>
      <c r="F174" s="1" t="s">
        <v>67</v>
      </c>
      <c r="G174" s="1" t="s">
        <v>20</v>
      </c>
      <c r="H174" s="1" t="s">
        <v>9671</v>
      </c>
      <c r="I174" s="1" t="s">
        <v>9672</v>
      </c>
      <c r="J174" s="1" t="s">
        <v>9672</v>
      </c>
      <c r="K174" s="2"/>
      <c r="L174" s="1">
        <v>-3.0</v>
      </c>
      <c r="M174" s="1"/>
      <c r="N174" s="1">
        <v>15.6834</v>
      </c>
      <c r="O174" s="1" t="s">
        <v>43</v>
      </c>
      <c r="P174" s="1" t="s">
        <v>9673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58</v>
      </c>
      <c r="B175" s="1" t="s">
        <v>17</v>
      </c>
      <c r="C175" s="3">
        <v>399.0</v>
      </c>
      <c r="D175" s="1">
        <v>0.0</v>
      </c>
      <c r="E175" s="2"/>
      <c r="F175" s="1" t="s">
        <v>19</v>
      </c>
      <c r="G175" s="1" t="s">
        <v>20</v>
      </c>
      <c r="H175" s="1" t="s">
        <v>9674</v>
      </c>
      <c r="I175" s="1" t="s">
        <v>9675</v>
      </c>
      <c r="J175" s="1" t="s">
        <v>9675</v>
      </c>
      <c r="K175" s="2"/>
      <c r="L175" s="1">
        <v>-3.0</v>
      </c>
      <c r="M175" s="1"/>
      <c r="N175" s="1">
        <v>11.8275</v>
      </c>
      <c r="O175" s="1" t="s">
        <v>9114</v>
      </c>
      <c r="P175" s="1" t="s">
        <v>9676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28</v>
      </c>
      <c r="B176" s="1" t="s">
        <v>17</v>
      </c>
      <c r="C176" s="1">
        <v>329.0</v>
      </c>
      <c r="D176" s="1">
        <v>0.0</v>
      </c>
      <c r="E176" s="1" t="s">
        <v>29</v>
      </c>
      <c r="F176" s="1" t="s">
        <v>19</v>
      </c>
      <c r="G176" s="1" t="s">
        <v>20</v>
      </c>
      <c r="H176" s="1" t="s">
        <v>9677</v>
      </c>
      <c r="I176" s="1" t="s">
        <v>9678</v>
      </c>
      <c r="J176" s="1" t="s">
        <v>9678</v>
      </c>
      <c r="K176" s="2"/>
      <c r="L176" s="1">
        <v>-5.0</v>
      </c>
      <c r="M176" s="1"/>
      <c r="N176" s="1">
        <v>9.180866666666667</v>
      </c>
      <c r="O176" s="1" t="s">
        <v>9114</v>
      </c>
      <c r="P176" s="1" t="s">
        <v>9587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3">
        <v>264.0</v>
      </c>
      <c r="D177" s="1">
        <v>0.0</v>
      </c>
      <c r="E177" s="1" t="s">
        <v>3668</v>
      </c>
      <c r="F177" s="1" t="s">
        <v>19</v>
      </c>
      <c r="G177" s="1" t="s">
        <v>20</v>
      </c>
      <c r="H177" s="1" t="s">
        <v>9679</v>
      </c>
      <c r="I177" s="1" t="s">
        <v>9680</v>
      </c>
      <c r="J177" s="1" t="s">
        <v>9680</v>
      </c>
      <c r="K177" s="2"/>
      <c r="L177" s="1">
        <v>0.0</v>
      </c>
      <c r="M177" s="1"/>
      <c r="N177" s="1">
        <v>16.937116666666668</v>
      </c>
      <c r="O177" s="1" t="s">
        <v>9114</v>
      </c>
      <c r="P177" s="1" t="s">
        <v>9681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36</v>
      </c>
      <c r="B178" s="1" t="s">
        <v>17</v>
      </c>
      <c r="C178" s="3">
        <v>319.0</v>
      </c>
      <c r="D178" s="1">
        <v>75.0</v>
      </c>
      <c r="E178" s="2"/>
      <c r="F178" s="1" t="s">
        <v>67</v>
      </c>
      <c r="G178" s="1" t="s">
        <v>68</v>
      </c>
      <c r="H178" s="1" t="s">
        <v>9682</v>
      </c>
      <c r="I178" s="1" t="s">
        <v>9683</v>
      </c>
      <c r="J178" s="1" t="s">
        <v>9683</v>
      </c>
      <c r="K178" s="2"/>
      <c r="L178" s="1">
        <v>-3.0</v>
      </c>
      <c r="M178" s="1"/>
      <c r="N178" s="1">
        <v>15.602583333333333</v>
      </c>
      <c r="O178" s="1" t="s">
        <v>43</v>
      </c>
      <c r="P178" s="1" t="s">
        <v>9684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1">
        <v>329.0</v>
      </c>
      <c r="D179" s="1">
        <v>0.0</v>
      </c>
      <c r="E179" s="1" t="s">
        <v>3018</v>
      </c>
      <c r="F179" s="1" t="s">
        <v>19</v>
      </c>
      <c r="G179" s="1" t="s">
        <v>20</v>
      </c>
      <c r="H179" s="1" t="s">
        <v>9685</v>
      </c>
      <c r="I179" s="1" t="s">
        <v>9686</v>
      </c>
      <c r="J179" s="1" t="s">
        <v>9686</v>
      </c>
      <c r="K179" s="2"/>
      <c r="L179" s="1">
        <v>-5.0</v>
      </c>
      <c r="M179" s="1"/>
      <c r="N179" s="1">
        <v>10.776166666666667</v>
      </c>
      <c r="O179" s="1" t="s">
        <v>9114</v>
      </c>
      <c r="P179" s="1" t="s">
        <v>9687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28</v>
      </c>
      <c r="B180" s="1" t="s">
        <v>17</v>
      </c>
      <c r="C180" s="3">
        <v>214.2</v>
      </c>
      <c r="D180" s="1">
        <v>0.0</v>
      </c>
      <c r="E180" s="1" t="s">
        <v>29</v>
      </c>
      <c r="F180" s="1" t="s">
        <v>19</v>
      </c>
      <c r="G180" s="1" t="s">
        <v>20</v>
      </c>
      <c r="H180" s="1" t="s">
        <v>9688</v>
      </c>
      <c r="I180" s="1" t="s">
        <v>9689</v>
      </c>
      <c r="J180" s="1" t="s">
        <v>9689</v>
      </c>
      <c r="K180" s="2"/>
      <c r="L180" s="1">
        <v>-2.0</v>
      </c>
      <c r="M180" s="1"/>
      <c r="N180" s="1">
        <v>12.361483333333334</v>
      </c>
      <c r="O180" s="1" t="s">
        <v>9114</v>
      </c>
      <c r="P180" s="1" t="s">
        <v>9161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179</v>
      </c>
      <c r="B181" s="1" t="s">
        <v>17</v>
      </c>
      <c r="C181" s="1">
        <v>309.0</v>
      </c>
      <c r="D181" s="1">
        <v>0.0</v>
      </c>
      <c r="E181" s="2"/>
      <c r="F181" s="1" t="s">
        <v>67</v>
      </c>
      <c r="G181" s="1" t="s">
        <v>93</v>
      </c>
      <c r="H181" s="1" t="s">
        <v>9690</v>
      </c>
      <c r="I181" s="1" t="s">
        <v>9691</v>
      </c>
      <c r="J181" s="1" t="s">
        <v>9691</v>
      </c>
      <c r="K181" s="2"/>
      <c r="L181" s="1">
        <v>0.0</v>
      </c>
      <c r="M181" s="1"/>
      <c r="N181" s="1">
        <v>5.368383333333333</v>
      </c>
      <c r="O181" s="1" t="s">
        <v>182</v>
      </c>
      <c r="P181" s="1" t="s">
        <v>9692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58</v>
      </c>
      <c r="B182" s="1" t="s">
        <v>17</v>
      </c>
      <c r="C182" s="1">
        <v>498.0</v>
      </c>
      <c r="D182" s="1">
        <v>0.0</v>
      </c>
      <c r="E182" s="2"/>
      <c r="F182" s="1" t="s">
        <v>19</v>
      </c>
      <c r="G182" s="1" t="s">
        <v>20</v>
      </c>
      <c r="H182" s="1" t="s">
        <v>9693</v>
      </c>
      <c r="I182" s="1" t="s">
        <v>9694</v>
      </c>
      <c r="J182" s="1" t="s">
        <v>9694</v>
      </c>
      <c r="K182" s="2"/>
      <c r="L182" s="1">
        <v>-4.0</v>
      </c>
      <c r="M182" s="1"/>
      <c r="N182" s="1">
        <v>10.855066666666668</v>
      </c>
      <c r="O182" s="1" t="s">
        <v>9114</v>
      </c>
      <c r="P182" s="1" t="s">
        <v>9695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379.0</v>
      </c>
      <c r="D183" s="1">
        <v>0.0</v>
      </c>
      <c r="E183" s="1" t="s">
        <v>9696</v>
      </c>
      <c r="F183" s="1" t="s">
        <v>19</v>
      </c>
      <c r="G183" s="1" t="s">
        <v>20</v>
      </c>
      <c r="H183" s="1" t="s">
        <v>9697</v>
      </c>
      <c r="I183" s="1" t="s">
        <v>9698</v>
      </c>
      <c r="J183" s="1" t="s">
        <v>9698</v>
      </c>
      <c r="K183" s="2"/>
      <c r="L183" s="1">
        <v>-4.0</v>
      </c>
      <c r="M183" s="1"/>
      <c r="N183" s="1">
        <v>13.908216666666666</v>
      </c>
      <c r="O183" s="1" t="s">
        <v>9114</v>
      </c>
      <c r="P183" s="1" t="s">
        <v>9699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179</v>
      </c>
      <c r="B184" s="1" t="s">
        <v>17</v>
      </c>
      <c r="C184" s="1">
        <v>618.0</v>
      </c>
      <c r="D184" s="1">
        <v>0.0</v>
      </c>
      <c r="E184" s="2"/>
      <c r="F184" s="1" t="s">
        <v>67</v>
      </c>
      <c r="G184" s="1" t="s">
        <v>93</v>
      </c>
      <c r="H184" s="1" t="s">
        <v>9700</v>
      </c>
      <c r="I184" s="1" t="s">
        <v>9701</v>
      </c>
      <c r="J184" s="1" t="s">
        <v>9701</v>
      </c>
      <c r="K184" s="2"/>
      <c r="L184" s="1">
        <v>3.0</v>
      </c>
      <c r="M184" s="1"/>
      <c r="N184" s="1">
        <v>8.312216666666666</v>
      </c>
      <c r="O184" s="1" t="s">
        <v>182</v>
      </c>
      <c r="P184" s="1" t="s">
        <v>9702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16</v>
      </c>
      <c r="B185" s="1" t="s">
        <v>17</v>
      </c>
      <c r="C185" s="1">
        <v>329.0</v>
      </c>
      <c r="D185" s="1">
        <v>0.0</v>
      </c>
      <c r="E185" s="2"/>
      <c r="F185" s="1" t="s">
        <v>67</v>
      </c>
      <c r="G185" s="1" t="s">
        <v>20</v>
      </c>
      <c r="H185" s="1" t="s">
        <v>9703</v>
      </c>
      <c r="I185" s="1" t="s">
        <v>9704</v>
      </c>
      <c r="J185" s="1" t="s">
        <v>9704</v>
      </c>
      <c r="K185" s="2"/>
      <c r="L185" s="1">
        <v>-5.0</v>
      </c>
      <c r="M185" s="1"/>
      <c r="N185" s="1">
        <v>9.907033333333333</v>
      </c>
      <c r="O185" s="1" t="s">
        <v>9114</v>
      </c>
      <c r="P185" s="1" t="s">
        <v>3529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28</v>
      </c>
      <c r="B186" s="1" t="s">
        <v>17</v>
      </c>
      <c r="C186" s="1">
        <v>321.0</v>
      </c>
      <c r="D186" s="1">
        <v>0.0</v>
      </c>
      <c r="E186" s="1" t="s">
        <v>29</v>
      </c>
      <c r="F186" s="1" t="s">
        <v>19</v>
      </c>
      <c r="G186" s="1" t="s">
        <v>20</v>
      </c>
      <c r="H186" s="1" t="s">
        <v>9705</v>
      </c>
      <c r="I186" s="1" t="s">
        <v>9706</v>
      </c>
      <c r="J186" s="1" t="s">
        <v>9706</v>
      </c>
      <c r="K186" s="2"/>
      <c r="L186" s="1">
        <v>-6.0</v>
      </c>
      <c r="M186" s="1"/>
      <c r="N186" s="1">
        <v>8.796183333333333</v>
      </c>
      <c r="O186" s="1" t="s">
        <v>9114</v>
      </c>
      <c r="P186" s="1" t="s">
        <v>9707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58</v>
      </c>
      <c r="B187" s="1" t="s">
        <v>17</v>
      </c>
      <c r="C187" s="1">
        <v>329.0</v>
      </c>
      <c r="D187" s="1">
        <v>0.0</v>
      </c>
      <c r="E187" s="2"/>
      <c r="F187" s="1" t="s">
        <v>19</v>
      </c>
      <c r="G187" s="1" t="s">
        <v>20</v>
      </c>
      <c r="H187" s="1" t="s">
        <v>9708</v>
      </c>
      <c r="I187" s="1" t="s">
        <v>9709</v>
      </c>
      <c r="J187" s="1" t="s">
        <v>9709</v>
      </c>
      <c r="K187" s="2"/>
      <c r="L187" s="1">
        <v>-1.0</v>
      </c>
      <c r="M187" s="1"/>
      <c r="N187" s="1">
        <v>13.2933</v>
      </c>
      <c r="O187" s="1" t="s">
        <v>9114</v>
      </c>
      <c r="P187" s="1" t="s">
        <v>9710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58</v>
      </c>
      <c r="B188" s="1" t="s">
        <v>17</v>
      </c>
      <c r="C188" s="1">
        <v>693.0</v>
      </c>
      <c r="D188" s="1">
        <v>0.0</v>
      </c>
      <c r="E188" s="2"/>
      <c r="F188" s="1" t="s">
        <v>19</v>
      </c>
      <c r="G188" s="1" t="s">
        <v>20</v>
      </c>
      <c r="H188" s="1" t="s">
        <v>9711</v>
      </c>
      <c r="I188" s="1" t="s">
        <v>9712</v>
      </c>
      <c r="J188" s="1" t="s">
        <v>9712</v>
      </c>
      <c r="K188" s="2"/>
      <c r="L188" s="1">
        <v>-3.0</v>
      </c>
      <c r="M188" s="1"/>
      <c r="N188" s="1">
        <v>11.14265</v>
      </c>
      <c r="O188" s="1" t="s">
        <v>9114</v>
      </c>
      <c r="P188" s="1" t="s">
        <v>9713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36</v>
      </c>
      <c r="B189" s="1" t="s">
        <v>17</v>
      </c>
      <c r="C189" s="1">
        <v>258.0</v>
      </c>
      <c r="D189" s="1">
        <v>50.0</v>
      </c>
      <c r="E189" s="2"/>
      <c r="F189" s="1" t="s">
        <v>67</v>
      </c>
      <c r="G189" s="1" t="s">
        <v>20</v>
      </c>
      <c r="H189" s="1" t="s">
        <v>9714</v>
      </c>
      <c r="I189" s="1" t="s">
        <v>9715</v>
      </c>
      <c r="J189" s="1" t="s">
        <v>9715</v>
      </c>
      <c r="K189" s="2"/>
      <c r="L189" s="1">
        <v>-9.0</v>
      </c>
      <c r="M189" s="1"/>
      <c r="N189" s="1">
        <v>9.1425</v>
      </c>
      <c r="O189" s="1" t="s">
        <v>43</v>
      </c>
      <c r="P189" s="1" t="s">
        <v>9716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28</v>
      </c>
      <c r="B190" s="1" t="s">
        <v>17</v>
      </c>
      <c r="C190" s="1">
        <v>214.2</v>
      </c>
      <c r="D190" s="1">
        <v>0.0</v>
      </c>
      <c r="E190" s="1" t="s">
        <v>29</v>
      </c>
      <c r="F190" s="1" t="s">
        <v>19</v>
      </c>
      <c r="G190" s="1" t="s">
        <v>20</v>
      </c>
      <c r="H190" s="1" t="s">
        <v>9717</v>
      </c>
      <c r="I190" s="1" t="s">
        <v>9718</v>
      </c>
      <c r="J190" s="1" t="s">
        <v>9718</v>
      </c>
      <c r="K190" s="2"/>
      <c r="L190" s="1">
        <v>-6.0</v>
      </c>
      <c r="M190" s="1"/>
      <c r="N190" s="1">
        <v>8.964</v>
      </c>
      <c r="O190" s="1" t="s">
        <v>9114</v>
      </c>
      <c r="P190" s="1" t="s">
        <v>9253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58</v>
      </c>
      <c r="B191" s="1" t="s">
        <v>17</v>
      </c>
      <c r="C191" s="1">
        <v>459.0</v>
      </c>
      <c r="D191" s="1">
        <v>0.0</v>
      </c>
      <c r="E191" s="2"/>
      <c r="F191" s="1" t="s">
        <v>19</v>
      </c>
      <c r="G191" s="1" t="s">
        <v>20</v>
      </c>
      <c r="H191" s="1" t="s">
        <v>9719</v>
      </c>
      <c r="I191" s="1" t="s">
        <v>9720</v>
      </c>
      <c r="J191" s="1" t="s">
        <v>9720</v>
      </c>
      <c r="K191" s="2"/>
      <c r="L191" s="1">
        <v>-2.0</v>
      </c>
      <c r="M191" s="1"/>
      <c r="N191" s="1">
        <v>12.017083333333334</v>
      </c>
      <c r="O191" s="1" t="s">
        <v>9114</v>
      </c>
      <c r="P191" s="1" t="s">
        <v>9721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28</v>
      </c>
      <c r="B192" s="1" t="s">
        <v>17</v>
      </c>
      <c r="C192" s="3">
        <v>717.0</v>
      </c>
      <c r="D192" s="1">
        <v>0.0</v>
      </c>
      <c r="E192" s="1" t="s">
        <v>29</v>
      </c>
      <c r="F192" s="1" t="s">
        <v>19</v>
      </c>
      <c r="G192" s="1" t="s">
        <v>20</v>
      </c>
      <c r="H192" s="1" t="s">
        <v>9722</v>
      </c>
      <c r="I192" s="1" t="s">
        <v>9723</v>
      </c>
      <c r="J192" s="1" t="s">
        <v>9723</v>
      </c>
      <c r="K192" s="2"/>
      <c r="L192" s="1">
        <v>-3.0</v>
      </c>
      <c r="M192" s="1"/>
      <c r="N192" s="1">
        <v>11.23585</v>
      </c>
      <c r="O192" s="1" t="s">
        <v>9114</v>
      </c>
      <c r="P192" s="1" t="s">
        <v>9724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58</v>
      </c>
      <c r="B193" s="1" t="s">
        <v>17</v>
      </c>
      <c r="C193" s="3">
        <v>593.0</v>
      </c>
      <c r="D193" s="1">
        <v>0.0</v>
      </c>
      <c r="E193" s="2"/>
      <c r="F193" s="1" t="s">
        <v>19</v>
      </c>
      <c r="G193" s="1" t="s">
        <v>20</v>
      </c>
      <c r="H193" s="1" t="s">
        <v>9725</v>
      </c>
      <c r="I193" s="1" t="s">
        <v>9726</v>
      </c>
      <c r="J193" s="1" t="s">
        <v>9726</v>
      </c>
      <c r="K193" s="2"/>
      <c r="L193" s="1">
        <v>-4.0</v>
      </c>
      <c r="M193" s="1"/>
      <c r="N193" s="1">
        <v>10.891166666666667</v>
      </c>
      <c r="O193" s="1" t="s">
        <v>9114</v>
      </c>
      <c r="P193" s="1" t="s">
        <v>9727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36</v>
      </c>
      <c r="B194" s="1" t="s">
        <v>17</v>
      </c>
      <c r="C194" s="1">
        <v>247.0</v>
      </c>
      <c r="D194" s="1">
        <v>62.0</v>
      </c>
      <c r="E194" s="2"/>
      <c r="F194" s="1" t="s">
        <v>67</v>
      </c>
      <c r="G194" s="1" t="s">
        <v>68</v>
      </c>
      <c r="H194" s="1" t="s">
        <v>9728</v>
      </c>
      <c r="I194" s="1" t="s">
        <v>9729</v>
      </c>
      <c r="J194" s="1" t="s">
        <v>9729</v>
      </c>
      <c r="K194" s="2"/>
      <c r="L194" s="1">
        <v>4.0</v>
      </c>
      <c r="M194" s="1"/>
      <c r="N194" s="1">
        <v>24.18385</v>
      </c>
      <c r="O194" s="1" t="s">
        <v>43</v>
      </c>
      <c r="P194" s="1" t="s">
        <v>9730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36</v>
      </c>
      <c r="B195" s="1" t="s">
        <v>17</v>
      </c>
      <c r="C195" s="3">
        <v>309.0</v>
      </c>
      <c r="D195" s="1">
        <v>0.0</v>
      </c>
      <c r="E195" s="1" t="s">
        <v>9137</v>
      </c>
      <c r="F195" s="1" t="s">
        <v>38</v>
      </c>
      <c r="G195" s="1" t="s">
        <v>20</v>
      </c>
      <c r="H195" s="1" t="s">
        <v>9731</v>
      </c>
      <c r="I195" s="1" t="s">
        <v>9732</v>
      </c>
      <c r="J195" s="1" t="s">
        <v>9733</v>
      </c>
      <c r="K195" s="1" t="s">
        <v>9734</v>
      </c>
      <c r="L195" s="1">
        <v>-8.0</v>
      </c>
      <c r="M195" s="1">
        <v>0.0015666666666666667</v>
      </c>
      <c r="N195" s="1">
        <v>7.9151</v>
      </c>
      <c r="O195" s="1" t="s">
        <v>43</v>
      </c>
      <c r="P195" s="1" t="s">
        <v>9735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36</v>
      </c>
      <c r="B196" s="1" t="s">
        <v>17</v>
      </c>
      <c r="C196" s="3">
        <v>309.0</v>
      </c>
      <c r="D196" s="1">
        <v>0.0</v>
      </c>
      <c r="E196" s="1" t="s">
        <v>9137</v>
      </c>
      <c r="F196" s="1" t="s">
        <v>38</v>
      </c>
      <c r="G196" s="1" t="s">
        <v>20</v>
      </c>
      <c r="H196" s="1" t="s">
        <v>9736</v>
      </c>
      <c r="I196" s="1" t="s">
        <v>9737</v>
      </c>
      <c r="J196" s="1" t="s">
        <v>9738</v>
      </c>
      <c r="K196" s="1" t="s">
        <v>9739</v>
      </c>
      <c r="L196" s="1">
        <v>1.0</v>
      </c>
      <c r="M196" s="1">
        <v>0.0033166666666666665</v>
      </c>
      <c r="N196" s="1">
        <v>15.433866666666667</v>
      </c>
      <c r="O196" s="1" t="s">
        <v>43</v>
      </c>
      <c r="P196" s="1" t="s">
        <v>9740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36</v>
      </c>
      <c r="B197" s="1" t="s">
        <v>17</v>
      </c>
      <c r="C197" s="3">
        <v>424.0</v>
      </c>
      <c r="D197" s="1">
        <v>0.0</v>
      </c>
      <c r="E197" s="1" t="s">
        <v>9137</v>
      </c>
      <c r="F197" s="1" t="s">
        <v>38</v>
      </c>
      <c r="G197" s="1" t="s">
        <v>20</v>
      </c>
      <c r="H197" s="1" t="s">
        <v>9741</v>
      </c>
      <c r="I197" s="1" t="s">
        <v>9742</v>
      </c>
      <c r="J197" s="1" t="s">
        <v>9743</v>
      </c>
      <c r="K197" s="1" t="s">
        <v>9744</v>
      </c>
      <c r="L197" s="1">
        <v>2.0</v>
      </c>
      <c r="M197" s="1">
        <v>0.0021666666666666666</v>
      </c>
      <c r="N197" s="1">
        <v>16.691633333333332</v>
      </c>
      <c r="O197" s="1" t="s">
        <v>43</v>
      </c>
      <c r="P197" s="1" t="s">
        <v>9745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58</v>
      </c>
      <c r="B198" s="1" t="s">
        <v>17</v>
      </c>
      <c r="C198" s="1">
        <v>329.0</v>
      </c>
      <c r="D198" s="1">
        <v>0.0</v>
      </c>
      <c r="E198" s="2"/>
      <c r="F198" s="1" t="s">
        <v>19</v>
      </c>
      <c r="G198" s="1" t="s">
        <v>20</v>
      </c>
      <c r="H198" s="1" t="s">
        <v>9746</v>
      </c>
      <c r="I198" s="1" t="s">
        <v>9747</v>
      </c>
      <c r="J198" s="1" t="s">
        <v>9747</v>
      </c>
      <c r="K198" s="2"/>
      <c r="L198" s="1">
        <v>0.0</v>
      </c>
      <c r="M198" s="1"/>
      <c r="N198" s="1">
        <v>15.125233333333334</v>
      </c>
      <c r="O198" s="1" t="s">
        <v>9114</v>
      </c>
      <c r="P198" s="1" t="s">
        <v>9748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179</v>
      </c>
      <c r="B199" s="1" t="s">
        <v>17</v>
      </c>
      <c r="C199" s="1">
        <v>338.0</v>
      </c>
      <c r="D199" s="1">
        <v>0.0</v>
      </c>
      <c r="E199" s="2"/>
      <c r="F199" s="1" t="s">
        <v>67</v>
      </c>
      <c r="G199" s="1" t="s">
        <v>93</v>
      </c>
      <c r="H199" s="1" t="s">
        <v>9749</v>
      </c>
      <c r="I199" s="1" t="s">
        <v>9750</v>
      </c>
      <c r="J199" s="1" t="s">
        <v>9750</v>
      </c>
      <c r="K199" s="2"/>
      <c r="L199" s="1">
        <v>-3.0</v>
      </c>
      <c r="M199" s="1"/>
      <c r="N199" s="1">
        <v>1.0357833333333333</v>
      </c>
      <c r="O199" s="1" t="s">
        <v>182</v>
      </c>
      <c r="P199" s="1" t="s">
        <v>9751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58</v>
      </c>
      <c r="B200" s="1" t="s">
        <v>17</v>
      </c>
      <c r="C200" s="1">
        <v>895.0</v>
      </c>
      <c r="D200" s="1">
        <v>0.0</v>
      </c>
      <c r="E200" s="2"/>
      <c r="F200" s="1" t="s">
        <v>19</v>
      </c>
      <c r="G200" s="1" t="s">
        <v>20</v>
      </c>
      <c r="H200" s="1" t="s">
        <v>9752</v>
      </c>
      <c r="I200" s="1" t="s">
        <v>9753</v>
      </c>
      <c r="J200" s="1" t="s">
        <v>9753</v>
      </c>
      <c r="K200" s="2"/>
      <c r="L200" s="1">
        <v>0.0</v>
      </c>
      <c r="M200" s="1"/>
      <c r="N200" s="1">
        <v>14.76645</v>
      </c>
      <c r="O200" s="1" t="s">
        <v>9114</v>
      </c>
      <c r="P200" s="1" t="s">
        <v>9754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188.0</v>
      </c>
      <c r="D201" s="1">
        <v>0.0</v>
      </c>
      <c r="E201" s="1" t="s">
        <v>1569</v>
      </c>
      <c r="F201" s="1" t="s">
        <v>19</v>
      </c>
      <c r="G201" s="1" t="s">
        <v>20</v>
      </c>
      <c r="H201" s="1" t="s">
        <v>9755</v>
      </c>
      <c r="I201" s="1" t="s">
        <v>9756</v>
      </c>
      <c r="J201" s="1" t="s">
        <v>9756</v>
      </c>
      <c r="K201" s="2"/>
      <c r="L201" s="1">
        <v>-3.0</v>
      </c>
      <c r="M201" s="1"/>
      <c r="N201" s="1">
        <v>11.331633333333333</v>
      </c>
      <c r="O201" s="1" t="s">
        <v>9114</v>
      </c>
      <c r="P201" s="1" t="s">
        <v>9757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1">
        <v>444.0</v>
      </c>
      <c r="D202" s="1">
        <v>0.0</v>
      </c>
      <c r="E202" s="1" t="s">
        <v>9758</v>
      </c>
      <c r="F202" s="1" t="s">
        <v>19</v>
      </c>
      <c r="G202" s="1" t="s">
        <v>20</v>
      </c>
      <c r="H202" s="1" t="s">
        <v>9759</v>
      </c>
      <c r="I202" s="1" t="s">
        <v>9760</v>
      </c>
      <c r="J202" s="1" t="s">
        <v>9760</v>
      </c>
      <c r="K202" s="2"/>
      <c r="L202" s="1">
        <v>-2.0</v>
      </c>
      <c r="M202" s="1"/>
      <c r="N202" s="1">
        <v>12.4008</v>
      </c>
      <c r="O202" s="1" t="s">
        <v>9114</v>
      </c>
      <c r="P202" s="1" t="s">
        <v>9761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36</v>
      </c>
      <c r="B203" s="1" t="s">
        <v>17</v>
      </c>
      <c r="C203" s="3">
        <v>518.0</v>
      </c>
      <c r="D203" s="1">
        <v>0.0</v>
      </c>
      <c r="E203" s="1" t="s">
        <v>9137</v>
      </c>
      <c r="F203" s="1" t="s">
        <v>38</v>
      </c>
      <c r="G203" s="1" t="s">
        <v>20</v>
      </c>
      <c r="H203" s="1" t="s">
        <v>9762</v>
      </c>
      <c r="I203" s="1" t="s">
        <v>9763</v>
      </c>
      <c r="J203" s="1" t="s">
        <v>9764</v>
      </c>
      <c r="K203" s="1" t="s">
        <v>9765</v>
      </c>
      <c r="L203" s="1">
        <v>-8.0</v>
      </c>
      <c r="M203" s="1">
        <v>0.00195</v>
      </c>
      <c r="N203" s="1">
        <v>9.3587</v>
      </c>
      <c r="O203" s="1" t="s">
        <v>43</v>
      </c>
      <c r="P203" s="1" t="s">
        <v>9766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36</v>
      </c>
      <c r="B204" s="1" t="s">
        <v>17</v>
      </c>
      <c r="C204" s="1">
        <v>618.0</v>
      </c>
      <c r="D204" s="1">
        <v>150.0</v>
      </c>
      <c r="E204" s="2"/>
      <c r="F204" s="1" t="s">
        <v>67</v>
      </c>
      <c r="G204" s="1" t="s">
        <v>93</v>
      </c>
      <c r="H204" s="1" t="s">
        <v>9767</v>
      </c>
      <c r="I204" s="1" t="s">
        <v>9768</v>
      </c>
      <c r="J204" s="1" t="s">
        <v>9768</v>
      </c>
      <c r="K204" s="2"/>
      <c r="L204" s="1">
        <v>-2.0</v>
      </c>
      <c r="M204" s="1"/>
      <c r="N204" s="1">
        <v>16.70145</v>
      </c>
      <c r="O204" s="1" t="s">
        <v>43</v>
      </c>
      <c r="P204" s="1" t="s">
        <v>9769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36</v>
      </c>
      <c r="B205" s="1" t="s">
        <v>17</v>
      </c>
      <c r="C205" s="1">
        <v>374.0</v>
      </c>
      <c r="D205" s="1">
        <v>0.0</v>
      </c>
      <c r="E205" s="1" t="s">
        <v>9137</v>
      </c>
      <c r="F205" s="1" t="s">
        <v>38</v>
      </c>
      <c r="G205" s="1" t="s">
        <v>20</v>
      </c>
      <c r="H205" s="1" t="s">
        <v>9770</v>
      </c>
      <c r="I205" s="1" t="s">
        <v>9771</v>
      </c>
      <c r="J205" s="1" t="s">
        <v>9772</v>
      </c>
      <c r="K205" s="1" t="s">
        <v>9773</v>
      </c>
      <c r="L205" s="1">
        <v>-1.0</v>
      </c>
      <c r="M205" s="1">
        <v>0.0024666666666666665</v>
      </c>
      <c r="N205" s="1">
        <v>12.3519</v>
      </c>
      <c r="O205" s="1" t="s">
        <v>43</v>
      </c>
      <c r="P205" s="1" t="s">
        <v>9774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36</v>
      </c>
      <c r="B206" s="1" t="s">
        <v>17</v>
      </c>
      <c r="C206" s="3">
        <v>249.0</v>
      </c>
      <c r="D206" s="1">
        <v>0.0</v>
      </c>
      <c r="E206" s="1" t="s">
        <v>9137</v>
      </c>
      <c r="F206" s="1" t="s">
        <v>38</v>
      </c>
      <c r="G206" s="1" t="s">
        <v>93</v>
      </c>
      <c r="H206" s="1" t="s">
        <v>9775</v>
      </c>
      <c r="I206" s="1" t="s">
        <v>9776</v>
      </c>
      <c r="J206" s="1" t="s">
        <v>9777</v>
      </c>
      <c r="K206" s="1" t="s">
        <v>9778</v>
      </c>
      <c r="L206" s="1">
        <v>-2.0</v>
      </c>
      <c r="M206" s="1">
        <v>0.0018666666666666666</v>
      </c>
      <c r="N206" s="1">
        <v>13.02665</v>
      </c>
      <c r="O206" s="1" t="s">
        <v>43</v>
      </c>
      <c r="P206" s="1" t="s">
        <v>9779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329.0</v>
      </c>
      <c r="D207" s="1">
        <v>0.0</v>
      </c>
      <c r="E207" s="1" t="s">
        <v>18</v>
      </c>
      <c r="F207" s="1" t="s">
        <v>19</v>
      </c>
      <c r="G207" s="1" t="s">
        <v>20</v>
      </c>
      <c r="H207" s="1" t="s">
        <v>9780</v>
      </c>
      <c r="I207" s="1" t="s">
        <v>9781</v>
      </c>
      <c r="J207" s="1" t="s">
        <v>9781</v>
      </c>
      <c r="K207" s="2"/>
      <c r="L207" s="1">
        <v>-7.0</v>
      </c>
      <c r="M207" s="1"/>
      <c r="N207" s="1">
        <v>7.679666666666667</v>
      </c>
      <c r="O207" s="1" t="s">
        <v>9114</v>
      </c>
      <c r="P207" s="1" t="s">
        <v>9316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58</v>
      </c>
      <c r="B208" s="1" t="s">
        <v>17</v>
      </c>
      <c r="C208" s="1">
        <v>563.0</v>
      </c>
      <c r="D208" s="1">
        <v>0.0</v>
      </c>
      <c r="E208" s="2"/>
      <c r="F208" s="1" t="s">
        <v>19</v>
      </c>
      <c r="G208" s="1" t="s">
        <v>20</v>
      </c>
      <c r="H208" s="1" t="s">
        <v>9782</v>
      </c>
      <c r="I208" s="1" t="s">
        <v>9783</v>
      </c>
      <c r="J208" s="1" t="s">
        <v>9783</v>
      </c>
      <c r="K208" s="2"/>
      <c r="L208" s="1">
        <v>-5.0</v>
      </c>
      <c r="M208" s="1"/>
      <c r="N208" s="1">
        <v>9.49545</v>
      </c>
      <c r="O208" s="1" t="s">
        <v>9114</v>
      </c>
      <c r="P208" s="1" t="s">
        <v>9784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612.0</v>
      </c>
      <c r="D209" s="1">
        <v>0.0</v>
      </c>
      <c r="E209" s="1" t="s">
        <v>9785</v>
      </c>
      <c r="F209" s="1" t="s">
        <v>19</v>
      </c>
      <c r="G209" s="1" t="s">
        <v>20</v>
      </c>
      <c r="H209" s="1" t="s">
        <v>9786</v>
      </c>
      <c r="I209" s="1" t="s">
        <v>9787</v>
      </c>
      <c r="J209" s="1" t="s">
        <v>9787</v>
      </c>
      <c r="K209" s="2"/>
      <c r="L209" s="1">
        <v>-1.0</v>
      </c>
      <c r="M209" s="1"/>
      <c r="N209" s="1">
        <v>14.39735</v>
      </c>
      <c r="O209" s="1" t="s">
        <v>9114</v>
      </c>
      <c r="P209" s="1" t="s">
        <v>9788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36</v>
      </c>
      <c r="B210" s="1" t="s">
        <v>17</v>
      </c>
      <c r="C210" s="1">
        <v>794.0</v>
      </c>
      <c r="D210" s="1">
        <v>0.0</v>
      </c>
      <c r="E210" s="1" t="s">
        <v>9137</v>
      </c>
      <c r="F210" s="1" t="s">
        <v>38</v>
      </c>
      <c r="G210" s="1" t="s">
        <v>20</v>
      </c>
      <c r="H210" s="1" t="s">
        <v>9789</v>
      </c>
      <c r="I210" s="1" t="s">
        <v>9790</v>
      </c>
      <c r="J210" s="1" t="s">
        <v>9791</v>
      </c>
      <c r="K210" s="1" t="s">
        <v>9792</v>
      </c>
      <c r="L210" s="1">
        <v>1.0</v>
      </c>
      <c r="M210" s="1">
        <v>0.004333333333333333</v>
      </c>
      <c r="N210" s="1">
        <v>13.9136</v>
      </c>
      <c r="O210" s="1" t="s">
        <v>43</v>
      </c>
      <c r="P210" s="1" t="s">
        <v>9793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179</v>
      </c>
      <c r="B211" s="1" t="s">
        <v>17</v>
      </c>
      <c r="C211" s="1">
        <v>309.0</v>
      </c>
      <c r="D211" s="1">
        <v>0.0</v>
      </c>
      <c r="E211" s="2"/>
      <c r="F211" s="1" t="s">
        <v>67</v>
      </c>
      <c r="G211" s="1" t="s">
        <v>93</v>
      </c>
      <c r="H211" s="1" t="s">
        <v>9794</v>
      </c>
      <c r="I211" s="1" t="s">
        <v>9795</v>
      </c>
      <c r="J211" s="1" t="s">
        <v>9795</v>
      </c>
      <c r="K211" s="2"/>
      <c r="L211" s="1">
        <v>8.0</v>
      </c>
      <c r="M211" s="1"/>
      <c r="N211" s="1">
        <v>13.119866666666667</v>
      </c>
      <c r="O211" s="1" t="s">
        <v>182</v>
      </c>
      <c r="P211" s="1" t="s">
        <v>9796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36</v>
      </c>
      <c r="B212" s="1" t="s">
        <v>17</v>
      </c>
      <c r="C212" s="3">
        <v>-2.0</v>
      </c>
      <c r="D212" s="1">
        <v>500.0</v>
      </c>
      <c r="E212" s="1" t="s">
        <v>9137</v>
      </c>
      <c r="F212" s="1" t="s">
        <v>38</v>
      </c>
      <c r="G212" s="1" t="s">
        <v>20</v>
      </c>
      <c r="H212" s="1" t="s">
        <v>9797</v>
      </c>
      <c r="I212" s="1" t="s">
        <v>9798</v>
      </c>
      <c r="J212" s="1" t="s">
        <v>9799</v>
      </c>
      <c r="K212" s="1" t="s">
        <v>9800</v>
      </c>
      <c r="L212" s="1">
        <v>2.0</v>
      </c>
      <c r="M212" s="1">
        <v>0.00205</v>
      </c>
      <c r="N212" s="1">
        <v>14.449266666666666</v>
      </c>
      <c r="O212" s="1" t="s">
        <v>43</v>
      </c>
      <c r="P212" s="1" t="s">
        <v>9801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28</v>
      </c>
      <c r="B213" s="1" t="s">
        <v>17</v>
      </c>
      <c r="C213" s="1">
        <v>271.2</v>
      </c>
      <c r="D213" s="1">
        <v>0.0</v>
      </c>
      <c r="E213" s="1" t="s">
        <v>29</v>
      </c>
      <c r="F213" s="1" t="s">
        <v>19</v>
      </c>
      <c r="G213" s="1" t="s">
        <v>20</v>
      </c>
      <c r="H213" s="1" t="s">
        <v>9802</v>
      </c>
      <c r="I213" s="1" t="s">
        <v>9803</v>
      </c>
      <c r="J213" s="1" t="s">
        <v>9803</v>
      </c>
      <c r="K213" s="2"/>
      <c r="L213" s="1">
        <v>-1.0</v>
      </c>
      <c r="M213" s="1"/>
      <c r="N213" s="1">
        <v>13.07105</v>
      </c>
      <c r="O213" s="1" t="s">
        <v>9114</v>
      </c>
      <c r="P213" s="1" t="s">
        <v>9804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58</v>
      </c>
      <c r="B214" s="1" t="s">
        <v>17</v>
      </c>
      <c r="C214" s="1">
        <v>728.0</v>
      </c>
      <c r="D214" s="1">
        <v>0.0</v>
      </c>
      <c r="E214" s="2"/>
      <c r="F214" s="1" t="s">
        <v>19</v>
      </c>
      <c r="G214" s="1" t="s">
        <v>20</v>
      </c>
      <c r="H214" s="1" t="s">
        <v>9805</v>
      </c>
      <c r="I214" s="1" t="s">
        <v>9806</v>
      </c>
      <c r="J214" s="1" t="s">
        <v>9806</v>
      </c>
      <c r="K214" s="2"/>
      <c r="L214" s="1">
        <v>0.0</v>
      </c>
      <c r="M214" s="1"/>
      <c r="N214" s="1">
        <v>14.677633333333333</v>
      </c>
      <c r="O214" s="1" t="s">
        <v>9114</v>
      </c>
      <c r="P214" s="1" t="s">
        <v>9807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28</v>
      </c>
      <c r="B215" s="1" t="s">
        <v>17</v>
      </c>
      <c r="C215" s="1">
        <v>329.0</v>
      </c>
      <c r="D215" s="1">
        <v>0.0</v>
      </c>
      <c r="E215" s="1" t="s">
        <v>29</v>
      </c>
      <c r="F215" s="1" t="s">
        <v>19</v>
      </c>
      <c r="G215" s="1" t="s">
        <v>20</v>
      </c>
      <c r="H215" s="1" t="s">
        <v>9808</v>
      </c>
      <c r="I215" s="1" t="s">
        <v>9809</v>
      </c>
      <c r="J215" s="1" t="s">
        <v>9809</v>
      </c>
      <c r="K215" s="2"/>
      <c r="L215" s="1">
        <v>-6.0</v>
      </c>
      <c r="M215" s="1"/>
      <c r="N215" s="1">
        <v>8.57175</v>
      </c>
      <c r="O215" s="1" t="s">
        <v>9114</v>
      </c>
      <c r="P215" s="1" t="s">
        <v>9810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16</v>
      </c>
      <c r="B216" s="1" t="s">
        <v>17</v>
      </c>
      <c r="C216" s="1">
        <v>404.0</v>
      </c>
      <c r="D216" s="1">
        <v>0.0</v>
      </c>
      <c r="E216" s="1" t="s">
        <v>9811</v>
      </c>
      <c r="F216" s="1" t="s">
        <v>19</v>
      </c>
      <c r="G216" s="1" t="s">
        <v>20</v>
      </c>
      <c r="H216" s="1" t="s">
        <v>9812</v>
      </c>
      <c r="I216" s="1" t="s">
        <v>9813</v>
      </c>
      <c r="J216" s="1" t="s">
        <v>9813</v>
      </c>
      <c r="K216" s="2"/>
      <c r="L216" s="1">
        <v>-5.0</v>
      </c>
      <c r="M216" s="1"/>
      <c r="N216" s="1">
        <v>9.591483333333333</v>
      </c>
      <c r="O216" s="1" t="s">
        <v>9114</v>
      </c>
      <c r="P216" s="1" t="s">
        <v>9814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36</v>
      </c>
      <c r="B217" s="1" t="s">
        <v>17</v>
      </c>
      <c r="C217" s="1">
        <v>329.0</v>
      </c>
      <c r="D217" s="1">
        <v>0.0</v>
      </c>
      <c r="E217" s="1" t="s">
        <v>9137</v>
      </c>
      <c r="F217" s="1" t="s">
        <v>38</v>
      </c>
      <c r="G217" s="1" t="s">
        <v>20</v>
      </c>
      <c r="H217" s="1" t="s">
        <v>9815</v>
      </c>
      <c r="I217" s="1" t="s">
        <v>9816</v>
      </c>
      <c r="J217" s="1" t="s">
        <v>9817</v>
      </c>
      <c r="K217" s="1" t="s">
        <v>9818</v>
      </c>
      <c r="L217" s="1">
        <v>-2.0</v>
      </c>
      <c r="M217" s="1">
        <v>0.00215</v>
      </c>
      <c r="N217" s="1">
        <v>9.285916666666667</v>
      </c>
      <c r="O217" s="1" t="s">
        <v>43</v>
      </c>
      <c r="P217" s="1" t="s">
        <v>9819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36</v>
      </c>
      <c r="B218" s="3" t="s">
        <v>17</v>
      </c>
      <c r="C218" s="1">
        <v>319.0</v>
      </c>
      <c r="D218" s="1">
        <v>0.0</v>
      </c>
      <c r="E218" s="1" t="s">
        <v>9137</v>
      </c>
      <c r="F218" s="1" t="s">
        <v>38</v>
      </c>
      <c r="G218" s="1" t="s">
        <v>20</v>
      </c>
      <c r="H218" s="1" t="s">
        <v>9820</v>
      </c>
      <c r="I218" s="1" t="s">
        <v>9821</v>
      </c>
      <c r="J218" s="1" t="s">
        <v>9822</v>
      </c>
      <c r="K218" s="1" t="s">
        <v>9823</v>
      </c>
      <c r="L218" s="1">
        <v>-4.0</v>
      </c>
      <c r="M218" s="1">
        <v>0.0018666666666666666</v>
      </c>
      <c r="N218" s="1">
        <v>7.903</v>
      </c>
      <c r="O218" s="1" t="s">
        <v>43</v>
      </c>
      <c r="P218" s="1" t="s">
        <v>9245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36</v>
      </c>
      <c r="B219" s="1" t="s">
        <v>17</v>
      </c>
      <c r="C219" s="1">
        <v>573.0</v>
      </c>
      <c r="D219" s="1">
        <v>0.0</v>
      </c>
      <c r="E219" s="1" t="s">
        <v>9137</v>
      </c>
      <c r="F219" s="1" t="s">
        <v>38</v>
      </c>
      <c r="G219" s="1" t="s">
        <v>93</v>
      </c>
      <c r="H219" s="1" t="s">
        <v>9824</v>
      </c>
      <c r="I219" s="1" t="s">
        <v>9825</v>
      </c>
      <c r="J219" s="1" t="s">
        <v>9826</v>
      </c>
      <c r="K219" s="1" t="s">
        <v>9827</v>
      </c>
      <c r="L219" s="1">
        <v>0.0</v>
      </c>
      <c r="M219" s="1">
        <v>0.007166666666666667</v>
      </c>
      <c r="N219" s="1">
        <v>11.472216666666666</v>
      </c>
      <c r="O219" s="1" t="s">
        <v>43</v>
      </c>
      <c r="P219" s="1" t="s">
        <v>9828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179</v>
      </c>
      <c r="B220" s="1" t="s">
        <v>17</v>
      </c>
      <c r="C220" s="1">
        <v>309.0</v>
      </c>
      <c r="D220" s="1">
        <v>0.0</v>
      </c>
      <c r="E220" s="2"/>
      <c r="F220" s="1" t="s">
        <v>67</v>
      </c>
      <c r="G220" s="1" t="s">
        <v>93</v>
      </c>
      <c r="H220" s="1" t="s">
        <v>9829</v>
      </c>
      <c r="I220" s="1" t="s">
        <v>9830</v>
      </c>
      <c r="J220" s="1" t="s">
        <v>9830</v>
      </c>
      <c r="K220" s="2"/>
      <c r="L220" s="1">
        <v>0.0</v>
      </c>
      <c r="M220" s="1"/>
      <c r="N220" s="1">
        <v>5.28535</v>
      </c>
      <c r="O220" s="1" t="s">
        <v>182</v>
      </c>
      <c r="P220" s="1" t="s">
        <v>9831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658.0</v>
      </c>
      <c r="D221" s="1">
        <v>0.0</v>
      </c>
      <c r="E221" s="1" t="s">
        <v>9832</v>
      </c>
      <c r="F221" s="1" t="s">
        <v>19</v>
      </c>
      <c r="G221" s="1" t="s">
        <v>20</v>
      </c>
      <c r="H221" s="1" t="s">
        <v>9833</v>
      </c>
      <c r="I221" s="1" t="s">
        <v>9834</v>
      </c>
      <c r="J221" s="1" t="s">
        <v>9834</v>
      </c>
      <c r="K221" s="2"/>
      <c r="L221" s="1">
        <v>-5.0</v>
      </c>
      <c r="M221" s="1"/>
      <c r="N221" s="1">
        <v>11.127433333333334</v>
      </c>
      <c r="O221" s="1" t="s">
        <v>9114</v>
      </c>
      <c r="P221" s="1" t="s">
        <v>9835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58</v>
      </c>
      <c r="B222" s="1" t="s">
        <v>17</v>
      </c>
      <c r="C222" s="1">
        <v>329.0</v>
      </c>
      <c r="D222" s="1">
        <v>0.0</v>
      </c>
      <c r="E222" s="2"/>
      <c r="F222" s="1" t="s">
        <v>19</v>
      </c>
      <c r="G222" s="1" t="s">
        <v>20</v>
      </c>
      <c r="H222" s="1" t="s">
        <v>9836</v>
      </c>
      <c r="I222" s="1" t="s">
        <v>9837</v>
      </c>
      <c r="J222" s="1" t="s">
        <v>9837</v>
      </c>
      <c r="K222" s="2"/>
      <c r="L222" s="1">
        <v>-10.0</v>
      </c>
      <c r="M222" s="1"/>
      <c r="N222" s="1">
        <v>4.779683333333334</v>
      </c>
      <c r="O222" s="1" t="s">
        <v>9114</v>
      </c>
      <c r="P222" s="1" t="s">
        <v>9838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58</v>
      </c>
      <c r="B223" s="1" t="s">
        <v>17</v>
      </c>
      <c r="C223" s="1">
        <v>364.0</v>
      </c>
      <c r="D223" s="1">
        <v>0.0</v>
      </c>
      <c r="E223" s="2"/>
      <c r="F223" s="1" t="s">
        <v>19</v>
      </c>
      <c r="G223" s="1" t="s">
        <v>20</v>
      </c>
      <c r="H223" s="1" t="s">
        <v>9839</v>
      </c>
      <c r="I223" s="1" t="s">
        <v>9840</v>
      </c>
      <c r="J223" s="1" t="s">
        <v>9840</v>
      </c>
      <c r="K223" s="2"/>
      <c r="L223" s="1">
        <v>-7.0</v>
      </c>
      <c r="M223" s="1"/>
      <c r="N223" s="1">
        <v>7.02655</v>
      </c>
      <c r="O223" s="1" t="s">
        <v>9114</v>
      </c>
      <c r="P223" s="1" t="s">
        <v>9841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36</v>
      </c>
      <c r="B224" s="3" t="s">
        <v>17</v>
      </c>
      <c r="C224" s="1">
        <v>406.0</v>
      </c>
      <c r="D224" s="1">
        <v>107.0</v>
      </c>
      <c r="E224" s="1" t="s">
        <v>9842</v>
      </c>
      <c r="F224" s="1" t="s">
        <v>38</v>
      </c>
      <c r="G224" s="1" t="s">
        <v>20</v>
      </c>
      <c r="H224" s="1" t="s">
        <v>9843</v>
      </c>
      <c r="I224" s="1" t="s">
        <v>9844</v>
      </c>
      <c r="J224" s="1" t="s">
        <v>9845</v>
      </c>
      <c r="K224" s="1" t="s">
        <v>9846</v>
      </c>
      <c r="L224" s="1">
        <v>-15.0</v>
      </c>
      <c r="M224" s="1">
        <v>0.0017666666666666666</v>
      </c>
      <c r="N224" s="1">
        <v>8.102266666666667</v>
      </c>
      <c r="O224" s="1" t="s">
        <v>43</v>
      </c>
      <c r="P224" s="1" t="s">
        <v>9847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58</v>
      </c>
      <c r="B225" s="1" t="s">
        <v>17</v>
      </c>
      <c r="C225" s="1">
        <v>264.0</v>
      </c>
      <c r="D225" s="1">
        <v>0.0</v>
      </c>
      <c r="E225" s="2"/>
      <c r="F225" s="1" t="s">
        <v>19</v>
      </c>
      <c r="G225" s="1" t="s">
        <v>20</v>
      </c>
      <c r="H225" s="1" t="s">
        <v>9848</v>
      </c>
      <c r="I225" s="1" t="s">
        <v>9849</v>
      </c>
      <c r="J225" s="1" t="s">
        <v>9849</v>
      </c>
      <c r="K225" s="2"/>
      <c r="L225" s="1">
        <v>-8.0</v>
      </c>
      <c r="M225" s="1"/>
      <c r="N225" s="1">
        <v>6.541933333333334</v>
      </c>
      <c r="O225" s="1" t="s">
        <v>9114</v>
      </c>
      <c r="P225" s="1" t="s">
        <v>9850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28</v>
      </c>
      <c r="B226" s="1" t="s">
        <v>17</v>
      </c>
      <c r="C226" s="3">
        <v>321.0</v>
      </c>
      <c r="D226" s="1">
        <v>0.0</v>
      </c>
      <c r="E226" s="1" t="s">
        <v>29</v>
      </c>
      <c r="F226" s="1" t="s">
        <v>19</v>
      </c>
      <c r="G226" s="1" t="s">
        <v>20</v>
      </c>
      <c r="H226" s="1" t="s">
        <v>9851</v>
      </c>
      <c r="I226" s="1" t="s">
        <v>9852</v>
      </c>
      <c r="J226" s="1" t="s">
        <v>9852</v>
      </c>
      <c r="K226" s="2"/>
      <c r="L226" s="1">
        <v>-7.0</v>
      </c>
      <c r="M226" s="1"/>
      <c r="N226" s="1">
        <v>7.665133333333333</v>
      </c>
      <c r="O226" s="1" t="s">
        <v>9114</v>
      </c>
      <c r="P226" s="1" t="s">
        <v>9853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58</v>
      </c>
      <c r="B227" s="1" t="s">
        <v>17</v>
      </c>
      <c r="C227" s="1">
        <v>264.0</v>
      </c>
      <c r="D227" s="1">
        <v>0.0</v>
      </c>
      <c r="E227" s="2"/>
      <c r="F227" s="1" t="s">
        <v>19</v>
      </c>
      <c r="G227" s="1" t="s">
        <v>20</v>
      </c>
      <c r="H227" s="1" t="s">
        <v>9854</v>
      </c>
      <c r="I227" s="1" t="s">
        <v>9855</v>
      </c>
      <c r="J227" s="1" t="s">
        <v>9855</v>
      </c>
      <c r="K227" s="2"/>
      <c r="L227" s="1">
        <v>-2.0</v>
      </c>
      <c r="M227" s="1"/>
      <c r="N227" s="1">
        <v>12.811883333333334</v>
      </c>
      <c r="O227" s="1" t="s">
        <v>9114</v>
      </c>
      <c r="P227" s="1" t="s">
        <v>9856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28</v>
      </c>
      <c r="B228" s="1" t="s">
        <v>17</v>
      </c>
      <c r="C228" s="3">
        <v>728.0</v>
      </c>
      <c r="D228" s="1">
        <v>0.0</v>
      </c>
      <c r="E228" s="1" t="s">
        <v>29</v>
      </c>
      <c r="F228" s="1" t="s">
        <v>19</v>
      </c>
      <c r="G228" s="1" t="s">
        <v>20</v>
      </c>
      <c r="H228" s="1" t="s">
        <v>9857</v>
      </c>
      <c r="I228" s="1" t="s">
        <v>9858</v>
      </c>
      <c r="J228" s="1" t="s">
        <v>9858</v>
      </c>
      <c r="K228" s="2"/>
      <c r="L228" s="1">
        <v>1.0</v>
      </c>
      <c r="M228" s="1"/>
      <c r="N228" s="1">
        <v>16.044366666666665</v>
      </c>
      <c r="O228" s="1" t="s">
        <v>9114</v>
      </c>
      <c r="P228" s="1" t="s">
        <v>9859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28</v>
      </c>
      <c r="B229" s="1" t="s">
        <v>17</v>
      </c>
      <c r="C229" s="1">
        <v>214.2</v>
      </c>
      <c r="D229" s="1">
        <v>0.0</v>
      </c>
      <c r="E229" s="1" t="s">
        <v>29</v>
      </c>
      <c r="F229" s="1" t="s">
        <v>19</v>
      </c>
      <c r="G229" s="1" t="s">
        <v>20</v>
      </c>
      <c r="H229" s="1" t="s">
        <v>9860</v>
      </c>
      <c r="I229" s="1" t="s">
        <v>9861</v>
      </c>
      <c r="J229" s="1" t="s">
        <v>9861</v>
      </c>
      <c r="K229" s="2"/>
      <c r="L229" s="1">
        <v>-1.0</v>
      </c>
      <c r="M229" s="1"/>
      <c r="N229" s="1">
        <v>67.87936666666667</v>
      </c>
      <c r="O229" s="1" t="s">
        <v>9114</v>
      </c>
      <c r="P229" s="1" t="s">
        <v>9253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36</v>
      </c>
      <c r="B230" s="1" t="s">
        <v>17</v>
      </c>
      <c r="C230" s="1">
        <v>367.0</v>
      </c>
      <c r="D230" s="1">
        <v>82.0</v>
      </c>
      <c r="E230" s="2"/>
      <c r="F230" s="1" t="s">
        <v>67</v>
      </c>
      <c r="G230" s="1" t="s">
        <v>20</v>
      </c>
      <c r="H230" s="1" t="s">
        <v>9862</v>
      </c>
      <c r="I230" s="1" t="s">
        <v>9863</v>
      </c>
      <c r="J230" s="1" t="s">
        <v>9863</v>
      </c>
      <c r="K230" s="2"/>
      <c r="L230" s="1">
        <v>-8.0</v>
      </c>
      <c r="M230" s="1"/>
      <c r="N230" s="1">
        <v>11.06205</v>
      </c>
      <c r="O230" s="1" t="s">
        <v>43</v>
      </c>
      <c r="P230" s="1" t="s">
        <v>9864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28</v>
      </c>
      <c r="B231" s="1" t="s">
        <v>17</v>
      </c>
      <c r="C231" s="1">
        <v>249.2</v>
      </c>
      <c r="D231" s="1">
        <v>0.0</v>
      </c>
      <c r="E231" s="1" t="s">
        <v>29</v>
      </c>
      <c r="F231" s="1" t="s">
        <v>19</v>
      </c>
      <c r="G231" s="1" t="s">
        <v>20</v>
      </c>
      <c r="H231" s="1" t="s">
        <v>9865</v>
      </c>
      <c r="I231" s="1" t="s">
        <v>9866</v>
      </c>
      <c r="J231" s="1" t="s">
        <v>9866</v>
      </c>
      <c r="K231" s="2"/>
      <c r="L231" s="1">
        <v>-9.0</v>
      </c>
      <c r="M231" s="1"/>
      <c r="N231" s="1">
        <v>5.983033333333333</v>
      </c>
      <c r="O231" s="1" t="s">
        <v>9114</v>
      </c>
      <c r="P231" s="1" t="s">
        <v>9867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58</v>
      </c>
      <c r="B232" s="1" t="s">
        <v>17</v>
      </c>
      <c r="C232" s="1">
        <v>556.0</v>
      </c>
      <c r="D232" s="1">
        <v>0.0</v>
      </c>
      <c r="E232" s="2"/>
      <c r="F232" s="1" t="s">
        <v>19</v>
      </c>
      <c r="G232" s="1" t="s">
        <v>93</v>
      </c>
      <c r="H232" s="1" t="s">
        <v>9868</v>
      </c>
      <c r="I232" s="1" t="s">
        <v>9869</v>
      </c>
      <c r="J232" s="1" t="s">
        <v>9869</v>
      </c>
      <c r="K232" s="2"/>
      <c r="L232" s="1">
        <v>-6.0</v>
      </c>
      <c r="M232" s="1"/>
      <c r="N232" s="1">
        <v>8.322216666666666</v>
      </c>
      <c r="O232" s="1" t="s">
        <v>9114</v>
      </c>
      <c r="P232" s="1" t="s">
        <v>9870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36</v>
      </c>
      <c r="B233" s="1" t="s">
        <v>17</v>
      </c>
      <c r="C233" s="1">
        <v>309.0</v>
      </c>
      <c r="D233" s="1">
        <v>0.0</v>
      </c>
      <c r="E233" s="1" t="s">
        <v>9842</v>
      </c>
      <c r="F233" s="1" t="s">
        <v>38</v>
      </c>
      <c r="G233" s="1" t="s">
        <v>93</v>
      </c>
      <c r="H233" s="1" t="s">
        <v>9871</v>
      </c>
      <c r="I233" s="1" t="s">
        <v>9872</v>
      </c>
      <c r="J233" s="1" t="s">
        <v>9873</v>
      </c>
      <c r="K233" s="1" t="s">
        <v>9874</v>
      </c>
      <c r="L233" s="1">
        <v>-8.0</v>
      </c>
      <c r="M233" s="1">
        <v>0.0017666666666666666</v>
      </c>
      <c r="N233" s="1">
        <v>11.741783333333334</v>
      </c>
      <c r="O233" s="1" t="s">
        <v>43</v>
      </c>
      <c r="P233" s="1" t="s">
        <v>9730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36</v>
      </c>
      <c r="B234" s="1" t="s">
        <v>17</v>
      </c>
      <c r="C234" s="1">
        <v>555.0</v>
      </c>
      <c r="D234" s="1">
        <v>0.0</v>
      </c>
      <c r="E234" s="1" t="s">
        <v>9842</v>
      </c>
      <c r="F234" s="1" t="s">
        <v>38</v>
      </c>
      <c r="G234" s="1" t="s">
        <v>20</v>
      </c>
      <c r="H234" s="1" t="s">
        <v>9875</v>
      </c>
      <c r="I234" s="1" t="s">
        <v>9876</v>
      </c>
      <c r="J234" s="1" t="s">
        <v>9877</v>
      </c>
      <c r="K234" s="1" t="s">
        <v>9878</v>
      </c>
      <c r="L234" s="1">
        <v>-1.0</v>
      </c>
      <c r="M234" s="1">
        <v>0.006583333333333333</v>
      </c>
      <c r="N234" s="1">
        <v>40.13335</v>
      </c>
      <c r="O234" s="1" t="s">
        <v>43</v>
      </c>
      <c r="P234" s="1" t="s">
        <v>9879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28</v>
      </c>
      <c r="B235" s="1" t="s">
        <v>17</v>
      </c>
      <c r="C235" s="1">
        <v>558.2</v>
      </c>
      <c r="D235" s="1">
        <v>0.0</v>
      </c>
      <c r="E235" s="1" t="s">
        <v>29</v>
      </c>
      <c r="F235" s="1" t="s">
        <v>19</v>
      </c>
      <c r="G235" s="1" t="s">
        <v>20</v>
      </c>
      <c r="H235" s="1" t="s">
        <v>9880</v>
      </c>
      <c r="I235" s="1" t="s">
        <v>9881</v>
      </c>
      <c r="J235" s="1" t="s">
        <v>9881</v>
      </c>
      <c r="K235" s="2"/>
      <c r="L235" s="1">
        <v>-6.0</v>
      </c>
      <c r="M235" s="1"/>
      <c r="N235" s="1">
        <v>8.810466666666667</v>
      </c>
      <c r="O235" s="1" t="s">
        <v>9114</v>
      </c>
      <c r="P235" s="1" t="s">
        <v>9882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179</v>
      </c>
      <c r="B236" s="1" t="s">
        <v>17</v>
      </c>
      <c r="C236" s="1">
        <v>119.0</v>
      </c>
      <c r="D236" s="1">
        <v>0.0</v>
      </c>
      <c r="E236" s="2"/>
      <c r="F236" s="1" t="s">
        <v>67</v>
      </c>
      <c r="G236" s="1" t="s">
        <v>93</v>
      </c>
      <c r="H236" s="1" t="s">
        <v>9883</v>
      </c>
      <c r="I236" s="1" t="s">
        <v>9884</v>
      </c>
      <c r="J236" s="1" t="s">
        <v>9884</v>
      </c>
      <c r="K236" s="2"/>
      <c r="L236" s="1">
        <v>-2.0</v>
      </c>
      <c r="M236" s="1"/>
      <c r="N236" s="1">
        <v>2.2611333333333334</v>
      </c>
      <c r="O236" s="1" t="s">
        <v>182</v>
      </c>
      <c r="P236" s="1" t="s">
        <v>9885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36</v>
      </c>
      <c r="B237" s="1" t="s">
        <v>17</v>
      </c>
      <c r="C237" s="1">
        <v>374.0</v>
      </c>
      <c r="D237" s="1">
        <v>0.0</v>
      </c>
      <c r="E237" s="1" t="s">
        <v>9842</v>
      </c>
      <c r="F237" s="1" t="s">
        <v>38</v>
      </c>
      <c r="G237" s="1" t="s">
        <v>20</v>
      </c>
      <c r="H237" s="1" t="s">
        <v>9886</v>
      </c>
      <c r="I237" s="1" t="s">
        <v>9887</v>
      </c>
      <c r="J237" s="1" t="s">
        <v>9888</v>
      </c>
      <c r="K237" s="1" t="s">
        <v>9889</v>
      </c>
      <c r="L237" s="1">
        <v>-10.0</v>
      </c>
      <c r="M237" s="1">
        <v>0.0018166666666666667</v>
      </c>
      <c r="N237" s="1">
        <v>6.793683333333333</v>
      </c>
      <c r="O237" s="1" t="s">
        <v>43</v>
      </c>
      <c r="P237" s="1" t="s">
        <v>9890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58</v>
      </c>
      <c r="B238" s="1" t="s">
        <v>17</v>
      </c>
      <c r="C238" s="1">
        <v>533.0</v>
      </c>
      <c r="D238" s="1">
        <v>0.0</v>
      </c>
      <c r="E238" s="2"/>
      <c r="F238" s="1" t="s">
        <v>19</v>
      </c>
      <c r="G238" s="1" t="s">
        <v>20</v>
      </c>
      <c r="H238" s="1" t="s">
        <v>9891</v>
      </c>
      <c r="I238" s="1" t="s">
        <v>9892</v>
      </c>
      <c r="J238" s="1" t="s">
        <v>9892</v>
      </c>
      <c r="K238" s="2"/>
      <c r="L238" s="1">
        <v>-6.0</v>
      </c>
      <c r="M238" s="1"/>
      <c r="N238" s="1">
        <v>8.587983333333334</v>
      </c>
      <c r="O238" s="1" t="s">
        <v>9114</v>
      </c>
      <c r="P238" s="1" t="s">
        <v>9893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28</v>
      </c>
      <c r="B239" s="1" t="s">
        <v>17</v>
      </c>
      <c r="C239" s="1">
        <v>214.2</v>
      </c>
      <c r="D239" s="1">
        <v>0.0</v>
      </c>
      <c r="E239" s="1" t="s">
        <v>29</v>
      </c>
      <c r="F239" s="1" t="s">
        <v>19</v>
      </c>
      <c r="G239" s="1" t="s">
        <v>20</v>
      </c>
      <c r="H239" s="1" t="s">
        <v>9894</v>
      </c>
      <c r="I239" s="1" t="s">
        <v>9895</v>
      </c>
      <c r="J239" s="1" t="s">
        <v>9895</v>
      </c>
      <c r="K239" s="2"/>
      <c r="L239" s="1">
        <v>-8.0</v>
      </c>
      <c r="M239" s="1"/>
      <c r="N239" s="1">
        <v>6.320266666666667</v>
      </c>
      <c r="O239" s="1" t="s">
        <v>9114</v>
      </c>
      <c r="P239" s="1" t="s">
        <v>9161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36</v>
      </c>
      <c r="B240" s="1" t="s">
        <v>17</v>
      </c>
      <c r="C240" s="1">
        <v>334.0</v>
      </c>
      <c r="D240" s="1">
        <v>0.0</v>
      </c>
      <c r="E240" s="1" t="s">
        <v>9842</v>
      </c>
      <c r="F240" s="1" t="s">
        <v>38</v>
      </c>
      <c r="G240" s="1" t="s">
        <v>20</v>
      </c>
      <c r="H240" s="1" t="s">
        <v>9896</v>
      </c>
      <c r="I240" s="1" t="s">
        <v>9897</v>
      </c>
      <c r="J240" s="1" t="s">
        <v>9898</v>
      </c>
      <c r="K240" s="1" t="s">
        <v>9899</v>
      </c>
      <c r="L240" s="1">
        <v>-6.0</v>
      </c>
      <c r="M240" s="1">
        <v>0.003933333333333333</v>
      </c>
      <c r="N240" s="1">
        <v>10.538466666666666</v>
      </c>
      <c r="O240" s="1" t="s">
        <v>43</v>
      </c>
      <c r="P240" s="1" t="s">
        <v>9900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28</v>
      </c>
      <c r="B241" s="1" t="s">
        <v>17</v>
      </c>
      <c r="C241" s="1">
        <v>214.2</v>
      </c>
      <c r="D241" s="1">
        <v>0.0</v>
      </c>
      <c r="E241" s="1" t="s">
        <v>29</v>
      </c>
      <c r="F241" s="1" t="s">
        <v>19</v>
      </c>
      <c r="G241" s="1" t="s">
        <v>20</v>
      </c>
      <c r="H241" s="1" t="s">
        <v>9901</v>
      </c>
      <c r="I241" s="1" t="s">
        <v>9902</v>
      </c>
      <c r="J241" s="1" t="s">
        <v>9902</v>
      </c>
      <c r="K241" s="2"/>
      <c r="L241" s="1">
        <v>-5.0</v>
      </c>
      <c r="M241" s="1"/>
      <c r="N241" s="1">
        <v>9.4354</v>
      </c>
      <c r="O241" s="1" t="s">
        <v>9114</v>
      </c>
      <c r="P241" s="1" t="s">
        <v>9161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28</v>
      </c>
      <c r="B242" s="1" t="s">
        <v>17</v>
      </c>
      <c r="C242" s="1">
        <v>329.0</v>
      </c>
      <c r="D242" s="1">
        <v>0.0</v>
      </c>
      <c r="E242" s="1" t="s">
        <v>29</v>
      </c>
      <c r="F242" s="1" t="s">
        <v>19</v>
      </c>
      <c r="G242" s="1" t="s">
        <v>20</v>
      </c>
      <c r="H242" s="1" t="s">
        <v>9903</v>
      </c>
      <c r="I242" s="1" t="s">
        <v>9904</v>
      </c>
      <c r="J242" s="1" t="s">
        <v>9904</v>
      </c>
      <c r="K242" s="2"/>
      <c r="L242" s="1">
        <v>-4.0</v>
      </c>
      <c r="M242" s="1"/>
      <c r="N242" s="1">
        <v>10.765033333333333</v>
      </c>
      <c r="O242" s="1" t="s">
        <v>9114</v>
      </c>
      <c r="P242" s="1" t="s">
        <v>9151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58</v>
      </c>
      <c r="B243" s="1" t="s">
        <v>17</v>
      </c>
      <c r="C243" s="3">
        <v>593.0</v>
      </c>
      <c r="D243" s="1">
        <v>0.0</v>
      </c>
      <c r="E243" s="2"/>
      <c r="F243" s="1" t="s">
        <v>19</v>
      </c>
      <c r="G243" s="1" t="s">
        <v>20</v>
      </c>
      <c r="H243" s="1" t="s">
        <v>9905</v>
      </c>
      <c r="I243" s="1" t="s">
        <v>9906</v>
      </c>
      <c r="J243" s="1" t="s">
        <v>9906</v>
      </c>
      <c r="K243" s="2"/>
      <c r="L243" s="1">
        <v>-3.0</v>
      </c>
      <c r="M243" s="1"/>
      <c r="N243" s="1">
        <v>11.4543</v>
      </c>
      <c r="O243" s="1" t="s">
        <v>9114</v>
      </c>
      <c r="P243" s="1" t="s">
        <v>9907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17</v>
      </c>
      <c r="C244" s="3">
        <v>436.0</v>
      </c>
      <c r="D244" s="1">
        <v>0.0</v>
      </c>
      <c r="E244" s="1" t="s">
        <v>9908</v>
      </c>
      <c r="F244" s="1" t="s">
        <v>19</v>
      </c>
      <c r="G244" s="1" t="s">
        <v>20</v>
      </c>
      <c r="H244" s="1" t="s">
        <v>9909</v>
      </c>
      <c r="I244" s="1" t="s">
        <v>9910</v>
      </c>
      <c r="J244" s="1" t="s">
        <v>9910</v>
      </c>
      <c r="K244" s="2"/>
      <c r="L244" s="1">
        <v>-1.0</v>
      </c>
      <c r="M244" s="1"/>
      <c r="N244" s="1">
        <v>13.379816666666667</v>
      </c>
      <c r="O244" s="1" t="s">
        <v>9114</v>
      </c>
      <c r="P244" s="1" t="s">
        <v>9911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28</v>
      </c>
      <c r="B245" s="1" t="s">
        <v>17</v>
      </c>
      <c r="C245" s="1">
        <v>647.2</v>
      </c>
      <c r="D245" s="1">
        <v>0.0</v>
      </c>
      <c r="E245" s="1" t="s">
        <v>29</v>
      </c>
      <c r="F245" s="1" t="s">
        <v>19</v>
      </c>
      <c r="G245" s="1" t="s">
        <v>20</v>
      </c>
      <c r="H245" s="1" t="s">
        <v>9912</v>
      </c>
      <c r="I245" s="1" t="s">
        <v>9913</v>
      </c>
      <c r="J245" s="1" t="s">
        <v>9913</v>
      </c>
      <c r="K245" s="2"/>
      <c r="L245" s="1">
        <v>-4.0</v>
      </c>
      <c r="M245" s="1"/>
      <c r="N245" s="1">
        <v>10.8721</v>
      </c>
      <c r="O245" s="1" t="s">
        <v>9114</v>
      </c>
      <c r="P245" s="1" t="s">
        <v>9914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28</v>
      </c>
      <c r="B246" s="1" t="s">
        <v>17</v>
      </c>
      <c r="C246" s="1">
        <v>217.2</v>
      </c>
      <c r="D246" s="1">
        <v>0.0</v>
      </c>
      <c r="E246" s="1" t="s">
        <v>29</v>
      </c>
      <c r="F246" s="1" t="s">
        <v>19</v>
      </c>
      <c r="G246" s="1" t="s">
        <v>20</v>
      </c>
      <c r="H246" s="1" t="s">
        <v>9915</v>
      </c>
      <c r="I246" s="1" t="s">
        <v>9916</v>
      </c>
      <c r="J246" s="1" t="s">
        <v>9916</v>
      </c>
      <c r="K246" s="2"/>
      <c r="L246" s="1">
        <v>-7.0</v>
      </c>
      <c r="M246" s="1"/>
      <c r="N246" s="1">
        <v>7.365683333333333</v>
      </c>
      <c r="O246" s="1" t="s">
        <v>9114</v>
      </c>
      <c r="P246" s="1" t="s">
        <v>9917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28</v>
      </c>
      <c r="B247" s="1" t="s">
        <v>17</v>
      </c>
      <c r="C247" s="1">
        <v>214.2</v>
      </c>
      <c r="D247" s="1">
        <v>0.0</v>
      </c>
      <c r="E247" s="1" t="s">
        <v>29</v>
      </c>
      <c r="F247" s="1" t="s">
        <v>19</v>
      </c>
      <c r="G247" s="1" t="s">
        <v>20</v>
      </c>
      <c r="H247" s="1" t="s">
        <v>9918</v>
      </c>
      <c r="I247" s="1" t="s">
        <v>9919</v>
      </c>
      <c r="J247" s="1" t="s">
        <v>9919</v>
      </c>
      <c r="K247" s="2"/>
      <c r="L247" s="1">
        <v>0.0</v>
      </c>
      <c r="M247" s="1"/>
      <c r="N247" s="1">
        <v>15.589133333333333</v>
      </c>
      <c r="O247" s="1" t="s">
        <v>9114</v>
      </c>
      <c r="P247" s="1" t="s">
        <v>9920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178.0</v>
      </c>
      <c r="D248" s="1">
        <v>0.0</v>
      </c>
      <c r="E248" s="1" t="s">
        <v>1536</v>
      </c>
      <c r="F248" s="1" t="s">
        <v>19</v>
      </c>
      <c r="G248" s="1" t="s">
        <v>20</v>
      </c>
      <c r="H248" s="1" t="s">
        <v>9921</v>
      </c>
      <c r="I248" s="1" t="s">
        <v>9922</v>
      </c>
      <c r="J248" s="1" t="s">
        <v>9922</v>
      </c>
      <c r="K248" s="2"/>
      <c r="L248" s="1">
        <v>4.0</v>
      </c>
      <c r="M248" s="1"/>
      <c r="N248" s="1">
        <v>19.099383333333332</v>
      </c>
      <c r="O248" s="1" t="s">
        <v>9114</v>
      </c>
      <c r="P248" s="1" t="s">
        <v>9923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58</v>
      </c>
      <c r="B249" s="1" t="s">
        <v>17</v>
      </c>
      <c r="C249" s="1">
        <v>329.0</v>
      </c>
      <c r="D249" s="1">
        <v>0.0</v>
      </c>
      <c r="E249" s="2"/>
      <c r="F249" s="1" t="s">
        <v>19</v>
      </c>
      <c r="G249" s="1" t="s">
        <v>93</v>
      </c>
      <c r="H249" s="1" t="s">
        <v>9924</v>
      </c>
      <c r="I249" s="1" t="s">
        <v>9925</v>
      </c>
      <c r="J249" s="1" t="s">
        <v>9925</v>
      </c>
      <c r="K249" s="2"/>
      <c r="L249" s="1">
        <v>4.0</v>
      </c>
      <c r="M249" s="1"/>
      <c r="N249" s="1">
        <v>19.413333333333334</v>
      </c>
      <c r="O249" s="1" t="s">
        <v>9114</v>
      </c>
      <c r="P249" s="1" t="s">
        <v>9565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28</v>
      </c>
      <c r="B250" s="1" t="s">
        <v>17</v>
      </c>
      <c r="C250" s="1">
        <v>707.0</v>
      </c>
      <c r="D250" s="1">
        <v>0.0</v>
      </c>
      <c r="E250" s="1" t="s">
        <v>29</v>
      </c>
      <c r="F250" s="1" t="s">
        <v>19</v>
      </c>
      <c r="G250" s="1" t="s">
        <v>20</v>
      </c>
      <c r="H250" s="1" t="s">
        <v>9926</v>
      </c>
      <c r="I250" s="1" t="s">
        <v>9927</v>
      </c>
      <c r="J250" s="1" t="s">
        <v>9927</v>
      </c>
      <c r="K250" s="2"/>
      <c r="L250" s="1">
        <v>6.0</v>
      </c>
      <c r="M250" s="1"/>
      <c r="N250" s="1">
        <v>21.15725</v>
      </c>
      <c r="O250" s="1" t="s">
        <v>9114</v>
      </c>
      <c r="P250" s="1" t="s">
        <v>9928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58</v>
      </c>
      <c r="B251" s="1" t="s">
        <v>17</v>
      </c>
      <c r="C251" s="1">
        <v>733.0</v>
      </c>
      <c r="D251" s="1">
        <v>0.0</v>
      </c>
      <c r="E251" s="2"/>
      <c r="F251" s="1" t="s">
        <v>19</v>
      </c>
      <c r="G251" s="1" t="s">
        <v>20</v>
      </c>
      <c r="H251" s="1" t="s">
        <v>9929</v>
      </c>
      <c r="I251" s="1" t="s">
        <v>9930</v>
      </c>
      <c r="J251" s="1" t="s">
        <v>9930</v>
      </c>
      <c r="K251" s="2"/>
      <c r="L251" s="1">
        <v>7.0</v>
      </c>
      <c r="M251" s="1"/>
      <c r="N251" s="1">
        <v>22.692583333333335</v>
      </c>
      <c r="O251" s="1" t="s">
        <v>9114</v>
      </c>
      <c r="P251" s="1" t="s">
        <v>9931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3">
        <v>589.0</v>
      </c>
      <c r="D252" s="1">
        <v>0.0</v>
      </c>
      <c r="E252" s="1" t="s">
        <v>9932</v>
      </c>
      <c r="F252" s="1" t="s">
        <v>19</v>
      </c>
      <c r="G252" s="1" t="s">
        <v>20</v>
      </c>
      <c r="H252" s="1" t="s">
        <v>9933</v>
      </c>
      <c r="I252" s="1" t="s">
        <v>9934</v>
      </c>
      <c r="J252" s="1" t="s">
        <v>9934</v>
      </c>
      <c r="K252" s="2"/>
      <c r="L252" s="1">
        <v>0.0</v>
      </c>
      <c r="M252" s="1"/>
      <c r="N252" s="1">
        <v>14.622166666666667</v>
      </c>
      <c r="O252" s="1" t="s">
        <v>9114</v>
      </c>
      <c r="P252" s="1" t="s">
        <v>9935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1">
        <v>299.0</v>
      </c>
      <c r="D253" s="1">
        <v>0.0</v>
      </c>
      <c r="E253" s="1" t="s">
        <v>560</v>
      </c>
      <c r="F253" s="1" t="s">
        <v>19</v>
      </c>
      <c r="G253" s="1" t="s">
        <v>20</v>
      </c>
      <c r="H253" s="1" t="s">
        <v>9936</v>
      </c>
      <c r="I253" s="1" t="s">
        <v>9937</v>
      </c>
      <c r="J253" s="1" t="s">
        <v>9937</v>
      </c>
      <c r="K253" s="2"/>
      <c r="L253" s="1">
        <v>-1.0</v>
      </c>
      <c r="M253" s="1"/>
      <c r="N253" s="1">
        <v>13.919783333333333</v>
      </c>
      <c r="O253" s="1" t="s">
        <v>9114</v>
      </c>
      <c r="P253" s="1" t="s">
        <v>9938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36</v>
      </c>
      <c r="B254" s="1" t="s">
        <v>17</v>
      </c>
      <c r="C254" s="1">
        <v>344.0</v>
      </c>
      <c r="D254" s="1">
        <v>0.0</v>
      </c>
      <c r="E254" s="1" t="s">
        <v>9842</v>
      </c>
      <c r="F254" s="1" t="s">
        <v>38</v>
      </c>
      <c r="G254" s="1" t="s">
        <v>20</v>
      </c>
      <c r="H254" s="1" t="s">
        <v>9939</v>
      </c>
      <c r="I254" s="1" t="s">
        <v>9940</v>
      </c>
      <c r="J254" s="1" t="s">
        <v>9941</v>
      </c>
      <c r="K254" s="1" t="s">
        <v>9942</v>
      </c>
      <c r="L254" s="1">
        <v>-4.0</v>
      </c>
      <c r="M254" s="1">
        <v>0.0023</v>
      </c>
      <c r="N254" s="1">
        <v>14.05525</v>
      </c>
      <c r="O254" s="1" t="s">
        <v>43</v>
      </c>
      <c r="P254" s="1" t="s">
        <v>9943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58</v>
      </c>
      <c r="B255" s="3" t="s">
        <v>17</v>
      </c>
      <c r="C255" s="3">
        <v>379.0</v>
      </c>
      <c r="D255" s="1">
        <v>0.0</v>
      </c>
      <c r="E255" s="2"/>
      <c r="F255" s="1" t="s">
        <v>19</v>
      </c>
      <c r="G255" s="1" t="s">
        <v>20</v>
      </c>
      <c r="H255" s="1" t="s">
        <v>9944</v>
      </c>
      <c r="I255" s="1" t="s">
        <v>9945</v>
      </c>
      <c r="J255" s="1" t="s">
        <v>9945</v>
      </c>
      <c r="K255" s="2"/>
      <c r="L255" s="1">
        <v>0.0</v>
      </c>
      <c r="M255" s="1"/>
      <c r="N255" s="1">
        <v>14.841866666666666</v>
      </c>
      <c r="O255" s="1" t="s">
        <v>9114</v>
      </c>
      <c r="P255" s="1" t="s">
        <v>9946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28</v>
      </c>
      <c r="B256" s="1" t="s">
        <v>17</v>
      </c>
      <c r="C256" s="1">
        <v>498.4</v>
      </c>
      <c r="D256" s="1">
        <v>0.0</v>
      </c>
      <c r="E256" s="1" t="s">
        <v>29</v>
      </c>
      <c r="F256" s="1" t="s">
        <v>19</v>
      </c>
      <c r="G256" s="1" t="s">
        <v>20</v>
      </c>
      <c r="H256" s="1" t="s">
        <v>9947</v>
      </c>
      <c r="I256" s="1" t="s">
        <v>9948</v>
      </c>
      <c r="J256" s="1" t="s">
        <v>9948</v>
      </c>
      <c r="K256" s="2"/>
      <c r="L256" s="1">
        <v>1.0</v>
      </c>
      <c r="M256" s="1"/>
      <c r="N256" s="1">
        <v>16.38465</v>
      </c>
      <c r="O256" s="1" t="s">
        <v>9114</v>
      </c>
      <c r="P256" s="1" t="s">
        <v>9949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28</v>
      </c>
      <c r="B257" s="1" t="s">
        <v>17</v>
      </c>
      <c r="C257" s="3">
        <v>329.0</v>
      </c>
      <c r="D257" s="1">
        <v>0.0</v>
      </c>
      <c r="E257" s="1" t="s">
        <v>29</v>
      </c>
      <c r="F257" s="1" t="s">
        <v>19</v>
      </c>
      <c r="G257" s="1" t="s">
        <v>20</v>
      </c>
      <c r="H257" s="1" t="s">
        <v>9950</v>
      </c>
      <c r="I257" s="1" t="s">
        <v>9951</v>
      </c>
      <c r="J257" s="1" t="s">
        <v>9951</v>
      </c>
      <c r="K257" s="2"/>
      <c r="L257" s="1">
        <v>0.0</v>
      </c>
      <c r="M257" s="1"/>
      <c r="N257" s="1">
        <v>14.9877</v>
      </c>
      <c r="O257" s="1" t="s">
        <v>9114</v>
      </c>
      <c r="P257" s="1" t="s">
        <v>9952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28</v>
      </c>
      <c r="B258" s="1" t="s">
        <v>17</v>
      </c>
      <c r="C258" s="1">
        <v>264.0</v>
      </c>
      <c r="D258" s="1">
        <v>0.0</v>
      </c>
      <c r="E258" s="1" t="s">
        <v>29</v>
      </c>
      <c r="F258" s="1" t="s">
        <v>19</v>
      </c>
      <c r="G258" s="1" t="s">
        <v>20</v>
      </c>
      <c r="H258" s="1" t="s">
        <v>9953</v>
      </c>
      <c r="I258" s="1" t="s">
        <v>9954</v>
      </c>
      <c r="J258" s="1" t="s">
        <v>9954</v>
      </c>
      <c r="K258" s="2"/>
      <c r="L258" s="1">
        <v>-5.0</v>
      </c>
      <c r="M258" s="1"/>
      <c r="N258" s="1">
        <v>9.992516666666667</v>
      </c>
      <c r="O258" s="1" t="s">
        <v>9114</v>
      </c>
      <c r="P258" s="1" t="s">
        <v>9955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28</v>
      </c>
      <c r="B259" s="1" t="s">
        <v>17</v>
      </c>
      <c r="C259" s="1">
        <v>214.2</v>
      </c>
      <c r="D259" s="1">
        <v>0.0</v>
      </c>
      <c r="E259" s="1" t="s">
        <v>29</v>
      </c>
      <c r="F259" s="1" t="s">
        <v>19</v>
      </c>
      <c r="G259" s="1" t="s">
        <v>20</v>
      </c>
      <c r="H259" s="1" t="s">
        <v>9956</v>
      </c>
      <c r="I259" s="1" t="s">
        <v>9957</v>
      </c>
      <c r="J259" s="1" t="s">
        <v>9957</v>
      </c>
      <c r="K259" s="2"/>
      <c r="L259" s="1">
        <v>-4.0</v>
      </c>
      <c r="M259" s="1"/>
      <c r="N259" s="1">
        <v>10.828233333333333</v>
      </c>
      <c r="O259" s="1" t="s">
        <v>9114</v>
      </c>
      <c r="P259" s="1" t="s">
        <v>9201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36</v>
      </c>
      <c r="B260" s="1" t="s">
        <v>17</v>
      </c>
      <c r="C260" s="1">
        <v>388.0</v>
      </c>
      <c r="D260" s="1">
        <v>0.0</v>
      </c>
      <c r="E260" s="1" t="s">
        <v>9842</v>
      </c>
      <c r="F260" s="1" t="s">
        <v>38</v>
      </c>
      <c r="G260" s="1" t="s">
        <v>20</v>
      </c>
      <c r="H260" s="1" t="s">
        <v>9958</v>
      </c>
      <c r="I260" s="1" t="s">
        <v>9959</v>
      </c>
      <c r="J260" s="1" t="s">
        <v>9960</v>
      </c>
      <c r="K260" s="1" t="s">
        <v>9961</v>
      </c>
      <c r="L260" s="1">
        <v>1.0</v>
      </c>
      <c r="M260" s="1">
        <v>0.0069166666666666664</v>
      </c>
      <c r="N260" s="1">
        <v>24.941166666666668</v>
      </c>
      <c r="O260" s="1" t="s">
        <v>43</v>
      </c>
      <c r="P260" s="1" t="s">
        <v>9962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36</v>
      </c>
      <c r="B261" s="1" t="s">
        <v>17</v>
      </c>
      <c r="C261" s="1">
        <v>262.0</v>
      </c>
      <c r="D261" s="1">
        <v>12.0</v>
      </c>
      <c r="E261" s="1" t="s">
        <v>9842</v>
      </c>
      <c r="F261" s="1" t="s">
        <v>38</v>
      </c>
      <c r="G261" s="1" t="s">
        <v>20</v>
      </c>
      <c r="H261" s="1" t="s">
        <v>9963</v>
      </c>
      <c r="I261" s="1" t="s">
        <v>9964</v>
      </c>
      <c r="J261" s="1" t="s">
        <v>9965</v>
      </c>
      <c r="K261" s="1" t="s">
        <v>9966</v>
      </c>
      <c r="L261" s="1">
        <v>5.0</v>
      </c>
      <c r="M261" s="1">
        <v>0.0030166666666666666</v>
      </c>
      <c r="N261" s="1">
        <v>15.8205</v>
      </c>
      <c r="O261" s="1" t="s">
        <v>43</v>
      </c>
      <c r="P261" s="1" t="s">
        <v>9333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3">
        <v>1405.0</v>
      </c>
      <c r="D262" s="1">
        <v>0.0</v>
      </c>
      <c r="E262" s="1" t="s">
        <v>9222</v>
      </c>
      <c r="F262" s="1" t="s">
        <v>19</v>
      </c>
      <c r="G262" s="1" t="s">
        <v>20</v>
      </c>
      <c r="H262" s="1" t="s">
        <v>9967</v>
      </c>
      <c r="I262" s="1" t="s">
        <v>9968</v>
      </c>
      <c r="J262" s="1" t="s">
        <v>9968</v>
      </c>
      <c r="K262" s="2"/>
      <c r="L262" s="1">
        <v>0.0</v>
      </c>
      <c r="M262" s="1"/>
      <c r="N262" s="1">
        <v>22.46895</v>
      </c>
      <c r="O262" s="1" t="s">
        <v>9114</v>
      </c>
      <c r="P262" s="1" t="s">
        <v>9969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58</v>
      </c>
      <c r="B263" s="1" t="s">
        <v>17</v>
      </c>
      <c r="C263" s="1">
        <v>593.0</v>
      </c>
      <c r="D263" s="1">
        <v>0.0</v>
      </c>
      <c r="E263" s="2"/>
      <c r="F263" s="1" t="s">
        <v>19</v>
      </c>
      <c r="G263" s="1" t="s">
        <v>20</v>
      </c>
      <c r="H263" s="1" t="s">
        <v>9970</v>
      </c>
      <c r="I263" s="1" t="s">
        <v>9971</v>
      </c>
      <c r="J263" s="1" t="s">
        <v>9971</v>
      </c>
      <c r="K263" s="2"/>
      <c r="L263" s="1">
        <v>-2.0</v>
      </c>
      <c r="M263" s="1"/>
      <c r="N263" s="1">
        <v>12.925166666666666</v>
      </c>
      <c r="O263" s="1" t="s">
        <v>9114</v>
      </c>
      <c r="P263" s="1" t="s">
        <v>9972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58</v>
      </c>
      <c r="B264" s="1" t="s">
        <v>17</v>
      </c>
      <c r="C264" s="3">
        <v>324.0</v>
      </c>
      <c r="D264" s="1">
        <v>0.0</v>
      </c>
      <c r="E264" s="2"/>
      <c r="F264" s="1" t="s">
        <v>19</v>
      </c>
      <c r="G264" s="1" t="s">
        <v>20</v>
      </c>
      <c r="H264" s="1" t="s">
        <v>9973</v>
      </c>
      <c r="I264" s="1" t="s">
        <v>9974</v>
      </c>
      <c r="J264" s="1" t="s">
        <v>9974</v>
      </c>
      <c r="K264" s="2"/>
      <c r="L264" s="1">
        <v>5.0</v>
      </c>
      <c r="M264" s="1"/>
      <c r="N264" s="1">
        <v>20.8962</v>
      </c>
      <c r="O264" s="1" t="s">
        <v>9114</v>
      </c>
      <c r="P264" s="1" t="s">
        <v>9975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36</v>
      </c>
      <c r="B265" s="1" t="s">
        <v>17</v>
      </c>
      <c r="C265" s="1">
        <v>309.0</v>
      </c>
      <c r="D265" s="1">
        <v>0.0</v>
      </c>
      <c r="E265" s="1" t="s">
        <v>9842</v>
      </c>
      <c r="F265" s="1" t="s">
        <v>38</v>
      </c>
      <c r="G265" s="1" t="s">
        <v>93</v>
      </c>
      <c r="H265" s="1" t="s">
        <v>9976</v>
      </c>
      <c r="I265" s="1" t="s">
        <v>9977</v>
      </c>
      <c r="J265" s="1" t="s">
        <v>9978</v>
      </c>
      <c r="K265" s="1" t="s">
        <v>9979</v>
      </c>
      <c r="L265" s="1">
        <v>-1.0</v>
      </c>
      <c r="M265" s="1">
        <v>0.0023</v>
      </c>
      <c r="N265" s="1">
        <v>23.44695</v>
      </c>
      <c r="O265" s="1" t="s">
        <v>43</v>
      </c>
      <c r="P265" s="1" t="s">
        <v>9366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58</v>
      </c>
      <c r="B266" s="1" t="s">
        <v>17</v>
      </c>
      <c r="C266" s="3">
        <v>264.0</v>
      </c>
      <c r="D266" s="1">
        <v>0.0</v>
      </c>
      <c r="E266" s="2"/>
      <c r="F266" s="1" t="s">
        <v>19</v>
      </c>
      <c r="G266" s="1" t="s">
        <v>20</v>
      </c>
      <c r="H266" s="1" t="s">
        <v>9980</v>
      </c>
      <c r="I266" s="1" t="s">
        <v>9981</v>
      </c>
      <c r="J266" s="1" t="s">
        <v>9981</v>
      </c>
      <c r="K266" s="2"/>
      <c r="L266" s="1">
        <v>1.0</v>
      </c>
      <c r="M266" s="1"/>
      <c r="N266" s="1">
        <v>16.69771666666667</v>
      </c>
      <c r="O266" s="1" t="s">
        <v>9114</v>
      </c>
      <c r="P266" s="1" t="s">
        <v>9850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28</v>
      </c>
      <c r="B267" s="1" t="s">
        <v>17</v>
      </c>
      <c r="C267" s="1">
        <v>202.3</v>
      </c>
      <c r="D267" s="1">
        <v>86.7</v>
      </c>
      <c r="E267" s="1" t="s">
        <v>29</v>
      </c>
      <c r="F267" s="1" t="s">
        <v>19</v>
      </c>
      <c r="G267" s="1" t="s">
        <v>20</v>
      </c>
      <c r="H267" s="1" t="s">
        <v>9982</v>
      </c>
      <c r="I267" s="1" t="s">
        <v>9983</v>
      </c>
      <c r="J267" s="1" t="s">
        <v>9983</v>
      </c>
      <c r="K267" s="2"/>
      <c r="L267" s="1">
        <v>0.0</v>
      </c>
      <c r="M267" s="1"/>
      <c r="N267" s="1">
        <v>14.0612</v>
      </c>
      <c r="O267" s="1" t="s">
        <v>9114</v>
      </c>
      <c r="P267" s="1" t="s">
        <v>9984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36</v>
      </c>
      <c r="B268" s="1" t="s">
        <v>17</v>
      </c>
      <c r="C268" s="1">
        <v>429.0</v>
      </c>
      <c r="D268" s="1">
        <v>0.0</v>
      </c>
      <c r="E268" s="1" t="s">
        <v>9842</v>
      </c>
      <c r="F268" s="1" t="s">
        <v>38</v>
      </c>
      <c r="G268" s="1" t="s">
        <v>20</v>
      </c>
      <c r="H268" s="1" t="s">
        <v>9985</v>
      </c>
      <c r="I268" s="1" t="s">
        <v>9986</v>
      </c>
      <c r="J268" s="1" t="s">
        <v>9987</v>
      </c>
      <c r="K268" s="1" t="s">
        <v>9988</v>
      </c>
      <c r="L268" s="1">
        <v>0.0</v>
      </c>
      <c r="M268" s="1">
        <v>0.00245</v>
      </c>
      <c r="N268" s="1">
        <v>8.386883333333333</v>
      </c>
      <c r="O268" s="1" t="s">
        <v>43</v>
      </c>
      <c r="P268" s="1" t="s">
        <v>9989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36</v>
      </c>
      <c r="B269" s="1" t="s">
        <v>17</v>
      </c>
      <c r="C269" s="3">
        <v>249.0</v>
      </c>
      <c r="D269" s="1">
        <v>0.0</v>
      </c>
      <c r="E269" s="1" t="s">
        <v>9842</v>
      </c>
      <c r="F269" s="1" t="s">
        <v>38</v>
      </c>
      <c r="G269" s="1" t="s">
        <v>93</v>
      </c>
      <c r="H269" s="1" t="s">
        <v>9990</v>
      </c>
      <c r="I269" s="1" t="s">
        <v>9991</v>
      </c>
      <c r="J269" s="1" t="s">
        <v>9992</v>
      </c>
      <c r="K269" s="1" t="s">
        <v>9993</v>
      </c>
      <c r="L269" s="1">
        <v>-3.0</v>
      </c>
      <c r="M269" s="1">
        <v>0.0022166666666666667</v>
      </c>
      <c r="N269" s="1">
        <v>8.7992</v>
      </c>
      <c r="O269" s="1" t="s">
        <v>43</v>
      </c>
      <c r="P269" s="1" t="s">
        <v>9994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28</v>
      </c>
      <c r="B270" s="1" t="s">
        <v>17</v>
      </c>
      <c r="C270" s="1">
        <v>396.02</v>
      </c>
      <c r="D270" s="1">
        <v>167.18</v>
      </c>
      <c r="E270" s="1" t="s">
        <v>29</v>
      </c>
      <c r="F270" s="1" t="s">
        <v>19</v>
      </c>
      <c r="G270" s="1" t="s">
        <v>20</v>
      </c>
      <c r="H270" s="1" t="s">
        <v>9995</v>
      </c>
      <c r="I270" s="1" t="s">
        <v>9996</v>
      </c>
      <c r="J270" s="1" t="s">
        <v>9996</v>
      </c>
      <c r="K270" s="2"/>
      <c r="L270" s="1">
        <v>-1.0</v>
      </c>
      <c r="M270" s="1"/>
      <c r="N270" s="1">
        <v>13.72205</v>
      </c>
      <c r="O270" s="1" t="s">
        <v>9114</v>
      </c>
      <c r="P270" s="1" t="s">
        <v>9997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36</v>
      </c>
      <c r="B271" s="1" t="s">
        <v>17</v>
      </c>
      <c r="C271" s="1">
        <v>309.0</v>
      </c>
      <c r="D271" s="1">
        <v>0.0</v>
      </c>
      <c r="E271" s="1" t="s">
        <v>9842</v>
      </c>
      <c r="F271" s="1" t="s">
        <v>38</v>
      </c>
      <c r="G271" s="1" t="s">
        <v>93</v>
      </c>
      <c r="H271" s="1" t="s">
        <v>9998</v>
      </c>
      <c r="I271" s="1" t="s">
        <v>9999</v>
      </c>
      <c r="J271" s="1" t="s">
        <v>10000</v>
      </c>
      <c r="K271" s="1" t="s">
        <v>10001</v>
      </c>
      <c r="L271" s="1">
        <v>-10.0</v>
      </c>
      <c r="M271" s="1">
        <v>0.0018</v>
      </c>
      <c r="N271" s="1">
        <v>11.601833333333333</v>
      </c>
      <c r="O271" s="1" t="s">
        <v>43</v>
      </c>
      <c r="P271" s="1" t="s">
        <v>9730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329.0</v>
      </c>
      <c r="D272" s="1">
        <v>0.0</v>
      </c>
      <c r="E272" s="1" t="s">
        <v>560</v>
      </c>
      <c r="F272" s="1" t="s">
        <v>19</v>
      </c>
      <c r="G272" s="1" t="s">
        <v>20</v>
      </c>
      <c r="H272" s="1" t="s">
        <v>10002</v>
      </c>
      <c r="I272" s="1" t="s">
        <v>10003</v>
      </c>
      <c r="J272" s="1" t="s">
        <v>10003</v>
      </c>
      <c r="K272" s="2"/>
      <c r="L272" s="1">
        <v>-7.0</v>
      </c>
      <c r="M272" s="1"/>
      <c r="N272" s="1">
        <v>7.7372</v>
      </c>
      <c r="O272" s="1" t="s">
        <v>9114</v>
      </c>
      <c r="P272" s="1" t="s">
        <v>378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28</v>
      </c>
      <c r="B273" s="1" t="s">
        <v>17</v>
      </c>
      <c r="C273" s="1">
        <v>369.0</v>
      </c>
      <c r="D273" s="1">
        <v>0.0</v>
      </c>
      <c r="E273" s="1" t="s">
        <v>29</v>
      </c>
      <c r="F273" s="1" t="s">
        <v>19</v>
      </c>
      <c r="G273" s="1" t="s">
        <v>20</v>
      </c>
      <c r="H273" s="1" t="s">
        <v>10004</v>
      </c>
      <c r="I273" s="1" t="s">
        <v>10005</v>
      </c>
      <c r="J273" s="1" t="s">
        <v>10005</v>
      </c>
      <c r="K273" s="2"/>
      <c r="L273" s="1">
        <v>-3.0</v>
      </c>
      <c r="M273" s="1"/>
      <c r="N273" s="1">
        <v>11.838166666666666</v>
      </c>
      <c r="O273" s="1" t="s">
        <v>9114</v>
      </c>
      <c r="P273" s="1" t="s">
        <v>10006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36</v>
      </c>
      <c r="B274" s="1" t="s">
        <v>17</v>
      </c>
      <c r="C274" s="1">
        <v>374.0</v>
      </c>
      <c r="D274" s="1">
        <v>0.0</v>
      </c>
      <c r="E274" s="1" t="s">
        <v>9842</v>
      </c>
      <c r="F274" s="1" t="s">
        <v>38</v>
      </c>
      <c r="G274" s="1" t="s">
        <v>20</v>
      </c>
      <c r="H274" s="1" t="s">
        <v>10007</v>
      </c>
      <c r="I274" s="1" t="s">
        <v>10008</v>
      </c>
      <c r="J274" s="1" t="s">
        <v>10009</v>
      </c>
      <c r="K274" s="1" t="s">
        <v>10010</v>
      </c>
      <c r="L274" s="1">
        <v>4.0</v>
      </c>
      <c r="M274" s="1">
        <v>92.91805</v>
      </c>
      <c r="N274" s="1">
        <v>189.99496666666667</v>
      </c>
      <c r="O274" s="1" t="s">
        <v>43</v>
      </c>
      <c r="P274" s="1" t="s">
        <v>10011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36</v>
      </c>
      <c r="B275" s="1" t="s">
        <v>17</v>
      </c>
      <c r="C275" s="1">
        <v>247.0</v>
      </c>
      <c r="D275" s="1">
        <v>62.0</v>
      </c>
      <c r="E275" s="2"/>
      <c r="F275" s="1" t="s">
        <v>67</v>
      </c>
      <c r="G275" s="1" t="s">
        <v>93</v>
      </c>
      <c r="H275" s="1" t="s">
        <v>10012</v>
      </c>
      <c r="I275" s="1" t="s">
        <v>10013</v>
      </c>
      <c r="J275" s="1" t="s">
        <v>10013</v>
      </c>
      <c r="K275" s="2"/>
      <c r="L275" s="1">
        <v>-7.0</v>
      </c>
      <c r="M275" s="1"/>
      <c r="N275" s="1">
        <v>11.555083333333334</v>
      </c>
      <c r="O275" s="1" t="s">
        <v>43</v>
      </c>
      <c r="P275" s="1" t="s">
        <v>9730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16</v>
      </c>
      <c r="B276" s="1" t="s">
        <v>17</v>
      </c>
      <c r="C276" s="3">
        <v>234.0</v>
      </c>
      <c r="D276" s="1">
        <v>0.0</v>
      </c>
      <c r="E276" s="2"/>
      <c r="F276" s="1" t="s">
        <v>67</v>
      </c>
      <c r="G276" s="1" t="s">
        <v>20</v>
      </c>
      <c r="H276" s="1" t="s">
        <v>10014</v>
      </c>
      <c r="I276" s="1" t="s">
        <v>10015</v>
      </c>
      <c r="J276" s="1" t="s">
        <v>10015</v>
      </c>
      <c r="K276" s="2"/>
      <c r="L276" s="1">
        <v>0.0</v>
      </c>
      <c r="M276" s="1"/>
      <c r="N276" s="1">
        <v>15.3872</v>
      </c>
      <c r="O276" s="1" t="s">
        <v>9114</v>
      </c>
      <c r="P276" s="1" t="s">
        <v>10016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3">
        <v>264.0</v>
      </c>
      <c r="D277" s="1">
        <v>0.0</v>
      </c>
      <c r="E277" s="1" t="s">
        <v>9152</v>
      </c>
      <c r="F277" s="1" t="s">
        <v>19</v>
      </c>
      <c r="G277" s="1" t="s">
        <v>20</v>
      </c>
      <c r="H277" s="1" t="s">
        <v>10017</v>
      </c>
      <c r="I277" s="1" t="s">
        <v>10018</v>
      </c>
      <c r="J277" s="1" t="s">
        <v>10018</v>
      </c>
      <c r="K277" s="2"/>
      <c r="L277" s="1">
        <v>-1.0</v>
      </c>
      <c r="M277" s="1"/>
      <c r="N277" s="1">
        <v>13.685583333333334</v>
      </c>
      <c r="O277" s="1" t="s">
        <v>9114</v>
      </c>
      <c r="P277" s="1" t="s">
        <v>10019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58</v>
      </c>
      <c r="B278" s="1" t="s">
        <v>17</v>
      </c>
      <c r="C278" s="3">
        <v>618.0</v>
      </c>
      <c r="D278" s="1">
        <v>0.0</v>
      </c>
      <c r="E278" s="2"/>
      <c r="F278" s="1" t="s">
        <v>19</v>
      </c>
      <c r="G278" s="1" t="s">
        <v>20</v>
      </c>
      <c r="H278" s="1" t="s">
        <v>10020</v>
      </c>
      <c r="I278" s="1" t="s">
        <v>10021</v>
      </c>
      <c r="J278" s="1" t="s">
        <v>10021</v>
      </c>
      <c r="K278" s="2"/>
      <c r="L278" s="1">
        <v>-4.0</v>
      </c>
      <c r="M278" s="1"/>
      <c r="N278" s="1">
        <v>10.955216666666667</v>
      </c>
      <c r="O278" s="1" t="s">
        <v>9114</v>
      </c>
      <c r="P278" s="1" t="s">
        <v>10022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58</v>
      </c>
      <c r="B279" s="1" t="s">
        <v>17</v>
      </c>
      <c r="C279" s="3">
        <v>289.0</v>
      </c>
      <c r="D279" s="1">
        <v>0.0</v>
      </c>
      <c r="E279" s="2"/>
      <c r="F279" s="1" t="s">
        <v>19</v>
      </c>
      <c r="G279" s="1" t="s">
        <v>20</v>
      </c>
      <c r="H279" s="1" t="s">
        <v>10023</v>
      </c>
      <c r="I279" s="1" t="s">
        <v>10024</v>
      </c>
      <c r="J279" s="1" t="s">
        <v>10024</v>
      </c>
      <c r="K279" s="2"/>
      <c r="L279" s="1">
        <v>-6.0</v>
      </c>
      <c r="M279" s="1"/>
      <c r="N279" s="1">
        <v>8.158616666666667</v>
      </c>
      <c r="O279" s="1" t="s">
        <v>9114</v>
      </c>
      <c r="P279" s="1" t="s">
        <v>9545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16</v>
      </c>
      <c r="B280" s="1" t="s">
        <v>17</v>
      </c>
      <c r="C280" s="1">
        <v>289.0</v>
      </c>
      <c r="D280" s="1">
        <v>0.0</v>
      </c>
      <c r="E280" s="1" t="s">
        <v>9152</v>
      </c>
      <c r="F280" s="1" t="s">
        <v>19</v>
      </c>
      <c r="G280" s="1" t="s">
        <v>20</v>
      </c>
      <c r="H280" s="1" t="s">
        <v>10025</v>
      </c>
      <c r="I280" s="1" t="s">
        <v>10026</v>
      </c>
      <c r="J280" s="1" t="s">
        <v>10026</v>
      </c>
      <c r="K280" s="2"/>
      <c r="L280" s="1">
        <v>-6.0</v>
      </c>
      <c r="M280" s="1"/>
      <c r="N280" s="1">
        <v>8.948416666666667</v>
      </c>
      <c r="O280" s="1" t="s">
        <v>9114</v>
      </c>
      <c r="P280" s="1" t="s">
        <v>10027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58</v>
      </c>
      <c r="B281" s="1" t="s">
        <v>17</v>
      </c>
      <c r="C281" s="3">
        <v>309.0</v>
      </c>
      <c r="D281" s="1">
        <v>0.0</v>
      </c>
      <c r="E281" s="2"/>
      <c r="F281" s="1" t="s">
        <v>19</v>
      </c>
      <c r="G281" s="1" t="s">
        <v>20</v>
      </c>
      <c r="H281" s="1" t="s">
        <v>10028</v>
      </c>
      <c r="I281" s="1" t="s">
        <v>10029</v>
      </c>
      <c r="J281" s="1" t="s">
        <v>10029</v>
      </c>
      <c r="K281" s="2"/>
      <c r="L281" s="1">
        <v>-7.0</v>
      </c>
      <c r="M281" s="1"/>
      <c r="N281" s="1">
        <v>7.593233333333333</v>
      </c>
      <c r="O281" s="1" t="s">
        <v>9114</v>
      </c>
      <c r="P281" s="1" t="s">
        <v>10030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58</v>
      </c>
      <c r="B282" s="1" t="s">
        <v>17</v>
      </c>
      <c r="C282" s="3">
        <v>279.0</v>
      </c>
      <c r="D282" s="1">
        <v>0.0</v>
      </c>
      <c r="E282" s="2"/>
      <c r="F282" s="1" t="s">
        <v>19</v>
      </c>
      <c r="G282" s="1" t="s">
        <v>20</v>
      </c>
      <c r="H282" s="1" t="s">
        <v>10031</v>
      </c>
      <c r="I282" s="1" t="s">
        <v>10032</v>
      </c>
      <c r="J282" s="1" t="s">
        <v>10032</v>
      </c>
      <c r="K282" s="2"/>
      <c r="L282" s="1">
        <v>-8.0</v>
      </c>
      <c r="M282" s="1"/>
      <c r="N282" s="1">
        <v>6.991883333333333</v>
      </c>
      <c r="O282" s="1" t="s">
        <v>9114</v>
      </c>
      <c r="P282" s="1" t="s">
        <v>10033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58</v>
      </c>
      <c r="B283" s="1" t="s">
        <v>17</v>
      </c>
      <c r="C283" s="1">
        <v>969.0</v>
      </c>
      <c r="D283" s="1">
        <v>0.0</v>
      </c>
      <c r="E283" s="2"/>
      <c r="F283" s="1" t="s">
        <v>19</v>
      </c>
      <c r="G283" s="1" t="s">
        <v>20</v>
      </c>
      <c r="H283" s="1" t="s">
        <v>10034</v>
      </c>
      <c r="I283" s="1" t="s">
        <v>10035</v>
      </c>
      <c r="J283" s="1" t="s">
        <v>10035</v>
      </c>
      <c r="K283" s="2"/>
      <c r="L283" s="1">
        <v>1.0</v>
      </c>
      <c r="M283" s="1"/>
      <c r="N283" s="1">
        <v>16.218683333333335</v>
      </c>
      <c r="O283" s="1" t="s">
        <v>9114</v>
      </c>
      <c r="P283" s="1" t="s">
        <v>10036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16</v>
      </c>
      <c r="B284" s="1" t="s">
        <v>17</v>
      </c>
      <c r="C284" s="1">
        <v>593.0</v>
      </c>
      <c r="D284" s="1">
        <v>0.0</v>
      </c>
      <c r="E284" s="1" t="s">
        <v>10037</v>
      </c>
      <c r="F284" s="1" t="s">
        <v>19</v>
      </c>
      <c r="G284" s="1" t="s">
        <v>20</v>
      </c>
      <c r="H284" s="1" t="s">
        <v>10038</v>
      </c>
      <c r="I284" s="1" t="s">
        <v>10039</v>
      </c>
      <c r="J284" s="1" t="s">
        <v>10039</v>
      </c>
      <c r="K284" s="2"/>
      <c r="L284" s="1">
        <v>2.0</v>
      </c>
      <c r="M284" s="1"/>
      <c r="N284" s="1">
        <v>18.518433333333334</v>
      </c>
      <c r="O284" s="1" t="s">
        <v>9114</v>
      </c>
      <c r="P284" s="1" t="s">
        <v>10040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28</v>
      </c>
      <c r="B285" s="1" t="s">
        <v>17</v>
      </c>
      <c r="C285" s="1">
        <v>344.2</v>
      </c>
      <c r="D285" s="1">
        <v>0.0</v>
      </c>
      <c r="E285" s="1" t="s">
        <v>29</v>
      </c>
      <c r="F285" s="1" t="s">
        <v>19</v>
      </c>
      <c r="G285" s="1" t="s">
        <v>20</v>
      </c>
      <c r="H285" s="1" t="s">
        <v>10041</v>
      </c>
      <c r="I285" s="1" t="s">
        <v>10042</v>
      </c>
      <c r="J285" s="1" t="s">
        <v>10042</v>
      </c>
      <c r="K285" s="2"/>
      <c r="L285" s="1">
        <v>-7.0</v>
      </c>
      <c r="M285" s="1"/>
      <c r="N285" s="1">
        <v>7.3952333333333335</v>
      </c>
      <c r="O285" s="1" t="s">
        <v>9114</v>
      </c>
      <c r="P285" s="1" t="s">
        <v>10043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58</v>
      </c>
      <c r="B286" s="1" t="s">
        <v>17</v>
      </c>
      <c r="C286" s="1">
        <v>432.0</v>
      </c>
      <c r="D286" s="1">
        <v>0.0</v>
      </c>
      <c r="E286" s="2"/>
      <c r="F286" s="1" t="s">
        <v>19</v>
      </c>
      <c r="G286" s="1" t="s">
        <v>93</v>
      </c>
      <c r="H286" s="1" t="s">
        <v>10044</v>
      </c>
      <c r="I286" s="1" t="s">
        <v>10045</v>
      </c>
      <c r="J286" s="1" t="s">
        <v>10045</v>
      </c>
      <c r="K286" s="2"/>
      <c r="L286" s="1">
        <v>-6.0</v>
      </c>
      <c r="M286" s="1"/>
      <c r="N286" s="1">
        <v>8.793633333333334</v>
      </c>
      <c r="O286" s="1" t="s">
        <v>9114</v>
      </c>
      <c r="P286" s="1" t="s">
        <v>10046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36</v>
      </c>
      <c r="B287" s="1" t="s">
        <v>17</v>
      </c>
      <c r="C287" s="3">
        <v>404.0</v>
      </c>
      <c r="D287" s="1">
        <v>0.0</v>
      </c>
      <c r="E287" s="1" t="s">
        <v>9842</v>
      </c>
      <c r="F287" s="1" t="s">
        <v>38</v>
      </c>
      <c r="G287" s="1" t="s">
        <v>20</v>
      </c>
      <c r="H287" s="1" t="s">
        <v>10047</v>
      </c>
      <c r="I287" s="1" t="s">
        <v>10048</v>
      </c>
      <c r="J287" s="1" t="s">
        <v>10049</v>
      </c>
      <c r="K287" s="1" t="s">
        <v>10050</v>
      </c>
      <c r="L287" s="1">
        <v>-9.0</v>
      </c>
      <c r="M287" s="1">
        <v>0.002916666666666667</v>
      </c>
      <c r="N287" s="1">
        <v>5.24415</v>
      </c>
      <c r="O287" s="1" t="s">
        <v>43</v>
      </c>
      <c r="P287" s="1" t="s">
        <v>10011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28</v>
      </c>
      <c r="B288" s="1" t="s">
        <v>17</v>
      </c>
      <c r="C288" s="1">
        <v>458.0</v>
      </c>
      <c r="D288" s="1">
        <v>0.0</v>
      </c>
      <c r="E288" s="1" t="s">
        <v>29</v>
      </c>
      <c r="F288" s="1" t="s">
        <v>19</v>
      </c>
      <c r="G288" s="1" t="s">
        <v>20</v>
      </c>
      <c r="H288" s="1" t="s">
        <v>10051</v>
      </c>
      <c r="I288" s="1" t="s">
        <v>10052</v>
      </c>
      <c r="J288" s="1" t="s">
        <v>10052</v>
      </c>
      <c r="K288" s="2"/>
      <c r="L288" s="1">
        <v>-10.0</v>
      </c>
      <c r="M288" s="1"/>
      <c r="N288" s="1">
        <v>4.549366666666667</v>
      </c>
      <c r="O288" s="1" t="s">
        <v>9114</v>
      </c>
      <c r="P288" s="1" t="s">
        <v>10053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28</v>
      </c>
      <c r="B289" s="1" t="s">
        <v>17</v>
      </c>
      <c r="C289" s="1">
        <v>469.2</v>
      </c>
      <c r="D289" s="1">
        <v>0.0</v>
      </c>
      <c r="E289" s="1" t="s">
        <v>29</v>
      </c>
      <c r="F289" s="1" t="s">
        <v>19</v>
      </c>
      <c r="G289" s="1" t="s">
        <v>20</v>
      </c>
      <c r="H289" s="1" t="s">
        <v>10054</v>
      </c>
      <c r="I289" s="1" t="s">
        <v>10055</v>
      </c>
      <c r="J289" s="1" t="s">
        <v>10055</v>
      </c>
      <c r="K289" s="2"/>
      <c r="L289" s="1">
        <v>-3.0</v>
      </c>
      <c r="M289" s="1"/>
      <c r="N289" s="1">
        <v>11.152233333333333</v>
      </c>
      <c r="O289" s="1" t="s">
        <v>9114</v>
      </c>
      <c r="P289" s="1" t="s">
        <v>10056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36</v>
      </c>
      <c r="B290" s="1" t="s">
        <v>17</v>
      </c>
      <c r="C290" s="1">
        <v>548.0</v>
      </c>
      <c r="D290" s="1">
        <v>0.0</v>
      </c>
      <c r="E290" s="1" t="s">
        <v>9842</v>
      </c>
      <c r="F290" s="1" t="s">
        <v>38</v>
      </c>
      <c r="G290" s="1" t="s">
        <v>20</v>
      </c>
      <c r="H290" s="1" t="s">
        <v>10057</v>
      </c>
      <c r="I290" s="1" t="s">
        <v>10058</v>
      </c>
      <c r="J290" s="1" t="s">
        <v>10059</v>
      </c>
      <c r="K290" s="1" t="s">
        <v>10060</v>
      </c>
      <c r="L290" s="1">
        <v>-16.0</v>
      </c>
      <c r="M290" s="1">
        <v>0.0019</v>
      </c>
      <c r="N290" s="1">
        <v>10.3321</v>
      </c>
      <c r="O290" s="1" t="s">
        <v>43</v>
      </c>
      <c r="P290" s="1" t="s">
        <v>10061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28</v>
      </c>
      <c r="B291" s="1" t="s">
        <v>17</v>
      </c>
      <c r="C291" s="3">
        <v>414.0</v>
      </c>
      <c r="D291" s="1">
        <v>0.0</v>
      </c>
      <c r="E291" s="1" t="s">
        <v>29</v>
      </c>
      <c r="F291" s="1" t="s">
        <v>19</v>
      </c>
      <c r="G291" s="1" t="s">
        <v>20</v>
      </c>
      <c r="H291" s="1" t="s">
        <v>10062</v>
      </c>
      <c r="I291" s="1" t="s">
        <v>10063</v>
      </c>
      <c r="J291" s="1" t="s">
        <v>10063</v>
      </c>
      <c r="K291" s="2"/>
      <c r="L291" s="1">
        <v>-7.0</v>
      </c>
      <c r="M291" s="1"/>
      <c r="N291" s="1">
        <v>7.19065</v>
      </c>
      <c r="O291" s="1" t="s">
        <v>9114</v>
      </c>
      <c r="P291" s="1" t="s">
        <v>10064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28</v>
      </c>
      <c r="B292" s="1" t="s">
        <v>17</v>
      </c>
      <c r="C292" s="1">
        <v>214.2</v>
      </c>
      <c r="D292" s="1">
        <v>0.0</v>
      </c>
      <c r="E292" s="1" t="s">
        <v>29</v>
      </c>
      <c r="F292" s="1" t="s">
        <v>19</v>
      </c>
      <c r="G292" s="1" t="s">
        <v>20</v>
      </c>
      <c r="H292" s="1" t="s">
        <v>10065</v>
      </c>
      <c r="I292" s="1" t="s">
        <v>10066</v>
      </c>
      <c r="J292" s="1" t="s">
        <v>10066</v>
      </c>
      <c r="K292" s="2"/>
      <c r="L292" s="1">
        <v>-10.0</v>
      </c>
      <c r="M292" s="1"/>
      <c r="N292" s="1">
        <v>4.78435</v>
      </c>
      <c r="O292" s="1" t="s">
        <v>9114</v>
      </c>
      <c r="P292" s="1" t="s">
        <v>10067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16</v>
      </c>
      <c r="B293" s="1" t="s">
        <v>17</v>
      </c>
      <c r="C293" s="1">
        <v>329.0</v>
      </c>
      <c r="D293" s="1">
        <v>0.0</v>
      </c>
      <c r="E293" s="1" t="s">
        <v>315</v>
      </c>
      <c r="F293" s="1" t="s">
        <v>19</v>
      </c>
      <c r="G293" s="1" t="s">
        <v>20</v>
      </c>
      <c r="H293" s="1" t="s">
        <v>10068</v>
      </c>
      <c r="I293" s="1" t="s">
        <v>10069</v>
      </c>
      <c r="J293" s="1" t="s">
        <v>10069</v>
      </c>
      <c r="K293" s="2"/>
      <c r="L293" s="1">
        <v>-9.0</v>
      </c>
      <c r="M293" s="1"/>
      <c r="N293" s="1">
        <v>7.708233333333333</v>
      </c>
      <c r="O293" s="1" t="s">
        <v>9114</v>
      </c>
      <c r="P293" s="1" t="s">
        <v>741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179</v>
      </c>
      <c r="B294" s="1" t="s">
        <v>17</v>
      </c>
      <c r="C294" s="1">
        <v>289.0</v>
      </c>
      <c r="D294" s="1">
        <v>0.0</v>
      </c>
      <c r="E294" s="2"/>
      <c r="F294" s="1" t="s">
        <v>67</v>
      </c>
      <c r="G294" s="1" t="s">
        <v>93</v>
      </c>
      <c r="H294" s="1" t="s">
        <v>10070</v>
      </c>
      <c r="I294" s="1" t="s">
        <v>10071</v>
      </c>
      <c r="J294" s="1" t="s">
        <v>10071</v>
      </c>
      <c r="K294" s="2"/>
      <c r="L294" s="1">
        <v>-4.0</v>
      </c>
      <c r="M294" s="1"/>
      <c r="N294" s="1">
        <v>0.3933833333333333</v>
      </c>
      <c r="O294" s="1" t="s">
        <v>182</v>
      </c>
      <c r="P294" s="1" t="s">
        <v>10072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3">
        <v>364.0</v>
      </c>
      <c r="D295" s="1">
        <v>0.0</v>
      </c>
      <c r="E295" s="1" t="s">
        <v>9152</v>
      </c>
      <c r="F295" s="1" t="s">
        <v>19</v>
      </c>
      <c r="G295" s="1" t="s">
        <v>20</v>
      </c>
      <c r="H295" s="1" t="s">
        <v>10073</v>
      </c>
      <c r="I295" s="1" t="s">
        <v>10074</v>
      </c>
      <c r="J295" s="1" t="s">
        <v>10074</v>
      </c>
      <c r="K295" s="2"/>
      <c r="L295" s="1">
        <v>-8.0</v>
      </c>
      <c r="M295" s="1"/>
      <c r="N295" s="1">
        <v>6.66555</v>
      </c>
      <c r="O295" s="1" t="s">
        <v>9114</v>
      </c>
      <c r="P295" s="1" t="s">
        <v>10075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28</v>
      </c>
      <c r="B296" s="1" t="s">
        <v>17</v>
      </c>
      <c r="C296" s="1">
        <v>264.0</v>
      </c>
      <c r="D296" s="1">
        <v>0.0</v>
      </c>
      <c r="E296" s="1" t="s">
        <v>29</v>
      </c>
      <c r="F296" s="1" t="s">
        <v>19</v>
      </c>
      <c r="G296" s="1" t="s">
        <v>20</v>
      </c>
      <c r="H296" s="1" t="s">
        <v>10076</v>
      </c>
      <c r="I296" s="1" t="s">
        <v>10077</v>
      </c>
      <c r="J296" s="1" t="s">
        <v>10077</v>
      </c>
      <c r="K296" s="2"/>
      <c r="L296" s="1">
        <v>-9.0</v>
      </c>
      <c r="M296" s="1"/>
      <c r="N296" s="1">
        <v>5.430666666666666</v>
      </c>
      <c r="O296" s="1" t="s">
        <v>9114</v>
      </c>
      <c r="P296" s="1" t="s">
        <v>10078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58</v>
      </c>
      <c r="B297" s="1" t="s">
        <v>17</v>
      </c>
      <c r="C297" s="1">
        <v>379.0</v>
      </c>
      <c r="D297" s="1">
        <v>0.0</v>
      </c>
      <c r="E297" s="2"/>
      <c r="F297" s="1" t="s">
        <v>19</v>
      </c>
      <c r="G297" s="1" t="s">
        <v>20</v>
      </c>
      <c r="H297" s="1" t="s">
        <v>10079</v>
      </c>
      <c r="I297" s="1" t="s">
        <v>10080</v>
      </c>
      <c r="J297" s="1" t="s">
        <v>10080</v>
      </c>
      <c r="K297" s="2"/>
      <c r="L297" s="1">
        <v>-7.0</v>
      </c>
      <c r="M297" s="1"/>
      <c r="N297" s="1">
        <v>7.7766</v>
      </c>
      <c r="O297" s="1" t="s">
        <v>9114</v>
      </c>
      <c r="P297" s="1" t="s">
        <v>10081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36</v>
      </c>
      <c r="B298" s="1" t="s">
        <v>17</v>
      </c>
      <c r="C298" s="3">
        <v>466.0</v>
      </c>
      <c r="D298" s="1">
        <v>112.0</v>
      </c>
      <c r="E298" s="2"/>
      <c r="F298" s="1" t="s">
        <v>67</v>
      </c>
      <c r="G298" s="1" t="s">
        <v>20</v>
      </c>
      <c r="H298" s="1" t="s">
        <v>10082</v>
      </c>
      <c r="I298" s="1" t="s">
        <v>10083</v>
      </c>
      <c r="J298" s="1" t="s">
        <v>10083</v>
      </c>
      <c r="K298" s="2"/>
      <c r="L298" s="1">
        <v>-8.0</v>
      </c>
      <c r="M298" s="1"/>
      <c r="N298" s="1">
        <v>10.769216666666667</v>
      </c>
      <c r="O298" s="1" t="s">
        <v>43</v>
      </c>
      <c r="P298" s="1" t="s">
        <v>10084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36</v>
      </c>
      <c r="B299" s="1" t="s">
        <v>17</v>
      </c>
      <c r="C299" s="1">
        <v>247.0</v>
      </c>
      <c r="D299" s="1">
        <v>62.0</v>
      </c>
      <c r="E299" s="2"/>
      <c r="F299" s="1" t="s">
        <v>67</v>
      </c>
      <c r="G299" s="1" t="s">
        <v>20</v>
      </c>
      <c r="H299" s="1" t="s">
        <v>10085</v>
      </c>
      <c r="I299" s="1" t="s">
        <v>10086</v>
      </c>
      <c r="J299" s="1" t="s">
        <v>10086</v>
      </c>
      <c r="K299" s="2"/>
      <c r="L299" s="1">
        <v>-11.0</v>
      </c>
      <c r="M299" s="1"/>
      <c r="N299" s="1">
        <v>6.716266666666667</v>
      </c>
      <c r="O299" s="1" t="s">
        <v>43</v>
      </c>
      <c r="P299" s="1" t="s">
        <v>9730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58</v>
      </c>
      <c r="B300" s="1" t="s">
        <v>17</v>
      </c>
      <c r="C300" s="1">
        <v>538.0</v>
      </c>
      <c r="D300" s="1">
        <v>0.0</v>
      </c>
      <c r="E300" s="2"/>
      <c r="F300" s="1" t="s">
        <v>19</v>
      </c>
      <c r="G300" s="1" t="s">
        <v>20</v>
      </c>
      <c r="H300" s="1" t="s">
        <v>10087</v>
      </c>
      <c r="I300" s="1" t="s">
        <v>10088</v>
      </c>
      <c r="J300" s="1" t="s">
        <v>10088</v>
      </c>
      <c r="K300" s="2"/>
      <c r="L300" s="1">
        <v>-1.0</v>
      </c>
      <c r="M300" s="1"/>
      <c r="N300" s="1">
        <v>13.192616666666666</v>
      </c>
      <c r="O300" s="1" t="s">
        <v>9114</v>
      </c>
      <c r="P300" s="1" t="s">
        <v>10089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58</v>
      </c>
      <c r="B301" s="1" t="s">
        <v>17</v>
      </c>
      <c r="C301" s="1">
        <v>329.0</v>
      </c>
      <c r="D301" s="1">
        <v>0.0</v>
      </c>
      <c r="E301" s="2"/>
      <c r="F301" s="1" t="s">
        <v>19</v>
      </c>
      <c r="G301" s="1" t="s">
        <v>93</v>
      </c>
      <c r="H301" s="1" t="s">
        <v>10090</v>
      </c>
      <c r="I301" s="1" t="s">
        <v>10091</v>
      </c>
      <c r="J301" s="1" t="s">
        <v>10091</v>
      </c>
      <c r="K301" s="2"/>
      <c r="L301" s="1">
        <v>-6.0</v>
      </c>
      <c r="M301" s="1"/>
      <c r="N301" s="1">
        <v>8.0599</v>
      </c>
      <c r="O301" s="1" t="s">
        <v>9114</v>
      </c>
      <c r="P301" s="1" t="s">
        <v>9838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16</v>
      </c>
      <c r="B302" s="1" t="s">
        <v>17</v>
      </c>
      <c r="C302" s="1">
        <v>504.0</v>
      </c>
      <c r="D302" s="1">
        <v>0.0</v>
      </c>
      <c r="E302" s="1" t="s">
        <v>10092</v>
      </c>
      <c r="F302" s="1" t="s">
        <v>19</v>
      </c>
      <c r="G302" s="1" t="s">
        <v>20</v>
      </c>
      <c r="H302" s="1" t="s">
        <v>10093</v>
      </c>
      <c r="I302" s="1" t="s">
        <v>10094</v>
      </c>
      <c r="J302" s="1" t="s">
        <v>10094</v>
      </c>
      <c r="K302" s="2"/>
      <c r="L302" s="1">
        <v>-5.0</v>
      </c>
      <c r="M302" s="1"/>
      <c r="N302" s="1">
        <v>9.245416666666667</v>
      </c>
      <c r="O302" s="1" t="s">
        <v>9114</v>
      </c>
      <c r="P302" s="1" t="s">
        <v>10095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179</v>
      </c>
      <c r="B303" s="1" t="s">
        <v>17</v>
      </c>
      <c r="C303" s="1">
        <v>20.0</v>
      </c>
      <c r="D303" s="1">
        <v>35.0</v>
      </c>
      <c r="E303" s="2"/>
      <c r="F303" s="1" t="s">
        <v>67</v>
      </c>
      <c r="G303" s="1" t="s">
        <v>93</v>
      </c>
      <c r="H303" s="1" t="s">
        <v>10096</v>
      </c>
      <c r="I303" s="1" t="s">
        <v>10097</v>
      </c>
      <c r="J303" s="1" t="s">
        <v>10097</v>
      </c>
      <c r="K303" s="2"/>
      <c r="L303" s="1">
        <v>-4.0</v>
      </c>
      <c r="M303" s="1"/>
      <c r="N303" s="1">
        <v>0.14151666666666668</v>
      </c>
      <c r="O303" s="1" t="s">
        <v>182</v>
      </c>
      <c r="P303" s="1" t="s">
        <v>10098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179</v>
      </c>
      <c r="B304" s="1" t="s">
        <v>17</v>
      </c>
      <c r="C304" s="3">
        <v>0.0</v>
      </c>
      <c r="D304" s="1">
        <v>59.0</v>
      </c>
      <c r="E304" s="2"/>
      <c r="F304" s="1" t="s">
        <v>67</v>
      </c>
      <c r="G304" s="1" t="s">
        <v>93</v>
      </c>
      <c r="H304" s="1" t="s">
        <v>10099</v>
      </c>
      <c r="I304" s="1" t="s">
        <v>10100</v>
      </c>
      <c r="J304" s="1" t="s">
        <v>10100</v>
      </c>
      <c r="K304" s="2"/>
      <c r="L304" s="1">
        <v>-4.0</v>
      </c>
      <c r="M304" s="1"/>
      <c r="N304" s="1">
        <v>0.4857666666666667</v>
      </c>
      <c r="O304" s="1" t="s">
        <v>182</v>
      </c>
      <c r="P304" s="1" t="s">
        <v>10101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28</v>
      </c>
      <c r="B305" s="1" t="s">
        <v>17</v>
      </c>
      <c r="C305" s="1">
        <v>271.2</v>
      </c>
      <c r="D305" s="1">
        <v>0.0</v>
      </c>
      <c r="E305" s="1" t="s">
        <v>29</v>
      </c>
      <c r="F305" s="1" t="s">
        <v>19</v>
      </c>
      <c r="G305" s="1" t="s">
        <v>20</v>
      </c>
      <c r="H305" s="1" t="s">
        <v>10102</v>
      </c>
      <c r="I305" s="1" t="s">
        <v>10103</v>
      </c>
      <c r="J305" s="1" t="s">
        <v>10103</v>
      </c>
      <c r="K305" s="2"/>
      <c r="L305" s="1">
        <v>-3.0</v>
      </c>
      <c r="M305" s="1"/>
      <c r="N305" s="1">
        <v>11.0842</v>
      </c>
      <c r="O305" s="1" t="s">
        <v>9114</v>
      </c>
      <c r="P305" s="1" t="s">
        <v>10104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179</v>
      </c>
      <c r="B306" s="1" t="s">
        <v>17</v>
      </c>
      <c r="C306" s="1">
        <v>618.0</v>
      </c>
      <c r="D306" s="1">
        <v>0.0</v>
      </c>
      <c r="E306" s="2"/>
      <c r="F306" s="1" t="s">
        <v>67</v>
      </c>
      <c r="G306" s="1" t="s">
        <v>93</v>
      </c>
      <c r="H306" s="1" t="s">
        <v>10105</v>
      </c>
      <c r="I306" s="1" t="s">
        <v>10106</v>
      </c>
      <c r="J306" s="1" t="s">
        <v>10106</v>
      </c>
      <c r="K306" s="2"/>
      <c r="L306" s="1">
        <v>-4.0</v>
      </c>
      <c r="M306" s="1"/>
      <c r="N306" s="1">
        <v>0.9189333333333334</v>
      </c>
      <c r="O306" s="1" t="s">
        <v>182</v>
      </c>
      <c r="P306" s="1" t="s">
        <v>10107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179</v>
      </c>
      <c r="B307" s="1" t="s">
        <v>17</v>
      </c>
      <c r="C307" s="1">
        <v>309.0</v>
      </c>
      <c r="D307" s="1">
        <v>0.0</v>
      </c>
      <c r="E307" s="2"/>
      <c r="F307" s="1" t="s">
        <v>67</v>
      </c>
      <c r="G307" s="1" t="s">
        <v>93</v>
      </c>
      <c r="H307" s="1" t="s">
        <v>10108</v>
      </c>
      <c r="I307" s="1" t="s">
        <v>10109</v>
      </c>
      <c r="J307" s="1" t="s">
        <v>10109</v>
      </c>
      <c r="K307" s="2"/>
      <c r="L307" s="1">
        <v>0.0</v>
      </c>
      <c r="M307" s="1"/>
      <c r="N307" s="1">
        <v>5.647216666666667</v>
      </c>
      <c r="O307" s="1" t="s">
        <v>182</v>
      </c>
      <c r="P307" s="1" t="s">
        <v>10110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28</v>
      </c>
      <c r="B308" s="1" t="s">
        <v>17</v>
      </c>
      <c r="C308" s="3">
        <v>662.6</v>
      </c>
      <c r="D308" s="1">
        <v>0.0</v>
      </c>
      <c r="E308" s="1" t="s">
        <v>29</v>
      </c>
      <c r="F308" s="1" t="s">
        <v>19</v>
      </c>
      <c r="G308" s="1" t="s">
        <v>20</v>
      </c>
      <c r="H308" s="1" t="s">
        <v>10111</v>
      </c>
      <c r="I308" s="1" t="s">
        <v>10112</v>
      </c>
      <c r="J308" s="1" t="s">
        <v>10112</v>
      </c>
      <c r="K308" s="2"/>
      <c r="L308" s="1">
        <v>-2.0</v>
      </c>
      <c r="M308" s="1"/>
      <c r="N308" s="1">
        <v>12.7946</v>
      </c>
      <c r="O308" s="1" t="s">
        <v>9114</v>
      </c>
      <c r="P308" s="1" t="s">
        <v>10113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16</v>
      </c>
      <c r="B309" s="1" t="s">
        <v>17</v>
      </c>
      <c r="C309" s="3">
        <v>404.0</v>
      </c>
      <c r="D309" s="1">
        <v>0.0</v>
      </c>
      <c r="E309" s="1" t="s">
        <v>3826</v>
      </c>
      <c r="F309" s="1" t="s">
        <v>19</v>
      </c>
      <c r="G309" s="1" t="s">
        <v>20</v>
      </c>
      <c r="H309" s="1" t="s">
        <v>10114</v>
      </c>
      <c r="I309" s="1" t="s">
        <v>10115</v>
      </c>
      <c r="J309" s="1" t="s">
        <v>10115</v>
      </c>
      <c r="K309" s="2"/>
      <c r="L309" s="1">
        <v>-6.0</v>
      </c>
      <c r="M309" s="1"/>
      <c r="N309" s="1">
        <v>8.307683333333333</v>
      </c>
      <c r="O309" s="1" t="s">
        <v>9114</v>
      </c>
      <c r="P309" s="1" t="s">
        <v>10116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36</v>
      </c>
      <c r="B310" s="1" t="s">
        <v>17</v>
      </c>
      <c r="C310" s="1">
        <v>349.0</v>
      </c>
      <c r="D310" s="1">
        <v>0.0</v>
      </c>
      <c r="E310" s="1" t="s">
        <v>9842</v>
      </c>
      <c r="F310" s="1" t="s">
        <v>38</v>
      </c>
      <c r="G310" s="1" t="s">
        <v>20</v>
      </c>
      <c r="H310" s="1" t="s">
        <v>10117</v>
      </c>
      <c r="I310" s="1" t="s">
        <v>10118</v>
      </c>
      <c r="J310" s="1" t="s">
        <v>10119</v>
      </c>
      <c r="K310" s="1" t="s">
        <v>10120</v>
      </c>
      <c r="L310" s="1">
        <v>-5.0</v>
      </c>
      <c r="M310" s="1">
        <v>0.00205</v>
      </c>
      <c r="N310" s="1">
        <v>8.590833333333334</v>
      </c>
      <c r="O310" s="1" t="s">
        <v>43</v>
      </c>
      <c r="P310" s="1" t="s">
        <v>10121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28</v>
      </c>
      <c r="B311" s="1" t="s">
        <v>17</v>
      </c>
      <c r="C311" s="1">
        <v>259.2</v>
      </c>
      <c r="D311" s="1">
        <v>0.0</v>
      </c>
      <c r="E311" s="1" t="s">
        <v>29</v>
      </c>
      <c r="F311" s="1" t="s">
        <v>19</v>
      </c>
      <c r="G311" s="1" t="s">
        <v>20</v>
      </c>
      <c r="H311" s="1" t="s">
        <v>10122</v>
      </c>
      <c r="I311" s="1" t="s">
        <v>10123</v>
      </c>
      <c r="J311" s="1" t="s">
        <v>10123</v>
      </c>
      <c r="K311" s="2"/>
      <c r="L311" s="1">
        <v>-6.0</v>
      </c>
      <c r="M311" s="1"/>
      <c r="N311" s="1">
        <v>8.543466666666667</v>
      </c>
      <c r="O311" s="1" t="s">
        <v>9114</v>
      </c>
      <c r="P311" s="1" t="s">
        <v>10124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28</v>
      </c>
      <c r="B312" s="1" t="s">
        <v>17</v>
      </c>
      <c r="C312" s="1">
        <v>269.2</v>
      </c>
      <c r="D312" s="1">
        <v>0.0</v>
      </c>
      <c r="E312" s="1" t="s">
        <v>29</v>
      </c>
      <c r="F312" s="1" t="s">
        <v>19</v>
      </c>
      <c r="G312" s="1" t="s">
        <v>20</v>
      </c>
      <c r="H312" s="1" t="s">
        <v>10125</v>
      </c>
      <c r="I312" s="1" t="s">
        <v>10126</v>
      </c>
      <c r="J312" s="1" t="s">
        <v>10126</v>
      </c>
      <c r="K312" s="2"/>
      <c r="L312" s="1">
        <v>-8.0</v>
      </c>
      <c r="M312" s="1"/>
      <c r="N312" s="1">
        <v>6.80465</v>
      </c>
      <c r="O312" s="1" t="s">
        <v>9114</v>
      </c>
      <c r="P312" s="1" t="s">
        <v>10127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36</v>
      </c>
      <c r="B313" s="1" t="s">
        <v>17</v>
      </c>
      <c r="C313" s="3">
        <v>349.0</v>
      </c>
      <c r="D313" s="1">
        <v>0.0</v>
      </c>
      <c r="E313" s="1" t="s">
        <v>9842</v>
      </c>
      <c r="F313" s="1" t="s">
        <v>38</v>
      </c>
      <c r="G313" s="1" t="s">
        <v>93</v>
      </c>
      <c r="H313" s="1" t="s">
        <v>10128</v>
      </c>
      <c r="I313" s="1" t="s">
        <v>10129</v>
      </c>
      <c r="J313" s="1" t="s">
        <v>10130</v>
      </c>
      <c r="K313" s="1" t="s">
        <v>10131</v>
      </c>
      <c r="L313" s="1">
        <v>-1.0</v>
      </c>
      <c r="M313" s="1">
        <v>0.0019</v>
      </c>
      <c r="N313" s="1">
        <v>6.883666666666667</v>
      </c>
      <c r="O313" s="1" t="s">
        <v>43</v>
      </c>
      <c r="P313" s="1" t="s">
        <v>10132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28</v>
      </c>
      <c r="B314" s="1" t="s">
        <v>17</v>
      </c>
      <c r="C314" s="1">
        <v>329.0</v>
      </c>
      <c r="D314" s="1">
        <v>0.0</v>
      </c>
      <c r="E314" s="1" t="s">
        <v>29</v>
      </c>
      <c r="F314" s="1" t="s">
        <v>19</v>
      </c>
      <c r="G314" s="1" t="s">
        <v>20</v>
      </c>
      <c r="H314" s="1" t="s">
        <v>10133</v>
      </c>
      <c r="I314" s="1" t="s">
        <v>10134</v>
      </c>
      <c r="J314" s="1" t="s">
        <v>10134</v>
      </c>
      <c r="K314" s="2"/>
      <c r="L314" s="1">
        <v>-8.0</v>
      </c>
      <c r="M314" s="1"/>
      <c r="N314" s="1">
        <v>6.60195</v>
      </c>
      <c r="O314" s="1" t="s">
        <v>9114</v>
      </c>
      <c r="P314" s="1" t="s">
        <v>10135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28</v>
      </c>
      <c r="B315" s="1" t="s">
        <v>17</v>
      </c>
      <c r="C315" s="1">
        <v>351.2</v>
      </c>
      <c r="D315" s="1">
        <v>0.0</v>
      </c>
      <c r="E315" s="1" t="s">
        <v>29</v>
      </c>
      <c r="F315" s="1" t="s">
        <v>19</v>
      </c>
      <c r="G315" s="1" t="s">
        <v>20</v>
      </c>
      <c r="H315" s="1" t="s">
        <v>10136</v>
      </c>
      <c r="I315" s="1" t="s">
        <v>10137</v>
      </c>
      <c r="J315" s="1" t="s">
        <v>10137</v>
      </c>
      <c r="K315" s="2"/>
      <c r="L315" s="1">
        <v>-5.0</v>
      </c>
      <c r="M315" s="1"/>
      <c r="N315" s="1">
        <v>9.9932</v>
      </c>
      <c r="O315" s="1" t="s">
        <v>9114</v>
      </c>
      <c r="P315" s="1" t="s">
        <v>10138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58</v>
      </c>
      <c r="B316" s="1" t="s">
        <v>17</v>
      </c>
      <c r="C316" s="1">
        <v>329.0</v>
      </c>
      <c r="D316" s="1">
        <v>0.0</v>
      </c>
      <c r="E316" s="2"/>
      <c r="F316" s="1" t="s">
        <v>19</v>
      </c>
      <c r="G316" s="1" t="s">
        <v>20</v>
      </c>
      <c r="H316" s="1" t="s">
        <v>10139</v>
      </c>
      <c r="I316" s="1" t="s">
        <v>10140</v>
      </c>
      <c r="J316" s="1" t="s">
        <v>10140</v>
      </c>
      <c r="K316" s="2"/>
      <c r="L316" s="1">
        <v>-5.0</v>
      </c>
      <c r="M316" s="1"/>
      <c r="N316" s="1">
        <v>9.623966666666666</v>
      </c>
      <c r="O316" s="1" t="s">
        <v>9114</v>
      </c>
      <c r="P316" s="1" t="s">
        <v>10141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17</v>
      </c>
      <c r="C317" s="3">
        <v>612.0</v>
      </c>
      <c r="D317" s="1">
        <v>0.0</v>
      </c>
      <c r="E317" s="1" t="s">
        <v>315</v>
      </c>
      <c r="F317" s="1" t="s">
        <v>19</v>
      </c>
      <c r="G317" s="1" t="s">
        <v>20</v>
      </c>
      <c r="H317" s="1" t="s">
        <v>10142</v>
      </c>
      <c r="I317" s="1" t="s">
        <v>10143</v>
      </c>
      <c r="J317" s="1" t="s">
        <v>10143</v>
      </c>
      <c r="K317" s="2"/>
      <c r="L317" s="1">
        <v>-2.0</v>
      </c>
      <c r="M317" s="1"/>
      <c r="N317" s="1">
        <v>12.18355</v>
      </c>
      <c r="O317" s="1" t="s">
        <v>9114</v>
      </c>
      <c r="P317" s="1" t="s">
        <v>10144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28</v>
      </c>
      <c r="B318" s="1" t="s">
        <v>17</v>
      </c>
      <c r="C318" s="1">
        <v>329.0</v>
      </c>
      <c r="D318" s="1">
        <v>0.0</v>
      </c>
      <c r="E318" s="1" t="s">
        <v>29</v>
      </c>
      <c r="F318" s="1" t="s">
        <v>19</v>
      </c>
      <c r="G318" s="1" t="s">
        <v>20</v>
      </c>
      <c r="H318" s="1" t="s">
        <v>10145</v>
      </c>
      <c r="I318" s="1" t="s">
        <v>10146</v>
      </c>
      <c r="J318" s="1" t="s">
        <v>10146</v>
      </c>
      <c r="K318" s="2"/>
      <c r="L318" s="1">
        <v>-2.0</v>
      </c>
      <c r="M318" s="1"/>
      <c r="N318" s="1">
        <v>12.9615</v>
      </c>
      <c r="O318" s="1" t="s">
        <v>9114</v>
      </c>
      <c r="P318" s="1" t="s">
        <v>10147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36</v>
      </c>
      <c r="B319" s="1" t="s">
        <v>17</v>
      </c>
      <c r="C319" s="1">
        <v>642.0</v>
      </c>
      <c r="D319" s="1">
        <v>0.0</v>
      </c>
      <c r="E319" s="1" t="s">
        <v>9842</v>
      </c>
      <c r="F319" s="1" t="s">
        <v>38</v>
      </c>
      <c r="G319" s="1" t="s">
        <v>93</v>
      </c>
      <c r="H319" s="1" t="s">
        <v>10148</v>
      </c>
      <c r="I319" s="1" t="s">
        <v>10149</v>
      </c>
      <c r="J319" s="1" t="s">
        <v>10150</v>
      </c>
      <c r="K319" s="1" t="s">
        <v>10151</v>
      </c>
      <c r="L319" s="1">
        <v>0.0</v>
      </c>
      <c r="M319" s="1">
        <v>0.0037</v>
      </c>
      <c r="N319" s="1">
        <v>11.206633333333333</v>
      </c>
      <c r="O319" s="1" t="s">
        <v>43</v>
      </c>
      <c r="P319" s="1" t="s">
        <v>10152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36</v>
      </c>
      <c r="B320" s="1" t="s">
        <v>17</v>
      </c>
      <c r="C320" s="1">
        <v>394.0</v>
      </c>
      <c r="D320" s="1">
        <v>0.0</v>
      </c>
      <c r="E320" s="1" t="s">
        <v>9842</v>
      </c>
      <c r="F320" s="1" t="s">
        <v>38</v>
      </c>
      <c r="G320" s="1" t="s">
        <v>93</v>
      </c>
      <c r="H320" s="1" t="s">
        <v>10153</v>
      </c>
      <c r="I320" s="1" t="s">
        <v>10154</v>
      </c>
      <c r="J320" s="1" t="s">
        <v>10155</v>
      </c>
      <c r="K320" s="1" t="s">
        <v>10156</v>
      </c>
      <c r="L320" s="1">
        <v>0.0</v>
      </c>
      <c r="M320" s="1">
        <v>0.0014166666666666668</v>
      </c>
      <c r="N320" s="1">
        <v>13.912966666666666</v>
      </c>
      <c r="O320" s="1" t="s">
        <v>43</v>
      </c>
      <c r="P320" s="1" t="s">
        <v>10157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28</v>
      </c>
      <c r="B321" s="1" t="s">
        <v>17</v>
      </c>
      <c r="C321" s="1">
        <v>394.0</v>
      </c>
      <c r="D321" s="1">
        <v>0.0</v>
      </c>
      <c r="E321" s="1" t="s">
        <v>29</v>
      </c>
      <c r="F321" s="1" t="s">
        <v>19</v>
      </c>
      <c r="G321" s="1" t="s">
        <v>20</v>
      </c>
      <c r="H321" s="1" t="s">
        <v>10158</v>
      </c>
      <c r="I321" s="1" t="s">
        <v>10159</v>
      </c>
      <c r="J321" s="1" t="s">
        <v>10159</v>
      </c>
      <c r="K321" s="2"/>
      <c r="L321" s="1">
        <v>-3.0</v>
      </c>
      <c r="M321" s="1"/>
      <c r="N321" s="1">
        <v>11.097016666666667</v>
      </c>
      <c r="O321" s="1" t="s">
        <v>9114</v>
      </c>
      <c r="P321" s="1" t="s">
        <v>10160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58</v>
      </c>
      <c r="B322" s="1" t="s">
        <v>17</v>
      </c>
      <c r="C322" s="3">
        <v>1488.0</v>
      </c>
      <c r="D322" s="1">
        <v>0.0</v>
      </c>
      <c r="E322" s="2"/>
      <c r="F322" s="1" t="s">
        <v>19</v>
      </c>
      <c r="G322" s="1" t="s">
        <v>20</v>
      </c>
      <c r="H322" s="1" t="s">
        <v>10161</v>
      </c>
      <c r="I322" s="1" t="s">
        <v>10162</v>
      </c>
      <c r="J322" s="1" t="s">
        <v>10162</v>
      </c>
      <c r="K322" s="2"/>
      <c r="L322" s="1">
        <v>-3.0</v>
      </c>
      <c r="M322" s="1"/>
      <c r="N322" s="1">
        <v>11.164583333333333</v>
      </c>
      <c r="O322" s="1" t="s">
        <v>9114</v>
      </c>
      <c r="P322" s="1" t="s">
        <v>10163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28</v>
      </c>
      <c r="B323" s="1" t="s">
        <v>17</v>
      </c>
      <c r="C323" s="1">
        <v>479.0</v>
      </c>
      <c r="D323" s="1">
        <v>0.0</v>
      </c>
      <c r="E323" s="1" t="s">
        <v>29</v>
      </c>
      <c r="F323" s="1" t="s">
        <v>19</v>
      </c>
      <c r="G323" s="1" t="s">
        <v>20</v>
      </c>
      <c r="H323" s="1" t="s">
        <v>10164</v>
      </c>
      <c r="I323" s="1" t="s">
        <v>10165</v>
      </c>
      <c r="J323" s="1" t="s">
        <v>10165</v>
      </c>
      <c r="K323" s="2"/>
      <c r="L323" s="1">
        <v>-5.0</v>
      </c>
      <c r="M323" s="1"/>
      <c r="N323" s="1">
        <v>9.786016666666667</v>
      </c>
      <c r="O323" s="1" t="s">
        <v>9114</v>
      </c>
      <c r="P323" s="1" t="s">
        <v>10166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28</v>
      </c>
      <c r="B324" s="1" t="s">
        <v>17</v>
      </c>
      <c r="C324" s="1">
        <v>364.0</v>
      </c>
      <c r="D324" s="1">
        <v>0.0</v>
      </c>
      <c r="E324" s="1" t="s">
        <v>29</v>
      </c>
      <c r="F324" s="1" t="s">
        <v>19</v>
      </c>
      <c r="G324" s="1" t="s">
        <v>20</v>
      </c>
      <c r="H324" s="1" t="s">
        <v>10167</v>
      </c>
      <c r="I324" s="1" t="s">
        <v>10168</v>
      </c>
      <c r="J324" s="1" t="s">
        <v>10168</v>
      </c>
      <c r="K324" s="2"/>
      <c r="L324" s="1">
        <v>-6.0</v>
      </c>
      <c r="M324" s="1"/>
      <c r="N324" s="1">
        <v>8.133366666666667</v>
      </c>
      <c r="O324" s="1" t="s">
        <v>9114</v>
      </c>
      <c r="P324" s="1" t="s">
        <v>10169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299.0</v>
      </c>
      <c r="D325" s="1">
        <v>0.0</v>
      </c>
      <c r="E325" s="1" t="s">
        <v>3826</v>
      </c>
      <c r="F325" s="1" t="s">
        <v>19</v>
      </c>
      <c r="G325" s="1" t="s">
        <v>20</v>
      </c>
      <c r="H325" s="1" t="s">
        <v>10170</v>
      </c>
      <c r="I325" s="1" t="s">
        <v>10171</v>
      </c>
      <c r="J325" s="1" t="s">
        <v>10171</v>
      </c>
      <c r="K325" s="2"/>
      <c r="L325" s="1">
        <v>-4.0</v>
      </c>
      <c r="M325" s="1"/>
      <c r="N325" s="1">
        <v>11.117116666666666</v>
      </c>
      <c r="O325" s="1" t="s">
        <v>9114</v>
      </c>
      <c r="P325" s="1" t="s">
        <v>10172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16</v>
      </c>
      <c r="B326" s="1" t="s">
        <v>17</v>
      </c>
      <c r="C326" s="1">
        <v>723.0</v>
      </c>
      <c r="D326" s="1">
        <v>0.0</v>
      </c>
      <c r="E326" s="1" t="s">
        <v>10037</v>
      </c>
      <c r="F326" s="1" t="s">
        <v>19</v>
      </c>
      <c r="G326" s="1" t="s">
        <v>20</v>
      </c>
      <c r="H326" s="1" t="s">
        <v>10173</v>
      </c>
      <c r="I326" s="1" t="s">
        <v>10174</v>
      </c>
      <c r="J326" s="1" t="s">
        <v>10174</v>
      </c>
      <c r="K326" s="2"/>
      <c r="L326" s="1">
        <v>-1.0</v>
      </c>
      <c r="M326" s="1"/>
      <c r="N326" s="1">
        <v>14.680316666666666</v>
      </c>
      <c r="O326" s="1" t="s">
        <v>9114</v>
      </c>
      <c r="P326" s="1" t="s">
        <v>10175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28</v>
      </c>
      <c r="B327" s="1" t="s">
        <v>17</v>
      </c>
      <c r="C327" s="1">
        <v>458.0</v>
      </c>
      <c r="D327" s="1">
        <v>0.0</v>
      </c>
      <c r="E327" s="1" t="s">
        <v>29</v>
      </c>
      <c r="F327" s="1" t="s">
        <v>19</v>
      </c>
      <c r="G327" s="1" t="s">
        <v>20</v>
      </c>
      <c r="H327" s="1" t="s">
        <v>10176</v>
      </c>
      <c r="I327" s="1" t="s">
        <v>10177</v>
      </c>
      <c r="J327" s="1" t="s">
        <v>10177</v>
      </c>
      <c r="K327" s="2"/>
      <c r="L327" s="1">
        <v>-6.0</v>
      </c>
      <c r="M327" s="1"/>
      <c r="N327" s="1">
        <v>8.690916666666666</v>
      </c>
      <c r="O327" s="1" t="s">
        <v>9114</v>
      </c>
      <c r="P327" s="1" t="s">
        <v>10178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58</v>
      </c>
      <c r="B328" s="3" t="s">
        <v>17</v>
      </c>
      <c r="C328" s="1">
        <v>568.0</v>
      </c>
      <c r="D328" s="1">
        <v>0.0</v>
      </c>
      <c r="E328" s="2"/>
      <c r="F328" s="1" t="s">
        <v>19</v>
      </c>
      <c r="G328" s="1" t="s">
        <v>20</v>
      </c>
      <c r="H328" s="1" t="s">
        <v>10179</v>
      </c>
      <c r="I328" s="1" t="s">
        <v>10180</v>
      </c>
      <c r="J328" s="1" t="s">
        <v>10180</v>
      </c>
      <c r="K328" s="2"/>
      <c r="L328" s="1">
        <v>-7.0</v>
      </c>
      <c r="M328" s="1"/>
      <c r="N328" s="1">
        <v>7.974833333333334</v>
      </c>
      <c r="O328" s="1" t="s">
        <v>9114</v>
      </c>
      <c r="P328" s="1" t="s">
        <v>10181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28</v>
      </c>
      <c r="B329" s="1" t="s">
        <v>17</v>
      </c>
      <c r="C329" s="1">
        <v>375.2</v>
      </c>
      <c r="D329" s="1">
        <v>0.0</v>
      </c>
      <c r="E329" s="1" t="s">
        <v>29</v>
      </c>
      <c r="F329" s="1" t="s">
        <v>19</v>
      </c>
      <c r="G329" s="1" t="s">
        <v>20</v>
      </c>
      <c r="H329" s="1" t="s">
        <v>10182</v>
      </c>
      <c r="I329" s="1" t="s">
        <v>10183</v>
      </c>
      <c r="J329" s="1" t="s">
        <v>10183</v>
      </c>
      <c r="K329" s="2"/>
      <c r="L329" s="1">
        <v>-6.0</v>
      </c>
      <c r="M329" s="1"/>
      <c r="N329" s="1">
        <v>8.128833333333333</v>
      </c>
      <c r="O329" s="1" t="s">
        <v>9114</v>
      </c>
      <c r="P329" s="1" t="s">
        <v>10184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36</v>
      </c>
      <c r="B330" s="1" t="s">
        <v>17</v>
      </c>
      <c r="C330" s="1">
        <v>249.0</v>
      </c>
      <c r="D330" s="1">
        <v>0.0</v>
      </c>
      <c r="E330" s="1" t="s">
        <v>9842</v>
      </c>
      <c r="F330" s="1" t="s">
        <v>38</v>
      </c>
      <c r="G330" s="1" t="s">
        <v>20</v>
      </c>
      <c r="H330" s="1" t="s">
        <v>10185</v>
      </c>
      <c r="I330" s="1" t="s">
        <v>10186</v>
      </c>
      <c r="J330" s="1" t="s">
        <v>10187</v>
      </c>
      <c r="K330" s="1" t="s">
        <v>10188</v>
      </c>
      <c r="L330" s="1">
        <v>-7.0</v>
      </c>
      <c r="M330" s="1">
        <v>0.00215</v>
      </c>
      <c r="N330" s="1">
        <v>5.77365</v>
      </c>
      <c r="O330" s="1" t="s">
        <v>43</v>
      </c>
      <c r="P330" s="1" t="s">
        <v>10189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179</v>
      </c>
      <c r="B331" s="1" t="s">
        <v>17</v>
      </c>
      <c r="C331" s="1">
        <v>209.0</v>
      </c>
      <c r="D331" s="1">
        <v>0.0</v>
      </c>
      <c r="E331" s="2"/>
      <c r="F331" s="1" t="s">
        <v>67</v>
      </c>
      <c r="G331" s="1" t="s">
        <v>93</v>
      </c>
      <c r="H331" s="1" t="s">
        <v>10190</v>
      </c>
      <c r="I331" s="1" t="s">
        <v>10191</v>
      </c>
      <c r="J331" s="1" t="s">
        <v>10191</v>
      </c>
      <c r="K331" s="2"/>
      <c r="L331" s="1">
        <v>-4.0</v>
      </c>
      <c r="M331" s="1"/>
      <c r="N331" s="1">
        <v>0.6013</v>
      </c>
      <c r="O331" s="1" t="s">
        <v>182</v>
      </c>
      <c r="P331" s="1" t="s">
        <v>10192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28</v>
      </c>
      <c r="B332" s="1" t="s">
        <v>17</v>
      </c>
      <c r="C332" s="1">
        <v>478.0</v>
      </c>
      <c r="D332" s="1">
        <v>0.0</v>
      </c>
      <c r="E332" s="1" t="s">
        <v>29</v>
      </c>
      <c r="F332" s="1" t="s">
        <v>19</v>
      </c>
      <c r="G332" s="1" t="s">
        <v>20</v>
      </c>
      <c r="H332" s="1" t="s">
        <v>10193</v>
      </c>
      <c r="I332" s="1" t="s">
        <v>10194</v>
      </c>
      <c r="J332" s="1" t="s">
        <v>10194</v>
      </c>
      <c r="K332" s="2"/>
      <c r="L332" s="1">
        <v>-7.0</v>
      </c>
      <c r="M332" s="1"/>
      <c r="N332" s="1">
        <v>7.994783333333333</v>
      </c>
      <c r="O332" s="1" t="s">
        <v>9114</v>
      </c>
      <c r="P332" s="1" t="s">
        <v>10195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179</v>
      </c>
      <c r="B333" s="1" t="s">
        <v>17</v>
      </c>
      <c r="C333" s="1">
        <v>20.0</v>
      </c>
      <c r="D333" s="1">
        <v>35.0</v>
      </c>
      <c r="E333" s="2"/>
      <c r="F333" s="1" t="s">
        <v>67</v>
      </c>
      <c r="G333" s="1" t="s">
        <v>93</v>
      </c>
      <c r="H333" s="1" t="s">
        <v>10196</v>
      </c>
      <c r="I333" s="1" t="s">
        <v>10197</v>
      </c>
      <c r="J333" s="1" t="s">
        <v>10197</v>
      </c>
      <c r="K333" s="2"/>
      <c r="L333" s="1">
        <v>-4.0</v>
      </c>
      <c r="M333" s="1"/>
      <c r="N333" s="1">
        <v>0.3472166666666667</v>
      </c>
      <c r="O333" s="1" t="s">
        <v>182</v>
      </c>
      <c r="P333" s="1" t="s">
        <v>10198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36</v>
      </c>
      <c r="B334" s="1" t="s">
        <v>17</v>
      </c>
      <c r="C334" s="1">
        <v>329.0</v>
      </c>
      <c r="D334" s="1">
        <v>0.0</v>
      </c>
      <c r="E334" s="1" t="s">
        <v>9842</v>
      </c>
      <c r="F334" s="1" t="s">
        <v>38</v>
      </c>
      <c r="G334" s="1" t="s">
        <v>20</v>
      </c>
      <c r="H334" s="1" t="s">
        <v>10199</v>
      </c>
      <c r="I334" s="1" t="s">
        <v>10200</v>
      </c>
      <c r="J334" s="1" t="s">
        <v>10201</v>
      </c>
      <c r="K334" s="1" t="s">
        <v>10202</v>
      </c>
      <c r="L334" s="1">
        <v>-6.0</v>
      </c>
      <c r="M334" s="1">
        <v>0.002116666666666667</v>
      </c>
      <c r="N334" s="1">
        <v>11.4722</v>
      </c>
      <c r="O334" s="1" t="s">
        <v>43</v>
      </c>
      <c r="P334" s="1" t="s">
        <v>10203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28</v>
      </c>
      <c r="B335" s="1" t="s">
        <v>17</v>
      </c>
      <c r="C335" s="1">
        <v>677.6</v>
      </c>
      <c r="D335" s="1">
        <v>0.0</v>
      </c>
      <c r="E335" s="1" t="s">
        <v>29</v>
      </c>
      <c r="F335" s="1" t="s">
        <v>19</v>
      </c>
      <c r="G335" s="1" t="s">
        <v>20</v>
      </c>
      <c r="H335" s="1" t="s">
        <v>10204</v>
      </c>
      <c r="I335" s="1" t="s">
        <v>10205</v>
      </c>
      <c r="J335" s="1" t="s">
        <v>10205</v>
      </c>
      <c r="K335" s="2"/>
      <c r="L335" s="1">
        <v>-1.0</v>
      </c>
      <c r="M335" s="1"/>
      <c r="N335" s="1">
        <v>13.730516666666666</v>
      </c>
      <c r="O335" s="1" t="s">
        <v>9114</v>
      </c>
      <c r="P335" s="1" t="s">
        <v>10206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28</v>
      </c>
      <c r="B336" s="1" t="s">
        <v>17</v>
      </c>
      <c r="C336" s="1">
        <v>356.0</v>
      </c>
      <c r="D336" s="1">
        <v>0.0</v>
      </c>
      <c r="E336" s="1" t="s">
        <v>29</v>
      </c>
      <c r="F336" s="1" t="s">
        <v>19</v>
      </c>
      <c r="G336" s="1" t="s">
        <v>20</v>
      </c>
      <c r="H336" s="1" t="s">
        <v>10207</v>
      </c>
      <c r="I336" s="1" t="s">
        <v>10208</v>
      </c>
      <c r="J336" s="1" t="s">
        <v>10208</v>
      </c>
      <c r="K336" s="2"/>
      <c r="L336" s="1">
        <v>-7.0</v>
      </c>
      <c r="M336" s="1"/>
      <c r="N336" s="1">
        <v>7.278983333333334</v>
      </c>
      <c r="O336" s="1" t="s">
        <v>9114</v>
      </c>
      <c r="P336" s="1" t="s">
        <v>10209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28</v>
      </c>
      <c r="B337" s="1" t="s">
        <v>17</v>
      </c>
      <c r="C337" s="1">
        <v>264.0</v>
      </c>
      <c r="D337" s="1">
        <v>0.0</v>
      </c>
      <c r="E337" s="1" t="s">
        <v>29</v>
      </c>
      <c r="F337" s="1" t="s">
        <v>19</v>
      </c>
      <c r="G337" s="1" t="s">
        <v>20</v>
      </c>
      <c r="H337" s="1" t="s">
        <v>10210</v>
      </c>
      <c r="I337" s="1" t="s">
        <v>10211</v>
      </c>
      <c r="J337" s="1" t="s">
        <v>10211</v>
      </c>
      <c r="K337" s="2"/>
      <c r="L337" s="1">
        <v>-9.0</v>
      </c>
      <c r="M337" s="1"/>
      <c r="N337" s="1">
        <v>5.824033333333333</v>
      </c>
      <c r="O337" s="1" t="s">
        <v>9114</v>
      </c>
      <c r="P337" s="1" t="s">
        <v>10212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28</v>
      </c>
      <c r="B338" s="1" t="s">
        <v>17</v>
      </c>
      <c r="C338" s="1">
        <v>329.0</v>
      </c>
      <c r="D338" s="1">
        <v>0.0</v>
      </c>
      <c r="E338" s="1" t="s">
        <v>29</v>
      </c>
      <c r="F338" s="1" t="s">
        <v>19</v>
      </c>
      <c r="G338" s="1" t="s">
        <v>20</v>
      </c>
      <c r="H338" s="1" t="s">
        <v>10213</v>
      </c>
      <c r="I338" s="1" t="s">
        <v>10214</v>
      </c>
      <c r="J338" s="1" t="s">
        <v>10214</v>
      </c>
      <c r="K338" s="2"/>
      <c r="L338" s="1">
        <v>-6.0</v>
      </c>
      <c r="M338" s="1"/>
      <c r="N338" s="1">
        <v>8.12225</v>
      </c>
      <c r="O338" s="1" t="s">
        <v>9114</v>
      </c>
      <c r="P338" s="1" t="s">
        <v>10215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58</v>
      </c>
      <c r="B339" s="1" t="s">
        <v>17</v>
      </c>
      <c r="C339" s="1">
        <v>528.0</v>
      </c>
      <c r="D339" s="1">
        <v>0.0</v>
      </c>
      <c r="E339" s="2"/>
      <c r="F339" s="1" t="s">
        <v>19</v>
      </c>
      <c r="G339" s="1" t="s">
        <v>20</v>
      </c>
      <c r="H339" s="1" t="s">
        <v>10216</v>
      </c>
      <c r="I339" s="1" t="s">
        <v>10217</v>
      </c>
      <c r="J339" s="1" t="s">
        <v>10217</v>
      </c>
      <c r="K339" s="2"/>
      <c r="L339" s="1">
        <v>-3.0</v>
      </c>
      <c r="M339" s="1"/>
      <c r="N339" s="1">
        <v>11.99045</v>
      </c>
      <c r="O339" s="1" t="s">
        <v>9114</v>
      </c>
      <c r="P339" s="1" t="s">
        <v>10218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28</v>
      </c>
      <c r="B340" s="1" t="s">
        <v>17</v>
      </c>
      <c r="C340" s="1">
        <v>626.4</v>
      </c>
      <c r="D340" s="1">
        <v>0.0</v>
      </c>
      <c r="E340" s="1" t="s">
        <v>29</v>
      </c>
      <c r="F340" s="1" t="s">
        <v>19</v>
      </c>
      <c r="G340" s="1" t="s">
        <v>20</v>
      </c>
      <c r="H340" s="1" t="s">
        <v>10219</v>
      </c>
      <c r="I340" s="1" t="s">
        <v>10220</v>
      </c>
      <c r="J340" s="1" t="s">
        <v>10220</v>
      </c>
      <c r="K340" s="2"/>
      <c r="L340" s="1">
        <v>-5.0</v>
      </c>
      <c r="M340" s="1"/>
      <c r="N340" s="1">
        <v>9.376316666666666</v>
      </c>
      <c r="O340" s="1" t="s">
        <v>9114</v>
      </c>
      <c r="P340" s="1" t="s">
        <v>10221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28</v>
      </c>
      <c r="B341" s="1" t="s">
        <v>17</v>
      </c>
      <c r="C341" s="1">
        <v>239.2</v>
      </c>
      <c r="D341" s="1">
        <v>0.0</v>
      </c>
      <c r="E341" s="1" t="s">
        <v>29</v>
      </c>
      <c r="F341" s="1" t="s">
        <v>19</v>
      </c>
      <c r="G341" s="1" t="s">
        <v>20</v>
      </c>
      <c r="H341" s="1" t="s">
        <v>10222</v>
      </c>
      <c r="I341" s="1" t="s">
        <v>10223</v>
      </c>
      <c r="J341" s="1" t="s">
        <v>10223</v>
      </c>
      <c r="K341" s="2"/>
      <c r="L341" s="1">
        <v>-3.0</v>
      </c>
      <c r="M341" s="1"/>
      <c r="N341" s="1">
        <v>11.6911</v>
      </c>
      <c r="O341" s="1" t="s">
        <v>9114</v>
      </c>
      <c r="P341" s="1" t="s">
        <v>10224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179</v>
      </c>
      <c r="B342" s="1" t="s">
        <v>17</v>
      </c>
      <c r="C342" s="1">
        <v>498.0</v>
      </c>
      <c r="D342" s="1">
        <v>0.0</v>
      </c>
      <c r="E342" s="2"/>
      <c r="F342" s="1" t="s">
        <v>67</v>
      </c>
      <c r="G342" s="1" t="s">
        <v>93</v>
      </c>
      <c r="H342" s="1" t="s">
        <v>10225</v>
      </c>
      <c r="I342" s="1" t="s">
        <v>10226</v>
      </c>
      <c r="J342" s="1" t="s">
        <v>10226</v>
      </c>
      <c r="K342" s="2"/>
      <c r="L342" s="1">
        <v>-1.0</v>
      </c>
      <c r="M342" s="1"/>
      <c r="N342" s="1">
        <v>3.3110333333333335</v>
      </c>
      <c r="O342" s="1" t="s">
        <v>182</v>
      </c>
      <c r="P342" s="1" t="s">
        <v>10227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36</v>
      </c>
      <c r="B343" s="1" t="s">
        <v>17</v>
      </c>
      <c r="C343" s="1">
        <v>552.0</v>
      </c>
      <c r="D343" s="1">
        <v>0.0</v>
      </c>
      <c r="E343" s="1" t="s">
        <v>9842</v>
      </c>
      <c r="F343" s="1" t="s">
        <v>38</v>
      </c>
      <c r="G343" s="1" t="s">
        <v>20</v>
      </c>
      <c r="H343" s="1" t="s">
        <v>10228</v>
      </c>
      <c r="I343" s="1" t="s">
        <v>10229</v>
      </c>
      <c r="J343" s="1" t="s">
        <v>10230</v>
      </c>
      <c r="K343" s="1" t="s">
        <v>10231</v>
      </c>
      <c r="L343" s="1">
        <v>-9.0</v>
      </c>
      <c r="M343" s="1">
        <v>0.00325</v>
      </c>
      <c r="N343" s="1">
        <v>17.204116666666668</v>
      </c>
      <c r="O343" s="1" t="s">
        <v>43</v>
      </c>
      <c r="P343" s="1" t="s">
        <v>10232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28</v>
      </c>
      <c r="B344" s="1" t="s">
        <v>17</v>
      </c>
      <c r="C344" s="1">
        <v>301.2</v>
      </c>
      <c r="D344" s="1">
        <v>0.0</v>
      </c>
      <c r="E344" s="1" t="s">
        <v>29</v>
      </c>
      <c r="F344" s="1" t="s">
        <v>19</v>
      </c>
      <c r="G344" s="1" t="s">
        <v>20</v>
      </c>
      <c r="H344" s="1" t="s">
        <v>10233</v>
      </c>
      <c r="I344" s="1" t="s">
        <v>10234</v>
      </c>
      <c r="J344" s="1" t="s">
        <v>10234</v>
      </c>
      <c r="K344" s="2"/>
      <c r="L344" s="1">
        <v>-8.0</v>
      </c>
      <c r="M344" s="1"/>
      <c r="N344" s="1">
        <v>6.975933333333334</v>
      </c>
      <c r="O344" s="1" t="s">
        <v>9114</v>
      </c>
      <c r="P344" s="1" t="s">
        <v>10235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28</v>
      </c>
      <c r="B345" s="1" t="s">
        <v>17</v>
      </c>
      <c r="C345" s="1">
        <v>214.2</v>
      </c>
      <c r="D345" s="1">
        <v>0.0</v>
      </c>
      <c r="E345" s="1" t="s">
        <v>29</v>
      </c>
      <c r="F345" s="1" t="s">
        <v>19</v>
      </c>
      <c r="G345" s="1" t="s">
        <v>20</v>
      </c>
      <c r="H345" s="1" t="s">
        <v>10236</v>
      </c>
      <c r="I345" s="1" t="s">
        <v>10237</v>
      </c>
      <c r="J345" s="1" t="s">
        <v>10237</v>
      </c>
      <c r="K345" s="2"/>
      <c r="L345" s="1">
        <v>-10.0</v>
      </c>
      <c r="M345" s="1"/>
      <c r="N345" s="1">
        <v>49.88745</v>
      </c>
      <c r="O345" s="1" t="s">
        <v>9114</v>
      </c>
      <c r="P345" s="1" t="s">
        <v>9161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36</v>
      </c>
      <c r="B346" s="1" t="s">
        <v>17</v>
      </c>
      <c r="C346" s="3">
        <v>306.0</v>
      </c>
      <c r="D346" s="1">
        <v>0.0</v>
      </c>
      <c r="E346" s="1" t="s">
        <v>9842</v>
      </c>
      <c r="F346" s="1" t="s">
        <v>38</v>
      </c>
      <c r="G346" s="1" t="s">
        <v>20</v>
      </c>
      <c r="H346" s="1" t="s">
        <v>10238</v>
      </c>
      <c r="I346" s="1" t="s">
        <v>10239</v>
      </c>
      <c r="J346" s="1" t="s">
        <v>10240</v>
      </c>
      <c r="K346" s="1" t="s">
        <v>10241</v>
      </c>
      <c r="L346" s="1">
        <v>-13.0</v>
      </c>
      <c r="M346" s="1">
        <v>0.002266666666666667</v>
      </c>
      <c r="N346" s="1">
        <v>3.1203</v>
      </c>
      <c r="O346" s="1" t="s">
        <v>43</v>
      </c>
      <c r="P346" s="1" t="s">
        <v>10242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28</v>
      </c>
      <c r="B347" s="1" t="s">
        <v>17</v>
      </c>
      <c r="C347" s="3">
        <v>498.0</v>
      </c>
      <c r="D347" s="1">
        <v>0.0</v>
      </c>
      <c r="E347" s="1" t="s">
        <v>29</v>
      </c>
      <c r="F347" s="1" t="s">
        <v>19</v>
      </c>
      <c r="G347" s="1" t="s">
        <v>20</v>
      </c>
      <c r="H347" s="1" t="s">
        <v>10243</v>
      </c>
      <c r="I347" s="1" t="s">
        <v>10244</v>
      </c>
      <c r="J347" s="1" t="s">
        <v>10244</v>
      </c>
      <c r="K347" s="2"/>
      <c r="L347" s="1">
        <v>-2.0</v>
      </c>
      <c r="M347" s="1"/>
      <c r="N347" s="1">
        <v>12.12245</v>
      </c>
      <c r="O347" s="1" t="s">
        <v>9114</v>
      </c>
      <c r="P347" s="1" t="s">
        <v>10245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28</v>
      </c>
      <c r="B348" s="1" t="s">
        <v>17</v>
      </c>
      <c r="C348" s="1">
        <v>340.2</v>
      </c>
      <c r="D348" s="1">
        <v>0.0</v>
      </c>
      <c r="E348" s="1" t="s">
        <v>29</v>
      </c>
      <c r="F348" s="1" t="s">
        <v>19</v>
      </c>
      <c r="G348" s="1" t="s">
        <v>20</v>
      </c>
      <c r="H348" s="1" t="s">
        <v>10246</v>
      </c>
      <c r="I348" s="1" t="s">
        <v>10247</v>
      </c>
      <c r="J348" s="1" t="s">
        <v>10247</v>
      </c>
      <c r="K348" s="2"/>
      <c r="L348" s="1">
        <v>-6.0</v>
      </c>
      <c r="M348" s="1"/>
      <c r="N348" s="1">
        <v>8.65375</v>
      </c>
      <c r="O348" s="1" t="s">
        <v>9114</v>
      </c>
      <c r="P348" s="1" t="s">
        <v>10248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36</v>
      </c>
      <c r="B349" s="1" t="s">
        <v>17</v>
      </c>
      <c r="C349" s="1">
        <v>309.0</v>
      </c>
      <c r="D349" s="1">
        <v>0.0</v>
      </c>
      <c r="E349" s="1" t="s">
        <v>10249</v>
      </c>
      <c r="F349" s="1" t="s">
        <v>38</v>
      </c>
      <c r="G349" s="1" t="s">
        <v>93</v>
      </c>
      <c r="H349" s="1" t="s">
        <v>10250</v>
      </c>
      <c r="I349" s="1" t="s">
        <v>10251</v>
      </c>
      <c r="J349" s="1" t="s">
        <v>10252</v>
      </c>
      <c r="K349" s="1" t="s">
        <v>10253</v>
      </c>
      <c r="L349" s="1">
        <v>-1.0</v>
      </c>
      <c r="M349" s="1">
        <v>0.0024666666666666665</v>
      </c>
      <c r="N349" s="1">
        <v>17.058316666666666</v>
      </c>
      <c r="O349" s="1" t="s">
        <v>43</v>
      </c>
      <c r="P349" s="1" t="s">
        <v>9735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58</v>
      </c>
      <c r="B350" s="1" t="s">
        <v>17</v>
      </c>
      <c r="C350" s="1">
        <v>364.0</v>
      </c>
      <c r="D350" s="1">
        <v>0.0</v>
      </c>
      <c r="E350" s="2"/>
      <c r="F350" s="1" t="s">
        <v>19</v>
      </c>
      <c r="G350" s="1" t="s">
        <v>20</v>
      </c>
      <c r="H350" s="1" t="s">
        <v>10254</v>
      </c>
      <c r="I350" s="1" t="s">
        <v>10255</v>
      </c>
      <c r="J350" s="1" t="s">
        <v>10255</v>
      </c>
      <c r="K350" s="2"/>
      <c r="L350" s="1">
        <v>0.0</v>
      </c>
      <c r="M350" s="1"/>
      <c r="N350" s="1">
        <v>14.406933333333333</v>
      </c>
      <c r="O350" s="1" t="s">
        <v>9114</v>
      </c>
      <c r="P350" s="1" t="s">
        <v>10256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36</v>
      </c>
      <c r="B351" s="1" t="s">
        <v>17</v>
      </c>
      <c r="C351" s="3">
        <v>488.0</v>
      </c>
      <c r="D351" s="1">
        <v>0.0</v>
      </c>
      <c r="E351" s="1" t="s">
        <v>10249</v>
      </c>
      <c r="F351" s="1" t="s">
        <v>38</v>
      </c>
      <c r="G351" s="1" t="s">
        <v>20</v>
      </c>
      <c r="H351" s="1" t="s">
        <v>10257</v>
      </c>
      <c r="I351" s="1" t="s">
        <v>10258</v>
      </c>
      <c r="J351" s="1" t="s">
        <v>10259</v>
      </c>
      <c r="K351" s="1" t="s">
        <v>10260</v>
      </c>
      <c r="L351" s="1">
        <v>-3.0</v>
      </c>
      <c r="M351" s="1">
        <v>0.0030666666666666668</v>
      </c>
      <c r="N351" s="1">
        <v>15.50665</v>
      </c>
      <c r="O351" s="1" t="s">
        <v>43</v>
      </c>
      <c r="P351" s="1" t="s">
        <v>10261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28</v>
      </c>
      <c r="B352" s="1" t="s">
        <v>17</v>
      </c>
      <c r="C352" s="1">
        <v>448.0</v>
      </c>
      <c r="D352" s="1">
        <v>0.0</v>
      </c>
      <c r="E352" s="1" t="s">
        <v>29</v>
      </c>
      <c r="F352" s="1" t="s">
        <v>19</v>
      </c>
      <c r="G352" s="1" t="s">
        <v>20</v>
      </c>
      <c r="H352" s="1" t="s">
        <v>10262</v>
      </c>
      <c r="I352" s="1" t="s">
        <v>10263</v>
      </c>
      <c r="J352" s="1" t="s">
        <v>10263</v>
      </c>
      <c r="K352" s="2"/>
      <c r="L352" s="1">
        <v>3.0</v>
      </c>
      <c r="M352" s="1"/>
      <c r="N352" s="1">
        <v>18.482633333333332</v>
      </c>
      <c r="O352" s="1" t="s">
        <v>9114</v>
      </c>
      <c r="P352" s="1" t="s">
        <v>10264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36</v>
      </c>
      <c r="B353" s="1" t="s">
        <v>17</v>
      </c>
      <c r="C353" s="3">
        <v>560.0</v>
      </c>
      <c r="D353" s="1">
        <v>40.0</v>
      </c>
      <c r="E353" s="1" t="s">
        <v>10249</v>
      </c>
      <c r="F353" s="1" t="s">
        <v>38</v>
      </c>
      <c r="G353" s="1" t="s">
        <v>20</v>
      </c>
      <c r="H353" s="1" t="s">
        <v>10265</v>
      </c>
      <c r="I353" s="1" t="s">
        <v>10266</v>
      </c>
      <c r="J353" s="1" t="s">
        <v>10267</v>
      </c>
      <c r="K353" s="1" t="s">
        <v>10268</v>
      </c>
      <c r="L353" s="1">
        <v>-3.0</v>
      </c>
      <c r="M353" s="1">
        <v>0.0064</v>
      </c>
      <c r="N353" s="1">
        <v>20.37425</v>
      </c>
      <c r="O353" s="1" t="s">
        <v>43</v>
      </c>
      <c r="P353" s="1" t="s">
        <v>10269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28</v>
      </c>
      <c r="B354" s="1" t="s">
        <v>17</v>
      </c>
      <c r="C354" s="1">
        <v>1109.2</v>
      </c>
      <c r="D354" s="1">
        <v>0.0</v>
      </c>
      <c r="E354" s="1" t="s">
        <v>29</v>
      </c>
      <c r="F354" s="1" t="s">
        <v>19</v>
      </c>
      <c r="G354" s="1" t="s">
        <v>20</v>
      </c>
      <c r="H354" s="1" t="s">
        <v>10270</v>
      </c>
      <c r="I354" s="1" t="s">
        <v>10271</v>
      </c>
      <c r="J354" s="1" t="s">
        <v>10271</v>
      </c>
      <c r="K354" s="2"/>
      <c r="L354" s="1">
        <v>0.0</v>
      </c>
      <c r="M354" s="1"/>
      <c r="N354" s="1">
        <v>14.98755</v>
      </c>
      <c r="O354" s="1" t="s">
        <v>9114</v>
      </c>
      <c r="P354" s="1" t="s">
        <v>10272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28</v>
      </c>
      <c r="B355" s="1" t="s">
        <v>17</v>
      </c>
      <c r="C355" s="1">
        <v>214.2</v>
      </c>
      <c r="D355" s="1">
        <v>0.0</v>
      </c>
      <c r="E355" s="1" t="s">
        <v>29</v>
      </c>
      <c r="F355" s="1" t="s">
        <v>19</v>
      </c>
      <c r="G355" s="1" t="s">
        <v>20</v>
      </c>
      <c r="H355" s="1" t="s">
        <v>10273</v>
      </c>
      <c r="I355" s="1" t="s">
        <v>10274</v>
      </c>
      <c r="J355" s="1" t="s">
        <v>10274</v>
      </c>
      <c r="K355" s="2"/>
      <c r="L355" s="1">
        <v>-6.0</v>
      </c>
      <c r="M355" s="1"/>
      <c r="N355" s="1">
        <v>8.59125</v>
      </c>
      <c r="O355" s="1" t="s">
        <v>9114</v>
      </c>
      <c r="P355" s="1" t="s">
        <v>9253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28</v>
      </c>
      <c r="B356" s="1" t="s">
        <v>17</v>
      </c>
      <c r="C356" s="1">
        <v>595.2</v>
      </c>
      <c r="D356" s="1">
        <v>0.0</v>
      </c>
      <c r="E356" s="1" t="s">
        <v>29</v>
      </c>
      <c r="F356" s="1" t="s">
        <v>19</v>
      </c>
      <c r="G356" s="1" t="s">
        <v>20</v>
      </c>
      <c r="H356" s="1" t="s">
        <v>10275</v>
      </c>
      <c r="I356" s="1" t="s">
        <v>10276</v>
      </c>
      <c r="J356" s="1" t="s">
        <v>10276</v>
      </c>
      <c r="K356" s="2"/>
      <c r="L356" s="1">
        <v>-5.0</v>
      </c>
      <c r="M356" s="1"/>
      <c r="N356" s="1">
        <v>9.388683333333333</v>
      </c>
      <c r="O356" s="1" t="s">
        <v>9114</v>
      </c>
      <c r="P356" s="1" t="s">
        <v>10277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36</v>
      </c>
      <c r="B357" s="1" t="s">
        <v>17</v>
      </c>
      <c r="C357" s="1">
        <v>483.0</v>
      </c>
      <c r="D357" s="1">
        <v>0.0</v>
      </c>
      <c r="E357" s="1" t="s">
        <v>9842</v>
      </c>
      <c r="F357" s="1" t="s">
        <v>38</v>
      </c>
      <c r="G357" s="1" t="s">
        <v>20</v>
      </c>
      <c r="H357" s="1" t="s">
        <v>10278</v>
      </c>
      <c r="I357" s="1" t="s">
        <v>10279</v>
      </c>
      <c r="J357" s="1" t="s">
        <v>10280</v>
      </c>
      <c r="K357" s="1" t="s">
        <v>10281</v>
      </c>
      <c r="L357" s="1">
        <v>0.0</v>
      </c>
      <c r="M357" s="1">
        <v>0.00595</v>
      </c>
      <c r="N357" s="1">
        <v>22.919416666666667</v>
      </c>
      <c r="O357" s="1" t="s">
        <v>43</v>
      </c>
      <c r="P357" s="1" t="s">
        <v>10282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28</v>
      </c>
      <c r="B358" s="1" t="s">
        <v>17</v>
      </c>
      <c r="C358" s="1">
        <v>301.2</v>
      </c>
      <c r="D358" s="1">
        <v>0.0</v>
      </c>
      <c r="E358" s="1" t="s">
        <v>29</v>
      </c>
      <c r="F358" s="1" t="s">
        <v>19</v>
      </c>
      <c r="G358" s="1" t="s">
        <v>20</v>
      </c>
      <c r="H358" s="1" t="s">
        <v>10283</v>
      </c>
      <c r="I358" s="1" t="s">
        <v>10284</v>
      </c>
      <c r="J358" s="1" t="s">
        <v>10284</v>
      </c>
      <c r="K358" s="2"/>
      <c r="L358" s="1">
        <v>-5.0</v>
      </c>
      <c r="M358" s="1"/>
      <c r="N358" s="1">
        <v>9.988366666666666</v>
      </c>
      <c r="O358" s="1" t="s">
        <v>9114</v>
      </c>
      <c r="P358" s="1" t="s">
        <v>10285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179</v>
      </c>
      <c r="B359" s="1" t="s">
        <v>17</v>
      </c>
      <c r="C359" s="1">
        <v>388.0</v>
      </c>
      <c r="D359" s="1">
        <v>0.0</v>
      </c>
      <c r="E359" s="2"/>
      <c r="F359" s="1" t="s">
        <v>67</v>
      </c>
      <c r="G359" s="1" t="s">
        <v>93</v>
      </c>
      <c r="H359" s="1" t="s">
        <v>10286</v>
      </c>
      <c r="I359" s="1" t="s">
        <v>10287</v>
      </c>
      <c r="J359" s="1" t="s">
        <v>10287</v>
      </c>
      <c r="K359" s="2"/>
      <c r="L359" s="1">
        <v>1.0</v>
      </c>
      <c r="M359" s="1"/>
      <c r="N359" s="1">
        <v>6.046166666666666</v>
      </c>
      <c r="O359" s="1" t="s">
        <v>182</v>
      </c>
      <c r="P359" s="1" t="s">
        <v>10288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58</v>
      </c>
      <c r="B360" s="1" t="s">
        <v>17</v>
      </c>
      <c r="C360" s="1">
        <v>637.0</v>
      </c>
      <c r="D360" s="1">
        <v>0.0</v>
      </c>
      <c r="E360" s="2"/>
      <c r="F360" s="1" t="s">
        <v>19</v>
      </c>
      <c r="G360" s="1" t="s">
        <v>20</v>
      </c>
      <c r="H360" s="1" t="s">
        <v>10289</v>
      </c>
      <c r="I360" s="1" t="s">
        <v>10290</v>
      </c>
      <c r="J360" s="1" t="s">
        <v>10290</v>
      </c>
      <c r="K360" s="2"/>
      <c r="L360" s="1">
        <v>-4.0</v>
      </c>
      <c r="M360" s="1"/>
      <c r="N360" s="1">
        <v>10.214</v>
      </c>
      <c r="O360" s="1" t="s">
        <v>9114</v>
      </c>
      <c r="P360" s="1" t="s">
        <v>10291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28</v>
      </c>
      <c r="B361" s="1" t="s">
        <v>17</v>
      </c>
      <c r="C361" s="1">
        <v>522.4</v>
      </c>
      <c r="D361" s="1">
        <v>0.0</v>
      </c>
      <c r="E361" s="1" t="s">
        <v>29</v>
      </c>
      <c r="F361" s="1" t="s">
        <v>19</v>
      </c>
      <c r="G361" s="1" t="s">
        <v>20</v>
      </c>
      <c r="H361" s="1" t="s">
        <v>10292</v>
      </c>
      <c r="I361" s="1" t="s">
        <v>10293</v>
      </c>
      <c r="J361" s="1" t="s">
        <v>10293</v>
      </c>
      <c r="K361" s="2"/>
      <c r="L361" s="1">
        <v>-5.0</v>
      </c>
      <c r="M361" s="1"/>
      <c r="N361" s="1">
        <v>9.548766666666667</v>
      </c>
      <c r="O361" s="1" t="s">
        <v>9114</v>
      </c>
      <c r="P361" s="1" t="s">
        <v>10294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36</v>
      </c>
      <c r="B362" s="1" t="s">
        <v>17</v>
      </c>
      <c r="C362" s="1">
        <v>374.0</v>
      </c>
      <c r="D362" s="1">
        <v>0.0</v>
      </c>
      <c r="E362" s="1" t="s">
        <v>9842</v>
      </c>
      <c r="F362" s="1" t="s">
        <v>38</v>
      </c>
      <c r="G362" s="1" t="s">
        <v>20</v>
      </c>
      <c r="H362" s="1" t="s">
        <v>10295</v>
      </c>
      <c r="I362" s="1" t="s">
        <v>10296</v>
      </c>
      <c r="J362" s="1" t="s">
        <v>10297</v>
      </c>
      <c r="K362" s="1" t="s">
        <v>10298</v>
      </c>
      <c r="L362" s="1">
        <v>-2.0</v>
      </c>
      <c r="M362" s="1">
        <v>0.0028166666666666665</v>
      </c>
      <c r="N362" s="1">
        <v>29.1605</v>
      </c>
      <c r="O362" s="1" t="s">
        <v>43</v>
      </c>
      <c r="P362" s="1" t="s">
        <v>10299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36</v>
      </c>
      <c r="B363" s="1" t="s">
        <v>17</v>
      </c>
      <c r="C363" s="3">
        <v>398.0</v>
      </c>
      <c r="D363" s="1">
        <v>100.0</v>
      </c>
      <c r="E363" s="2"/>
      <c r="F363" s="1" t="s">
        <v>67</v>
      </c>
      <c r="G363" s="1" t="s">
        <v>68</v>
      </c>
      <c r="H363" s="1" t="s">
        <v>10300</v>
      </c>
      <c r="I363" s="1" t="s">
        <v>10301</v>
      </c>
      <c r="J363" s="1" t="s">
        <v>10301</v>
      </c>
      <c r="K363" s="2"/>
      <c r="L363" s="1">
        <v>-11.0</v>
      </c>
      <c r="M363" s="1"/>
      <c r="N363" s="1">
        <v>105.76298333333334</v>
      </c>
      <c r="O363" s="1" t="s">
        <v>43</v>
      </c>
      <c r="P363" s="1" t="s">
        <v>10302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58</v>
      </c>
      <c r="B364" s="1" t="s">
        <v>17</v>
      </c>
      <c r="C364" s="1">
        <v>896.0</v>
      </c>
      <c r="D364" s="1">
        <v>0.0</v>
      </c>
      <c r="E364" s="2"/>
      <c r="F364" s="1" t="s">
        <v>19</v>
      </c>
      <c r="G364" s="1" t="s">
        <v>20</v>
      </c>
      <c r="H364" s="1" t="s">
        <v>10303</v>
      </c>
      <c r="I364" s="1" t="s">
        <v>10304</v>
      </c>
      <c r="J364" s="1" t="s">
        <v>10304</v>
      </c>
      <c r="K364" s="2"/>
      <c r="L364" s="1">
        <v>-4.0</v>
      </c>
      <c r="M364" s="1"/>
      <c r="N364" s="1">
        <v>10.914016666666667</v>
      </c>
      <c r="O364" s="1" t="s">
        <v>9114</v>
      </c>
      <c r="P364" s="1" t="s">
        <v>10305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179</v>
      </c>
      <c r="B365" s="1" t="s">
        <v>17</v>
      </c>
      <c r="C365" s="1">
        <v>80.0</v>
      </c>
      <c r="D365" s="1">
        <v>140.0</v>
      </c>
      <c r="E365" s="2"/>
      <c r="F365" s="1" t="s">
        <v>67</v>
      </c>
      <c r="G365" s="1" t="s">
        <v>93</v>
      </c>
      <c r="H365" s="1" t="s">
        <v>10306</v>
      </c>
      <c r="I365" s="1" t="s">
        <v>10307</v>
      </c>
      <c r="J365" s="1" t="s">
        <v>10307</v>
      </c>
      <c r="K365" s="2"/>
      <c r="L365" s="1">
        <v>-3.0</v>
      </c>
      <c r="M365" s="1"/>
      <c r="N365" s="1">
        <v>1.0191166666666667</v>
      </c>
      <c r="O365" s="1" t="s">
        <v>182</v>
      </c>
      <c r="P365" s="1" t="s">
        <v>10308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58</v>
      </c>
      <c r="B366" s="1" t="s">
        <v>17</v>
      </c>
      <c r="C366" s="1">
        <v>508.0</v>
      </c>
      <c r="D366" s="1">
        <v>0.0</v>
      </c>
      <c r="E366" s="2"/>
      <c r="F366" s="1" t="s">
        <v>19</v>
      </c>
      <c r="G366" s="1" t="s">
        <v>20</v>
      </c>
      <c r="H366" s="1" t="s">
        <v>10309</v>
      </c>
      <c r="I366" s="1" t="s">
        <v>10310</v>
      </c>
      <c r="J366" s="1" t="s">
        <v>10310</v>
      </c>
      <c r="K366" s="2"/>
      <c r="L366" s="1">
        <v>-5.0</v>
      </c>
      <c r="M366" s="1"/>
      <c r="N366" s="1">
        <v>9.3601</v>
      </c>
      <c r="O366" s="1" t="s">
        <v>9114</v>
      </c>
      <c r="P366" s="1" t="s">
        <v>10311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28</v>
      </c>
      <c r="B367" s="1" t="s">
        <v>17</v>
      </c>
      <c r="C367" s="1">
        <v>498.2</v>
      </c>
      <c r="D367" s="1">
        <v>0.0</v>
      </c>
      <c r="E367" s="1" t="s">
        <v>29</v>
      </c>
      <c r="F367" s="1" t="s">
        <v>19</v>
      </c>
      <c r="G367" s="1" t="s">
        <v>20</v>
      </c>
      <c r="H367" s="1" t="s">
        <v>10312</v>
      </c>
      <c r="I367" s="1" t="s">
        <v>10313</v>
      </c>
      <c r="J367" s="1" t="s">
        <v>10313</v>
      </c>
      <c r="K367" s="2"/>
      <c r="L367" s="1">
        <v>-4.0</v>
      </c>
      <c r="M367" s="1"/>
      <c r="N367" s="1">
        <v>10.877416666666667</v>
      </c>
      <c r="O367" s="1" t="s">
        <v>9114</v>
      </c>
      <c r="P367" s="1" t="s">
        <v>10314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58</v>
      </c>
      <c r="B368" s="1" t="s">
        <v>17</v>
      </c>
      <c r="C368" s="1">
        <v>329.0</v>
      </c>
      <c r="D368" s="1">
        <v>0.0</v>
      </c>
      <c r="E368" s="2"/>
      <c r="F368" s="1" t="s">
        <v>19</v>
      </c>
      <c r="G368" s="1" t="s">
        <v>20</v>
      </c>
      <c r="H368" s="1" t="s">
        <v>10315</v>
      </c>
      <c r="I368" s="1" t="s">
        <v>10316</v>
      </c>
      <c r="J368" s="1" t="s">
        <v>10316</v>
      </c>
      <c r="K368" s="2"/>
      <c r="L368" s="1">
        <v>-5.0</v>
      </c>
      <c r="M368" s="1"/>
      <c r="N368" s="1">
        <v>9.12065</v>
      </c>
      <c r="O368" s="1" t="s">
        <v>9114</v>
      </c>
      <c r="P368" s="1" t="s">
        <v>9377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58</v>
      </c>
      <c r="B369" s="1" t="s">
        <v>17</v>
      </c>
      <c r="C369" s="1">
        <v>274.0</v>
      </c>
      <c r="D369" s="1">
        <v>0.0</v>
      </c>
      <c r="E369" s="2"/>
      <c r="F369" s="1" t="s">
        <v>19</v>
      </c>
      <c r="G369" s="1" t="s">
        <v>20</v>
      </c>
      <c r="H369" s="1" t="s">
        <v>10317</v>
      </c>
      <c r="I369" s="1" t="s">
        <v>10318</v>
      </c>
      <c r="J369" s="1" t="s">
        <v>10318</v>
      </c>
      <c r="K369" s="2"/>
      <c r="L369" s="1">
        <v>-3.0</v>
      </c>
      <c r="M369" s="1"/>
      <c r="N369" s="1">
        <v>11.859166666666667</v>
      </c>
      <c r="O369" s="1" t="s">
        <v>9114</v>
      </c>
      <c r="P369" s="1" t="s">
        <v>10319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28</v>
      </c>
      <c r="B370" s="1" t="s">
        <v>17</v>
      </c>
      <c r="C370" s="1">
        <v>230.3</v>
      </c>
      <c r="D370" s="1">
        <v>98.7</v>
      </c>
      <c r="E370" s="1" t="s">
        <v>29</v>
      </c>
      <c r="F370" s="1" t="s">
        <v>19</v>
      </c>
      <c r="G370" s="1" t="s">
        <v>20</v>
      </c>
      <c r="H370" s="1" t="s">
        <v>10320</v>
      </c>
      <c r="I370" s="1" t="s">
        <v>10321</v>
      </c>
      <c r="J370" s="1" t="s">
        <v>10321</v>
      </c>
      <c r="K370" s="2"/>
      <c r="L370" s="1">
        <v>-4.0</v>
      </c>
      <c r="M370" s="1"/>
      <c r="N370" s="1">
        <v>10.207433333333332</v>
      </c>
      <c r="O370" s="1" t="s">
        <v>9114</v>
      </c>
      <c r="P370" s="1" t="s">
        <v>10322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36</v>
      </c>
      <c r="B371" s="1" t="s">
        <v>17</v>
      </c>
      <c r="C371" s="1">
        <v>415.0</v>
      </c>
      <c r="D371" s="1">
        <v>0.0</v>
      </c>
      <c r="E371" s="1" t="s">
        <v>10249</v>
      </c>
      <c r="F371" s="1" t="s">
        <v>38</v>
      </c>
      <c r="G371" s="1" t="s">
        <v>20</v>
      </c>
      <c r="H371" s="1" t="s">
        <v>10323</v>
      </c>
      <c r="I371" s="1" t="s">
        <v>10324</v>
      </c>
      <c r="J371" s="1" t="s">
        <v>10325</v>
      </c>
      <c r="K371" s="1" t="s">
        <v>10326</v>
      </c>
      <c r="L371" s="1">
        <v>-8.0</v>
      </c>
      <c r="M371" s="1">
        <v>0.0027833333333333334</v>
      </c>
      <c r="N371" s="1">
        <v>13.088816666666666</v>
      </c>
      <c r="O371" s="1" t="s">
        <v>43</v>
      </c>
      <c r="P371" s="1" t="s">
        <v>10327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36</v>
      </c>
      <c r="B372" s="1" t="s">
        <v>17</v>
      </c>
      <c r="C372" s="1">
        <v>762.0</v>
      </c>
      <c r="D372" s="1">
        <v>0.0</v>
      </c>
      <c r="E372" s="1" t="s">
        <v>9842</v>
      </c>
      <c r="F372" s="1" t="s">
        <v>38</v>
      </c>
      <c r="G372" s="1" t="s">
        <v>93</v>
      </c>
      <c r="H372" s="1" t="s">
        <v>10328</v>
      </c>
      <c r="I372" s="1" t="s">
        <v>10329</v>
      </c>
      <c r="J372" s="1" t="s">
        <v>10330</v>
      </c>
      <c r="K372" s="1" t="s">
        <v>10331</v>
      </c>
      <c r="L372" s="1">
        <v>0.0</v>
      </c>
      <c r="M372" s="1">
        <v>0.0033666666666666667</v>
      </c>
      <c r="N372" s="1">
        <v>9.564483333333333</v>
      </c>
      <c r="O372" s="1" t="s">
        <v>43</v>
      </c>
      <c r="P372" s="1" t="s">
        <v>10332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16</v>
      </c>
      <c r="B373" s="1" t="s">
        <v>17</v>
      </c>
      <c r="C373" s="1">
        <v>364.0</v>
      </c>
      <c r="D373" s="1">
        <v>0.0</v>
      </c>
      <c r="E373" s="1" t="s">
        <v>1222</v>
      </c>
      <c r="F373" s="1" t="s">
        <v>19</v>
      </c>
      <c r="G373" s="1" t="s">
        <v>20</v>
      </c>
      <c r="H373" s="1" t="s">
        <v>10333</v>
      </c>
      <c r="I373" s="1" t="s">
        <v>10334</v>
      </c>
      <c r="J373" s="1" t="s">
        <v>10334</v>
      </c>
      <c r="K373" s="2"/>
      <c r="L373" s="1">
        <v>2.0</v>
      </c>
      <c r="M373" s="1"/>
      <c r="N373" s="1">
        <v>17.961883333333333</v>
      </c>
      <c r="O373" s="1" t="s">
        <v>9114</v>
      </c>
      <c r="P373" s="1" t="s">
        <v>10335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58</v>
      </c>
      <c r="B374" s="1" t="s">
        <v>17</v>
      </c>
      <c r="C374" s="1">
        <v>553.0</v>
      </c>
      <c r="D374" s="1">
        <v>0.0</v>
      </c>
      <c r="E374" s="2"/>
      <c r="F374" s="1" t="s">
        <v>19</v>
      </c>
      <c r="G374" s="1" t="s">
        <v>93</v>
      </c>
      <c r="H374" s="1" t="s">
        <v>10336</v>
      </c>
      <c r="I374" s="1" t="s">
        <v>10337</v>
      </c>
      <c r="J374" s="1" t="s">
        <v>10337</v>
      </c>
      <c r="K374" s="2"/>
      <c r="L374" s="1">
        <v>1.0</v>
      </c>
      <c r="M374" s="1"/>
      <c r="N374" s="1">
        <v>16.456683333333334</v>
      </c>
      <c r="O374" s="1" t="s">
        <v>9114</v>
      </c>
      <c r="P374" s="1" t="s">
        <v>10338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28</v>
      </c>
      <c r="B375" s="1" t="s">
        <v>17</v>
      </c>
      <c r="C375" s="1">
        <v>488.0</v>
      </c>
      <c r="D375" s="1">
        <v>0.0</v>
      </c>
      <c r="E375" s="1" t="s">
        <v>29</v>
      </c>
      <c r="F375" s="1" t="s">
        <v>19</v>
      </c>
      <c r="G375" s="1" t="s">
        <v>20</v>
      </c>
      <c r="H375" s="1" t="s">
        <v>10339</v>
      </c>
      <c r="I375" s="1" t="s">
        <v>10340</v>
      </c>
      <c r="J375" s="1" t="s">
        <v>10340</v>
      </c>
      <c r="K375" s="2"/>
      <c r="L375" s="1">
        <v>0.0</v>
      </c>
      <c r="M375" s="1"/>
      <c r="N375" s="1">
        <v>14.6612</v>
      </c>
      <c r="O375" s="1" t="s">
        <v>9114</v>
      </c>
      <c r="P375" s="1" t="s">
        <v>10341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179</v>
      </c>
      <c r="B376" s="1" t="s">
        <v>17</v>
      </c>
      <c r="C376" s="1">
        <v>618.0</v>
      </c>
      <c r="D376" s="1">
        <v>0.0</v>
      </c>
      <c r="E376" s="2"/>
      <c r="F376" s="1" t="s">
        <v>67</v>
      </c>
      <c r="G376" s="1" t="s">
        <v>93</v>
      </c>
      <c r="H376" s="1" t="s">
        <v>10342</v>
      </c>
      <c r="I376" s="1" t="s">
        <v>10343</v>
      </c>
      <c r="J376" s="1" t="s">
        <v>10343</v>
      </c>
      <c r="K376" s="2"/>
      <c r="L376" s="1">
        <v>-1.0</v>
      </c>
      <c r="M376" s="1"/>
      <c r="N376" s="1">
        <v>3.86435</v>
      </c>
      <c r="O376" s="1" t="s">
        <v>182</v>
      </c>
      <c r="P376" s="1" t="s">
        <v>10344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58</v>
      </c>
      <c r="B377" s="1" t="s">
        <v>17</v>
      </c>
      <c r="C377" s="1">
        <v>768.0</v>
      </c>
      <c r="D377" s="1">
        <v>0.0</v>
      </c>
      <c r="E377" s="2"/>
      <c r="F377" s="1" t="s">
        <v>19</v>
      </c>
      <c r="G377" s="1" t="s">
        <v>93</v>
      </c>
      <c r="H377" s="1" t="s">
        <v>10345</v>
      </c>
      <c r="I377" s="1" t="s">
        <v>10346</v>
      </c>
      <c r="J377" s="1" t="s">
        <v>10346</v>
      </c>
      <c r="K377" s="2"/>
      <c r="L377" s="1">
        <v>0.0</v>
      </c>
      <c r="M377" s="1"/>
      <c r="N377" s="1">
        <v>15.099016666666667</v>
      </c>
      <c r="O377" s="1" t="s">
        <v>9114</v>
      </c>
      <c r="P377" s="1" t="s">
        <v>10347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36</v>
      </c>
      <c r="B378" s="1" t="s">
        <v>17</v>
      </c>
      <c r="C378" s="1">
        <v>299.0</v>
      </c>
      <c r="D378" s="1">
        <v>75.0</v>
      </c>
      <c r="E378" s="2"/>
      <c r="F378" s="1" t="s">
        <v>67</v>
      </c>
      <c r="G378" s="1" t="s">
        <v>68</v>
      </c>
      <c r="H378" s="1" t="s">
        <v>10348</v>
      </c>
      <c r="I378" s="1" t="s">
        <v>10349</v>
      </c>
      <c r="J378" s="1" t="s">
        <v>10349</v>
      </c>
      <c r="K378" s="2"/>
      <c r="L378" s="1">
        <v>-5.0</v>
      </c>
      <c r="M378" s="1"/>
      <c r="N378" s="1">
        <v>14.54725</v>
      </c>
      <c r="O378" s="1" t="s">
        <v>43</v>
      </c>
      <c r="P378" s="1" t="s">
        <v>10350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58</v>
      </c>
      <c r="B379" s="1" t="s">
        <v>17</v>
      </c>
      <c r="C379" s="1">
        <v>528.0</v>
      </c>
      <c r="D379" s="1">
        <v>0.0</v>
      </c>
      <c r="E379" s="2"/>
      <c r="F379" s="1" t="s">
        <v>19</v>
      </c>
      <c r="G379" s="1" t="s">
        <v>20</v>
      </c>
      <c r="H379" s="1" t="s">
        <v>10351</v>
      </c>
      <c r="I379" s="1" t="s">
        <v>10352</v>
      </c>
      <c r="J379" s="1" t="s">
        <v>10352</v>
      </c>
      <c r="K379" s="2"/>
      <c r="L379" s="1">
        <v>-6.0</v>
      </c>
      <c r="M379" s="1"/>
      <c r="N379" s="1">
        <v>8.306</v>
      </c>
      <c r="O379" s="1" t="s">
        <v>9114</v>
      </c>
      <c r="P379" s="1" t="s">
        <v>10353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36</v>
      </c>
      <c r="B380" s="1" t="s">
        <v>17</v>
      </c>
      <c r="C380" s="3">
        <v>674.0</v>
      </c>
      <c r="D380" s="1">
        <v>0.0</v>
      </c>
      <c r="E380" s="1" t="s">
        <v>9842</v>
      </c>
      <c r="F380" s="1" t="s">
        <v>38</v>
      </c>
      <c r="G380" s="1" t="s">
        <v>20</v>
      </c>
      <c r="H380" s="1" t="s">
        <v>10354</v>
      </c>
      <c r="I380" s="1" t="s">
        <v>10355</v>
      </c>
      <c r="J380" s="1" t="s">
        <v>10356</v>
      </c>
      <c r="K380" s="1" t="s">
        <v>10357</v>
      </c>
      <c r="L380" s="1">
        <v>0.0</v>
      </c>
      <c r="M380" s="1">
        <v>0.005266666666666667</v>
      </c>
      <c r="N380" s="1">
        <v>38.20625</v>
      </c>
      <c r="O380" s="1" t="s">
        <v>43</v>
      </c>
      <c r="P380" s="1" t="s">
        <v>10358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28</v>
      </c>
      <c r="B381" s="1" t="s">
        <v>17</v>
      </c>
      <c r="C381" s="1">
        <v>264.0</v>
      </c>
      <c r="D381" s="1">
        <v>0.0</v>
      </c>
      <c r="E381" s="1" t="s">
        <v>29</v>
      </c>
      <c r="F381" s="1" t="s">
        <v>19</v>
      </c>
      <c r="G381" s="1" t="s">
        <v>20</v>
      </c>
      <c r="H381" s="1" t="s">
        <v>10359</v>
      </c>
      <c r="I381" s="1" t="s">
        <v>10360</v>
      </c>
      <c r="J381" s="1" t="s">
        <v>10360</v>
      </c>
      <c r="K381" s="2"/>
      <c r="L381" s="1">
        <v>-7.0</v>
      </c>
      <c r="M381" s="1"/>
      <c r="N381" s="1">
        <v>7.440066666666667</v>
      </c>
      <c r="O381" s="1" t="s">
        <v>9114</v>
      </c>
      <c r="P381" s="1" t="s">
        <v>10361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58</v>
      </c>
      <c r="B382" s="1" t="s">
        <v>17</v>
      </c>
      <c r="C382" s="1">
        <v>598.0</v>
      </c>
      <c r="D382" s="1">
        <v>0.0</v>
      </c>
      <c r="E382" s="2"/>
      <c r="F382" s="1" t="s">
        <v>19</v>
      </c>
      <c r="G382" s="1" t="s">
        <v>20</v>
      </c>
      <c r="H382" s="1" t="s">
        <v>10362</v>
      </c>
      <c r="I382" s="1" t="s">
        <v>10363</v>
      </c>
      <c r="J382" s="1" t="s">
        <v>10363</v>
      </c>
      <c r="K382" s="2"/>
      <c r="L382" s="1">
        <v>-4.0</v>
      </c>
      <c r="M382" s="1"/>
      <c r="N382" s="1">
        <v>10.058966666666667</v>
      </c>
      <c r="O382" s="1" t="s">
        <v>9114</v>
      </c>
      <c r="P382" s="1" t="s">
        <v>10364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36</v>
      </c>
      <c r="B383" s="1" t="s">
        <v>17</v>
      </c>
      <c r="C383" s="1">
        <v>448.0</v>
      </c>
      <c r="D383" s="1">
        <v>0.0</v>
      </c>
      <c r="E383" s="1" t="s">
        <v>9842</v>
      </c>
      <c r="F383" s="1" t="s">
        <v>38</v>
      </c>
      <c r="G383" s="1" t="s">
        <v>20</v>
      </c>
      <c r="H383" s="1" t="s">
        <v>10365</v>
      </c>
      <c r="I383" s="1" t="s">
        <v>10366</v>
      </c>
      <c r="J383" s="1" t="s">
        <v>10367</v>
      </c>
      <c r="K383" s="1" t="s">
        <v>10368</v>
      </c>
      <c r="L383" s="1">
        <v>-12.0</v>
      </c>
      <c r="M383" s="1">
        <v>0.0019</v>
      </c>
      <c r="N383" s="1">
        <v>8.32895</v>
      </c>
      <c r="O383" s="1" t="s">
        <v>43</v>
      </c>
      <c r="P383" s="1" t="s">
        <v>10369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36</v>
      </c>
      <c r="B384" s="1" t="s">
        <v>17</v>
      </c>
      <c r="C384" s="1">
        <v>388.0</v>
      </c>
      <c r="D384" s="1">
        <v>0.0</v>
      </c>
      <c r="E384" s="1" t="s">
        <v>9842</v>
      </c>
      <c r="F384" s="1" t="s">
        <v>38</v>
      </c>
      <c r="G384" s="1" t="s">
        <v>20</v>
      </c>
      <c r="H384" s="1" t="s">
        <v>10370</v>
      </c>
      <c r="I384" s="1" t="s">
        <v>10371</v>
      </c>
      <c r="J384" s="1" t="s">
        <v>10372</v>
      </c>
      <c r="K384" s="1" t="s">
        <v>10373</v>
      </c>
      <c r="L384" s="1">
        <v>0.0</v>
      </c>
      <c r="M384" s="1">
        <v>0.00225</v>
      </c>
      <c r="N384" s="1">
        <v>15.148566666666667</v>
      </c>
      <c r="O384" s="1" t="s">
        <v>43</v>
      </c>
      <c r="P384" s="1" t="s">
        <v>10374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28</v>
      </c>
      <c r="B385" s="1" t="s">
        <v>17</v>
      </c>
      <c r="C385" s="3">
        <v>306.2</v>
      </c>
      <c r="D385" s="1">
        <v>0.0</v>
      </c>
      <c r="E385" s="1" t="s">
        <v>29</v>
      </c>
      <c r="F385" s="1" t="s">
        <v>19</v>
      </c>
      <c r="G385" s="1" t="s">
        <v>20</v>
      </c>
      <c r="H385" s="1" t="s">
        <v>10375</v>
      </c>
      <c r="I385" s="1" t="s">
        <v>10376</v>
      </c>
      <c r="J385" s="1" t="s">
        <v>10376</v>
      </c>
      <c r="K385" s="2"/>
      <c r="L385" s="1">
        <v>0.0</v>
      </c>
      <c r="M385" s="1"/>
      <c r="N385" s="1">
        <v>14.952816666666667</v>
      </c>
      <c r="O385" s="1" t="s">
        <v>9114</v>
      </c>
      <c r="P385" s="1" t="s">
        <v>10377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28</v>
      </c>
      <c r="B386" s="1" t="s">
        <v>17</v>
      </c>
      <c r="C386" s="1">
        <v>607.2</v>
      </c>
      <c r="D386" s="1">
        <v>0.0</v>
      </c>
      <c r="E386" s="1" t="s">
        <v>29</v>
      </c>
      <c r="F386" s="1" t="s">
        <v>19</v>
      </c>
      <c r="G386" s="1" t="s">
        <v>20</v>
      </c>
      <c r="H386" s="1" t="s">
        <v>10378</v>
      </c>
      <c r="I386" s="1" t="s">
        <v>10379</v>
      </c>
      <c r="J386" s="1" t="s">
        <v>10379</v>
      </c>
      <c r="K386" s="2"/>
      <c r="L386" s="1">
        <v>0.0</v>
      </c>
      <c r="M386" s="1"/>
      <c r="N386" s="1">
        <v>15.463033333333334</v>
      </c>
      <c r="O386" s="1" t="s">
        <v>9114</v>
      </c>
      <c r="P386" s="1" t="s">
        <v>10380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179</v>
      </c>
      <c r="B387" s="1" t="s">
        <v>17</v>
      </c>
      <c r="C387" s="1">
        <v>1.0</v>
      </c>
      <c r="D387" s="1">
        <v>348.0</v>
      </c>
      <c r="E387" s="1" t="s">
        <v>9842</v>
      </c>
      <c r="F387" s="1" t="s">
        <v>38</v>
      </c>
      <c r="G387" s="1" t="s">
        <v>93</v>
      </c>
      <c r="H387" s="1" t="s">
        <v>10381</v>
      </c>
      <c r="I387" s="1" t="s">
        <v>10382</v>
      </c>
      <c r="J387" s="1" t="s">
        <v>10383</v>
      </c>
      <c r="K387" s="1" t="s">
        <v>10384</v>
      </c>
      <c r="L387" s="1">
        <v>-21.0</v>
      </c>
      <c r="M387" s="1">
        <v>0.0016833333333333333</v>
      </c>
      <c r="N387" s="1">
        <v>8.320766666666668</v>
      </c>
      <c r="O387" s="1" t="s">
        <v>182</v>
      </c>
      <c r="P387" s="1" t="s">
        <v>10385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17</v>
      </c>
      <c r="C388" s="1">
        <v>264.0</v>
      </c>
      <c r="D388" s="1">
        <v>0.0</v>
      </c>
      <c r="E388" s="1" t="s">
        <v>315</v>
      </c>
      <c r="F388" s="1" t="s">
        <v>19</v>
      </c>
      <c r="G388" s="1" t="s">
        <v>20</v>
      </c>
      <c r="H388" s="1" t="s">
        <v>10386</v>
      </c>
      <c r="I388" s="1" t="s">
        <v>10387</v>
      </c>
      <c r="J388" s="1" t="s">
        <v>10387</v>
      </c>
      <c r="K388" s="2"/>
      <c r="L388" s="1">
        <v>-6.0</v>
      </c>
      <c r="M388" s="1"/>
      <c r="N388" s="1">
        <v>8.00605</v>
      </c>
      <c r="O388" s="1" t="s">
        <v>9114</v>
      </c>
      <c r="P388" s="1" t="s">
        <v>10388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28</v>
      </c>
      <c r="B389" s="1" t="s">
        <v>17</v>
      </c>
      <c r="C389" s="1">
        <v>463.0</v>
      </c>
      <c r="D389" s="1">
        <v>0.0</v>
      </c>
      <c r="E389" s="1" t="s">
        <v>29</v>
      </c>
      <c r="F389" s="1" t="s">
        <v>19</v>
      </c>
      <c r="G389" s="1" t="s">
        <v>20</v>
      </c>
      <c r="H389" s="1" t="s">
        <v>10389</v>
      </c>
      <c r="I389" s="1" t="s">
        <v>10390</v>
      </c>
      <c r="J389" s="1" t="s">
        <v>10390</v>
      </c>
      <c r="K389" s="2"/>
      <c r="L389" s="1">
        <v>-3.0</v>
      </c>
      <c r="M389" s="1"/>
      <c r="N389" s="1">
        <v>11.391966666666667</v>
      </c>
      <c r="O389" s="1" t="s">
        <v>9114</v>
      </c>
      <c r="P389" s="1" t="s">
        <v>10391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58</v>
      </c>
      <c r="B390" s="1" t="s">
        <v>17</v>
      </c>
      <c r="C390" s="1">
        <v>369.0</v>
      </c>
      <c r="D390" s="1">
        <v>0.0</v>
      </c>
      <c r="E390" s="2"/>
      <c r="F390" s="1" t="s">
        <v>19</v>
      </c>
      <c r="G390" s="1" t="s">
        <v>20</v>
      </c>
      <c r="H390" s="1" t="s">
        <v>10392</v>
      </c>
      <c r="I390" s="1" t="s">
        <v>10393</v>
      </c>
      <c r="J390" s="1" t="s">
        <v>10393</v>
      </c>
      <c r="K390" s="2"/>
      <c r="L390" s="1">
        <v>-7.0</v>
      </c>
      <c r="M390" s="1"/>
      <c r="N390" s="1">
        <v>7.867116666666667</v>
      </c>
      <c r="O390" s="1" t="s">
        <v>9114</v>
      </c>
      <c r="P390" s="1" t="s">
        <v>10394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28</v>
      </c>
      <c r="B391" s="1" t="s">
        <v>17</v>
      </c>
      <c r="C391" s="1">
        <v>214.2</v>
      </c>
      <c r="D391" s="1">
        <v>0.0</v>
      </c>
      <c r="E391" s="1" t="s">
        <v>29</v>
      </c>
      <c r="F391" s="1" t="s">
        <v>19</v>
      </c>
      <c r="G391" s="1" t="s">
        <v>20</v>
      </c>
      <c r="H391" s="1" t="s">
        <v>10395</v>
      </c>
      <c r="I391" s="1" t="s">
        <v>10396</v>
      </c>
      <c r="J391" s="1" t="s">
        <v>10396</v>
      </c>
      <c r="K391" s="2"/>
      <c r="L391" s="1">
        <v>-8.0</v>
      </c>
      <c r="M391" s="1"/>
      <c r="N391" s="1">
        <v>6.428283333333333</v>
      </c>
      <c r="O391" s="1" t="s">
        <v>9114</v>
      </c>
      <c r="P391" s="1" t="s">
        <v>10067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28</v>
      </c>
      <c r="B392" s="1" t="s">
        <v>17</v>
      </c>
      <c r="C392" s="1">
        <v>428.4</v>
      </c>
      <c r="D392" s="1">
        <v>0.0</v>
      </c>
      <c r="E392" s="1" t="s">
        <v>29</v>
      </c>
      <c r="F392" s="1" t="s">
        <v>19</v>
      </c>
      <c r="G392" s="1" t="s">
        <v>20</v>
      </c>
      <c r="H392" s="1" t="s">
        <v>10397</v>
      </c>
      <c r="I392" s="1" t="s">
        <v>10398</v>
      </c>
      <c r="J392" s="1" t="s">
        <v>10398</v>
      </c>
      <c r="K392" s="2"/>
      <c r="L392" s="1">
        <v>-3.0</v>
      </c>
      <c r="M392" s="1"/>
      <c r="N392" s="1">
        <v>78.1075</v>
      </c>
      <c r="O392" s="1" t="s">
        <v>9114</v>
      </c>
      <c r="P392" s="1" t="s">
        <v>10399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3">
        <v>672.0</v>
      </c>
      <c r="D393" s="1">
        <v>0.0</v>
      </c>
      <c r="E393" s="1" t="s">
        <v>10400</v>
      </c>
      <c r="F393" s="1" t="s">
        <v>19</v>
      </c>
      <c r="G393" s="1" t="s">
        <v>20</v>
      </c>
      <c r="H393" s="1" t="s">
        <v>10401</v>
      </c>
      <c r="I393" s="1" t="s">
        <v>10402</v>
      </c>
      <c r="J393" s="1" t="s">
        <v>10402</v>
      </c>
      <c r="K393" s="2"/>
      <c r="L393" s="1">
        <v>-2.0</v>
      </c>
      <c r="M393" s="1"/>
      <c r="N393" s="1">
        <v>14.16955</v>
      </c>
      <c r="O393" s="1" t="s">
        <v>9114</v>
      </c>
      <c r="P393" s="1" t="s">
        <v>10403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58</v>
      </c>
      <c r="B394" s="1" t="s">
        <v>17</v>
      </c>
      <c r="C394" s="1">
        <v>534.0</v>
      </c>
      <c r="D394" s="1">
        <v>0.0</v>
      </c>
      <c r="E394" s="2"/>
      <c r="F394" s="1" t="s">
        <v>19</v>
      </c>
      <c r="G394" s="1" t="s">
        <v>93</v>
      </c>
      <c r="H394" s="1" t="s">
        <v>10404</v>
      </c>
      <c r="I394" s="1" t="s">
        <v>10405</v>
      </c>
      <c r="J394" s="1" t="s">
        <v>10405</v>
      </c>
      <c r="K394" s="2"/>
      <c r="L394" s="1">
        <v>2.0</v>
      </c>
      <c r="M394" s="1"/>
      <c r="N394" s="1">
        <v>17.260883333333332</v>
      </c>
      <c r="O394" s="1" t="s">
        <v>9114</v>
      </c>
      <c r="P394" s="1" t="s">
        <v>10406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701.0</v>
      </c>
      <c r="D395" s="1">
        <v>0.0</v>
      </c>
      <c r="E395" s="1" t="s">
        <v>315</v>
      </c>
      <c r="F395" s="1" t="s">
        <v>19</v>
      </c>
      <c r="G395" s="1" t="s">
        <v>20</v>
      </c>
      <c r="H395" s="1" t="s">
        <v>10407</v>
      </c>
      <c r="I395" s="1" t="s">
        <v>10408</v>
      </c>
      <c r="J395" s="1" t="s">
        <v>10408</v>
      </c>
      <c r="K395" s="2"/>
      <c r="L395" s="1">
        <v>-6.0</v>
      </c>
      <c r="M395" s="1"/>
      <c r="N395" s="1">
        <v>8.8537</v>
      </c>
      <c r="O395" s="1" t="s">
        <v>9114</v>
      </c>
      <c r="P395" s="1" t="s">
        <v>10409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36</v>
      </c>
      <c r="B396" s="1" t="s">
        <v>17</v>
      </c>
      <c r="C396" s="1">
        <v>508.0</v>
      </c>
      <c r="D396" s="1">
        <v>0.0</v>
      </c>
      <c r="E396" s="1" t="s">
        <v>3918</v>
      </c>
      <c r="F396" s="1" t="s">
        <v>38</v>
      </c>
      <c r="G396" s="1" t="s">
        <v>20</v>
      </c>
      <c r="H396" s="1" t="s">
        <v>10410</v>
      </c>
      <c r="I396" s="1" t="s">
        <v>10411</v>
      </c>
      <c r="J396" s="1" t="s">
        <v>10412</v>
      </c>
      <c r="K396" s="1" t="s">
        <v>10413</v>
      </c>
      <c r="L396" s="1">
        <v>0.0</v>
      </c>
      <c r="M396" s="1">
        <v>0.00195</v>
      </c>
      <c r="N396" s="1">
        <v>8.505666666666666</v>
      </c>
      <c r="O396" s="1" t="s">
        <v>43</v>
      </c>
      <c r="P396" s="1" t="s">
        <v>10414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36</v>
      </c>
      <c r="B397" s="1" t="s">
        <v>17</v>
      </c>
      <c r="C397" s="3">
        <v>557.0</v>
      </c>
      <c r="D397" s="1">
        <v>0.0</v>
      </c>
      <c r="E397" s="1" t="s">
        <v>3918</v>
      </c>
      <c r="F397" s="1" t="s">
        <v>38</v>
      </c>
      <c r="G397" s="1" t="s">
        <v>20</v>
      </c>
      <c r="H397" s="1" t="s">
        <v>10415</v>
      </c>
      <c r="I397" s="1" t="s">
        <v>10416</v>
      </c>
      <c r="J397" s="1" t="s">
        <v>10417</v>
      </c>
      <c r="K397" s="1" t="s">
        <v>10418</v>
      </c>
      <c r="L397" s="1">
        <v>3.0</v>
      </c>
      <c r="M397" s="1">
        <v>0.002033333333333333</v>
      </c>
      <c r="N397" s="1">
        <v>10.120616666666667</v>
      </c>
      <c r="O397" s="1" t="s">
        <v>43</v>
      </c>
      <c r="P397" s="1" t="s">
        <v>10419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28</v>
      </c>
      <c r="B398" s="1" t="s">
        <v>17</v>
      </c>
      <c r="C398" s="1">
        <v>458.4</v>
      </c>
      <c r="D398" s="1">
        <v>0.0</v>
      </c>
      <c r="E398" s="1" t="s">
        <v>29</v>
      </c>
      <c r="F398" s="1" t="s">
        <v>19</v>
      </c>
      <c r="G398" s="1" t="s">
        <v>20</v>
      </c>
      <c r="H398" s="1" t="s">
        <v>10420</v>
      </c>
      <c r="I398" s="1" t="s">
        <v>10421</v>
      </c>
      <c r="J398" s="1" t="s">
        <v>10421</v>
      </c>
      <c r="K398" s="2"/>
      <c r="L398" s="1">
        <v>-5.0</v>
      </c>
      <c r="M398" s="1"/>
      <c r="N398" s="1">
        <v>9.602616666666666</v>
      </c>
      <c r="O398" s="1" t="s">
        <v>9114</v>
      </c>
      <c r="P398" s="1" t="s">
        <v>10422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36</v>
      </c>
      <c r="B399" s="1" t="s">
        <v>17</v>
      </c>
      <c r="C399" s="3">
        <v>274.0</v>
      </c>
      <c r="D399" s="1">
        <v>0.0</v>
      </c>
      <c r="E399" s="1" t="s">
        <v>3918</v>
      </c>
      <c r="F399" s="1" t="s">
        <v>38</v>
      </c>
      <c r="G399" s="1" t="s">
        <v>20</v>
      </c>
      <c r="H399" s="1" t="s">
        <v>10423</v>
      </c>
      <c r="I399" s="1" t="s">
        <v>10424</v>
      </c>
      <c r="J399" s="1" t="s">
        <v>10425</v>
      </c>
      <c r="K399" s="1" t="s">
        <v>10426</v>
      </c>
      <c r="L399" s="1">
        <v>-6.0</v>
      </c>
      <c r="M399" s="1">
        <v>0.0018833333333333334</v>
      </c>
      <c r="N399" s="1">
        <v>10.613216666666666</v>
      </c>
      <c r="O399" s="1" t="s">
        <v>43</v>
      </c>
      <c r="P399" s="1" t="s">
        <v>9333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28</v>
      </c>
      <c r="B400" s="1" t="s">
        <v>17</v>
      </c>
      <c r="C400" s="3">
        <v>418.0</v>
      </c>
      <c r="D400" s="1">
        <v>0.0</v>
      </c>
      <c r="E400" s="1" t="s">
        <v>29</v>
      </c>
      <c r="F400" s="1" t="s">
        <v>19</v>
      </c>
      <c r="G400" s="1" t="s">
        <v>20</v>
      </c>
      <c r="H400" s="1" t="s">
        <v>10427</v>
      </c>
      <c r="I400" s="1" t="s">
        <v>10428</v>
      </c>
      <c r="J400" s="1" t="s">
        <v>10428</v>
      </c>
      <c r="K400" s="2"/>
      <c r="L400" s="1">
        <v>-4.0</v>
      </c>
      <c r="M400" s="1"/>
      <c r="N400" s="1">
        <v>10.124366666666667</v>
      </c>
      <c r="O400" s="1" t="s">
        <v>9114</v>
      </c>
      <c r="P400" s="1" t="s">
        <v>10429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58</v>
      </c>
      <c r="B401" s="1" t="s">
        <v>485</v>
      </c>
      <c r="C401" s="1">
        <v>1487.0</v>
      </c>
      <c r="D401" s="1">
        <v>0.0</v>
      </c>
      <c r="E401" s="2"/>
      <c r="F401" s="1" t="s">
        <v>19</v>
      </c>
      <c r="G401" s="1" t="s">
        <v>20</v>
      </c>
      <c r="H401" s="1" t="s">
        <v>10430</v>
      </c>
      <c r="I401" s="1" t="s">
        <v>10431</v>
      </c>
      <c r="J401" s="1" t="s">
        <v>10431</v>
      </c>
      <c r="K401" s="2"/>
      <c r="L401" s="1">
        <v>7.0</v>
      </c>
      <c r="M401" s="1"/>
      <c r="N401" s="1">
        <v>22.588683333333332</v>
      </c>
      <c r="O401" s="1" t="s">
        <v>9114</v>
      </c>
      <c r="P401" s="1" t="s">
        <v>10432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58</v>
      </c>
      <c r="B402" s="1" t="s">
        <v>485</v>
      </c>
      <c r="C402" s="1">
        <v>370.0</v>
      </c>
      <c r="D402" s="1">
        <v>0.0</v>
      </c>
      <c r="E402" s="2"/>
      <c r="F402" s="1" t="s">
        <v>19</v>
      </c>
      <c r="G402" s="1" t="s">
        <v>20</v>
      </c>
      <c r="H402" s="1" t="s">
        <v>10433</v>
      </c>
      <c r="I402" s="1" t="s">
        <v>10434</v>
      </c>
      <c r="J402" s="1" t="s">
        <v>10434</v>
      </c>
      <c r="K402" s="2"/>
      <c r="L402" s="1">
        <v>0.0</v>
      </c>
      <c r="M402" s="1"/>
      <c r="N402" s="1">
        <v>14.474233333333334</v>
      </c>
      <c r="O402" s="1" t="s">
        <v>9114</v>
      </c>
      <c r="P402" s="1" t="s">
        <v>10435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58</v>
      </c>
      <c r="B403" s="1" t="s">
        <v>485</v>
      </c>
      <c r="C403" s="1">
        <v>329.0</v>
      </c>
      <c r="D403" s="1">
        <v>0.0</v>
      </c>
      <c r="E403" s="2"/>
      <c r="F403" s="1" t="s">
        <v>19</v>
      </c>
      <c r="G403" s="1" t="s">
        <v>20</v>
      </c>
      <c r="H403" s="1" t="s">
        <v>10436</v>
      </c>
      <c r="I403" s="1" t="s">
        <v>10437</v>
      </c>
      <c r="J403" s="1" t="s">
        <v>10437</v>
      </c>
      <c r="K403" s="2"/>
      <c r="L403" s="1">
        <v>0.0</v>
      </c>
      <c r="M403" s="1"/>
      <c r="N403" s="1">
        <v>14.227233333333333</v>
      </c>
      <c r="O403" s="1" t="s">
        <v>9114</v>
      </c>
      <c r="P403" s="1" t="s">
        <v>9610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58</v>
      </c>
      <c r="B404" s="1" t="s">
        <v>485</v>
      </c>
      <c r="C404" s="1">
        <v>492.0</v>
      </c>
      <c r="D404" s="1">
        <v>0.0</v>
      </c>
      <c r="E404" s="2"/>
      <c r="F404" s="1" t="s">
        <v>19</v>
      </c>
      <c r="G404" s="1" t="s">
        <v>20</v>
      </c>
      <c r="H404" s="1" t="s">
        <v>10438</v>
      </c>
      <c r="I404" s="1" t="s">
        <v>10439</v>
      </c>
      <c r="J404" s="1" t="s">
        <v>10439</v>
      </c>
      <c r="K404" s="2"/>
      <c r="L404" s="1">
        <v>-2.0</v>
      </c>
      <c r="M404" s="1"/>
      <c r="N404" s="1">
        <v>12.11835</v>
      </c>
      <c r="O404" s="1" t="s">
        <v>9114</v>
      </c>
      <c r="P404" s="1" t="s">
        <v>10440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58</v>
      </c>
      <c r="B405" s="1" t="s">
        <v>485</v>
      </c>
      <c r="C405" s="1">
        <v>527.0</v>
      </c>
      <c r="D405" s="1">
        <v>0.0</v>
      </c>
      <c r="E405" s="2"/>
      <c r="F405" s="1" t="s">
        <v>19</v>
      </c>
      <c r="G405" s="1" t="s">
        <v>93</v>
      </c>
      <c r="H405" s="1" t="s">
        <v>10441</v>
      </c>
      <c r="I405" s="1" t="s">
        <v>10442</v>
      </c>
      <c r="J405" s="1" t="s">
        <v>10442</v>
      </c>
      <c r="K405" s="2"/>
      <c r="L405" s="1">
        <v>-7.0</v>
      </c>
      <c r="M405" s="1"/>
      <c r="N405" s="1">
        <v>7.928633333333333</v>
      </c>
      <c r="O405" s="1" t="s">
        <v>9114</v>
      </c>
      <c r="P405" s="1" t="s">
        <v>10443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36</v>
      </c>
      <c r="B406" s="1" t="s">
        <v>17</v>
      </c>
      <c r="C406" s="3">
        <v>419.0</v>
      </c>
      <c r="D406" s="1">
        <v>0.0</v>
      </c>
      <c r="E406" s="1" t="s">
        <v>3918</v>
      </c>
      <c r="F406" s="1" t="s">
        <v>38</v>
      </c>
      <c r="G406" s="1" t="s">
        <v>20</v>
      </c>
      <c r="H406" s="1" t="s">
        <v>10444</v>
      </c>
      <c r="I406" s="1" t="s">
        <v>10445</v>
      </c>
      <c r="J406" s="1" t="s">
        <v>10446</v>
      </c>
      <c r="K406" s="1" t="s">
        <v>10447</v>
      </c>
      <c r="L406" s="1">
        <v>-8.0</v>
      </c>
      <c r="M406" s="1">
        <v>0.0019833333333333335</v>
      </c>
      <c r="N406" s="1">
        <v>10.494766666666667</v>
      </c>
      <c r="O406" s="1" t="s">
        <v>43</v>
      </c>
      <c r="P406" s="1" t="s">
        <v>10448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28</v>
      </c>
      <c r="B407" s="1" t="s">
        <v>17</v>
      </c>
      <c r="C407" s="1">
        <v>273.2</v>
      </c>
      <c r="D407" s="1">
        <v>0.0</v>
      </c>
      <c r="E407" s="1" t="s">
        <v>29</v>
      </c>
      <c r="F407" s="1" t="s">
        <v>19</v>
      </c>
      <c r="G407" s="1" t="s">
        <v>20</v>
      </c>
      <c r="H407" s="1" t="s">
        <v>10449</v>
      </c>
      <c r="I407" s="1" t="s">
        <v>10450</v>
      </c>
      <c r="J407" s="1" t="s">
        <v>10450</v>
      </c>
      <c r="K407" s="2"/>
      <c r="L407" s="1">
        <v>-10.0</v>
      </c>
      <c r="M407" s="1"/>
      <c r="N407" s="1">
        <v>4.5471</v>
      </c>
      <c r="O407" s="1" t="s">
        <v>9114</v>
      </c>
      <c r="P407" s="1" t="s">
        <v>10451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36</v>
      </c>
      <c r="B408" s="1" t="s">
        <v>17</v>
      </c>
      <c r="C408" s="3">
        <v>199.0</v>
      </c>
      <c r="D408" s="1">
        <v>50.0</v>
      </c>
      <c r="E408" s="2"/>
      <c r="F408" s="1" t="s">
        <v>67</v>
      </c>
      <c r="G408" s="1" t="s">
        <v>20</v>
      </c>
      <c r="H408" s="1" t="s">
        <v>10452</v>
      </c>
      <c r="I408" s="1" t="s">
        <v>10453</v>
      </c>
      <c r="J408" s="1" t="s">
        <v>10453</v>
      </c>
      <c r="K408" s="2"/>
      <c r="L408" s="1">
        <v>-11.0</v>
      </c>
      <c r="M408" s="1"/>
      <c r="N408" s="1">
        <v>7.394533333333333</v>
      </c>
      <c r="O408" s="1" t="s">
        <v>43</v>
      </c>
      <c r="P408" s="1" t="s">
        <v>9779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28</v>
      </c>
      <c r="B409" s="1" t="s">
        <v>17</v>
      </c>
      <c r="C409" s="3">
        <v>792.0</v>
      </c>
      <c r="D409" s="1">
        <v>0.0</v>
      </c>
      <c r="E409" s="1" t="s">
        <v>29</v>
      </c>
      <c r="F409" s="1" t="s">
        <v>19</v>
      </c>
      <c r="G409" s="1" t="s">
        <v>20</v>
      </c>
      <c r="H409" s="1" t="s">
        <v>10454</v>
      </c>
      <c r="I409" s="1" t="s">
        <v>10455</v>
      </c>
      <c r="J409" s="1" t="s">
        <v>10455</v>
      </c>
      <c r="K409" s="2"/>
      <c r="L409" s="1">
        <v>-5.0</v>
      </c>
      <c r="M409" s="1"/>
      <c r="N409" s="1">
        <v>9.23145</v>
      </c>
      <c r="O409" s="1" t="s">
        <v>9114</v>
      </c>
      <c r="P409" s="1" t="s">
        <v>10456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58</v>
      </c>
      <c r="B410" s="1" t="s">
        <v>17</v>
      </c>
      <c r="C410" s="3">
        <v>369.0</v>
      </c>
      <c r="D410" s="1">
        <v>0.0</v>
      </c>
      <c r="E410" s="2"/>
      <c r="F410" s="1" t="s">
        <v>19</v>
      </c>
      <c r="G410" s="1" t="s">
        <v>20</v>
      </c>
      <c r="H410" s="1" t="s">
        <v>10457</v>
      </c>
      <c r="I410" s="1" t="s">
        <v>10458</v>
      </c>
      <c r="J410" s="1" t="s">
        <v>10458</v>
      </c>
      <c r="K410" s="2"/>
      <c r="L410" s="1">
        <v>-2.0</v>
      </c>
      <c r="M410" s="1"/>
      <c r="N410" s="1">
        <v>12.360333333333333</v>
      </c>
      <c r="O410" s="1" t="s">
        <v>9114</v>
      </c>
      <c r="P410" s="1" t="s">
        <v>10459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36</v>
      </c>
      <c r="B411" s="1" t="s">
        <v>17</v>
      </c>
      <c r="C411" s="1">
        <v>770.0</v>
      </c>
      <c r="D411" s="1">
        <v>0.0</v>
      </c>
      <c r="E411" s="1" t="s">
        <v>3918</v>
      </c>
      <c r="F411" s="1" t="s">
        <v>38</v>
      </c>
      <c r="G411" s="1" t="s">
        <v>20</v>
      </c>
      <c r="H411" s="1" t="s">
        <v>10460</v>
      </c>
      <c r="I411" s="1" t="s">
        <v>10461</v>
      </c>
      <c r="J411" s="1" t="s">
        <v>10462</v>
      </c>
      <c r="K411" s="1" t="s">
        <v>10463</v>
      </c>
      <c r="L411" s="1">
        <v>3.0</v>
      </c>
      <c r="M411" s="1">
        <v>0.0024333333333333334</v>
      </c>
      <c r="N411" s="1">
        <v>20.800666666666668</v>
      </c>
      <c r="O411" s="1" t="s">
        <v>43</v>
      </c>
      <c r="P411" s="1" t="s">
        <v>10464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36</v>
      </c>
      <c r="B412" s="1" t="s">
        <v>17</v>
      </c>
      <c r="C412" s="1">
        <v>907.0</v>
      </c>
      <c r="D412" s="1">
        <v>0.0</v>
      </c>
      <c r="E412" s="1" t="s">
        <v>3918</v>
      </c>
      <c r="F412" s="1" t="s">
        <v>38</v>
      </c>
      <c r="G412" s="1" t="s">
        <v>20</v>
      </c>
      <c r="H412" s="1" t="s">
        <v>10465</v>
      </c>
      <c r="I412" s="1" t="s">
        <v>10466</v>
      </c>
      <c r="J412" s="1" t="s">
        <v>10467</v>
      </c>
      <c r="K412" s="1" t="s">
        <v>10468</v>
      </c>
      <c r="L412" s="1">
        <v>-10.0</v>
      </c>
      <c r="M412" s="1">
        <v>0.0026666666666666666</v>
      </c>
      <c r="N412" s="1">
        <v>11.232733333333334</v>
      </c>
      <c r="O412" s="1" t="s">
        <v>43</v>
      </c>
      <c r="P412" s="1" t="s">
        <v>10469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28</v>
      </c>
      <c r="B413" s="1" t="s">
        <v>17</v>
      </c>
      <c r="C413" s="1">
        <v>947.0</v>
      </c>
      <c r="D413" s="1">
        <v>0.0</v>
      </c>
      <c r="E413" s="1" t="s">
        <v>29</v>
      </c>
      <c r="F413" s="1" t="s">
        <v>19</v>
      </c>
      <c r="G413" s="1" t="s">
        <v>20</v>
      </c>
      <c r="H413" s="1" t="s">
        <v>10470</v>
      </c>
      <c r="I413" s="1" t="s">
        <v>10471</v>
      </c>
      <c r="J413" s="1" t="s">
        <v>10471</v>
      </c>
      <c r="K413" s="2"/>
      <c r="L413" s="1">
        <v>4.0</v>
      </c>
      <c r="M413" s="1"/>
      <c r="N413" s="1">
        <v>19.669516666666667</v>
      </c>
      <c r="O413" s="1" t="s">
        <v>9114</v>
      </c>
      <c r="P413" s="1" t="s">
        <v>10472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36</v>
      </c>
      <c r="B414" s="1" t="s">
        <v>17</v>
      </c>
      <c r="C414" s="1">
        <v>503.0</v>
      </c>
      <c r="D414" s="1">
        <v>0.0</v>
      </c>
      <c r="E414" s="1" t="s">
        <v>3918</v>
      </c>
      <c r="F414" s="1" t="s">
        <v>38</v>
      </c>
      <c r="G414" s="1" t="s">
        <v>20</v>
      </c>
      <c r="H414" s="1" t="s">
        <v>10473</v>
      </c>
      <c r="I414" s="1" t="s">
        <v>10474</v>
      </c>
      <c r="J414" s="1" t="s">
        <v>10475</v>
      </c>
      <c r="K414" s="1" t="s">
        <v>10476</v>
      </c>
      <c r="L414" s="1">
        <v>4.0</v>
      </c>
      <c r="M414" s="1">
        <v>0.002533333333333333</v>
      </c>
      <c r="N414" s="1">
        <v>24.16805</v>
      </c>
      <c r="O414" s="1" t="s">
        <v>43</v>
      </c>
      <c r="P414" s="1" t="s">
        <v>10477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36</v>
      </c>
      <c r="B415" s="1" t="s">
        <v>17</v>
      </c>
      <c r="C415" s="1">
        <v>369.0</v>
      </c>
      <c r="D415" s="1">
        <v>0.0</v>
      </c>
      <c r="E415" s="1" t="s">
        <v>3918</v>
      </c>
      <c r="F415" s="1" t="s">
        <v>38</v>
      </c>
      <c r="G415" s="1" t="s">
        <v>93</v>
      </c>
      <c r="H415" s="1" t="s">
        <v>10478</v>
      </c>
      <c r="I415" s="1" t="s">
        <v>10479</v>
      </c>
      <c r="J415" s="1" t="s">
        <v>10480</v>
      </c>
      <c r="K415" s="1" t="s">
        <v>10481</v>
      </c>
      <c r="L415" s="1">
        <v>-9.0</v>
      </c>
      <c r="M415" s="1">
        <v>0.0061333333333333335</v>
      </c>
      <c r="N415" s="1">
        <v>12.608366666666667</v>
      </c>
      <c r="O415" s="1" t="s">
        <v>43</v>
      </c>
      <c r="P415" s="1" t="s">
        <v>10482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58</v>
      </c>
      <c r="B416" s="1" t="s">
        <v>485</v>
      </c>
      <c r="C416" s="3">
        <v>488.0</v>
      </c>
      <c r="D416" s="1">
        <v>0.0</v>
      </c>
      <c r="E416" s="2"/>
      <c r="F416" s="1" t="s">
        <v>19</v>
      </c>
      <c r="G416" s="1" t="s">
        <v>20</v>
      </c>
      <c r="H416" s="1" t="s">
        <v>10483</v>
      </c>
      <c r="I416" s="1" t="s">
        <v>10484</v>
      </c>
      <c r="J416" s="1" t="s">
        <v>10484</v>
      </c>
      <c r="K416" s="2"/>
      <c r="L416" s="1">
        <v>2.0</v>
      </c>
      <c r="M416" s="1"/>
      <c r="N416" s="1">
        <v>17.461616666666668</v>
      </c>
      <c r="O416" s="1" t="s">
        <v>9114</v>
      </c>
      <c r="P416" s="1" t="s">
        <v>10485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36</v>
      </c>
      <c r="B417" s="1" t="s">
        <v>17</v>
      </c>
      <c r="C417" s="3">
        <v>772.0</v>
      </c>
      <c r="D417" s="1">
        <v>464.0</v>
      </c>
      <c r="E417" s="1" t="s">
        <v>3918</v>
      </c>
      <c r="F417" s="1" t="s">
        <v>38</v>
      </c>
      <c r="G417" s="1" t="s">
        <v>20</v>
      </c>
      <c r="H417" s="1" t="s">
        <v>10486</v>
      </c>
      <c r="I417" s="1" t="s">
        <v>10487</v>
      </c>
      <c r="J417" s="1" t="s">
        <v>10488</v>
      </c>
      <c r="K417" s="1" t="s">
        <v>10489</v>
      </c>
      <c r="L417" s="1">
        <v>-2.0</v>
      </c>
      <c r="M417" s="1">
        <v>0.0051</v>
      </c>
      <c r="N417" s="1">
        <v>34.752316666666665</v>
      </c>
      <c r="O417" s="1" t="s">
        <v>43</v>
      </c>
      <c r="P417" s="1" t="s">
        <v>10490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36</v>
      </c>
      <c r="B418" s="1" t="s">
        <v>17</v>
      </c>
      <c r="C418" s="3">
        <v>313.0</v>
      </c>
      <c r="D418" s="1">
        <v>0.0</v>
      </c>
      <c r="E418" s="1" t="s">
        <v>3918</v>
      </c>
      <c r="F418" s="1" t="s">
        <v>38</v>
      </c>
      <c r="G418" s="1" t="s">
        <v>20</v>
      </c>
      <c r="H418" s="1" t="s">
        <v>10491</v>
      </c>
      <c r="I418" s="1" t="s">
        <v>10492</v>
      </c>
      <c r="J418" s="1" t="s">
        <v>10493</v>
      </c>
      <c r="K418" s="1" t="s">
        <v>10494</v>
      </c>
      <c r="L418" s="1">
        <v>-2.0</v>
      </c>
      <c r="M418" s="1">
        <v>0.002533333333333333</v>
      </c>
      <c r="N418" s="1">
        <v>14.590366666666666</v>
      </c>
      <c r="O418" s="1" t="s">
        <v>43</v>
      </c>
      <c r="P418" s="1" t="s">
        <v>10495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36</v>
      </c>
      <c r="B419" s="1" t="s">
        <v>17</v>
      </c>
      <c r="C419" s="1">
        <v>618.0</v>
      </c>
      <c r="D419" s="1">
        <v>0.0</v>
      </c>
      <c r="E419" s="1" t="s">
        <v>3918</v>
      </c>
      <c r="F419" s="1" t="s">
        <v>38</v>
      </c>
      <c r="G419" s="1" t="s">
        <v>93</v>
      </c>
      <c r="H419" s="1" t="s">
        <v>10496</v>
      </c>
      <c r="I419" s="1" t="s">
        <v>10497</v>
      </c>
      <c r="J419" s="1" t="s">
        <v>10498</v>
      </c>
      <c r="K419" s="1" t="s">
        <v>10499</v>
      </c>
      <c r="L419" s="1">
        <v>-9.0</v>
      </c>
      <c r="M419" s="1">
        <v>0.006516666666666666</v>
      </c>
      <c r="N419" s="1">
        <v>17.490316666666665</v>
      </c>
      <c r="O419" s="1" t="s">
        <v>43</v>
      </c>
      <c r="P419" s="1" t="s">
        <v>10500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28</v>
      </c>
      <c r="B420" s="1" t="s">
        <v>17</v>
      </c>
      <c r="C420" s="1">
        <v>178.0</v>
      </c>
      <c r="D420" s="1">
        <v>0.0</v>
      </c>
      <c r="E420" s="1" t="s">
        <v>29</v>
      </c>
      <c r="F420" s="1" t="s">
        <v>19</v>
      </c>
      <c r="G420" s="1" t="s">
        <v>20</v>
      </c>
      <c r="H420" s="1" t="s">
        <v>10501</v>
      </c>
      <c r="I420" s="1" t="s">
        <v>10502</v>
      </c>
      <c r="J420" s="1" t="s">
        <v>10502</v>
      </c>
      <c r="K420" s="2"/>
      <c r="L420" s="1">
        <v>-2.0</v>
      </c>
      <c r="M420" s="1"/>
      <c r="N420" s="1">
        <v>12.922183333333333</v>
      </c>
      <c r="O420" s="1" t="s">
        <v>9114</v>
      </c>
      <c r="P420" s="1" t="s">
        <v>10503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58</v>
      </c>
      <c r="B421" s="1" t="s">
        <v>485</v>
      </c>
      <c r="C421" s="1">
        <v>264.0</v>
      </c>
      <c r="D421" s="1">
        <v>0.0</v>
      </c>
      <c r="E421" s="2"/>
      <c r="F421" s="1" t="s">
        <v>19</v>
      </c>
      <c r="G421" s="1" t="s">
        <v>20</v>
      </c>
      <c r="H421" s="1" t="s">
        <v>10504</v>
      </c>
      <c r="I421" s="1" t="s">
        <v>10505</v>
      </c>
      <c r="J421" s="1" t="s">
        <v>10505</v>
      </c>
      <c r="K421" s="2"/>
      <c r="L421" s="1">
        <v>-3.0</v>
      </c>
      <c r="M421" s="1"/>
      <c r="N421" s="1">
        <v>11.074583333333333</v>
      </c>
      <c r="O421" s="1" t="s">
        <v>9114</v>
      </c>
      <c r="P421" s="1" t="s">
        <v>10506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58</v>
      </c>
      <c r="B422" s="1" t="s">
        <v>17</v>
      </c>
      <c r="C422" s="1">
        <v>598.0</v>
      </c>
      <c r="D422" s="1">
        <v>0.0</v>
      </c>
      <c r="E422" s="2"/>
      <c r="F422" s="1" t="s">
        <v>19</v>
      </c>
      <c r="G422" s="1" t="s">
        <v>20</v>
      </c>
      <c r="H422" s="1" t="s">
        <v>10507</v>
      </c>
      <c r="I422" s="1" t="s">
        <v>10508</v>
      </c>
      <c r="J422" s="1" t="s">
        <v>10508</v>
      </c>
      <c r="K422" s="2"/>
      <c r="L422" s="1">
        <v>-7.0</v>
      </c>
      <c r="M422" s="1"/>
      <c r="N422" s="1">
        <v>7.474583333333333</v>
      </c>
      <c r="O422" s="1" t="s">
        <v>9114</v>
      </c>
      <c r="P422" s="1" t="s">
        <v>10509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28</v>
      </c>
      <c r="B423" s="1" t="s">
        <v>17</v>
      </c>
      <c r="C423" s="1">
        <v>289.2</v>
      </c>
      <c r="D423" s="1">
        <v>0.0</v>
      </c>
      <c r="E423" s="1" t="s">
        <v>29</v>
      </c>
      <c r="F423" s="1" t="s">
        <v>19</v>
      </c>
      <c r="G423" s="1" t="s">
        <v>20</v>
      </c>
      <c r="H423" s="1" t="s">
        <v>10510</v>
      </c>
      <c r="I423" s="1" t="s">
        <v>10511</v>
      </c>
      <c r="J423" s="1" t="s">
        <v>10511</v>
      </c>
      <c r="K423" s="2"/>
      <c r="L423" s="1">
        <v>-4.0</v>
      </c>
      <c r="M423" s="1"/>
      <c r="N423" s="1">
        <v>10.077416666666666</v>
      </c>
      <c r="O423" s="1" t="s">
        <v>9114</v>
      </c>
      <c r="P423" s="1" t="s">
        <v>10512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28</v>
      </c>
      <c r="B424" s="1" t="s">
        <v>17</v>
      </c>
      <c r="C424" s="3">
        <v>213.0</v>
      </c>
      <c r="D424" s="1">
        <v>0.0</v>
      </c>
      <c r="E424" s="1" t="s">
        <v>29</v>
      </c>
      <c r="F424" s="1" t="s">
        <v>19</v>
      </c>
      <c r="G424" s="1" t="s">
        <v>20</v>
      </c>
      <c r="H424" s="1" t="s">
        <v>10513</v>
      </c>
      <c r="I424" s="1" t="s">
        <v>10514</v>
      </c>
      <c r="J424" s="1" t="s">
        <v>10514</v>
      </c>
      <c r="K424" s="2"/>
      <c r="L424" s="1">
        <v>-2.0</v>
      </c>
      <c r="M424" s="1"/>
      <c r="N424" s="1">
        <v>12.180916666666667</v>
      </c>
      <c r="O424" s="1" t="s">
        <v>9114</v>
      </c>
      <c r="P424" s="1" t="s">
        <v>10515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58</v>
      </c>
      <c r="B425" s="1" t="s">
        <v>17</v>
      </c>
      <c r="C425" s="1">
        <v>440.0</v>
      </c>
      <c r="D425" s="1">
        <v>0.0</v>
      </c>
      <c r="E425" s="2"/>
      <c r="F425" s="1" t="s">
        <v>19</v>
      </c>
      <c r="G425" s="1" t="s">
        <v>93</v>
      </c>
      <c r="H425" s="1" t="s">
        <v>10516</v>
      </c>
      <c r="I425" s="1" t="s">
        <v>10517</v>
      </c>
      <c r="J425" s="1" t="s">
        <v>10517</v>
      </c>
      <c r="K425" s="2"/>
      <c r="L425" s="1">
        <v>-7.0</v>
      </c>
      <c r="M425" s="1"/>
      <c r="N425" s="1">
        <v>7.26545</v>
      </c>
      <c r="O425" s="1" t="s">
        <v>9114</v>
      </c>
      <c r="P425" s="1" t="s">
        <v>10518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36</v>
      </c>
      <c r="B426" s="1" t="s">
        <v>17</v>
      </c>
      <c r="C426" s="1">
        <v>489.0</v>
      </c>
      <c r="D426" s="1">
        <v>0.0</v>
      </c>
      <c r="E426" s="1" t="s">
        <v>9137</v>
      </c>
      <c r="F426" s="1" t="s">
        <v>38</v>
      </c>
      <c r="G426" s="1" t="s">
        <v>93</v>
      </c>
      <c r="H426" s="1" t="s">
        <v>10519</v>
      </c>
      <c r="I426" s="1" t="s">
        <v>10520</v>
      </c>
      <c r="J426" s="1" t="s">
        <v>10521</v>
      </c>
      <c r="K426" s="1" t="s">
        <v>10522</v>
      </c>
      <c r="L426" s="1">
        <v>-1.0</v>
      </c>
      <c r="M426" s="1">
        <v>0.00195</v>
      </c>
      <c r="N426" s="1">
        <v>11.531166666666667</v>
      </c>
      <c r="O426" s="1" t="s">
        <v>43</v>
      </c>
      <c r="P426" s="1" t="s">
        <v>10523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28</v>
      </c>
      <c r="B427" s="1" t="s">
        <v>17</v>
      </c>
      <c r="C427" s="1">
        <v>264.0</v>
      </c>
      <c r="D427" s="1">
        <v>0.0</v>
      </c>
      <c r="E427" s="1" t="s">
        <v>29</v>
      </c>
      <c r="F427" s="1" t="s">
        <v>19</v>
      </c>
      <c r="G427" s="1" t="s">
        <v>20</v>
      </c>
      <c r="H427" s="1" t="s">
        <v>10524</v>
      </c>
      <c r="I427" s="1" t="s">
        <v>10525</v>
      </c>
      <c r="J427" s="1" t="s">
        <v>10525</v>
      </c>
      <c r="K427" s="2"/>
      <c r="L427" s="1">
        <v>-4.0</v>
      </c>
      <c r="M427" s="1"/>
      <c r="N427" s="1">
        <v>10.657816666666667</v>
      </c>
      <c r="O427" s="1" t="s">
        <v>9114</v>
      </c>
      <c r="P427" s="1" t="s">
        <v>10078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58</v>
      </c>
      <c r="B428" s="1" t="s">
        <v>17</v>
      </c>
      <c r="C428" s="3">
        <v>329.0</v>
      </c>
      <c r="D428" s="1">
        <v>0.0</v>
      </c>
      <c r="E428" s="2"/>
      <c r="F428" s="1" t="s">
        <v>19</v>
      </c>
      <c r="G428" s="1" t="s">
        <v>20</v>
      </c>
      <c r="H428" s="1" t="s">
        <v>10526</v>
      </c>
      <c r="I428" s="1" t="s">
        <v>10527</v>
      </c>
      <c r="J428" s="1" t="s">
        <v>10527</v>
      </c>
      <c r="K428" s="2"/>
      <c r="L428" s="1">
        <v>-4.0</v>
      </c>
      <c r="M428" s="1"/>
      <c r="N428" s="1">
        <v>10.841766666666667</v>
      </c>
      <c r="O428" s="1" t="s">
        <v>9114</v>
      </c>
      <c r="P428" s="1" t="s">
        <v>9610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58</v>
      </c>
      <c r="B429" s="1" t="s">
        <v>17</v>
      </c>
      <c r="C429" s="3">
        <v>685.0</v>
      </c>
      <c r="D429" s="1">
        <v>0.0</v>
      </c>
      <c r="E429" s="2"/>
      <c r="F429" s="1" t="s">
        <v>19</v>
      </c>
      <c r="G429" s="1" t="s">
        <v>20</v>
      </c>
      <c r="H429" s="1" t="s">
        <v>10528</v>
      </c>
      <c r="I429" s="1" t="s">
        <v>10529</v>
      </c>
      <c r="J429" s="1" t="s">
        <v>10529</v>
      </c>
      <c r="K429" s="2"/>
      <c r="L429" s="1">
        <v>-6.0</v>
      </c>
      <c r="M429" s="1"/>
      <c r="N429" s="1">
        <v>8.89285</v>
      </c>
      <c r="O429" s="1" t="s">
        <v>9114</v>
      </c>
      <c r="P429" s="1" t="s">
        <v>10530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58</v>
      </c>
      <c r="B430" s="1" t="s">
        <v>17</v>
      </c>
      <c r="C430" s="1">
        <v>264.0</v>
      </c>
      <c r="D430" s="1">
        <v>0.0</v>
      </c>
      <c r="E430" s="2"/>
      <c r="F430" s="1" t="s">
        <v>19</v>
      </c>
      <c r="G430" s="1" t="s">
        <v>20</v>
      </c>
      <c r="H430" s="1" t="s">
        <v>10531</v>
      </c>
      <c r="I430" s="1" t="s">
        <v>10532</v>
      </c>
      <c r="J430" s="1" t="s">
        <v>10532</v>
      </c>
      <c r="K430" s="2"/>
      <c r="L430" s="1">
        <v>-9.0</v>
      </c>
      <c r="M430" s="1"/>
      <c r="N430" s="1">
        <v>5.35105</v>
      </c>
      <c r="O430" s="1" t="s">
        <v>9114</v>
      </c>
      <c r="P430" s="1" t="s">
        <v>9555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16</v>
      </c>
      <c r="B431" s="1" t="s">
        <v>17</v>
      </c>
      <c r="C431" s="1">
        <v>224.0</v>
      </c>
      <c r="D431" s="1">
        <v>0.0</v>
      </c>
      <c r="E431" s="1" t="s">
        <v>315</v>
      </c>
      <c r="F431" s="1" t="s">
        <v>19</v>
      </c>
      <c r="G431" s="1" t="s">
        <v>20</v>
      </c>
      <c r="H431" s="1" t="s">
        <v>10533</v>
      </c>
      <c r="I431" s="1" t="s">
        <v>10534</v>
      </c>
      <c r="J431" s="1" t="s">
        <v>10534</v>
      </c>
      <c r="K431" s="2"/>
      <c r="L431" s="1">
        <v>-11.0</v>
      </c>
      <c r="M431" s="1"/>
      <c r="N431" s="1">
        <v>3.0100666666666664</v>
      </c>
      <c r="O431" s="1" t="s">
        <v>9114</v>
      </c>
      <c r="P431" s="1" t="s">
        <v>10535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58</v>
      </c>
      <c r="B432" s="1" t="s">
        <v>17</v>
      </c>
      <c r="C432" s="3">
        <v>118.0</v>
      </c>
      <c r="D432" s="1">
        <v>0.0</v>
      </c>
      <c r="E432" s="2"/>
      <c r="F432" s="1" t="s">
        <v>19</v>
      </c>
      <c r="G432" s="1" t="s">
        <v>93</v>
      </c>
      <c r="H432" s="1" t="s">
        <v>10536</v>
      </c>
      <c r="I432" s="1" t="s">
        <v>10537</v>
      </c>
      <c r="J432" s="1" t="s">
        <v>10537</v>
      </c>
      <c r="K432" s="2"/>
      <c r="L432" s="1">
        <v>-13.0</v>
      </c>
      <c r="M432" s="1"/>
      <c r="N432" s="1">
        <v>1.8110666666666666</v>
      </c>
      <c r="O432" s="1" t="s">
        <v>9114</v>
      </c>
      <c r="P432" s="1" t="s">
        <v>10538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58</v>
      </c>
      <c r="B433" s="1" t="s">
        <v>17</v>
      </c>
      <c r="C433" s="3">
        <v>388.0</v>
      </c>
      <c r="D433" s="1">
        <v>0.0</v>
      </c>
      <c r="E433" s="2"/>
      <c r="F433" s="1" t="s">
        <v>19</v>
      </c>
      <c r="G433" s="1" t="s">
        <v>20</v>
      </c>
      <c r="H433" s="1" t="s">
        <v>10539</v>
      </c>
      <c r="I433" s="1" t="s">
        <v>10540</v>
      </c>
      <c r="J433" s="1" t="s">
        <v>10540</v>
      </c>
      <c r="K433" s="2"/>
      <c r="L433" s="1">
        <v>-4.0</v>
      </c>
      <c r="M433" s="1"/>
      <c r="N433" s="1">
        <v>10.68545</v>
      </c>
      <c r="O433" s="1" t="s">
        <v>9114</v>
      </c>
      <c r="P433" s="1" t="s">
        <v>10541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179</v>
      </c>
      <c r="B434" s="1" t="s">
        <v>17</v>
      </c>
      <c r="C434" s="1">
        <v>209.0</v>
      </c>
      <c r="D434" s="1">
        <v>0.0</v>
      </c>
      <c r="E434" s="2"/>
      <c r="F434" s="1" t="s">
        <v>67</v>
      </c>
      <c r="G434" s="1" t="s">
        <v>93</v>
      </c>
      <c r="H434" s="1" t="s">
        <v>10542</v>
      </c>
      <c r="I434" s="1" t="s">
        <v>10543</v>
      </c>
      <c r="J434" s="1" t="s">
        <v>10543</v>
      </c>
      <c r="K434" s="2"/>
      <c r="L434" s="1">
        <v>-4.0</v>
      </c>
      <c r="M434" s="1"/>
      <c r="N434" s="1">
        <v>0.24328333333333332</v>
      </c>
      <c r="O434" s="1" t="s">
        <v>182</v>
      </c>
      <c r="P434" s="1" t="s">
        <v>10544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36</v>
      </c>
      <c r="B435" s="1" t="s">
        <v>17</v>
      </c>
      <c r="C435" s="1">
        <v>288.0</v>
      </c>
      <c r="D435" s="1">
        <v>50.0</v>
      </c>
      <c r="E435" s="2"/>
      <c r="F435" s="1" t="s">
        <v>67</v>
      </c>
      <c r="G435" s="1" t="s">
        <v>68</v>
      </c>
      <c r="H435" s="1" t="s">
        <v>10545</v>
      </c>
      <c r="I435" s="1" t="s">
        <v>10546</v>
      </c>
      <c r="J435" s="1" t="s">
        <v>10546</v>
      </c>
      <c r="K435" s="2"/>
      <c r="L435" s="1">
        <v>-13.0</v>
      </c>
      <c r="M435" s="1"/>
      <c r="N435" s="1">
        <v>6.175983333333333</v>
      </c>
      <c r="O435" s="1" t="s">
        <v>43</v>
      </c>
      <c r="P435" s="1" t="s">
        <v>10547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36</v>
      </c>
      <c r="B436" s="1" t="s">
        <v>17</v>
      </c>
      <c r="C436" s="1">
        <v>297.0</v>
      </c>
      <c r="D436" s="1">
        <v>0.0</v>
      </c>
      <c r="E436" s="2"/>
      <c r="F436" s="1" t="s">
        <v>67</v>
      </c>
      <c r="G436" s="1" t="s">
        <v>20</v>
      </c>
      <c r="H436" s="1" t="s">
        <v>10548</v>
      </c>
      <c r="I436" s="1" t="s">
        <v>10549</v>
      </c>
      <c r="J436" s="1" t="s">
        <v>10549</v>
      </c>
      <c r="K436" s="2"/>
      <c r="L436" s="1">
        <v>-11.0</v>
      </c>
      <c r="M436" s="1"/>
      <c r="N436" s="1">
        <v>7.829316666666666</v>
      </c>
      <c r="O436" s="1" t="s">
        <v>43</v>
      </c>
      <c r="P436" s="1" t="s">
        <v>10550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28</v>
      </c>
      <c r="B437" s="1" t="s">
        <v>17</v>
      </c>
      <c r="C437" s="1">
        <v>543.2</v>
      </c>
      <c r="D437" s="1">
        <v>0.0</v>
      </c>
      <c r="E437" s="1" t="s">
        <v>29</v>
      </c>
      <c r="F437" s="1" t="s">
        <v>19</v>
      </c>
      <c r="G437" s="1" t="s">
        <v>20</v>
      </c>
      <c r="H437" s="1" t="s">
        <v>10551</v>
      </c>
      <c r="I437" s="1" t="s">
        <v>10552</v>
      </c>
      <c r="J437" s="1" t="s">
        <v>10552</v>
      </c>
      <c r="K437" s="2"/>
      <c r="L437" s="1">
        <v>-8.0</v>
      </c>
      <c r="M437" s="1"/>
      <c r="N437" s="1">
        <v>6.637566666666666</v>
      </c>
      <c r="O437" s="1" t="s">
        <v>9114</v>
      </c>
      <c r="P437" s="1" t="s">
        <v>10553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179</v>
      </c>
      <c r="B438" s="1" t="s">
        <v>17</v>
      </c>
      <c r="C438" s="1">
        <v>249.0</v>
      </c>
      <c r="D438" s="1">
        <v>0.0</v>
      </c>
      <c r="E438" s="2"/>
      <c r="F438" s="1" t="s">
        <v>67</v>
      </c>
      <c r="G438" s="1" t="s">
        <v>93</v>
      </c>
      <c r="H438" s="1" t="s">
        <v>10554</v>
      </c>
      <c r="I438" s="1" t="s">
        <v>10555</v>
      </c>
      <c r="J438" s="1" t="s">
        <v>10555</v>
      </c>
      <c r="K438" s="2"/>
      <c r="L438" s="1">
        <v>-4.0</v>
      </c>
      <c r="M438" s="1"/>
      <c r="N438" s="1">
        <v>0.722</v>
      </c>
      <c r="O438" s="1" t="s">
        <v>182</v>
      </c>
      <c r="P438" s="1" t="s">
        <v>10556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179</v>
      </c>
      <c r="B439" s="1" t="s">
        <v>17</v>
      </c>
      <c r="C439" s="1">
        <v>59.0</v>
      </c>
      <c r="D439" s="1">
        <v>0.0</v>
      </c>
      <c r="E439" s="2"/>
      <c r="F439" s="1" t="s">
        <v>67</v>
      </c>
      <c r="G439" s="1" t="s">
        <v>93</v>
      </c>
      <c r="H439" s="1" t="s">
        <v>10557</v>
      </c>
      <c r="I439" s="1" t="s">
        <v>10558</v>
      </c>
      <c r="J439" s="1" t="s">
        <v>10558</v>
      </c>
      <c r="K439" s="2"/>
      <c r="L439" s="1">
        <v>-4.0</v>
      </c>
      <c r="M439" s="1"/>
      <c r="N439" s="1">
        <v>0.14751666666666666</v>
      </c>
      <c r="O439" s="1" t="s">
        <v>182</v>
      </c>
      <c r="P439" s="1" t="s">
        <v>10559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28</v>
      </c>
      <c r="B440" s="1" t="s">
        <v>17</v>
      </c>
      <c r="C440" s="1">
        <v>249.2</v>
      </c>
      <c r="D440" s="1">
        <v>0.0</v>
      </c>
      <c r="E440" s="1" t="s">
        <v>29</v>
      </c>
      <c r="F440" s="1" t="s">
        <v>19</v>
      </c>
      <c r="G440" s="1" t="s">
        <v>20</v>
      </c>
      <c r="H440" s="1" t="s">
        <v>10560</v>
      </c>
      <c r="I440" s="1" t="s">
        <v>10561</v>
      </c>
      <c r="J440" s="1" t="s">
        <v>10561</v>
      </c>
      <c r="K440" s="2"/>
      <c r="L440" s="1">
        <v>-4.0</v>
      </c>
      <c r="M440" s="1"/>
      <c r="N440" s="1">
        <v>10.557383333333334</v>
      </c>
      <c r="O440" s="1" t="s">
        <v>9114</v>
      </c>
      <c r="P440" s="1" t="s">
        <v>10562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28</v>
      </c>
      <c r="B441" s="1" t="s">
        <v>17</v>
      </c>
      <c r="C441" s="3">
        <v>329.0</v>
      </c>
      <c r="D441" s="1">
        <v>0.0</v>
      </c>
      <c r="E441" s="1" t="s">
        <v>29</v>
      </c>
      <c r="F441" s="1" t="s">
        <v>19</v>
      </c>
      <c r="G441" s="1" t="s">
        <v>20</v>
      </c>
      <c r="H441" s="1" t="s">
        <v>10563</v>
      </c>
      <c r="I441" s="1" t="s">
        <v>10564</v>
      </c>
      <c r="J441" s="1" t="s">
        <v>10564</v>
      </c>
      <c r="K441" s="2"/>
      <c r="L441" s="1">
        <v>-5.0</v>
      </c>
      <c r="M441" s="1"/>
      <c r="N441" s="1">
        <v>9.886183333333333</v>
      </c>
      <c r="O441" s="1" t="s">
        <v>9114</v>
      </c>
      <c r="P441" s="1" t="s">
        <v>10565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3">
        <v>264.0</v>
      </c>
      <c r="D442" s="1">
        <v>0.0</v>
      </c>
      <c r="E442" s="1" t="s">
        <v>10566</v>
      </c>
      <c r="F442" s="1" t="s">
        <v>19</v>
      </c>
      <c r="G442" s="1" t="s">
        <v>20</v>
      </c>
      <c r="H442" s="1" t="s">
        <v>10567</v>
      </c>
      <c r="I442" s="1" t="s">
        <v>10568</v>
      </c>
      <c r="J442" s="1" t="s">
        <v>10568</v>
      </c>
      <c r="K442" s="2"/>
      <c r="L442" s="1">
        <v>-5.0</v>
      </c>
      <c r="M442" s="1"/>
      <c r="N442" s="1">
        <v>9.114016666666666</v>
      </c>
      <c r="O442" s="1" t="s">
        <v>9114</v>
      </c>
      <c r="P442" s="1" t="s">
        <v>3393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28</v>
      </c>
      <c r="B443" s="1" t="s">
        <v>17</v>
      </c>
      <c r="C443" s="1">
        <v>214.2</v>
      </c>
      <c r="D443" s="1">
        <v>0.0</v>
      </c>
      <c r="E443" s="1" t="s">
        <v>29</v>
      </c>
      <c r="F443" s="1" t="s">
        <v>19</v>
      </c>
      <c r="G443" s="1" t="s">
        <v>20</v>
      </c>
      <c r="H443" s="1" t="s">
        <v>10569</v>
      </c>
      <c r="I443" s="1" t="s">
        <v>10570</v>
      </c>
      <c r="J443" s="1" t="s">
        <v>10570</v>
      </c>
      <c r="K443" s="2"/>
      <c r="L443" s="1">
        <v>-4.0</v>
      </c>
      <c r="M443" s="1"/>
      <c r="N443" s="1">
        <v>10.2215</v>
      </c>
      <c r="O443" s="1" t="s">
        <v>9114</v>
      </c>
      <c r="P443" s="1" t="s">
        <v>10571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36</v>
      </c>
      <c r="B444" s="1" t="s">
        <v>17</v>
      </c>
      <c r="C444" s="1">
        <v>309.0</v>
      </c>
      <c r="D444" s="1">
        <v>0.0</v>
      </c>
      <c r="E444" s="1" t="s">
        <v>9137</v>
      </c>
      <c r="F444" s="1" t="s">
        <v>38</v>
      </c>
      <c r="G444" s="1" t="s">
        <v>20</v>
      </c>
      <c r="H444" s="1" t="s">
        <v>10572</v>
      </c>
      <c r="I444" s="1" t="s">
        <v>10573</v>
      </c>
      <c r="J444" s="1" t="s">
        <v>10574</v>
      </c>
      <c r="K444" s="1" t="s">
        <v>10575</v>
      </c>
      <c r="L444" s="1">
        <v>-4.0</v>
      </c>
      <c r="M444" s="1">
        <v>0.00265</v>
      </c>
      <c r="N444" s="1">
        <v>6.97615</v>
      </c>
      <c r="O444" s="1" t="s">
        <v>43</v>
      </c>
      <c r="P444" s="1" t="s">
        <v>10576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28</v>
      </c>
      <c r="B445" s="1" t="s">
        <v>17</v>
      </c>
      <c r="C445" s="1">
        <v>450.4</v>
      </c>
      <c r="D445" s="1">
        <v>0.0</v>
      </c>
      <c r="E445" s="1" t="s">
        <v>29</v>
      </c>
      <c r="F445" s="1" t="s">
        <v>19</v>
      </c>
      <c r="G445" s="1" t="s">
        <v>20</v>
      </c>
      <c r="H445" s="1" t="s">
        <v>10577</v>
      </c>
      <c r="I445" s="1" t="s">
        <v>10578</v>
      </c>
      <c r="J445" s="1" t="s">
        <v>10578</v>
      </c>
      <c r="K445" s="2"/>
      <c r="L445" s="1">
        <v>-3.0</v>
      </c>
      <c r="M445" s="1"/>
      <c r="N445" s="1">
        <v>11.714466666666667</v>
      </c>
      <c r="O445" s="1" t="s">
        <v>9114</v>
      </c>
      <c r="P445" s="1" t="s">
        <v>10579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36</v>
      </c>
      <c r="B446" s="1" t="s">
        <v>17</v>
      </c>
      <c r="C446" s="1">
        <v>269.0</v>
      </c>
      <c r="D446" s="1">
        <v>0.0</v>
      </c>
      <c r="E446" s="1" t="s">
        <v>9137</v>
      </c>
      <c r="F446" s="1" t="s">
        <v>38</v>
      </c>
      <c r="G446" s="1" t="s">
        <v>93</v>
      </c>
      <c r="H446" s="1" t="s">
        <v>10580</v>
      </c>
      <c r="I446" s="1" t="s">
        <v>10581</v>
      </c>
      <c r="J446" s="1" t="s">
        <v>10582</v>
      </c>
      <c r="K446" s="1" t="s">
        <v>10583</v>
      </c>
      <c r="L446" s="1">
        <v>-12.0</v>
      </c>
      <c r="M446" s="1">
        <v>0.00365</v>
      </c>
      <c r="N446" s="1">
        <v>6.051683333333333</v>
      </c>
      <c r="O446" s="1" t="s">
        <v>43</v>
      </c>
      <c r="P446" s="1" t="s">
        <v>10584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58</v>
      </c>
      <c r="B447" s="1" t="s">
        <v>17</v>
      </c>
      <c r="C447" s="1">
        <v>690.0</v>
      </c>
      <c r="D447" s="1">
        <v>0.0</v>
      </c>
      <c r="E447" s="2"/>
      <c r="F447" s="1" t="s">
        <v>19</v>
      </c>
      <c r="G447" s="1" t="s">
        <v>20</v>
      </c>
      <c r="H447" s="1" t="s">
        <v>10585</v>
      </c>
      <c r="I447" s="1" t="s">
        <v>10586</v>
      </c>
      <c r="J447" s="1" t="s">
        <v>10586</v>
      </c>
      <c r="K447" s="2"/>
      <c r="L447" s="1">
        <v>-4.0</v>
      </c>
      <c r="M447" s="1"/>
      <c r="N447" s="1">
        <v>10.125816666666667</v>
      </c>
      <c r="O447" s="1" t="s">
        <v>9114</v>
      </c>
      <c r="P447" s="1" t="s">
        <v>10587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28</v>
      </c>
      <c r="B448" s="1" t="s">
        <v>17</v>
      </c>
      <c r="C448" s="1">
        <v>249.2</v>
      </c>
      <c r="D448" s="1">
        <v>0.0</v>
      </c>
      <c r="E448" s="1" t="s">
        <v>29</v>
      </c>
      <c r="F448" s="1" t="s">
        <v>19</v>
      </c>
      <c r="G448" s="1" t="s">
        <v>20</v>
      </c>
      <c r="H448" s="1" t="s">
        <v>10588</v>
      </c>
      <c r="I448" s="1" t="s">
        <v>10589</v>
      </c>
      <c r="J448" s="1" t="s">
        <v>10589</v>
      </c>
      <c r="K448" s="2"/>
      <c r="L448" s="1">
        <v>-8.0</v>
      </c>
      <c r="M448" s="1"/>
      <c r="N448" s="1">
        <v>6.903366666666667</v>
      </c>
      <c r="O448" s="1" t="s">
        <v>9114</v>
      </c>
      <c r="P448" s="1" t="s">
        <v>10590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28</v>
      </c>
      <c r="B449" s="1" t="s">
        <v>17</v>
      </c>
      <c r="C449" s="1">
        <v>329.0</v>
      </c>
      <c r="D449" s="1">
        <v>0.0</v>
      </c>
      <c r="E449" s="1" t="s">
        <v>29</v>
      </c>
      <c r="F449" s="1" t="s">
        <v>19</v>
      </c>
      <c r="G449" s="1" t="s">
        <v>20</v>
      </c>
      <c r="H449" s="1" t="s">
        <v>10591</v>
      </c>
      <c r="I449" s="1" t="s">
        <v>10592</v>
      </c>
      <c r="J449" s="1" t="s">
        <v>10592</v>
      </c>
      <c r="K449" s="2"/>
      <c r="L449" s="1">
        <v>-7.0</v>
      </c>
      <c r="M449" s="1"/>
      <c r="N449" s="1">
        <v>7.234133333333333</v>
      </c>
      <c r="O449" s="1" t="s">
        <v>9114</v>
      </c>
      <c r="P449" s="1" t="s">
        <v>10593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58</v>
      </c>
      <c r="B450" s="1" t="s">
        <v>17</v>
      </c>
      <c r="C450" s="1">
        <v>563.0</v>
      </c>
      <c r="D450" s="1">
        <v>0.0</v>
      </c>
      <c r="E450" s="2"/>
      <c r="F450" s="1" t="s">
        <v>19</v>
      </c>
      <c r="G450" s="1" t="s">
        <v>20</v>
      </c>
      <c r="H450" s="1" t="s">
        <v>10594</v>
      </c>
      <c r="I450" s="1" t="s">
        <v>10595</v>
      </c>
      <c r="J450" s="1" t="s">
        <v>10595</v>
      </c>
      <c r="K450" s="2"/>
      <c r="L450" s="1">
        <v>-6.0</v>
      </c>
      <c r="M450" s="1"/>
      <c r="N450" s="1">
        <v>8.909683333333334</v>
      </c>
      <c r="O450" s="1" t="s">
        <v>9114</v>
      </c>
      <c r="P450" s="1" t="s">
        <v>10596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58</v>
      </c>
      <c r="B451" s="1" t="s">
        <v>17</v>
      </c>
      <c r="C451" s="1">
        <v>693.0</v>
      </c>
      <c r="D451" s="1">
        <v>0.0</v>
      </c>
      <c r="E451" s="2"/>
      <c r="F451" s="1" t="s">
        <v>19</v>
      </c>
      <c r="G451" s="1" t="s">
        <v>20</v>
      </c>
      <c r="H451" s="1" t="s">
        <v>10597</v>
      </c>
      <c r="I451" s="1" t="s">
        <v>10598</v>
      </c>
      <c r="J451" s="1" t="s">
        <v>10598</v>
      </c>
      <c r="K451" s="2"/>
      <c r="L451" s="1">
        <v>0.0</v>
      </c>
      <c r="M451" s="1"/>
      <c r="N451" s="1">
        <v>15.37585</v>
      </c>
      <c r="O451" s="1" t="s">
        <v>9114</v>
      </c>
      <c r="P451" s="1" t="s">
        <v>10599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58</v>
      </c>
      <c r="B452" s="1" t="s">
        <v>17</v>
      </c>
      <c r="C452" s="1">
        <v>329.0</v>
      </c>
      <c r="D452" s="1">
        <v>0.0</v>
      </c>
      <c r="E452" s="2"/>
      <c r="F452" s="1" t="s">
        <v>19</v>
      </c>
      <c r="G452" s="1" t="s">
        <v>20</v>
      </c>
      <c r="H452" s="1" t="s">
        <v>10600</v>
      </c>
      <c r="I452" s="1" t="s">
        <v>10601</v>
      </c>
      <c r="J452" s="1" t="s">
        <v>10601</v>
      </c>
      <c r="K452" s="2"/>
      <c r="L452" s="1">
        <v>-4.0</v>
      </c>
      <c r="M452" s="1"/>
      <c r="N452" s="1">
        <v>10.267516666666667</v>
      </c>
      <c r="O452" s="1" t="s">
        <v>9114</v>
      </c>
      <c r="P452" s="1" t="s">
        <v>9565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28</v>
      </c>
      <c r="B453" s="1" t="s">
        <v>17</v>
      </c>
      <c r="C453" s="1">
        <v>273.2</v>
      </c>
      <c r="D453" s="1">
        <v>0.0</v>
      </c>
      <c r="E453" s="1" t="s">
        <v>29</v>
      </c>
      <c r="F453" s="1" t="s">
        <v>19</v>
      </c>
      <c r="G453" s="1" t="s">
        <v>20</v>
      </c>
      <c r="H453" s="1" t="s">
        <v>10602</v>
      </c>
      <c r="I453" s="1" t="s">
        <v>10603</v>
      </c>
      <c r="J453" s="1" t="s">
        <v>10603</v>
      </c>
      <c r="K453" s="2"/>
      <c r="L453" s="1">
        <v>-4.0</v>
      </c>
      <c r="M453" s="1"/>
      <c r="N453" s="1">
        <v>10.0709</v>
      </c>
      <c r="O453" s="1" t="s">
        <v>9114</v>
      </c>
      <c r="P453" s="1" t="s">
        <v>10604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28</v>
      </c>
      <c r="B454" s="1" t="s">
        <v>17</v>
      </c>
      <c r="C454" s="1">
        <v>249.2</v>
      </c>
      <c r="D454" s="1">
        <v>0.0</v>
      </c>
      <c r="E454" s="1" t="s">
        <v>29</v>
      </c>
      <c r="F454" s="1" t="s">
        <v>19</v>
      </c>
      <c r="G454" s="1" t="s">
        <v>20</v>
      </c>
      <c r="H454" s="1" t="s">
        <v>10605</v>
      </c>
      <c r="I454" s="1" t="s">
        <v>10606</v>
      </c>
      <c r="J454" s="1" t="s">
        <v>10606</v>
      </c>
      <c r="K454" s="2"/>
      <c r="L454" s="1">
        <v>-4.0</v>
      </c>
      <c r="M454" s="1"/>
      <c r="N454" s="1">
        <v>10.67945</v>
      </c>
      <c r="O454" s="1" t="s">
        <v>9114</v>
      </c>
      <c r="P454" s="1" t="s">
        <v>10607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16</v>
      </c>
      <c r="B455" s="1" t="s">
        <v>17</v>
      </c>
      <c r="C455" s="1">
        <v>455.0</v>
      </c>
      <c r="D455" s="1">
        <v>0.0</v>
      </c>
      <c r="E455" s="1" t="s">
        <v>10608</v>
      </c>
      <c r="F455" s="1" t="s">
        <v>19</v>
      </c>
      <c r="G455" s="1" t="s">
        <v>20</v>
      </c>
      <c r="H455" s="1" t="s">
        <v>10609</v>
      </c>
      <c r="I455" s="1" t="s">
        <v>10610</v>
      </c>
      <c r="J455" s="1" t="s">
        <v>10610</v>
      </c>
      <c r="K455" s="2"/>
      <c r="L455" s="1">
        <v>-2.0</v>
      </c>
      <c r="M455" s="1"/>
      <c r="N455" s="1">
        <v>12.66695</v>
      </c>
      <c r="O455" s="1" t="s">
        <v>9114</v>
      </c>
      <c r="P455" s="1" t="s">
        <v>10611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58</v>
      </c>
      <c r="B456" s="1" t="s">
        <v>17</v>
      </c>
      <c r="C456" s="1">
        <v>258.0</v>
      </c>
      <c r="D456" s="1">
        <v>0.0</v>
      </c>
      <c r="E456" s="2"/>
      <c r="F456" s="1" t="s">
        <v>19</v>
      </c>
      <c r="G456" s="1" t="s">
        <v>93</v>
      </c>
      <c r="H456" s="1" t="s">
        <v>10612</v>
      </c>
      <c r="I456" s="1" t="s">
        <v>10613</v>
      </c>
      <c r="J456" s="1" t="s">
        <v>10613</v>
      </c>
      <c r="K456" s="2"/>
      <c r="L456" s="1">
        <v>-7.0</v>
      </c>
      <c r="M456" s="1"/>
      <c r="N456" s="1">
        <v>7.368433333333333</v>
      </c>
      <c r="O456" s="1" t="s">
        <v>9114</v>
      </c>
      <c r="P456" s="1" t="s">
        <v>10614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16</v>
      </c>
      <c r="B457" s="1" t="s">
        <v>485</v>
      </c>
      <c r="C457" s="3">
        <v>188.0</v>
      </c>
      <c r="D457" s="1">
        <v>0.0</v>
      </c>
      <c r="E457" s="1" t="s">
        <v>9908</v>
      </c>
      <c r="F457" s="1" t="s">
        <v>19</v>
      </c>
      <c r="G457" s="1" t="s">
        <v>20</v>
      </c>
      <c r="H457" s="1" t="s">
        <v>10615</v>
      </c>
      <c r="I457" s="1" t="s">
        <v>10616</v>
      </c>
      <c r="J457" s="1" t="s">
        <v>10616</v>
      </c>
      <c r="K457" s="2"/>
      <c r="L457" s="1">
        <v>-7.0</v>
      </c>
      <c r="M457" s="1"/>
      <c r="N457" s="1">
        <v>8.000983333333334</v>
      </c>
      <c r="O457" s="1" t="s">
        <v>9114</v>
      </c>
      <c r="P457" s="1" t="s">
        <v>9757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58</v>
      </c>
      <c r="B458" s="1" t="s">
        <v>485</v>
      </c>
      <c r="C458" s="1">
        <v>388.0</v>
      </c>
      <c r="D458" s="1">
        <v>0.0</v>
      </c>
      <c r="E458" s="2"/>
      <c r="F458" s="1" t="s">
        <v>19</v>
      </c>
      <c r="G458" s="1" t="s">
        <v>20</v>
      </c>
      <c r="H458" s="1" t="s">
        <v>10617</v>
      </c>
      <c r="I458" s="1" t="s">
        <v>10618</v>
      </c>
      <c r="J458" s="1" t="s">
        <v>10618</v>
      </c>
      <c r="K458" s="2"/>
      <c r="L458" s="1">
        <v>-5.0</v>
      </c>
      <c r="M458" s="1"/>
      <c r="N458" s="1">
        <v>9.19065</v>
      </c>
      <c r="O458" s="1" t="s">
        <v>9114</v>
      </c>
      <c r="P458" s="1" t="s">
        <v>10619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28</v>
      </c>
      <c r="B459" s="1" t="s">
        <v>17</v>
      </c>
      <c r="C459" s="1">
        <v>434.0</v>
      </c>
      <c r="D459" s="1">
        <v>0.0</v>
      </c>
      <c r="E459" s="1" t="s">
        <v>29</v>
      </c>
      <c r="F459" s="1" t="s">
        <v>19</v>
      </c>
      <c r="G459" s="1" t="s">
        <v>20</v>
      </c>
      <c r="H459" s="1" t="s">
        <v>10620</v>
      </c>
      <c r="I459" s="1" t="s">
        <v>10621</v>
      </c>
      <c r="J459" s="1" t="s">
        <v>10621</v>
      </c>
      <c r="K459" s="2"/>
      <c r="L459" s="1">
        <v>-4.0</v>
      </c>
      <c r="M459" s="1"/>
      <c r="N459" s="1">
        <v>10.65945</v>
      </c>
      <c r="O459" s="1" t="s">
        <v>9114</v>
      </c>
      <c r="P459" s="1" t="s">
        <v>10622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28</v>
      </c>
      <c r="B460" s="1" t="s">
        <v>17</v>
      </c>
      <c r="C460" s="1">
        <v>612.0</v>
      </c>
      <c r="D460" s="1">
        <v>0.0</v>
      </c>
      <c r="E460" s="1" t="s">
        <v>29</v>
      </c>
      <c r="F460" s="1" t="s">
        <v>19</v>
      </c>
      <c r="G460" s="1" t="s">
        <v>20</v>
      </c>
      <c r="H460" s="1" t="s">
        <v>10623</v>
      </c>
      <c r="I460" s="1" t="s">
        <v>10624</v>
      </c>
      <c r="J460" s="1" t="s">
        <v>10624</v>
      </c>
      <c r="K460" s="2"/>
      <c r="L460" s="1">
        <v>-5.0</v>
      </c>
      <c r="M460" s="1"/>
      <c r="N460" s="1">
        <v>9.6323</v>
      </c>
      <c r="O460" s="1" t="s">
        <v>9114</v>
      </c>
      <c r="P460" s="1" t="s">
        <v>10625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58</v>
      </c>
      <c r="B461" s="1" t="s">
        <v>485</v>
      </c>
      <c r="C461" s="3">
        <v>587.0</v>
      </c>
      <c r="D461" s="1">
        <v>0.0</v>
      </c>
      <c r="E461" s="2"/>
      <c r="F461" s="1" t="s">
        <v>19</v>
      </c>
      <c r="G461" s="1" t="s">
        <v>20</v>
      </c>
      <c r="H461" s="1" t="s">
        <v>10626</v>
      </c>
      <c r="I461" s="1" t="s">
        <v>10627</v>
      </c>
      <c r="J461" s="1" t="s">
        <v>10627</v>
      </c>
      <c r="K461" s="2"/>
      <c r="L461" s="1">
        <v>-7.0</v>
      </c>
      <c r="M461" s="1"/>
      <c r="N461" s="1">
        <v>7.892883333333334</v>
      </c>
      <c r="O461" s="1" t="s">
        <v>9114</v>
      </c>
      <c r="P461" s="1" t="s">
        <v>10628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28</v>
      </c>
      <c r="B462" s="1" t="s">
        <v>17</v>
      </c>
      <c r="C462" s="3">
        <v>379.0</v>
      </c>
      <c r="D462" s="1">
        <v>0.0</v>
      </c>
      <c r="E462" s="1" t="s">
        <v>29</v>
      </c>
      <c r="F462" s="1" t="s">
        <v>19</v>
      </c>
      <c r="G462" s="1" t="s">
        <v>20</v>
      </c>
      <c r="H462" s="1" t="s">
        <v>10629</v>
      </c>
      <c r="I462" s="1" t="s">
        <v>10630</v>
      </c>
      <c r="J462" s="1" t="s">
        <v>10630</v>
      </c>
      <c r="K462" s="2"/>
      <c r="L462" s="1">
        <v>-4.0</v>
      </c>
      <c r="M462" s="1"/>
      <c r="N462" s="1">
        <v>10.6408</v>
      </c>
      <c r="O462" s="1" t="s">
        <v>9114</v>
      </c>
      <c r="P462" s="1" t="s">
        <v>10631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58</v>
      </c>
      <c r="B463" s="1" t="s">
        <v>485</v>
      </c>
      <c r="C463" s="1">
        <v>585.0</v>
      </c>
      <c r="D463" s="1">
        <v>0.0</v>
      </c>
      <c r="E463" s="2"/>
      <c r="F463" s="1" t="s">
        <v>19</v>
      </c>
      <c r="G463" s="1" t="s">
        <v>93</v>
      </c>
      <c r="H463" s="1" t="s">
        <v>10632</v>
      </c>
      <c r="I463" s="1" t="s">
        <v>10633</v>
      </c>
      <c r="J463" s="1" t="s">
        <v>10633</v>
      </c>
      <c r="K463" s="2"/>
      <c r="L463" s="1">
        <v>-5.0</v>
      </c>
      <c r="M463" s="1"/>
      <c r="N463" s="1">
        <v>9.863516666666667</v>
      </c>
      <c r="O463" s="1" t="s">
        <v>9114</v>
      </c>
      <c r="P463" s="1" t="s">
        <v>10634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58</v>
      </c>
      <c r="B464" s="1" t="s">
        <v>485</v>
      </c>
      <c r="C464" s="1">
        <v>394.0</v>
      </c>
      <c r="D464" s="1">
        <v>0.0</v>
      </c>
      <c r="E464" s="2"/>
      <c r="F464" s="1" t="s">
        <v>19</v>
      </c>
      <c r="G464" s="1" t="s">
        <v>93</v>
      </c>
      <c r="H464" s="1" t="s">
        <v>10635</v>
      </c>
      <c r="I464" s="1" t="s">
        <v>10636</v>
      </c>
      <c r="J464" s="1" t="s">
        <v>10636</v>
      </c>
      <c r="K464" s="2"/>
      <c r="L464" s="1">
        <v>-6.0</v>
      </c>
      <c r="M464" s="1"/>
      <c r="N464" s="1">
        <v>8.044916666666667</v>
      </c>
      <c r="O464" s="1" t="s">
        <v>9114</v>
      </c>
      <c r="P464" s="1" t="s">
        <v>10637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28</v>
      </c>
      <c r="B465" s="1" t="s">
        <v>17</v>
      </c>
      <c r="C465" s="3">
        <v>364.0</v>
      </c>
      <c r="D465" s="1">
        <v>0.0</v>
      </c>
      <c r="E465" s="1" t="s">
        <v>29</v>
      </c>
      <c r="F465" s="1" t="s">
        <v>19</v>
      </c>
      <c r="G465" s="1" t="s">
        <v>20</v>
      </c>
      <c r="H465" s="1" t="s">
        <v>10638</v>
      </c>
      <c r="I465" s="1" t="s">
        <v>10639</v>
      </c>
      <c r="J465" s="1" t="s">
        <v>10639</v>
      </c>
      <c r="K465" s="2"/>
      <c r="L465" s="1">
        <v>-5.0</v>
      </c>
      <c r="M465" s="1"/>
      <c r="N465" s="1">
        <v>9.413083333333333</v>
      </c>
      <c r="O465" s="1" t="s">
        <v>9114</v>
      </c>
      <c r="P465" s="1" t="s">
        <v>10640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28</v>
      </c>
      <c r="B466" s="1" t="s">
        <v>17</v>
      </c>
      <c r="C466" s="1">
        <v>329.0</v>
      </c>
      <c r="D466" s="1">
        <v>0.0</v>
      </c>
      <c r="E466" s="1" t="s">
        <v>29</v>
      </c>
      <c r="F466" s="1" t="s">
        <v>19</v>
      </c>
      <c r="G466" s="1" t="s">
        <v>20</v>
      </c>
      <c r="H466" s="1" t="s">
        <v>10641</v>
      </c>
      <c r="I466" s="1" t="s">
        <v>10642</v>
      </c>
      <c r="J466" s="1" t="s">
        <v>10642</v>
      </c>
      <c r="K466" s="2"/>
      <c r="L466" s="1">
        <v>-6.0</v>
      </c>
      <c r="M466" s="1"/>
      <c r="N466" s="1">
        <v>8.572833333333334</v>
      </c>
      <c r="O466" s="1" t="s">
        <v>9114</v>
      </c>
      <c r="P466" s="1" t="s">
        <v>9121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28</v>
      </c>
      <c r="B467" s="1" t="s">
        <v>17</v>
      </c>
      <c r="C467" s="1">
        <v>528.0</v>
      </c>
      <c r="D467" s="1">
        <v>0.0</v>
      </c>
      <c r="E467" s="1" t="s">
        <v>29</v>
      </c>
      <c r="F467" s="1" t="s">
        <v>19</v>
      </c>
      <c r="G467" s="1" t="s">
        <v>20</v>
      </c>
      <c r="H467" s="1" t="s">
        <v>10643</v>
      </c>
      <c r="I467" s="1" t="s">
        <v>10644</v>
      </c>
      <c r="J467" s="1" t="s">
        <v>10644</v>
      </c>
      <c r="K467" s="2"/>
      <c r="L467" s="1">
        <v>-7.0</v>
      </c>
      <c r="M467" s="1"/>
      <c r="N467" s="1">
        <v>7.890216666666666</v>
      </c>
      <c r="O467" s="1" t="s">
        <v>9114</v>
      </c>
      <c r="P467" s="1" t="s">
        <v>10645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58</v>
      </c>
      <c r="B468" s="1" t="s">
        <v>485</v>
      </c>
      <c r="C468" s="3">
        <v>628.0</v>
      </c>
      <c r="D468" s="1">
        <v>0.0</v>
      </c>
      <c r="E468" s="2"/>
      <c r="F468" s="1" t="s">
        <v>19</v>
      </c>
      <c r="G468" s="1" t="s">
        <v>20</v>
      </c>
      <c r="H468" s="1" t="s">
        <v>10646</v>
      </c>
      <c r="I468" s="1" t="s">
        <v>10647</v>
      </c>
      <c r="J468" s="1" t="s">
        <v>10647</v>
      </c>
      <c r="K468" s="2"/>
      <c r="L468" s="1">
        <v>-3.0</v>
      </c>
      <c r="M468" s="1"/>
      <c r="N468" s="1">
        <v>11.212233333333334</v>
      </c>
      <c r="O468" s="1" t="s">
        <v>9114</v>
      </c>
      <c r="P468" s="1" t="s">
        <v>10648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36</v>
      </c>
      <c r="B469" s="1" t="s">
        <v>17</v>
      </c>
      <c r="C469" s="1">
        <v>359.0</v>
      </c>
      <c r="D469" s="1">
        <v>0.0</v>
      </c>
      <c r="E469" s="1" t="s">
        <v>9137</v>
      </c>
      <c r="F469" s="1" t="s">
        <v>38</v>
      </c>
      <c r="G469" s="1" t="s">
        <v>20</v>
      </c>
      <c r="H469" s="1" t="s">
        <v>10649</v>
      </c>
      <c r="I469" s="1" t="s">
        <v>10650</v>
      </c>
      <c r="J469" s="1" t="s">
        <v>10651</v>
      </c>
      <c r="K469" s="1" t="s">
        <v>10652</v>
      </c>
      <c r="L469" s="1">
        <v>11.0</v>
      </c>
      <c r="M469" s="1">
        <v>0.0017666666666666666</v>
      </c>
      <c r="N469" s="1">
        <v>10.352133333333333</v>
      </c>
      <c r="O469" s="1" t="s">
        <v>43</v>
      </c>
      <c r="P469" s="1" t="s">
        <v>10653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58</v>
      </c>
      <c r="B470" s="1" t="s">
        <v>485</v>
      </c>
      <c r="C470" s="1">
        <v>847.0</v>
      </c>
      <c r="D470" s="1">
        <v>0.0</v>
      </c>
      <c r="E470" s="2"/>
      <c r="F470" s="1" t="s">
        <v>19</v>
      </c>
      <c r="G470" s="1" t="s">
        <v>20</v>
      </c>
      <c r="H470" s="1" t="s">
        <v>10654</v>
      </c>
      <c r="I470" s="1" t="s">
        <v>10655</v>
      </c>
      <c r="J470" s="1" t="s">
        <v>10655</v>
      </c>
      <c r="K470" s="2"/>
      <c r="L470" s="1">
        <v>-2.0</v>
      </c>
      <c r="M470" s="1"/>
      <c r="N470" s="1">
        <v>12.131983333333332</v>
      </c>
      <c r="O470" s="1" t="s">
        <v>9114</v>
      </c>
      <c r="P470" s="1" t="s">
        <v>10656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16</v>
      </c>
      <c r="B471" s="1" t="s">
        <v>485</v>
      </c>
      <c r="C471" s="1">
        <v>329.0</v>
      </c>
      <c r="D471" s="1">
        <v>0.0</v>
      </c>
      <c r="E471" s="1" t="s">
        <v>10657</v>
      </c>
      <c r="F471" s="1" t="s">
        <v>19</v>
      </c>
      <c r="G471" s="1" t="s">
        <v>20</v>
      </c>
      <c r="H471" s="1" t="s">
        <v>10658</v>
      </c>
      <c r="I471" s="1" t="s">
        <v>10659</v>
      </c>
      <c r="J471" s="1" t="s">
        <v>10659</v>
      </c>
      <c r="K471" s="2"/>
      <c r="L471" s="1">
        <v>-3.0</v>
      </c>
      <c r="M471" s="1"/>
      <c r="N471" s="1">
        <v>11.753383333333334</v>
      </c>
      <c r="O471" s="1" t="s">
        <v>9114</v>
      </c>
      <c r="P471" s="1" t="s">
        <v>1734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36</v>
      </c>
      <c r="B472" s="1" t="s">
        <v>17</v>
      </c>
      <c r="C472" s="1">
        <v>349.0</v>
      </c>
      <c r="D472" s="1">
        <v>0.0</v>
      </c>
      <c r="E472" s="1" t="s">
        <v>9137</v>
      </c>
      <c r="F472" s="1" t="s">
        <v>38</v>
      </c>
      <c r="G472" s="1" t="s">
        <v>20</v>
      </c>
      <c r="H472" s="1" t="s">
        <v>10660</v>
      </c>
      <c r="I472" s="1" t="s">
        <v>10661</v>
      </c>
      <c r="J472" s="1" t="s">
        <v>10662</v>
      </c>
      <c r="K472" s="1" t="s">
        <v>10663</v>
      </c>
      <c r="L472" s="1">
        <v>-5.0</v>
      </c>
      <c r="M472" s="1">
        <v>0.0016333333333333334</v>
      </c>
      <c r="N472" s="1">
        <v>16.93315</v>
      </c>
      <c r="O472" s="1" t="s">
        <v>43</v>
      </c>
      <c r="P472" s="1" t="s">
        <v>10664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58</v>
      </c>
      <c r="B473" s="1" t="s">
        <v>485</v>
      </c>
      <c r="C473" s="1">
        <v>329.0</v>
      </c>
      <c r="D473" s="1">
        <v>0.0</v>
      </c>
      <c r="E473" s="2"/>
      <c r="F473" s="1" t="s">
        <v>19</v>
      </c>
      <c r="G473" s="1" t="s">
        <v>20</v>
      </c>
      <c r="H473" s="1" t="s">
        <v>10665</v>
      </c>
      <c r="I473" s="1" t="s">
        <v>10666</v>
      </c>
      <c r="J473" s="1" t="s">
        <v>10666</v>
      </c>
      <c r="K473" s="2"/>
      <c r="L473" s="1">
        <v>-5.0</v>
      </c>
      <c r="M473" s="1"/>
      <c r="N473" s="1">
        <v>9.6011</v>
      </c>
      <c r="O473" s="1" t="s">
        <v>9114</v>
      </c>
      <c r="P473" s="1" t="s">
        <v>10667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58</v>
      </c>
      <c r="B474" s="1" t="s">
        <v>485</v>
      </c>
      <c r="C474" s="3">
        <v>393.0</v>
      </c>
      <c r="D474" s="1">
        <v>0.0</v>
      </c>
      <c r="E474" s="2"/>
      <c r="F474" s="1" t="s">
        <v>19</v>
      </c>
      <c r="G474" s="1" t="s">
        <v>20</v>
      </c>
      <c r="H474" s="1" t="s">
        <v>10668</v>
      </c>
      <c r="I474" s="1" t="s">
        <v>10669</v>
      </c>
      <c r="J474" s="1" t="s">
        <v>10669</v>
      </c>
      <c r="K474" s="2"/>
      <c r="L474" s="1">
        <v>3.0</v>
      </c>
      <c r="M474" s="1"/>
      <c r="N474" s="1">
        <v>18.435483333333334</v>
      </c>
      <c r="O474" s="1" t="s">
        <v>9114</v>
      </c>
      <c r="P474" s="1" t="s">
        <v>10670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28</v>
      </c>
      <c r="B475" s="1" t="s">
        <v>17</v>
      </c>
      <c r="C475" s="3">
        <v>239.2</v>
      </c>
      <c r="D475" s="1">
        <v>0.0</v>
      </c>
      <c r="E475" s="1" t="s">
        <v>29</v>
      </c>
      <c r="F475" s="1" t="s">
        <v>19</v>
      </c>
      <c r="G475" s="1" t="s">
        <v>20</v>
      </c>
      <c r="H475" s="1" t="s">
        <v>10671</v>
      </c>
      <c r="I475" s="1" t="s">
        <v>10672</v>
      </c>
      <c r="J475" s="1" t="s">
        <v>10672</v>
      </c>
      <c r="K475" s="2"/>
      <c r="L475" s="1">
        <v>-3.0</v>
      </c>
      <c r="M475" s="1"/>
      <c r="N475" s="1">
        <v>11.798533333333333</v>
      </c>
      <c r="O475" s="1" t="s">
        <v>9114</v>
      </c>
      <c r="P475" s="1" t="s">
        <v>10673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36</v>
      </c>
      <c r="B476" s="1" t="s">
        <v>17</v>
      </c>
      <c r="C476" s="3">
        <v>369.0</v>
      </c>
      <c r="D476" s="1">
        <v>0.0</v>
      </c>
      <c r="E476" s="1" t="s">
        <v>9137</v>
      </c>
      <c r="F476" s="1" t="s">
        <v>38</v>
      </c>
      <c r="G476" s="1" t="s">
        <v>20</v>
      </c>
      <c r="H476" s="1" t="s">
        <v>10674</v>
      </c>
      <c r="I476" s="1" t="s">
        <v>10675</v>
      </c>
      <c r="J476" s="1" t="s">
        <v>10676</v>
      </c>
      <c r="K476" s="1" t="s">
        <v>10677</v>
      </c>
      <c r="L476" s="1">
        <v>-2.0</v>
      </c>
      <c r="M476" s="1">
        <v>0.00315</v>
      </c>
      <c r="N476" s="1">
        <v>14.825416666666667</v>
      </c>
      <c r="O476" s="1" t="s">
        <v>43</v>
      </c>
      <c r="P476" s="1" t="s">
        <v>10678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28</v>
      </c>
      <c r="B477" s="1" t="s">
        <v>17</v>
      </c>
      <c r="C477" s="1">
        <v>503.2</v>
      </c>
      <c r="D477" s="1">
        <v>0.0</v>
      </c>
      <c r="E477" s="1" t="s">
        <v>29</v>
      </c>
      <c r="F477" s="1" t="s">
        <v>19</v>
      </c>
      <c r="G477" s="1" t="s">
        <v>20</v>
      </c>
      <c r="H477" s="1" t="s">
        <v>10679</v>
      </c>
      <c r="I477" s="1" t="s">
        <v>10680</v>
      </c>
      <c r="J477" s="1" t="s">
        <v>10680</v>
      </c>
      <c r="K477" s="2"/>
      <c r="L477" s="1">
        <v>-3.0</v>
      </c>
      <c r="M477" s="1"/>
      <c r="N477" s="1">
        <v>11.208233333333334</v>
      </c>
      <c r="O477" s="1" t="s">
        <v>9114</v>
      </c>
      <c r="P477" s="1" t="s">
        <v>10681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28</v>
      </c>
      <c r="B478" s="1" t="s">
        <v>17</v>
      </c>
      <c r="C478" s="3">
        <v>823.0</v>
      </c>
      <c r="D478" s="1">
        <v>0.0</v>
      </c>
      <c r="E478" s="1" t="s">
        <v>29</v>
      </c>
      <c r="F478" s="1" t="s">
        <v>19</v>
      </c>
      <c r="G478" s="1" t="s">
        <v>20</v>
      </c>
      <c r="H478" s="1" t="s">
        <v>10682</v>
      </c>
      <c r="I478" s="1" t="s">
        <v>10683</v>
      </c>
      <c r="J478" s="1" t="s">
        <v>10683</v>
      </c>
      <c r="K478" s="2"/>
      <c r="L478" s="1">
        <v>0.0</v>
      </c>
      <c r="M478" s="1"/>
      <c r="N478" s="1">
        <v>15.902066666666666</v>
      </c>
      <c r="O478" s="1" t="s">
        <v>9114</v>
      </c>
      <c r="P478" s="1" t="s">
        <v>10684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28</v>
      </c>
      <c r="B479" s="1" t="s">
        <v>17</v>
      </c>
      <c r="C479" s="3">
        <v>271.2</v>
      </c>
      <c r="D479" s="1">
        <v>0.0</v>
      </c>
      <c r="E479" s="1" t="s">
        <v>29</v>
      </c>
      <c r="F479" s="1" t="s">
        <v>19</v>
      </c>
      <c r="G479" s="1" t="s">
        <v>20</v>
      </c>
      <c r="H479" s="1" t="s">
        <v>10685</v>
      </c>
      <c r="I479" s="1" t="s">
        <v>10686</v>
      </c>
      <c r="J479" s="1" t="s">
        <v>10686</v>
      </c>
      <c r="K479" s="2"/>
      <c r="L479" s="1">
        <v>4.0</v>
      </c>
      <c r="M479" s="1"/>
      <c r="N479" s="1">
        <v>19.506266666666665</v>
      </c>
      <c r="O479" s="1" t="s">
        <v>9114</v>
      </c>
      <c r="P479" s="1" t="s">
        <v>10687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58</v>
      </c>
      <c r="B480" s="1" t="s">
        <v>485</v>
      </c>
      <c r="C480" s="1">
        <v>329.0</v>
      </c>
      <c r="D480" s="1">
        <v>0.0</v>
      </c>
      <c r="E480" s="2"/>
      <c r="F480" s="1" t="s">
        <v>19</v>
      </c>
      <c r="G480" s="1" t="s">
        <v>20</v>
      </c>
      <c r="H480" s="1" t="s">
        <v>10688</v>
      </c>
      <c r="I480" s="1" t="s">
        <v>10689</v>
      </c>
      <c r="J480" s="1" t="s">
        <v>10689</v>
      </c>
      <c r="K480" s="2"/>
      <c r="L480" s="1">
        <v>0.0</v>
      </c>
      <c r="M480" s="1"/>
      <c r="N480" s="1">
        <v>15.162866666666666</v>
      </c>
      <c r="O480" s="1" t="s">
        <v>9114</v>
      </c>
      <c r="P480" s="1" t="s">
        <v>9558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36</v>
      </c>
      <c r="B481" s="1" t="s">
        <v>17</v>
      </c>
      <c r="C481" s="3">
        <v>438.0</v>
      </c>
      <c r="D481" s="1">
        <v>105.0</v>
      </c>
      <c r="E481" s="2"/>
      <c r="F481" s="1" t="s">
        <v>67</v>
      </c>
      <c r="G481" s="1" t="s">
        <v>20</v>
      </c>
      <c r="H481" s="1" t="s">
        <v>10690</v>
      </c>
      <c r="I481" s="1" t="s">
        <v>10691</v>
      </c>
      <c r="J481" s="1" t="s">
        <v>10691</v>
      </c>
      <c r="K481" s="2"/>
      <c r="L481" s="1">
        <v>-7.0</v>
      </c>
      <c r="M481" s="1"/>
      <c r="N481" s="1">
        <v>12.548516666666666</v>
      </c>
      <c r="O481" s="1" t="s">
        <v>43</v>
      </c>
      <c r="P481" s="1" t="s">
        <v>10692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28</v>
      </c>
      <c r="B482" s="1" t="s">
        <v>17</v>
      </c>
      <c r="C482" s="3">
        <v>619.4</v>
      </c>
      <c r="D482" s="1">
        <v>0.0</v>
      </c>
      <c r="E482" s="1" t="s">
        <v>29</v>
      </c>
      <c r="F482" s="1" t="s">
        <v>19</v>
      </c>
      <c r="G482" s="1" t="s">
        <v>20</v>
      </c>
      <c r="H482" s="1" t="s">
        <v>10693</v>
      </c>
      <c r="I482" s="1" t="s">
        <v>10694</v>
      </c>
      <c r="J482" s="1" t="s">
        <v>10694</v>
      </c>
      <c r="K482" s="2"/>
      <c r="L482" s="1">
        <v>0.0</v>
      </c>
      <c r="M482" s="1"/>
      <c r="N482" s="1">
        <v>15.033166666666666</v>
      </c>
      <c r="O482" s="1" t="s">
        <v>9114</v>
      </c>
      <c r="P482" s="1" t="s">
        <v>10695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28</v>
      </c>
      <c r="B483" s="1" t="s">
        <v>17</v>
      </c>
      <c r="C483" s="1">
        <v>153.67</v>
      </c>
      <c r="D483" s="1">
        <v>60.53</v>
      </c>
      <c r="E483" s="1" t="s">
        <v>29</v>
      </c>
      <c r="F483" s="1" t="s">
        <v>19</v>
      </c>
      <c r="G483" s="1" t="s">
        <v>20</v>
      </c>
      <c r="H483" s="1" t="s">
        <v>10696</v>
      </c>
      <c r="I483" s="1" t="s">
        <v>10697</v>
      </c>
      <c r="J483" s="1" t="s">
        <v>10697</v>
      </c>
      <c r="K483" s="2"/>
      <c r="L483" s="1">
        <v>4.0</v>
      </c>
      <c r="M483" s="1"/>
      <c r="N483" s="1">
        <v>19.446366666666666</v>
      </c>
      <c r="O483" s="1" t="s">
        <v>9114</v>
      </c>
      <c r="P483" s="1" t="s">
        <v>9253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36</v>
      </c>
      <c r="B484" s="1" t="s">
        <v>17</v>
      </c>
      <c r="C484" s="1">
        <v>297.0</v>
      </c>
      <c r="D484" s="1">
        <v>0.0</v>
      </c>
      <c r="E484" s="1" t="s">
        <v>9137</v>
      </c>
      <c r="F484" s="1" t="s">
        <v>38</v>
      </c>
      <c r="G484" s="1" t="s">
        <v>93</v>
      </c>
      <c r="H484" s="1" t="s">
        <v>10698</v>
      </c>
      <c r="I484" s="1" t="s">
        <v>10699</v>
      </c>
      <c r="J484" s="1" t="s">
        <v>10700</v>
      </c>
      <c r="K484" s="1" t="s">
        <v>10701</v>
      </c>
      <c r="L484" s="1">
        <v>-4.0</v>
      </c>
      <c r="M484" s="1">
        <v>0.0021333333333333334</v>
      </c>
      <c r="N484" s="1">
        <v>22.44943333333333</v>
      </c>
      <c r="O484" s="1" t="s">
        <v>43</v>
      </c>
      <c r="P484" s="1" t="s">
        <v>10702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28</v>
      </c>
      <c r="B485" s="1" t="s">
        <v>17</v>
      </c>
      <c r="C485" s="1">
        <v>329.0</v>
      </c>
      <c r="D485" s="1">
        <v>0.0</v>
      </c>
      <c r="E485" s="1" t="s">
        <v>29</v>
      </c>
      <c r="F485" s="1" t="s">
        <v>19</v>
      </c>
      <c r="G485" s="1" t="s">
        <v>20</v>
      </c>
      <c r="H485" s="1" t="s">
        <v>10703</v>
      </c>
      <c r="I485" s="1" t="s">
        <v>10704</v>
      </c>
      <c r="J485" s="1" t="s">
        <v>10704</v>
      </c>
      <c r="K485" s="2"/>
      <c r="L485" s="1">
        <v>-1.0</v>
      </c>
      <c r="M485" s="1"/>
      <c r="N485" s="1">
        <v>13.178833333333333</v>
      </c>
      <c r="O485" s="1" t="s">
        <v>9114</v>
      </c>
      <c r="P485" s="1" t="s">
        <v>9587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58</v>
      </c>
      <c r="B486" s="1" t="s">
        <v>485</v>
      </c>
      <c r="C486" s="1">
        <v>331.0</v>
      </c>
      <c r="D486" s="1">
        <v>0.0</v>
      </c>
      <c r="E486" s="2"/>
      <c r="F486" s="1" t="s">
        <v>19</v>
      </c>
      <c r="G486" s="1" t="s">
        <v>20</v>
      </c>
      <c r="H486" s="1" t="s">
        <v>10705</v>
      </c>
      <c r="I486" s="1" t="s">
        <v>10706</v>
      </c>
      <c r="J486" s="1" t="s">
        <v>10706</v>
      </c>
      <c r="K486" s="2"/>
      <c r="L486" s="1">
        <v>3.0</v>
      </c>
      <c r="M486" s="1"/>
      <c r="N486" s="1">
        <v>18.7897</v>
      </c>
      <c r="O486" s="1" t="s">
        <v>9114</v>
      </c>
      <c r="P486" s="1" t="s">
        <v>10707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28</v>
      </c>
      <c r="B487" s="1" t="s">
        <v>17</v>
      </c>
      <c r="C487" s="3">
        <v>329.0</v>
      </c>
      <c r="D487" s="1">
        <v>0.0</v>
      </c>
      <c r="E487" s="1" t="s">
        <v>29</v>
      </c>
      <c r="F487" s="1" t="s">
        <v>19</v>
      </c>
      <c r="G487" s="1" t="s">
        <v>20</v>
      </c>
      <c r="H487" s="1" t="s">
        <v>10708</v>
      </c>
      <c r="I487" s="1" t="s">
        <v>10709</v>
      </c>
      <c r="J487" s="1" t="s">
        <v>10709</v>
      </c>
      <c r="K487" s="2"/>
      <c r="L487" s="1">
        <v>-4.0</v>
      </c>
      <c r="M487" s="1"/>
      <c r="N487" s="1">
        <v>10.829183333333333</v>
      </c>
      <c r="O487" s="1" t="s">
        <v>9114</v>
      </c>
      <c r="P487" s="1" t="s">
        <v>10710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36</v>
      </c>
      <c r="B488" s="1" t="s">
        <v>17</v>
      </c>
      <c r="C488" s="3">
        <v>338.0</v>
      </c>
      <c r="D488" s="1">
        <v>0.0</v>
      </c>
      <c r="E488" s="1" t="s">
        <v>9137</v>
      </c>
      <c r="F488" s="1" t="s">
        <v>38</v>
      </c>
      <c r="G488" s="1" t="s">
        <v>20</v>
      </c>
      <c r="H488" s="1" t="s">
        <v>10711</v>
      </c>
      <c r="I488" s="1" t="s">
        <v>10712</v>
      </c>
      <c r="J488" s="1" t="s">
        <v>10713</v>
      </c>
      <c r="K488" s="1" t="s">
        <v>10714</v>
      </c>
      <c r="L488" s="1">
        <v>0.0</v>
      </c>
      <c r="M488" s="1">
        <v>0.002266666666666667</v>
      </c>
      <c r="N488" s="1">
        <v>9.76885</v>
      </c>
      <c r="O488" s="1" t="s">
        <v>43</v>
      </c>
      <c r="P488" s="1" t="s">
        <v>10715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36</v>
      </c>
      <c r="B489" s="1" t="s">
        <v>17</v>
      </c>
      <c r="C489" s="1">
        <v>249.0</v>
      </c>
      <c r="D489" s="1">
        <v>0.0</v>
      </c>
      <c r="E489" s="1" t="s">
        <v>9137</v>
      </c>
      <c r="F489" s="1" t="s">
        <v>38</v>
      </c>
      <c r="G489" s="1" t="s">
        <v>93</v>
      </c>
      <c r="H489" s="1" t="s">
        <v>10716</v>
      </c>
      <c r="I489" s="1" t="s">
        <v>10717</v>
      </c>
      <c r="J489" s="1" t="s">
        <v>10718</v>
      </c>
      <c r="K489" s="1" t="s">
        <v>10719</v>
      </c>
      <c r="L489" s="1">
        <v>0.0</v>
      </c>
      <c r="M489" s="1">
        <v>0.0016</v>
      </c>
      <c r="N489" s="1">
        <v>6.096266666666667</v>
      </c>
      <c r="O489" s="1" t="s">
        <v>43</v>
      </c>
      <c r="P489" s="1" t="s">
        <v>10720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485</v>
      </c>
      <c r="C490" s="1">
        <v>398.0</v>
      </c>
      <c r="D490" s="1">
        <v>0.0</v>
      </c>
      <c r="E490" s="1" t="s">
        <v>315</v>
      </c>
      <c r="F490" s="1" t="s">
        <v>19</v>
      </c>
      <c r="G490" s="1" t="s">
        <v>20</v>
      </c>
      <c r="H490" s="1" t="s">
        <v>10721</v>
      </c>
      <c r="I490" s="1" t="s">
        <v>10722</v>
      </c>
      <c r="J490" s="1" t="s">
        <v>10722</v>
      </c>
      <c r="K490" s="2"/>
      <c r="L490" s="1">
        <v>-7.0</v>
      </c>
      <c r="M490" s="1"/>
      <c r="N490" s="1">
        <v>7.97085</v>
      </c>
      <c r="O490" s="1" t="s">
        <v>9114</v>
      </c>
      <c r="P490" s="1" t="s">
        <v>10723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58</v>
      </c>
      <c r="B491" s="1" t="s">
        <v>485</v>
      </c>
      <c r="C491" s="1">
        <v>329.0</v>
      </c>
      <c r="D491" s="1">
        <v>0.0</v>
      </c>
      <c r="E491" s="2"/>
      <c r="F491" s="1" t="s">
        <v>19</v>
      </c>
      <c r="G491" s="1" t="s">
        <v>20</v>
      </c>
      <c r="H491" s="1" t="s">
        <v>10724</v>
      </c>
      <c r="I491" s="1" t="s">
        <v>10725</v>
      </c>
      <c r="J491" s="1" t="s">
        <v>10725</v>
      </c>
      <c r="K491" s="2"/>
      <c r="L491" s="1">
        <v>-1.0</v>
      </c>
      <c r="M491" s="1"/>
      <c r="N491" s="1">
        <v>13.83015</v>
      </c>
      <c r="O491" s="1" t="s">
        <v>9114</v>
      </c>
      <c r="P491" s="1" t="s">
        <v>9377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36</v>
      </c>
      <c r="B492" s="1" t="s">
        <v>17</v>
      </c>
      <c r="C492" s="1">
        <v>349.0</v>
      </c>
      <c r="D492" s="1">
        <v>0.0</v>
      </c>
      <c r="E492" s="1" t="s">
        <v>9137</v>
      </c>
      <c r="F492" s="1" t="s">
        <v>38</v>
      </c>
      <c r="G492" s="1" t="s">
        <v>20</v>
      </c>
      <c r="H492" s="1" t="s">
        <v>10726</v>
      </c>
      <c r="I492" s="1" t="s">
        <v>10727</v>
      </c>
      <c r="J492" s="1" t="s">
        <v>10728</v>
      </c>
      <c r="K492" s="1" t="s">
        <v>10729</v>
      </c>
      <c r="L492" s="1">
        <v>6.0</v>
      </c>
      <c r="M492" s="1">
        <v>0.0025</v>
      </c>
      <c r="N492" s="1">
        <v>45.92055</v>
      </c>
      <c r="O492" s="1" t="s">
        <v>43</v>
      </c>
      <c r="P492" s="1" t="s">
        <v>10730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36</v>
      </c>
      <c r="B493" s="1" t="s">
        <v>17</v>
      </c>
      <c r="C493" s="1">
        <v>249.0</v>
      </c>
      <c r="D493" s="1">
        <v>0.0</v>
      </c>
      <c r="E493" s="1" t="s">
        <v>9137</v>
      </c>
      <c r="F493" s="1" t="s">
        <v>38</v>
      </c>
      <c r="G493" s="1" t="s">
        <v>93</v>
      </c>
      <c r="H493" s="1" t="s">
        <v>10731</v>
      </c>
      <c r="I493" s="1" t="s">
        <v>10732</v>
      </c>
      <c r="J493" s="1" t="s">
        <v>10733</v>
      </c>
      <c r="K493" s="1" t="s">
        <v>10734</v>
      </c>
      <c r="L493" s="1">
        <v>-11.0</v>
      </c>
      <c r="M493" s="1">
        <v>0.0066166666666666665</v>
      </c>
      <c r="N493" s="1">
        <v>8.006916666666667</v>
      </c>
      <c r="O493" s="1" t="s">
        <v>43</v>
      </c>
      <c r="P493" s="1" t="s">
        <v>9994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36</v>
      </c>
      <c r="B494" s="1" t="s">
        <v>17</v>
      </c>
      <c r="C494" s="1">
        <v>358.0</v>
      </c>
      <c r="D494" s="1">
        <v>0.0</v>
      </c>
      <c r="E494" s="2"/>
      <c r="F494" s="1" t="s">
        <v>67</v>
      </c>
      <c r="G494" s="1" t="s">
        <v>20</v>
      </c>
      <c r="H494" s="1" t="s">
        <v>10735</v>
      </c>
      <c r="I494" s="1" t="s">
        <v>10736</v>
      </c>
      <c r="J494" s="1" t="s">
        <v>10736</v>
      </c>
      <c r="K494" s="2"/>
      <c r="L494" s="1">
        <v>-6.0</v>
      </c>
      <c r="M494" s="1"/>
      <c r="N494" s="1">
        <v>12.374916666666667</v>
      </c>
      <c r="O494" s="1" t="s">
        <v>43</v>
      </c>
      <c r="P494" s="1" t="s">
        <v>10737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28</v>
      </c>
      <c r="B495" s="1" t="s">
        <v>17</v>
      </c>
      <c r="C495" s="1">
        <v>558.2</v>
      </c>
      <c r="D495" s="1">
        <v>0.0</v>
      </c>
      <c r="E495" s="1" t="s">
        <v>29</v>
      </c>
      <c r="F495" s="1" t="s">
        <v>19</v>
      </c>
      <c r="G495" s="1" t="s">
        <v>20</v>
      </c>
      <c r="H495" s="1" t="s">
        <v>10738</v>
      </c>
      <c r="I495" s="1" t="s">
        <v>10739</v>
      </c>
      <c r="J495" s="1" t="s">
        <v>10739</v>
      </c>
      <c r="K495" s="2"/>
      <c r="L495" s="1">
        <v>4.0</v>
      </c>
      <c r="M495" s="1"/>
      <c r="N495" s="1">
        <v>19.944883333333333</v>
      </c>
      <c r="O495" s="1" t="s">
        <v>9114</v>
      </c>
      <c r="P495" s="1" t="s">
        <v>9882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36</v>
      </c>
      <c r="B496" s="1" t="s">
        <v>17</v>
      </c>
      <c r="C496" s="1">
        <v>329.0</v>
      </c>
      <c r="D496" s="1">
        <v>0.0</v>
      </c>
      <c r="E496" s="1" t="s">
        <v>9137</v>
      </c>
      <c r="F496" s="1" t="s">
        <v>38</v>
      </c>
      <c r="G496" s="1" t="s">
        <v>20</v>
      </c>
      <c r="H496" s="1" t="s">
        <v>10740</v>
      </c>
      <c r="I496" s="1" t="s">
        <v>10741</v>
      </c>
      <c r="J496" s="1" t="s">
        <v>10742</v>
      </c>
      <c r="K496" s="1" t="s">
        <v>10743</v>
      </c>
      <c r="L496" s="1">
        <v>7.0</v>
      </c>
      <c r="M496" s="1">
        <v>51.93696666666666</v>
      </c>
      <c r="N496" s="1">
        <v>148.40533333333335</v>
      </c>
      <c r="O496" s="1" t="s">
        <v>43</v>
      </c>
      <c r="P496" s="1" t="s">
        <v>9730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28</v>
      </c>
      <c r="B497" s="1" t="s">
        <v>17</v>
      </c>
      <c r="C497" s="1">
        <v>356.0</v>
      </c>
      <c r="D497" s="1">
        <v>0.0</v>
      </c>
      <c r="E497" s="1" t="s">
        <v>29</v>
      </c>
      <c r="F497" s="1" t="s">
        <v>19</v>
      </c>
      <c r="G497" s="1" t="s">
        <v>20</v>
      </c>
      <c r="H497" s="1" t="s">
        <v>10744</v>
      </c>
      <c r="I497" s="1" t="s">
        <v>10745</v>
      </c>
      <c r="J497" s="1" t="s">
        <v>10745</v>
      </c>
      <c r="K497" s="2"/>
      <c r="L497" s="1">
        <v>-9.0</v>
      </c>
      <c r="M497" s="1"/>
      <c r="N497" s="1">
        <v>5.996533333333334</v>
      </c>
      <c r="O497" s="1" t="s">
        <v>9114</v>
      </c>
      <c r="P497" s="1" t="s">
        <v>10746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36</v>
      </c>
      <c r="B498" s="1" t="s">
        <v>17</v>
      </c>
      <c r="C498" s="3">
        <v>252.0</v>
      </c>
      <c r="D498" s="1">
        <v>84.0</v>
      </c>
      <c r="E498" s="2"/>
      <c r="F498" s="1" t="s">
        <v>67</v>
      </c>
      <c r="G498" s="1" t="s">
        <v>20</v>
      </c>
      <c r="H498" s="1" t="s">
        <v>10747</v>
      </c>
      <c r="I498" s="1" t="s">
        <v>10748</v>
      </c>
      <c r="J498" s="1" t="s">
        <v>10748</v>
      </c>
      <c r="K498" s="2"/>
      <c r="L498" s="1">
        <v>-11.0</v>
      </c>
      <c r="M498" s="1"/>
      <c r="N498" s="1">
        <v>8.025666666666666</v>
      </c>
      <c r="O498" s="1" t="s">
        <v>43</v>
      </c>
      <c r="P498" s="1" t="s">
        <v>10749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28</v>
      </c>
      <c r="B499" s="1" t="s">
        <v>17</v>
      </c>
      <c r="C499" s="1">
        <v>478.2</v>
      </c>
      <c r="D499" s="1">
        <v>0.0</v>
      </c>
      <c r="E499" s="1" t="s">
        <v>29</v>
      </c>
      <c r="F499" s="1" t="s">
        <v>19</v>
      </c>
      <c r="G499" s="1" t="s">
        <v>20</v>
      </c>
      <c r="H499" s="1" t="s">
        <v>10750</v>
      </c>
      <c r="I499" s="1" t="s">
        <v>10751</v>
      </c>
      <c r="J499" s="1" t="s">
        <v>10751</v>
      </c>
      <c r="K499" s="2"/>
      <c r="L499" s="1">
        <v>-7.0</v>
      </c>
      <c r="M499" s="1"/>
      <c r="N499" s="1">
        <v>7.773516666666667</v>
      </c>
      <c r="O499" s="1" t="s">
        <v>9114</v>
      </c>
      <c r="P499" s="1" t="s">
        <v>10752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58</v>
      </c>
      <c r="B500" s="1" t="s">
        <v>485</v>
      </c>
      <c r="C500" s="1">
        <v>837.0</v>
      </c>
      <c r="D500" s="1">
        <v>0.0</v>
      </c>
      <c r="E500" s="2"/>
      <c r="F500" s="1" t="s">
        <v>19</v>
      </c>
      <c r="G500" s="1" t="s">
        <v>20</v>
      </c>
      <c r="H500" s="1" t="s">
        <v>10753</v>
      </c>
      <c r="I500" s="1" t="s">
        <v>10754</v>
      </c>
      <c r="J500" s="1" t="s">
        <v>10754</v>
      </c>
      <c r="K500" s="2"/>
      <c r="L500" s="1">
        <v>-2.0</v>
      </c>
      <c r="M500" s="1"/>
      <c r="N500" s="1">
        <v>12.861433333333334</v>
      </c>
      <c r="O500" s="1" t="s">
        <v>9114</v>
      </c>
      <c r="P500" s="1" t="s">
        <v>10755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28</v>
      </c>
      <c r="B501" s="1" t="s">
        <v>17</v>
      </c>
      <c r="C501" s="1">
        <v>331.2</v>
      </c>
      <c r="D501" s="1">
        <v>0.0</v>
      </c>
      <c r="E501" s="1" t="s">
        <v>29</v>
      </c>
      <c r="F501" s="1" t="s">
        <v>19</v>
      </c>
      <c r="G501" s="1" t="s">
        <v>20</v>
      </c>
      <c r="H501" s="1" t="s">
        <v>10756</v>
      </c>
      <c r="I501" s="1" t="s">
        <v>10757</v>
      </c>
      <c r="J501" s="1" t="s">
        <v>10757</v>
      </c>
      <c r="K501" s="2"/>
      <c r="L501" s="1">
        <v>-6.0</v>
      </c>
      <c r="M501" s="1"/>
      <c r="N501" s="1">
        <v>8.436016666666667</v>
      </c>
      <c r="O501" s="1" t="s">
        <v>9114</v>
      </c>
      <c r="P501" s="1" t="s">
        <v>10758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28</v>
      </c>
      <c r="B502" s="1" t="s">
        <v>17</v>
      </c>
      <c r="C502" s="1">
        <v>214.2</v>
      </c>
      <c r="D502" s="1">
        <v>0.0</v>
      </c>
      <c r="E502" s="1" t="s">
        <v>29</v>
      </c>
      <c r="F502" s="1" t="s">
        <v>19</v>
      </c>
      <c r="G502" s="1" t="s">
        <v>20</v>
      </c>
      <c r="H502" s="1" t="s">
        <v>10759</v>
      </c>
      <c r="I502" s="1" t="s">
        <v>10760</v>
      </c>
      <c r="J502" s="1" t="s">
        <v>10760</v>
      </c>
      <c r="K502" s="2"/>
      <c r="L502" s="1">
        <v>-6.0</v>
      </c>
      <c r="M502" s="1"/>
      <c r="N502" s="1">
        <v>8.932833333333333</v>
      </c>
      <c r="O502" s="1" t="s">
        <v>9114</v>
      </c>
      <c r="P502" s="1" t="s">
        <v>9590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36</v>
      </c>
      <c r="B503" s="1" t="s">
        <v>17</v>
      </c>
      <c r="C503" s="3">
        <v>331.0</v>
      </c>
      <c r="D503" s="1">
        <v>28.0</v>
      </c>
      <c r="E503" s="1" t="s">
        <v>10761</v>
      </c>
      <c r="F503" s="1" t="s">
        <v>38</v>
      </c>
      <c r="G503" s="1" t="s">
        <v>20</v>
      </c>
      <c r="H503" s="1" t="s">
        <v>10762</v>
      </c>
      <c r="I503" s="1" t="s">
        <v>10763</v>
      </c>
      <c r="J503" s="1" t="s">
        <v>10764</v>
      </c>
      <c r="K503" s="1" t="s">
        <v>10765</v>
      </c>
      <c r="L503" s="1">
        <v>-7.0</v>
      </c>
      <c r="M503" s="1">
        <v>0.0028166666666666665</v>
      </c>
      <c r="N503" s="1">
        <v>16.142116666666666</v>
      </c>
      <c r="O503" s="1" t="s">
        <v>43</v>
      </c>
      <c r="P503" s="1" t="s">
        <v>10766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28</v>
      </c>
      <c r="B504" s="1" t="s">
        <v>17</v>
      </c>
      <c r="C504" s="1">
        <v>444.4</v>
      </c>
      <c r="D504" s="1">
        <v>0.0</v>
      </c>
      <c r="E504" s="1" t="s">
        <v>29</v>
      </c>
      <c r="F504" s="1" t="s">
        <v>19</v>
      </c>
      <c r="G504" s="1" t="s">
        <v>20</v>
      </c>
      <c r="H504" s="1" t="s">
        <v>10767</v>
      </c>
      <c r="I504" s="1" t="s">
        <v>10768</v>
      </c>
      <c r="J504" s="1" t="s">
        <v>10768</v>
      </c>
      <c r="K504" s="2"/>
      <c r="L504" s="1">
        <v>-1.0</v>
      </c>
      <c r="M504" s="1"/>
      <c r="N504" s="1">
        <v>13.926983333333334</v>
      </c>
      <c r="O504" s="1" t="s">
        <v>9114</v>
      </c>
      <c r="P504" s="1" t="s">
        <v>10769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28</v>
      </c>
      <c r="B505" s="1" t="s">
        <v>17</v>
      </c>
      <c r="C505" s="1">
        <v>828.2</v>
      </c>
      <c r="D505" s="1">
        <v>0.0</v>
      </c>
      <c r="E505" s="1" t="s">
        <v>29</v>
      </c>
      <c r="F505" s="1" t="s">
        <v>19</v>
      </c>
      <c r="G505" s="1" t="s">
        <v>20</v>
      </c>
      <c r="H505" s="1" t="s">
        <v>10770</v>
      </c>
      <c r="I505" s="1" t="s">
        <v>10771</v>
      </c>
      <c r="J505" s="1" t="s">
        <v>10771</v>
      </c>
      <c r="K505" s="2"/>
      <c r="L505" s="1">
        <v>-2.0</v>
      </c>
      <c r="M505" s="1"/>
      <c r="N505" s="1">
        <v>12.829966666666667</v>
      </c>
      <c r="O505" s="1" t="s">
        <v>9114</v>
      </c>
      <c r="P505" s="1" t="s">
        <v>10772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36</v>
      </c>
      <c r="B506" s="1" t="s">
        <v>17</v>
      </c>
      <c r="C506" s="1">
        <v>249.0</v>
      </c>
      <c r="D506" s="1">
        <v>0.0</v>
      </c>
      <c r="E506" s="1" t="s">
        <v>10761</v>
      </c>
      <c r="F506" s="1" t="s">
        <v>38</v>
      </c>
      <c r="G506" s="1" t="s">
        <v>20</v>
      </c>
      <c r="H506" s="1" t="s">
        <v>10773</v>
      </c>
      <c r="I506" s="1" t="s">
        <v>10774</v>
      </c>
      <c r="J506" s="1" t="s">
        <v>10775</v>
      </c>
      <c r="K506" s="1" t="s">
        <v>10776</v>
      </c>
      <c r="L506" s="1">
        <v>-5.0</v>
      </c>
      <c r="M506" s="1">
        <v>0.0021666666666666666</v>
      </c>
      <c r="N506" s="1">
        <v>19.66875</v>
      </c>
      <c r="O506" s="1" t="s">
        <v>43</v>
      </c>
      <c r="P506" s="1" t="s">
        <v>9779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28</v>
      </c>
      <c r="B507" s="1" t="s">
        <v>17</v>
      </c>
      <c r="C507" s="3">
        <v>838.0</v>
      </c>
      <c r="D507" s="1">
        <v>0.0</v>
      </c>
      <c r="E507" s="1" t="s">
        <v>29</v>
      </c>
      <c r="F507" s="1" t="s">
        <v>19</v>
      </c>
      <c r="G507" s="1" t="s">
        <v>20</v>
      </c>
      <c r="H507" s="1" t="s">
        <v>10777</v>
      </c>
      <c r="I507" s="1" t="s">
        <v>10778</v>
      </c>
      <c r="J507" s="1" t="s">
        <v>10778</v>
      </c>
      <c r="K507" s="2"/>
      <c r="L507" s="1">
        <v>0.0</v>
      </c>
      <c r="M507" s="1"/>
      <c r="N507" s="1">
        <v>15.858566666666666</v>
      </c>
      <c r="O507" s="1" t="s">
        <v>9114</v>
      </c>
      <c r="P507" s="1" t="s">
        <v>10779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58</v>
      </c>
      <c r="B508" s="1" t="s">
        <v>17</v>
      </c>
      <c r="C508" s="1">
        <v>563.0</v>
      </c>
      <c r="D508" s="1">
        <v>0.0</v>
      </c>
      <c r="E508" s="2"/>
      <c r="F508" s="1" t="s">
        <v>19</v>
      </c>
      <c r="G508" s="1" t="s">
        <v>20</v>
      </c>
      <c r="H508" s="1" t="s">
        <v>10780</v>
      </c>
      <c r="I508" s="1" t="s">
        <v>10781</v>
      </c>
      <c r="J508" s="1" t="s">
        <v>10781</v>
      </c>
      <c r="K508" s="2"/>
      <c r="L508" s="1">
        <v>0.0</v>
      </c>
      <c r="M508" s="1"/>
      <c r="N508" s="1">
        <v>14.03545</v>
      </c>
      <c r="O508" s="1" t="s">
        <v>9114</v>
      </c>
      <c r="P508" s="1" t="s">
        <v>10782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36</v>
      </c>
      <c r="B509" s="1" t="s">
        <v>17</v>
      </c>
      <c r="C509" s="1">
        <v>167.0</v>
      </c>
      <c r="D509" s="1">
        <v>42.0</v>
      </c>
      <c r="E509" s="2"/>
      <c r="F509" s="1" t="s">
        <v>67</v>
      </c>
      <c r="G509" s="1" t="s">
        <v>20</v>
      </c>
      <c r="H509" s="1" t="s">
        <v>10783</v>
      </c>
      <c r="I509" s="1" t="s">
        <v>10784</v>
      </c>
      <c r="J509" s="1" t="s">
        <v>10784</v>
      </c>
      <c r="K509" s="2"/>
      <c r="L509" s="1">
        <v>-1.0</v>
      </c>
      <c r="M509" s="1"/>
      <c r="N509" s="1">
        <v>20.773333333333333</v>
      </c>
      <c r="O509" s="1" t="s">
        <v>43</v>
      </c>
      <c r="P509" s="1" t="s">
        <v>10785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58</v>
      </c>
      <c r="B510" s="1" t="s">
        <v>17</v>
      </c>
      <c r="C510" s="1">
        <v>518.0</v>
      </c>
      <c r="D510" s="1">
        <v>0.0</v>
      </c>
      <c r="E510" s="2"/>
      <c r="F510" s="1" t="s">
        <v>19</v>
      </c>
      <c r="G510" s="1" t="s">
        <v>20</v>
      </c>
      <c r="H510" s="1" t="s">
        <v>10786</v>
      </c>
      <c r="I510" s="1" t="s">
        <v>10787</v>
      </c>
      <c r="J510" s="1" t="s">
        <v>10787</v>
      </c>
      <c r="K510" s="2"/>
      <c r="L510" s="1">
        <v>-3.0</v>
      </c>
      <c r="M510" s="1"/>
      <c r="N510" s="1">
        <v>11.922533333333334</v>
      </c>
      <c r="O510" s="1" t="s">
        <v>9114</v>
      </c>
      <c r="P510" s="1" t="s">
        <v>10788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264.0</v>
      </c>
      <c r="D511" s="1">
        <v>0.0</v>
      </c>
      <c r="E511" s="1" t="s">
        <v>10566</v>
      </c>
      <c r="F511" s="1" t="s">
        <v>19</v>
      </c>
      <c r="G511" s="1" t="s">
        <v>20</v>
      </c>
      <c r="H511" s="1" t="s">
        <v>10789</v>
      </c>
      <c r="I511" s="1" t="s">
        <v>10790</v>
      </c>
      <c r="J511" s="1" t="s">
        <v>10790</v>
      </c>
      <c r="K511" s="2"/>
      <c r="L511" s="1">
        <v>-7.0</v>
      </c>
      <c r="M511" s="1"/>
      <c r="N511" s="1">
        <v>7.071933333333333</v>
      </c>
      <c r="O511" s="1" t="s">
        <v>9114</v>
      </c>
      <c r="P511" s="1" t="s">
        <v>10791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36</v>
      </c>
      <c r="B512" s="1" t="s">
        <v>17</v>
      </c>
      <c r="C512" s="3">
        <v>309.0</v>
      </c>
      <c r="D512" s="1">
        <v>0.0</v>
      </c>
      <c r="E512" s="1" t="s">
        <v>10761</v>
      </c>
      <c r="F512" s="1" t="s">
        <v>38</v>
      </c>
      <c r="G512" s="1" t="s">
        <v>20</v>
      </c>
      <c r="H512" s="1" t="s">
        <v>10792</v>
      </c>
      <c r="I512" s="1" t="s">
        <v>10793</v>
      </c>
      <c r="J512" s="1" t="s">
        <v>10794</v>
      </c>
      <c r="K512" s="1" t="s">
        <v>10795</v>
      </c>
      <c r="L512" s="1">
        <v>2.0</v>
      </c>
      <c r="M512" s="1">
        <v>0.0017666666666666666</v>
      </c>
      <c r="N512" s="1">
        <v>25.26321666666667</v>
      </c>
      <c r="O512" s="1" t="s">
        <v>43</v>
      </c>
      <c r="P512" s="1" t="s">
        <v>10796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36</v>
      </c>
      <c r="B513" s="1" t="s">
        <v>17</v>
      </c>
      <c r="C513" s="1">
        <v>259.0</v>
      </c>
      <c r="D513" s="1">
        <v>0.0</v>
      </c>
      <c r="E513" s="1" t="s">
        <v>10761</v>
      </c>
      <c r="F513" s="1" t="s">
        <v>38</v>
      </c>
      <c r="G513" s="1" t="s">
        <v>20</v>
      </c>
      <c r="H513" s="1" t="s">
        <v>10797</v>
      </c>
      <c r="I513" s="1" t="s">
        <v>10798</v>
      </c>
      <c r="J513" s="1" t="s">
        <v>10799</v>
      </c>
      <c r="K513" s="1" t="s">
        <v>10800</v>
      </c>
      <c r="L513" s="1">
        <v>4.0</v>
      </c>
      <c r="M513" s="1">
        <v>0.00195</v>
      </c>
      <c r="N513" s="1">
        <v>24.77241666666667</v>
      </c>
      <c r="O513" s="1" t="s">
        <v>43</v>
      </c>
      <c r="P513" s="1" t="s">
        <v>10801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36</v>
      </c>
      <c r="B514" s="1" t="s">
        <v>17</v>
      </c>
      <c r="C514" s="1">
        <v>329.0</v>
      </c>
      <c r="D514" s="1">
        <v>0.0</v>
      </c>
      <c r="E514" s="1" t="s">
        <v>10761</v>
      </c>
      <c r="F514" s="1" t="s">
        <v>38</v>
      </c>
      <c r="G514" s="1" t="s">
        <v>20</v>
      </c>
      <c r="H514" s="1" t="s">
        <v>10802</v>
      </c>
      <c r="I514" s="1" t="s">
        <v>10803</v>
      </c>
      <c r="J514" s="1" t="s">
        <v>10804</v>
      </c>
      <c r="K514" s="1" t="s">
        <v>10805</v>
      </c>
      <c r="L514" s="1">
        <v>-12.0</v>
      </c>
      <c r="M514" s="1">
        <v>0.00225</v>
      </c>
      <c r="N514" s="1">
        <v>11.174516666666667</v>
      </c>
      <c r="O514" s="1" t="s">
        <v>43</v>
      </c>
      <c r="P514" s="1" t="s">
        <v>9366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36</v>
      </c>
      <c r="B515" s="1" t="s">
        <v>17</v>
      </c>
      <c r="C515" s="1">
        <v>558.0</v>
      </c>
      <c r="D515" s="1">
        <v>0.0</v>
      </c>
      <c r="E515" s="1" t="s">
        <v>10761</v>
      </c>
      <c r="F515" s="1" t="s">
        <v>38</v>
      </c>
      <c r="G515" s="1" t="s">
        <v>93</v>
      </c>
      <c r="H515" s="1" t="s">
        <v>10806</v>
      </c>
      <c r="I515" s="1" t="s">
        <v>10807</v>
      </c>
      <c r="J515" s="1" t="s">
        <v>10808</v>
      </c>
      <c r="K515" s="1" t="s">
        <v>10809</v>
      </c>
      <c r="L515" s="1">
        <v>-4.0</v>
      </c>
      <c r="M515" s="1">
        <v>0.0019666666666666665</v>
      </c>
      <c r="N515" s="1">
        <v>15.646283333333333</v>
      </c>
      <c r="O515" s="1" t="s">
        <v>43</v>
      </c>
      <c r="P515" s="1" t="s">
        <v>10810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58</v>
      </c>
      <c r="B516" s="1" t="s">
        <v>17</v>
      </c>
      <c r="C516" s="1">
        <v>264.0</v>
      </c>
      <c r="D516" s="1">
        <v>0.0</v>
      </c>
      <c r="E516" s="2"/>
      <c r="F516" s="1" t="s">
        <v>19</v>
      </c>
      <c r="G516" s="1" t="s">
        <v>20</v>
      </c>
      <c r="H516" s="1" t="s">
        <v>10811</v>
      </c>
      <c r="I516" s="1" t="s">
        <v>10812</v>
      </c>
      <c r="J516" s="1" t="s">
        <v>10812</v>
      </c>
      <c r="K516" s="2"/>
      <c r="L516" s="1">
        <v>-7.0</v>
      </c>
      <c r="M516" s="1"/>
      <c r="N516" s="1">
        <v>7.319983333333333</v>
      </c>
      <c r="O516" s="1" t="s">
        <v>9114</v>
      </c>
      <c r="P516" s="1" t="s">
        <v>10813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36</v>
      </c>
      <c r="B517" s="1" t="s">
        <v>17</v>
      </c>
      <c r="C517" s="1">
        <v>767.0</v>
      </c>
      <c r="D517" s="1">
        <v>0.0</v>
      </c>
      <c r="E517" s="1" t="s">
        <v>10761</v>
      </c>
      <c r="F517" s="1" t="s">
        <v>38</v>
      </c>
      <c r="G517" s="1" t="s">
        <v>20</v>
      </c>
      <c r="H517" s="1" t="s">
        <v>10814</v>
      </c>
      <c r="I517" s="1" t="s">
        <v>10815</v>
      </c>
      <c r="J517" s="1" t="s">
        <v>10816</v>
      </c>
      <c r="K517" s="1" t="s">
        <v>10817</v>
      </c>
      <c r="L517" s="1">
        <v>-3.0</v>
      </c>
      <c r="M517" s="1">
        <v>0.0019666666666666665</v>
      </c>
      <c r="N517" s="1">
        <v>14.4333</v>
      </c>
      <c r="O517" s="1" t="s">
        <v>43</v>
      </c>
      <c r="P517" s="1" t="s">
        <v>10818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28</v>
      </c>
      <c r="B518" s="1" t="s">
        <v>17</v>
      </c>
      <c r="C518" s="1">
        <v>329.0</v>
      </c>
      <c r="D518" s="1">
        <v>0.0</v>
      </c>
      <c r="E518" s="1" t="s">
        <v>29</v>
      </c>
      <c r="F518" s="1" t="s">
        <v>19</v>
      </c>
      <c r="G518" s="1" t="s">
        <v>20</v>
      </c>
      <c r="H518" s="1" t="s">
        <v>10819</v>
      </c>
      <c r="I518" s="1" t="s">
        <v>10820</v>
      </c>
      <c r="J518" s="1" t="s">
        <v>10820</v>
      </c>
      <c r="K518" s="2"/>
      <c r="L518" s="1">
        <v>-8.0</v>
      </c>
      <c r="M518" s="1"/>
      <c r="N518" s="1">
        <v>6.592383333333333</v>
      </c>
      <c r="O518" s="1" t="s">
        <v>9114</v>
      </c>
      <c r="P518" s="1" t="s">
        <v>10821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36</v>
      </c>
      <c r="B519" s="1" t="s">
        <v>17</v>
      </c>
      <c r="C519" s="1">
        <v>453.0</v>
      </c>
      <c r="D519" s="1">
        <v>0.0</v>
      </c>
      <c r="E519" s="1" t="s">
        <v>10761</v>
      </c>
      <c r="F519" s="1" t="s">
        <v>38</v>
      </c>
      <c r="G519" s="1" t="s">
        <v>20</v>
      </c>
      <c r="H519" s="1" t="s">
        <v>10822</v>
      </c>
      <c r="I519" s="1" t="s">
        <v>10823</v>
      </c>
      <c r="J519" s="1" t="s">
        <v>10824</v>
      </c>
      <c r="K519" s="1" t="s">
        <v>10825</v>
      </c>
      <c r="L519" s="1">
        <v>-2.0</v>
      </c>
      <c r="M519" s="1">
        <v>0.002033333333333333</v>
      </c>
      <c r="N519" s="1">
        <v>18.428566666666665</v>
      </c>
      <c r="O519" s="1" t="s">
        <v>43</v>
      </c>
      <c r="P519" s="1" t="s">
        <v>10826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36</v>
      </c>
      <c r="B520" s="1" t="s">
        <v>17</v>
      </c>
      <c r="C520" s="1">
        <v>309.0</v>
      </c>
      <c r="D520" s="1">
        <v>0.0</v>
      </c>
      <c r="E520" s="1" t="s">
        <v>10761</v>
      </c>
      <c r="F520" s="1" t="s">
        <v>38</v>
      </c>
      <c r="G520" s="1" t="s">
        <v>20</v>
      </c>
      <c r="H520" s="1" t="s">
        <v>10827</v>
      </c>
      <c r="I520" s="1" t="s">
        <v>10828</v>
      </c>
      <c r="J520" s="1" t="s">
        <v>10829</v>
      </c>
      <c r="K520" s="1" t="s">
        <v>10830</v>
      </c>
      <c r="L520" s="1">
        <v>0.0</v>
      </c>
      <c r="M520" s="1">
        <v>0.00235</v>
      </c>
      <c r="N520" s="1">
        <v>17.767483333333335</v>
      </c>
      <c r="O520" s="1" t="s">
        <v>43</v>
      </c>
      <c r="P520" s="1" t="s">
        <v>9740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58</v>
      </c>
      <c r="B521" s="1" t="s">
        <v>17</v>
      </c>
      <c r="C521" s="1">
        <v>658.0</v>
      </c>
      <c r="D521" s="1">
        <v>0.0</v>
      </c>
      <c r="E521" s="2"/>
      <c r="F521" s="1" t="s">
        <v>19</v>
      </c>
      <c r="G521" s="1" t="s">
        <v>20</v>
      </c>
      <c r="H521" s="1" t="s">
        <v>10831</v>
      </c>
      <c r="I521" s="1" t="s">
        <v>10832</v>
      </c>
      <c r="J521" s="1" t="s">
        <v>10832</v>
      </c>
      <c r="K521" s="2"/>
      <c r="L521" s="1">
        <v>6.0</v>
      </c>
      <c r="M521" s="1"/>
      <c r="N521" s="1">
        <v>21.38906666666667</v>
      </c>
      <c r="O521" s="1" t="s">
        <v>9114</v>
      </c>
      <c r="P521" s="1" t="s">
        <v>10833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28</v>
      </c>
      <c r="B522" s="3" t="s">
        <v>17</v>
      </c>
      <c r="C522" s="1">
        <v>356.0</v>
      </c>
      <c r="D522" s="1">
        <v>0.0</v>
      </c>
      <c r="E522" s="1" t="s">
        <v>29</v>
      </c>
      <c r="F522" s="1" t="s">
        <v>19</v>
      </c>
      <c r="G522" s="1" t="s">
        <v>20</v>
      </c>
      <c r="H522" s="1" t="s">
        <v>10834</v>
      </c>
      <c r="I522" s="1" t="s">
        <v>10835</v>
      </c>
      <c r="J522" s="1" t="s">
        <v>10835</v>
      </c>
      <c r="K522" s="2"/>
      <c r="L522" s="1">
        <v>2.0</v>
      </c>
      <c r="M522" s="1"/>
      <c r="N522" s="1">
        <v>17.903566666666666</v>
      </c>
      <c r="O522" s="1" t="s">
        <v>9114</v>
      </c>
      <c r="P522" s="1" t="s">
        <v>10836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28</v>
      </c>
      <c r="B523" s="1" t="s">
        <v>17</v>
      </c>
      <c r="C523" s="3">
        <v>264.0</v>
      </c>
      <c r="D523" s="1">
        <v>0.0</v>
      </c>
      <c r="E523" s="1" t="s">
        <v>29</v>
      </c>
      <c r="F523" s="1" t="s">
        <v>19</v>
      </c>
      <c r="G523" s="1" t="s">
        <v>20</v>
      </c>
      <c r="H523" s="1" t="s">
        <v>10837</v>
      </c>
      <c r="I523" s="1" t="s">
        <v>10838</v>
      </c>
      <c r="J523" s="1" t="s">
        <v>10838</v>
      </c>
      <c r="K523" s="2"/>
      <c r="L523" s="1">
        <v>0.0</v>
      </c>
      <c r="M523" s="1"/>
      <c r="N523" s="1">
        <v>15.102716666666666</v>
      </c>
      <c r="O523" s="1" t="s">
        <v>9114</v>
      </c>
      <c r="P523" s="1" t="s">
        <v>10361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28</v>
      </c>
      <c r="B524" s="1" t="s">
        <v>17</v>
      </c>
      <c r="C524" s="1">
        <v>214.2</v>
      </c>
      <c r="D524" s="1">
        <v>0.0</v>
      </c>
      <c r="E524" s="1" t="s">
        <v>29</v>
      </c>
      <c r="F524" s="1" t="s">
        <v>19</v>
      </c>
      <c r="G524" s="1" t="s">
        <v>20</v>
      </c>
      <c r="H524" s="1" t="s">
        <v>10839</v>
      </c>
      <c r="I524" s="1" t="s">
        <v>10840</v>
      </c>
      <c r="J524" s="1" t="s">
        <v>10840</v>
      </c>
      <c r="K524" s="2"/>
      <c r="L524" s="1">
        <v>-3.0</v>
      </c>
      <c r="M524" s="1"/>
      <c r="N524" s="1">
        <v>11.26025</v>
      </c>
      <c r="O524" s="1" t="s">
        <v>9114</v>
      </c>
      <c r="P524" s="1" t="s">
        <v>10067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58</v>
      </c>
      <c r="B525" s="1" t="s">
        <v>17</v>
      </c>
      <c r="C525" s="1">
        <v>264.0</v>
      </c>
      <c r="D525" s="1">
        <v>0.0</v>
      </c>
      <c r="E525" s="2"/>
      <c r="F525" s="1" t="s">
        <v>19</v>
      </c>
      <c r="G525" s="1" t="s">
        <v>20</v>
      </c>
      <c r="H525" s="1" t="s">
        <v>10841</v>
      </c>
      <c r="I525" s="1" t="s">
        <v>10842</v>
      </c>
      <c r="J525" s="1" t="s">
        <v>10842</v>
      </c>
      <c r="K525" s="2"/>
      <c r="L525" s="1">
        <v>-6.0</v>
      </c>
      <c r="M525" s="1"/>
      <c r="N525" s="1">
        <v>8.02205</v>
      </c>
      <c r="O525" s="1" t="s">
        <v>9114</v>
      </c>
      <c r="P525" s="1" t="s">
        <v>9616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179</v>
      </c>
      <c r="B526" s="1" t="s">
        <v>17</v>
      </c>
      <c r="C526" s="1">
        <v>49.0</v>
      </c>
      <c r="D526" s="1">
        <v>0.0</v>
      </c>
      <c r="E526" s="2"/>
      <c r="F526" s="1" t="s">
        <v>67</v>
      </c>
      <c r="G526" s="1" t="s">
        <v>93</v>
      </c>
      <c r="H526" s="1" t="s">
        <v>10843</v>
      </c>
      <c r="I526" s="1" t="s">
        <v>10844</v>
      </c>
      <c r="J526" s="1" t="s">
        <v>10844</v>
      </c>
      <c r="K526" s="2"/>
      <c r="L526" s="1">
        <v>-4.0</v>
      </c>
      <c r="M526" s="1"/>
      <c r="N526" s="1">
        <v>0.2327</v>
      </c>
      <c r="O526" s="1" t="s">
        <v>182</v>
      </c>
      <c r="P526" s="1" t="s">
        <v>10845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17</v>
      </c>
      <c r="C527" s="1">
        <v>1111.0</v>
      </c>
      <c r="D527" s="1">
        <v>0.0</v>
      </c>
      <c r="E527" s="1" t="s">
        <v>10092</v>
      </c>
      <c r="F527" s="1" t="s">
        <v>19</v>
      </c>
      <c r="G527" s="1" t="s">
        <v>20</v>
      </c>
      <c r="H527" s="1" t="s">
        <v>10846</v>
      </c>
      <c r="I527" s="1" t="s">
        <v>10847</v>
      </c>
      <c r="J527" s="1" t="s">
        <v>10847</v>
      </c>
      <c r="K527" s="2"/>
      <c r="L527" s="1">
        <v>-2.0</v>
      </c>
      <c r="M527" s="1"/>
      <c r="N527" s="1">
        <v>16.84805</v>
      </c>
      <c r="O527" s="1" t="s">
        <v>9114</v>
      </c>
      <c r="P527" s="1" t="s">
        <v>10848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28</v>
      </c>
      <c r="B528" s="1" t="s">
        <v>17</v>
      </c>
      <c r="C528" s="1">
        <v>293.0</v>
      </c>
      <c r="D528" s="1">
        <v>0.0</v>
      </c>
      <c r="E528" s="1" t="s">
        <v>29</v>
      </c>
      <c r="F528" s="1" t="s">
        <v>19</v>
      </c>
      <c r="G528" s="1" t="s">
        <v>20</v>
      </c>
      <c r="H528" s="1" t="s">
        <v>10849</v>
      </c>
      <c r="I528" s="1" t="s">
        <v>10850</v>
      </c>
      <c r="J528" s="1" t="s">
        <v>10850</v>
      </c>
      <c r="K528" s="2"/>
      <c r="L528" s="1">
        <v>-9.0</v>
      </c>
      <c r="M528" s="1"/>
      <c r="N528" s="1">
        <v>5.222483333333333</v>
      </c>
      <c r="O528" s="1" t="s">
        <v>9114</v>
      </c>
      <c r="P528" s="1" t="s">
        <v>10851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58</v>
      </c>
      <c r="B529" s="1" t="s">
        <v>17</v>
      </c>
      <c r="C529" s="1">
        <v>264.0</v>
      </c>
      <c r="D529" s="1">
        <v>0.0</v>
      </c>
      <c r="E529" s="2"/>
      <c r="F529" s="1" t="s">
        <v>19</v>
      </c>
      <c r="G529" s="1" t="s">
        <v>20</v>
      </c>
      <c r="H529" s="1" t="s">
        <v>10852</v>
      </c>
      <c r="I529" s="1" t="s">
        <v>10853</v>
      </c>
      <c r="J529" s="1" t="s">
        <v>10853</v>
      </c>
      <c r="K529" s="2"/>
      <c r="L529" s="1">
        <v>-9.0</v>
      </c>
      <c r="M529" s="1"/>
      <c r="N529" s="1">
        <v>5.4755</v>
      </c>
      <c r="O529" s="1" t="s">
        <v>9114</v>
      </c>
      <c r="P529" s="1" t="s">
        <v>10854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28</v>
      </c>
      <c r="B530" s="1" t="s">
        <v>17</v>
      </c>
      <c r="C530" s="1">
        <v>458.0</v>
      </c>
      <c r="D530" s="1">
        <v>0.0</v>
      </c>
      <c r="E530" s="1" t="s">
        <v>29</v>
      </c>
      <c r="F530" s="1" t="s">
        <v>19</v>
      </c>
      <c r="G530" s="1" t="s">
        <v>20</v>
      </c>
      <c r="H530" s="1" t="s">
        <v>10855</v>
      </c>
      <c r="I530" s="1" t="s">
        <v>10856</v>
      </c>
      <c r="J530" s="1" t="s">
        <v>10856</v>
      </c>
      <c r="K530" s="2"/>
      <c r="L530" s="1">
        <v>-7.0</v>
      </c>
      <c r="M530" s="1"/>
      <c r="N530" s="1">
        <v>7.297116666666667</v>
      </c>
      <c r="O530" s="1" t="s">
        <v>9114</v>
      </c>
      <c r="P530" s="1" t="s">
        <v>10857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58</v>
      </c>
      <c r="B531" s="1" t="s">
        <v>17</v>
      </c>
      <c r="C531" s="1">
        <v>369.0</v>
      </c>
      <c r="D531" s="1">
        <v>0.0</v>
      </c>
      <c r="E531" s="2"/>
      <c r="F531" s="1" t="s">
        <v>19</v>
      </c>
      <c r="G531" s="1" t="s">
        <v>93</v>
      </c>
      <c r="H531" s="1" t="s">
        <v>10858</v>
      </c>
      <c r="I531" s="1" t="s">
        <v>10859</v>
      </c>
      <c r="J531" s="1" t="s">
        <v>10859</v>
      </c>
      <c r="K531" s="2"/>
      <c r="L531" s="1">
        <v>-1.0</v>
      </c>
      <c r="M531" s="1"/>
      <c r="N531" s="1">
        <v>13.96015</v>
      </c>
      <c r="O531" s="1" t="s">
        <v>9114</v>
      </c>
      <c r="P531" s="1" t="s">
        <v>10860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58</v>
      </c>
      <c r="B532" s="1" t="s">
        <v>17</v>
      </c>
      <c r="C532" s="1">
        <v>321.0</v>
      </c>
      <c r="D532" s="1">
        <v>0.0</v>
      </c>
      <c r="E532" s="2"/>
      <c r="F532" s="1" t="s">
        <v>19</v>
      </c>
      <c r="G532" s="1" t="s">
        <v>20</v>
      </c>
      <c r="H532" s="1" t="s">
        <v>10861</v>
      </c>
      <c r="I532" s="1" t="s">
        <v>10862</v>
      </c>
      <c r="J532" s="1" t="s">
        <v>10862</v>
      </c>
      <c r="K532" s="2"/>
      <c r="L532" s="1">
        <v>-1.0</v>
      </c>
      <c r="M532" s="1"/>
      <c r="N532" s="1">
        <v>13.044016666666666</v>
      </c>
      <c r="O532" s="1" t="s">
        <v>9114</v>
      </c>
      <c r="P532" s="1" t="s">
        <v>10863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17</v>
      </c>
      <c r="C533" s="1">
        <v>364.0</v>
      </c>
      <c r="D533" s="1">
        <v>0.0</v>
      </c>
      <c r="E533" s="1" t="s">
        <v>315</v>
      </c>
      <c r="F533" s="1" t="s">
        <v>19</v>
      </c>
      <c r="G533" s="1" t="s">
        <v>20</v>
      </c>
      <c r="H533" s="1" t="s">
        <v>10864</v>
      </c>
      <c r="I533" s="1" t="s">
        <v>10865</v>
      </c>
      <c r="J533" s="1" t="s">
        <v>10865</v>
      </c>
      <c r="K533" s="2"/>
      <c r="L533" s="1">
        <v>-4.0</v>
      </c>
      <c r="M533" s="1"/>
      <c r="N533" s="1">
        <v>10.8992</v>
      </c>
      <c r="O533" s="1" t="s">
        <v>9114</v>
      </c>
      <c r="P533" s="1" t="s">
        <v>10866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36</v>
      </c>
      <c r="B534" s="1" t="s">
        <v>17</v>
      </c>
      <c r="C534" s="1">
        <v>287.0</v>
      </c>
      <c r="D534" s="1">
        <v>62.0</v>
      </c>
      <c r="E534" s="2"/>
      <c r="F534" s="1" t="s">
        <v>67</v>
      </c>
      <c r="G534" s="1" t="s">
        <v>20</v>
      </c>
      <c r="H534" s="1" t="s">
        <v>10867</v>
      </c>
      <c r="I534" s="1" t="s">
        <v>10868</v>
      </c>
      <c r="J534" s="1" t="s">
        <v>10868</v>
      </c>
      <c r="K534" s="2"/>
      <c r="L534" s="1">
        <v>-6.0</v>
      </c>
      <c r="M534" s="1"/>
      <c r="N534" s="1">
        <v>12.532983333333334</v>
      </c>
      <c r="O534" s="1" t="s">
        <v>43</v>
      </c>
      <c r="P534" s="1" t="s">
        <v>10203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28</v>
      </c>
      <c r="B535" s="1" t="s">
        <v>17</v>
      </c>
      <c r="C535" s="1">
        <v>329.0</v>
      </c>
      <c r="D535" s="1">
        <v>0.0</v>
      </c>
      <c r="E535" s="1" t="s">
        <v>29</v>
      </c>
      <c r="F535" s="1" t="s">
        <v>19</v>
      </c>
      <c r="G535" s="1" t="s">
        <v>20</v>
      </c>
      <c r="H535" s="1" t="s">
        <v>10869</v>
      </c>
      <c r="I535" s="1" t="s">
        <v>10870</v>
      </c>
      <c r="J535" s="1" t="s">
        <v>10870</v>
      </c>
      <c r="K535" s="2"/>
      <c r="L535" s="1">
        <v>-4.0</v>
      </c>
      <c r="M535" s="1"/>
      <c r="N535" s="1">
        <v>10.199233333333334</v>
      </c>
      <c r="O535" s="1" t="s">
        <v>9114</v>
      </c>
      <c r="P535" s="1" t="s">
        <v>10821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28</v>
      </c>
      <c r="B536" s="1" t="s">
        <v>17</v>
      </c>
      <c r="C536" s="1">
        <v>618.0</v>
      </c>
      <c r="D536" s="1">
        <v>0.0</v>
      </c>
      <c r="E536" s="1" t="s">
        <v>29</v>
      </c>
      <c r="F536" s="1" t="s">
        <v>19</v>
      </c>
      <c r="G536" s="1" t="s">
        <v>20</v>
      </c>
      <c r="H536" s="1" t="s">
        <v>10871</v>
      </c>
      <c r="I536" s="1" t="s">
        <v>10872</v>
      </c>
      <c r="J536" s="1" t="s">
        <v>10872</v>
      </c>
      <c r="K536" s="2"/>
      <c r="L536" s="1">
        <v>-1.0</v>
      </c>
      <c r="M536" s="1"/>
      <c r="N536" s="1">
        <v>13.109133333333334</v>
      </c>
      <c r="O536" s="1" t="s">
        <v>9114</v>
      </c>
      <c r="P536" s="1" t="s">
        <v>10873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58</v>
      </c>
      <c r="B537" s="1" t="s">
        <v>17</v>
      </c>
      <c r="C537" s="1">
        <v>523.0</v>
      </c>
      <c r="D537" s="1">
        <v>0.0</v>
      </c>
      <c r="E537" s="2"/>
      <c r="F537" s="1" t="s">
        <v>19</v>
      </c>
      <c r="G537" s="1" t="s">
        <v>20</v>
      </c>
      <c r="H537" s="1" t="s">
        <v>10874</v>
      </c>
      <c r="I537" s="1" t="s">
        <v>10875</v>
      </c>
      <c r="J537" s="1" t="s">
        <v>10875</v>
      </c>
      <c r="K537" s="2"/>
      <c r="L537" s="1">
        <v>-6.0</v>
      </c>
      <c r="M537" s="1"/>
      <c r="N537" s="1">
        <v>8.915383333333333</v>
      </c>
      <c r="O537" s="1" t="s">
        <v>9114</v>
      </c>
      <c r="P537" s="1" t="s">
        <v>10876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58</v>
      </c>
      <c r="B538" s="1" t="s">
        <v>17</v>
      </c>
      <c r="C538" s="3">
        <v>544.0</v>
      </c>
      <c r="D538" s="1">
        <v>0.0</v>
      </c>
      <c r="E538" s="2"/>
      <c r="F538" s="1" t="s">
        <v>19</v>
      </c>
      <c r="G538" s="1" t="s">
        <v>20</v>
      </c>
      <c r="H538" s="1" t="s">
        <v>10877</v>
      </c>
      <c r="I538" s="1" t="s">
        <v>10878</v>
      </c>
      <c r="J538" s="1" t="s">
        <v>10878</v>
      </c>
      <c r="K538" s="2"/>
      <c r="L538" s="1">
        <v>-3.0</v>
      </c>
      <c r="M538" s="1"/>
      <c r="N538" s="1">
        <v>11.559533333333333</v>
      </c>
      <c r="O538" s="1" t="s">
        <v>9114</v>
      </c>
      <c r="P538" s="1" t="s">
        <v>10879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58</v>
      </c>
      <c r="B539" s="1" t="s">
        <v>17</v>
      </c>
      <c r="C539" s="1">
        <v>323.0</v>
      </c>
      <c r="D539" s="1">
        <v>0.0</v>
      </c>
      <c r="E539" s="2"/>
      <c r="F539" s="1" t="s">
        <v>19</v>
      </c>
      <c r="G539" s="1" t="s">
        <v>20</v>
      </c>
      <c r="H539" s="1" t="s">
        <v>10880</v>
      </c>
      <c r="I539" s="1" t="s">
        <v>10881</v>
      </c>
      <c r="J539" s="1" t="s">
        <v>10881</v>
      </c>
      <c r="K539" s="2"/>
      <c r="L539" s="1">
        <v>-7.0</v>
      </c>
      <c r="M539" s="1"/>
      <c r="N539" s="1">
        <v>7.863766666666667</v>
      </c>
      <c r="O539" s="1" t="s">
        <v>9114</v>
      </c>
      <c r="P539" s="1" t="s">
        <v>10882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58</v>
      </c>
      <c r="B540" s="1" t="s">
        <v>17</v>
      </c>
      <c r="C540" s="1">
        <v>329.0</v>
      </c>
      <c r="D540" s="1">
        <v>0.0</v>
      </c>
      <c r="E540" s="2"/>
      <c r="F540" s="1" t="s">
        <v>19</v>
      </c>
      <c r="G540" s="1" t="s">
        <v>20</v>
      </c>
      <c r="H540" s="1" t="s">
        <v>10883</v>
      </c>
      <c r="I540" s="1" t="s">
        <v>10884</v>
      </c>
      <c r="J540" s="1" t="s">
        <v>10884</v>
      </c>
      <c r="K540" s="2"/>
      <c r="L540" s="1">
        <v>-8.0</v>
      </c>
      <c r="M540" s="1"/>
      <c r="N540" s="1">
        <v>6.346866666666667</v>
      </c>
      <c r="O540" s="1" t="s">
        <v>9114</v>
      </c>
      <c r="P540" s="1" t="s">
        <v>9748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28</v>
      </c>
      <c r="B541" s="1" t="s">
        <v>17</v>
      </c>
      <c r="C541" s="1">
        <v>214.2</v>
      </c>
      <c r="D541" s="1">
        <v>0.0</v>
      </c>
      <c r="E541" s="1" t="s">
        <v>29</v>
      </c>
      <c r="F541" s="1" t="s">
        <v>19</v>
      </c>
      <c r="G541" s="1" t="s">
        <v>20</v>
      </c>
      <c r="H541" s="1" t="s">
        <v>10885</v>
      </c>
      <c r="I541" s="1" t="s">
        <v>10886</v>
      </c>
      <c r="J541" s="1" t="s">
        <v>10886</v>
      </c>
      <c r="K541" s="2"/>
      <c r="L541" s="1">
        <v>-7.0</v>
      </c>
      <c r="M541" s="1"/>
      <c r="N541" s="1">
        <v>7.1445</v>
      </c>
      <c r="O541" s="1" t="s">
        <v>9114</v>
      </c>
      <c r="P541" s="1" t="s">
        <v>10887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28</v>
      </c>
      <c r="B542" s="1" t="s">
        <v>17</v>
      </c>
      <c r="C542" s="1">
        <v>364.0</v>
      </c>
      <c r="D542" s="1">
        <v>0.0</v>
      </c>
      <c r="E542" s="1" t="s">
        <v>29</v>
      </c>
      <c r="F542" s="1" t="s">
        <v>19</v>
      </c>
      <c r="G542" s="1" t="s">
        <v>20</v>
      </c>
      <c r="H542" s="1" t="s">
        <v>10888</v>
      </c>
      <c r="I542" s="1" t="s">
        <v>10889</v>
      </c>
      <c r="J542" s="1" t="s">
        <v>10889</v>
      </c>
      <c r="K542" s="2"/>
      <c r="L542" s="1">
        <v>-6.0</v>
      </c>
      <c r="M542" s="1"/>
      <c r="N542" s="1">
        <v>8.577816666666667</v>
      </c>
      <c r="O542" s="1" t="s">
        <v>9114</v>
      </c>
      <c r="P542" s="1" t="s">
        <v>10890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58</v>
      </c>
      <c r="B543" s="1" t="s">
        <v>17</v>
      </c>
      <c r="C543" s="3">
        <v>264.0</v>
      </c>
      <c r="D543" s="1">
        <v>0.0</v>
      </c>
      <c r="E543" s="2"/>
      <c r="F543" s="1" t="s">
        <v>19</v>
      </c>
      <c r="G543" s="1" t="s">
        <v>20</v>
      </c>
      <c r="H543" s="1" t="s">
        <v>10891</v>
      </c>
      <c r="I543" s="1" t="s">
        <v>10892</v>
      </c>
      <c r="J543" s="1" t="s">
        <v>10892</v>
      </c>
      <c r="K543" s="2"/>
      <c r="L543" s="1">
        <v>-7.0</v>
      </c>
      <c r="M543" s="1"/>
      <c r="N543" s="1">
        <v>7.699466666666667</v>
      </c>
      <c r="O543" s="1" t="s">
        <v>9114</v>
      </c>
      <c r="P543" s="1" t="s">
        <v>10893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28</v>
      </c>
      <c r="B544" s="1" t="s">
        <v>17</v>
      </c>
      <c r="C544" s="3">
        <v>249.2</v>
      </c>
      <c r="D544" s="1">
        <v>0.0</v>
      </c>
      <c r="E544" s="1" t="s">
        <v>29</v>
      </c>
      <c r="F544" s="1" t="s">
        <v>19</v>
      </c>
      <c r="G544" s="1" t="s">
        <v>20</v>
      </c>
      <c r="H544" s="1" t="s">
        <v>10894</v>
      </c>
      <c r="I544" s="1" t="s">
        <v>10895</v>
      </c>
      <c r="J544" s="1" t="s">
        <v>10895</v>
      </c>
      <c r="K544" s="2"/>
      <c r="L544" s="1">
        <v>-7.0</v>
      </c>
      <c r="M544" s="1"/>
      <c r="N544" s="1">
        <v>7.293383333333334</v>
      </c>
      <c r="O544" s="1" t="s">
        <v>9114</v>
      </c>
      <c r="P544" s="1" t="s">
        <v>10896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58</v>
      </c>
      <c r="B545" s="1" t="s">
        <v>17</v>
      </c>
      <c r="C545" s="1">
        <v>289.0</v>
      </c>
      <c r="D545" s="1">
        <v>0.0</v>
      </c>
      <c r="E545" s="2"/>
      <c r="F545" s="1" t="s">
        <v>19</v>
      </c>
      <c r="G545" s="1" t="s">
        <v>20</v>
      </c>
      <c r="H545" s="1" t="s">
        <v>10897</v>
      </c>
      <c r="I545" s="1" t="s">
        <v>10898</v>
      </c>
      <c r="J545" s="1" t="s">
        <v>10898</v>
      </c>
      <c r="K545" s="2"/>
      <c r="L545" s="1">
        <v>-6.0</v>
      </c>
      <c r="M545" s="1"/>
      <c r="N545" s="1">
        <v>8.313516666666667</v>
      </c>
      <c r="O545" s="1" t="s">
        <v>9114</v>
      </c>
      <c r="P545" s="1" t="s">
        <v>10899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28</v>
      </c>
      <c r="B546" s="1" t="s">
        <v>17</v>
      </c>
      <c r="C546" s="1">
        <v>273.2</v>
      </c>
      <c r="D546" s="1">
        <v>0.0</v>
      </c>
      <c r="E546" s="1" t="s">
        <v>29</v>
      </c>
      <c r="F546" s="1" t="s">
        <v>19</v>
      </c>
      <c r="G546" s="1" t="s">
        <v>20</v>
      </c>
      <c r="H546" s="1" t="s">
        <v>10900</v>
      </c>
      <c r="I546" s="1" t="s">
        <v>10901</v>
      </c>
      <c r="J546" s="1" t="s">
        <v>10901</v>
      </c>
      <c r="K546" s="2"/>
      <c r="L546" s="1">
        <v>-6.0</v>
      </c>
      <c r="M546" s="1"/>
      <c r="N546" s="1">
        <v>8.159966666666667</v>
      </c>
      <c r="O546" s="1" t="s">
        <v>9114</v>
      </c>
      <c r="P546" s="1" t="s">
        <v>10902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58</v>
      </c>
      <c r="B547" s="1" t="s">
        <v>17</v>
      </c>
      <c r="C547" s="1">
        <v>528.0</v>
      </c>
      <c r="D547" s="1">
        <v>0.0</v>
      </c>
      <c r="E547" s="2"/>
      <c r="F547" s="1" t="s">
        <v>19</v>
      </c>
      <c r="G547" s="1" t="s">
        <v>20</v>
      </c>
      <c r="H547" s="1" t="s">
        <v>10903</v>
      </c>
      <c r="I547" s="1" t="s">
        <v>10904</v>
      </c>
      <c r="J547" s="1" t="s">
        <v>10904</v>
      </c>
      <c r="K547" s="2"/>
      <c r="L547" s="1">
        <v>-2.0</v>
      </c>
      <c r="M547" s="1"/>
      <c r="N547" s="1">
        <v>12.3099</v>
      </c>
      <c r="O547" s="1" t="s">
        <v>9114</v>
      </c>
      <c r="P547" s="1" t="s">
        <v>10905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58</v>
      </c>
      <c r="B548" s="1" t="s">
        <v>17</v>
      </c>
      <c r="C548" s="1">
        <v>264.0</v>
      </c>
      <c r="D548" s="1">
        <v>0.0</v>
      </c>
      <c r="E548" s="2"/>
      <c r="F548" s="1" t="s">
        <v>19</v>
      </c>
      <c r="G548" s="1" t="s">
        <v>20</v>
      </c>
      <c r="H548" s="1" t="s">
        <v>10906</v>
      </c>
      <c r="I548" s="1" t="s">
        <v>10907</v>
      </c>
      <c r="J548" s="1" t="s">
        <v>10907</v>
      </c>
      <c r="K548" s="2"/>
      <c r="L548" s="1">
        <v>-7.0</v>
      </c>
      <c r="M548" s="1"/>
      <c r="N548" s="1">
        <v>7.359383333333334</v>
      </c>
      <c r="O548" s="1" t="s">
        <v>9114</v>
      </c>
      <c r="P548" s="1" t="s">
        <v>9616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58</v>
      </c>
      <c r="B549" s="1" t="s">
        <v>17</v>
      </c>
      <c r="C549" s="1">
        <v>264.0</v>
      </c>
      <c r="D549" s="1">
        <v>0.0</v>
      </c>
      <c r="E549" s="2"/>
      <c r="F549" s="1" t="s">
        <v>19</v>
      </c>
      <c r="G549" s="1" t="s">
        <v>20</v>
      </c>
      <c r="H549" s="1" t="s">
        <v>10908</v>
      </c>
      <c r="I549" s="1" t="s">
        <v>10909</v>
      </c>
      <c r="J549" s="1" t="s">
        <v>10909</v>
      </c>
      <c r="K549" s="2"/>
      <c r="L549" s="1">
        <v>-7.0</v>
      </c>
      <c r="M549" s="1"/>
      <c r="N549" s="1">
        <v>7.259016666666667</v>
      </c>
      <c r="O549" s="1" t="s">
        <v>9114</v>
      </c>
      <c r="P549" s="1" t="s">
        <v>10910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58</v>
      </c>
      <c r="B550" s="1" t="s">
        <v>17</v>
      </c>
      <c r="C550" s="1">
        <v>493.0</v>
      </c>
      <c r="D550" s="1">
        <v>0.0</v>
      </c>
      <c r="E550" s="2"/>
      <c r="F550" s="1" t="s">
        <v>19</v>
      </c>
      <c r="G550" s="1" t="s">
        <v>93</v>
      </c>
      <c r="H550" s="1" t="s">
        <v>10911</v>
      </c>
      <c r="I550" s="1" t="s">
        <v>10912</v>
      </c>
      <c r="J550" s="1" t="s">
        <v>10912</v>
      </c>
      <c r="K550" s="2"/>
      <c r="L550" s="1">
        <v>-1.0</v>
      </c>
      <c r="M550" s="1"/>
      <c r="N550" s="1">
        <v>13.402666666666667</v>
      </c>
      <c r="O550" s="1" t="s">
        <v>9114</v>
      </c>
      <c r="P550" s="1" t="s">
        <v>10913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36</v>
      </c>
      <c r="B551" s="1" t="s">
        <v>17</v>
      </c>
      <c r="C551" s="1">
        <v>519.0</v>
      </c>
      <c r="D551" s="1">
        <v>0.0</v>
      </c>
      <c r="E551" s="1" t="s">
        <v>10761</v>
      </c>
      <c r="F551" s="1" t="s">
        <v>38</v>
      </c>
      <c r="G551" s="1" t="s">
        <v>20</v>
      </c>
      <c r="H551" s="1" t="s">
        <v>10914</v>
      </c>
      <c r="I551" s="1" t="s">
        <v>10915</v>
      </c>
      <c r="J551" s="1" t="s">
        <v>10916</v>
      </c>
      <c r="K551" s="1" t="s">
        <v>10917</v>
      </c>
      <c r="L551" s="1">
        <v>-4.0</v>
      </c>
      <c r="M551" s="1">
        <v>0.0024333333333333334</v>
      </c>
      <c r="N551" s="1">
        <v>10.916633333333333</v>
      </c>
      <c r="O551" s="1" t="s">
        <v>43</v>
      </c>
      <c r="P551" s="1" t="s">
        <v>10918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36</v>
      </c>
      <c r="B552" s="1" t="s">
        <v>17</v>
      </c>
      <c r="C552" s="1">
        <v>611.0</v>
      </c>
      <c r="D552" s="1">
        <v>0.0</v>
      </c>
      <c r="E552" s="1" t="s">
        <v>10761</v>
      </c>
      <c r="F552" s="1" t="s">
        <v>38</v>
      </c>
      <c r="G552" s="1" t="s">
        <v>20</v>
      </c>
      <c r="H552" s="1" t="s">
        <v>10919</v>
      </c>
      <c r="I552" s="1" t="s">
        <v>10920</v>
      </c>
      <c r="J552" s="1" t="s">
        <v>10921</v>
      </c>
      <c r="K552" s="1" t="s">
        <v>10922</v>
      </c>
      <c r="L552" s="1">
        <v>2.0</v>
      </c>
      <c r="M552" s="1">
        <v>0.0020833333333333333</v>
      </c>
      <c r="N552" s="1">
        <v>13.384983333333333</v>
      </c>
      <c r="O552" s="1" t="s">
        <v>43</v>
      </c>
      <c r="P552" s="1" t="s">
        <v>10923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58</v>
      </c>
      <c r="B553" s="1" t="s">
        <v>17</v>
      </c>
      <c r="C553" s="3">
        <v>394.0</v>
      </c>
      <c r="D553" s="1">
        <v>0.0</v>
      </c>
      <c r="E553" s="2"/>
      <c r="F553" s="1" t="s">
        <v>19</v>
      </c>
      <c r="G553" s="1" t="s">
        <v>20</v>
      </c>
      <c r="H553" s="1" t="s">
        <v>10924</v>
      </c>
      <c r="I553" s="1" t="s">
        <v>10925</v>
      </c>
      <c r="J553" s="1" t="s">
        <v>10925</v>
      </c>
      <c r="K553" s="2"/>
      <c r="L553" s="1">
        <v>-2.0</v>
      </c>
      <c r="M553" s="1"/>
      <c r="N553" s="1">
        <v>12.668016666666666</v>
      </c>
      <c r="O553" s="1" t="s">
        <v>9114</v>
      </c>
      <c r="P553" s="1" t="s">
        <v>10926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36</v>
      </c>
      <c r="B554" s="1" t="s">
        <v>17</v>
      </c>
      <c r="C554" s="1">
        <v>329.0</v>
      </c>
      <c r="D554" s="1">
        <v>0.0</v>
      </c>
      <c r="E554" s="1" t="s">
        <v>10761</v>
      </c>
      <c r="F554" s="1" t="s">
        <v>38</v>
      </c>
      <c r="G554" s="1" t="s">
        <v>20</v>
      </c>
      <c r="H554" s="1" t="s">
        <v>10927</v>
      </c>
      <c r="I554" s="1" t="s">
        <v>10928</v>
      </c>
      <c r="J554" s="1" t="s">
        <v>10929</v>
      </c>
      <c r="K554" s="1" t="s">
        <v>10930</v>
      </c>
      <c r="L554" s="1">
        <v>-10.0</v>
      </c>
      <c r="M554" s="1">
        <v>0.0015</v>
      </c>
      <c r="N554" s="1">
        <v>7.322333333333333</v>
      </c>
      <c r="O554" s="1" t="s">
        <v>43</v>
      </c>
      <c r="P554" s="1" t="s">
        <v>9366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58</v>
      </c>
      <c r="B555" s="1" t="s">
        <v>17</v>
      </c>
      <c r="C555" s="1">
        <v>356.0</v>
      </c>
      <c r="D555" s="1">
        <v>0.0</v>
      </c>
      <c r="E555" s="2"/>
      <c r="F555" s="1" t="s">
        <v>19</v>
      </c>
      <c r="G555" s="1" t="s">
        <v>93</v>
      </c>
      <c r="H555" s="1" t="s">
        <v>10931</v>
      </c>
      <c r="I555" s="1" t="s">
        <v>10932</v>
      </c>
      <c r="J555" s="1" t="s">
        <v>10932</v>
      </c>
      <c r="K555" s="2"/>
      <c r="L555" s="1">
        <v>-4.0</v>
      </c>
      <c r="M555" s="1"/>
      <c r="N555" s="1">
        <v>10.6066</v>
      </c>
      <c r="O555" s="1" t="s">
        <v>9114</v>
      </c>
      <c r="P555" s="1" t="s">
        <v>10933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58</v>
      </c>
      <c r="B556" s="1" t="s">
        <v>17</v>
      </c>
      <c r="C556" s="1">
        <v>434.0</v>
      </c>
      <c r="D556" s="1">
        <v>0.0</v>
      </c>
      <c r="E556" s="2"/>
      <c r="F556" s="1" t="s">
        <v>19</v>
      </c>
      <c r="G556" s="1" t="s">
        <v>20</v>
      </c>
      <c r="H556" s="1" t="s">
        <v>10934</v>
      </c>
      <c r="I556" s="1" t="s">
        <v>10935</v>
      </c>
      <c r="J556" s="1" t="s">
        <v>10935</v>
      </c>
      <c r="K556" s="2"/>
      <c r="L556" s="1">
        <v>-4.0</v>
      </c>
      <c r="M556" s="1"/>
      <c r="N556" s="1">
        <v>10.09655</v>
      </c>
      <c r="O556" s="1" t="s">
        <v>9114</v>
      </c>
      <c r="P556" s="1" t="s">
        <v>10936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58</v>
      </c>
      <c r="B557" s="1" t="s">
        <v>17</v>
      </c>
      <c r="C557" s="3">
        <v>329.0</v>
      </c>
      <c r="D557" s="1">
        <v>0.0</v>
      </c>
      <c r="E557" s="2"/>
      <c r="F557" s="1" t="s">
        <v>19</v>
      </c>
      <c r="G557" s="1" t="s">
        <v>20</v>
      </c>
      <c r="H557" s="1" t="s">
        <v>10937</v>
      </c>
      <c r="I557" s="1" t="s">
        <v>10938</v>
      </c>
      <c r="J557" s="1" t="s">
        <v>10938</v>
      </c>
      <c r="K557" s="2"/>
      <c r="L557" s="1">
        <v>-7.0</v>
      </c>
      <c r="M557" s="1"/>
      <c r="N557" s="1">
        <v>7.798283333333333</v>
      </c>
      <c r="O557" s="1" t="s">
        <v>9114</v>
      </c>
      <c r="P557" s="1" t="s">
        <v>9558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36</v>
      </c>
      <c r="B558" s="1" t="s">
        <v>17</v>
      </c>
      <c r="C558" s="1">
        <v>239.0</v>
      </c>
      <c r="D558" s="1">
        <v>0.0</v>
      </c>
      <c r="E558" s="1" t="s">
        <v>10761</v>
      </c>
      <c r="F558" s="1" t="s">
        <v>38</v>
      </c>
      <c r="G558" s="1" t="s">
        <v>93</v>
      </c>
      <c r="H558" s="1" t="s">
        <v>10939</v>
      </c>
      <c r="I558" s="1" t="s">
        <v>10940</v>
      </c>
      <c r="J558" s="1" t="s">
        <v>10941</v>
      </c>
      <c r="K558" s="1" t="s">
        <v>10942</v>
      </c>
      <c r="L558" s="1">
        <v>1.0</v>
      </c>
      <c r="M558" s="1">
        <v>0.0024833333333333335</v>
      </c>
      <c r="N558" s="1">
        <v>23.35086666666667</v>
      </c>
      <c r="O558" s="1" t="s">
        <v>43</v>
      </c>
      <c r="P558" s="1" t="s">
        <v>9451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36</v>
      </c>
      <c r="B559" s="1" t="s">
        <v>17</v>
      </c>
      <c r="C559" s="1">
        <v>299.0</v>
      </c>
      <c r="D559" s="1">
        <v>75.0</v>
      </c>
      <c r="E559" s="2"/>
      <c r="F559" s="1" t="s">
        <v>67</v>
      </c>
      <c r="G559" s="1" t="s">
        <v>93</v>
      </c>
      <c r="H559" s="1" t="s">
        <v>10943</v>
      </c>
      <c r="I559" s="1" t="s">
        <v>10944</v>
      </c>
      <c r="J559" s="1" t="s">
        <v>10944</v>
      </c>
      <c r="K559" s="2"/>
      <c r="L559" s="1">
        <v>-2.0</v>
      </c>
      <c r="M559" s="1"/>
      <c r="N559" s="1">
        <v>33.05316666666667</v>
      </c>
      <c r="O559" s="1" t="s">
        <v>43</v>
      </c>
      <c r="P559" s="1" t="s">
        <v>10945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36</v>
      </c>
      <c r="B560" s="1" t="s">
        <v>17</v>
      </c>
      <c r="C560" s="1">
        <v>249.0</v>
      </c>
      <c r="D560" s="1">
        <v>0.0</v>
      </c>
      <c r="E560" s="1" t="s">
        <v>10761</v>
      </c>
      <c r="F560" s="1" t="s">
        <v>38</v>
      </c>
      <c r="G560" s="1" t="s">
        <v>93</v>
      </c>
      <c r="H560" s="1" t="s">
        <v>10946</v>
      </c>
      <c r="I560" s="1" t="s">
        <v>10947</v>
      </c>
      <c r="J560" s="1" t="s">
        <v>10948</v>
      </c>
      <c r="K560" s="1" t="s">
        <v>10949</v>
      </c>
      <c r="L560" s="1">
        <v>-17.0</v>
      </c>
      <c r="M560" s="1">
        <v>0.0020833333333333333</v>
      </c>
      <c r="N560" s="1">
        <v>7.4046</v>
      </c>
      <c r="O560" s="1" t="s">
        <v>43</v>
      </c>
      <c r="P560" s="1" t="s">
        <v>9779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28</v>
      </c>
      <c r="B561" s="1" t="s">
        <v>17</v>
      </c>
      <c r="C561" s="1">
        <v>264.0</v>
      </c>
      <c r="D561" s="1">
        <v>0.0</v>
      </c>
      <c r="E561" s="2"/>
      <c r="F561" s="1" t="s">
        <v>19</v>
      </c>
      <c r="G561" s="1" t="s">
        <v>20</v>
      </c>
      <c r="H561" s="1" t="s">
        <v>10950</v>
      </c>
      <c r="I561" s="1" t="s">
        <v>10951</v>
      </c>
      <c r="J561" s="1" t="s">
        <v>10951</v>
      </c>
      <c r="K561" s="2"/>
      <c r="L561" s="1">
        <v>16.0</v>
      </c>
      <c r="M561" s="1"/>
      <c r="N561" s="1">
        <v>7.00675</v>
      </c>
      <c r="O561" s="1" t="s">
        <v>9114</v>
      </c>
      <c r="P561" s="1" t="s">
        <v>10952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36</v>
      </c>
      <c r="B562" s="1" t="s">
        <v>17</v>
      </c>
      <c r="C562" s="1">
        <v>388.0</v>
      </c>
      <c r="D562" s="1">
        <v>0.0</v>
      </c>
      <c r="E562" s="1" t="s">
        <v>10761</v>
      </c>
      <c r="F562" s="1" t="s">
        <v>38</v>
      </c>
      <c r="G562" s="1" t="s">
        <v>20</v>
      </c>
      <c r="H562" s="1" t="s">
        <v>10953</v>
      </c>
      <c r="I562" s="1" t="s">
        <v>10954</v>
      </c>
      <c r="J562" s="1" t="s">
        <v>10955</v>
      </c>
      <c r="K562" s="1" t="s">
        <v>10956</v>
      </c>
      <c r="L562" s="1">
        <v>0.0</v>
      </c>
      <c r="M562" s="1">
        <v>0.0019333333333333333</v>
      </c>
      <c r="N562" s="1">
        <v>16.619116666666667</v>
      </c>
      <c r="O562" s="1" t="s">
        <v>43</v>
      </c>
      <c r="P562" s="1" t="s">
        <v>10957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36</v>
      </c>
      <c r="B563" s="1" t="s">
        <v>17</v>
      </c>
      <c r="C563" s="1">
        <v>414.0</v>
      </c>
      <c r="D563" s="1">
        <v>0.0</v>
      </c>
      <c r="E563" s="1" t="s">
        <v>10761</v>
      </c>
      <c r="F563" s="1" t="s">
        <v>38</v>
      </c>
      <c r="G563" s="1" t="s">
        <v>20</v>
      </c>
      <c r="H563" s="1" t="s">
        <v>10958</v>
      </c>
      <c r="I563" s="1" t="s">
        <v>10959</v>
      </c>
      <c r="J563" s="1" t="s">
        <v>10960</v>
      </c>
      <c r="K563" s="1" t="s">
        <v>10961</v>
      </c>
      <c r="L563" s="1">
        <v>4.0</v>
      </c>
      <c r="M563" s="1">
        <v>0.0017166666666666667</v>
      </c>
      <c r="N563" s="1">
        <v>18.919516666666667</v>
      </c>
      <c r="O563" s="1" t="s">
        <v>43</v>
      </c>
      <c r="P563" s="1" t="s">
        <v>10962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36</v>
      </c>
      <c r="B564" s="1" t="s">
        <v>17</v>
      </c>
      <c r="C564" s="1">
        <v>199.0</v>
      </c>
      <c r="D564" s="1">
        <v>50.0</v>
      </c>
      <c r="E564" s="2"/>
      <c r="F564" s="1" t="s">
        <v>67</v>
      </c>
      <c r="G564" s="1" t="s">
        <v>20</v>
      </c>
      <c r="H564" s="1" t="s">
        <v>10963</v>
      </c>
      <c r="I564" s="1" t="s">
        <v>10964</v>
      </c>
      <c r="J564" s="1" t="s">
        <v>10964</v>
      </c>
      <c r="K564" s="2"/>
      <c r="L564" s="1">
        <v>-3.0</v>
      </c>
      <c r="M564" s="1"/>
      <c r="N564" s="1">
        <v>15.986033333333333</v>
      </c>
      <c r="O564" s="1" t="s">
        <v>43</v>
      </c>
      <c r="P564" s="1" t="s">
        <v>10965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58</v>
      </c>
      <c r="B565" s="1" t="s">
        <v>17</v>
      </c>
      <c r="C565" s="3">
        <v>677.0</v>
      </c>
      <c r="D565" s="1">
        <v>0.0</v>
      </c>
      <c r="E565" s="2"/>
      <c r="F565" s="1" t="s">
        <v>19</v>
      </c>
      <c r="G565" s="1" t="s">
        <v>20</v>
      </c>
      <c r="H565" s="1" t="s">
        <v>10966</v>
      </c>
      <c r="I565" s="1" t="s">
        <v>10967</v>
      </c>
      <c r="J565" s="1" t="s">
        <v>10967</v>
      </c>
      <c r="K565" s="2"/>
      <c r="L565" s="1">
        <v>12.0</v>
      </c>
      <c r="M565" s="1"/>
      <c r="N565" s="1">
        <v>27.258366666666667</v>
      </c>
      <c r="O565" s="1" t="s">
        <v>9114</v>
      </c>
      <c r="P565" s="1" t="s">
        <v>10968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58</v>
      </c>
      <c r="B566" s="1" t="s">
        <v>17</v>
      </c>
      <c r="C566" s="1">
        <v>493.0</v>
      </c>
      <c r="D566" s="1">
        <v>0.0</v>
      </c>
      <c r="E566" s="2"/>
      <c r="F566" s="1" t="s">
        <v>19</v>
      </c>
      <c r="G566" s="1" t="s">
        <v>20</v>
      </c>
      <c r="H566" s="1" t="s">
        <v>10969</v>
      </c>
      <c r="I566" s="1" t="s">
        <v>10970</v>
      </c>
      <c r="J566" s="1" t="s">
        <v>10970</v>
      </c>
      <c r="K566" s="2"/>
      <c r="L566" s="1">
        <v>2.0</v>
      </c>
      <c r="M566" s="1"/>
      <c r="N566" s="1">
        <v>17.26895</v>
      </c>
      <c r="O566" s="1" t="s">
        <v>9114</v>
      </c>
      <c r="P566" s="1" t="s">
        <v>10971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58</v>
      </c>
      <c r="B567" s="1" t="s">
        <v>17</v>
      </c>
      <c r="C567" s="1">
        <v>728.0</v>
      </c>
      <c r="D567" s="1">
        <v>0.0</v>
      </c>
      <c r="E567" s="2"/>
      <c r="F567" s="1" t="s">
        <v>19</v>
      </c>
      <c r="G567" s="1" t="s">
        <v>20</v>
      </c>
      <c r="H567" s="1" t="s">
        <v>10972</v>
      </c>
      <c r="I567" s="1" t="s">
        <v>10973</v>
      </c>
      <c r="J567" s="1" t="s">
        <v>10973</v>
      </c>
      <c r="K567" s="2"/>
      <c r="L567" s="1">
        <v>0.0</v>
      </c>
      <c r="M567" s="1"/>
      <c r="N567" s="1">
        <v>14.937</v>
      </c>
      <c r="O567" s="1" t="s">
        <v>9114</v>
      </c>
      <c r="P567" s="1" t="s">
        <v>10974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16</v>
      </c>
      <c r="B568" s="1" t="s">
        <v>17</v>
      </c>
      <c r="C568" s="1">
        <v>224.0</v>
      </c>
      <c r="D568" s="1">
        <v>0.0</v>
      </c>
      <c r="E568" s="1" t="s">
        <v>3826</v>
      </c>
      <c r="F568" s="1" t="s">
        <v>19</v>
      </c>
      <c r="G568" s="1" t="s">
        <v>20</v>
      </c>
      <c r="H568" s="1" t="s">
        <v>10975</v>
      </c>
      <c r="I568" s="1" t="s">
        <v>10976</v>
      </c>
      <c r="J568" s="1" t="s">
        <v>10976</v>
      </c>
      <c r="K568" s="2"/>
      <c r="L568" s="1">
        <v>-4.0</v>
      </c>
      <c r="M568" s="1"/>
      <c r="N568" s="1">
        <v>10.938466666666667</v>
      </c>
      <c r="O568" s="1" t="s">
        <v>9114</v>
      </c>
      <c r="P568" s="1" t="s">
        <v>10535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58</v>
      </c>
      <c r="B569" s="1" t="s">
        <v>17</v>
      </c>
      <c r="C569" s="3">
        <v>264.0</v>
      </c>
      <c r="D569" s="1">
        <v>0.0</v>
      </c>
      <c r="E569" s="2"/>
      <c r="F569" s="1" t="s">
        <v>19</v>
      </c>
      <c r="G569" s="1" t="s">
        <v>20</v>
      </c>
      <c r="H569" s="1" t="s">
        <v>10977</v>
      </c>
      <c r="I569" s="1" t="s">
        <v>10978</v>
      </c>
      <c r="J569" s="1" t="s">
        <v>10978</v>
      </c>
      <c r="K569" s="2"/>
      <c r="L569" s="1">
        <v>-3.0</v>
      </c>
      <c r="M569" s="1"/>
      <c r="N569" s="1">
        <v>11.953033333333334</v>
      </c>
      <c r="O569" s="1" t="s">
        <v>9114</v>
      </c>
      <c r="P569" s="1" t="s">
        <v>9616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36</v>
      </c>
      <c r="B570" s="1" t="s">
        <v>17</v>
      </c>
      <c r="C570" s="1">
        <v>359.0</v>
      </c>
      <c r="D570" s="1">
        <v>0.0</v>
      </c>
      <c r="E570" s="1" t="s">
        <v>10761</v>
      </c>
      <c r="F570" s="1" t="s">
        <v>38</v>
      </c>
      <c r="G570" s="1" t="s">
        <v>20</v>
      </c>
      <c r="H570" s="1" t="s">
        <v>10979</v>
      </c>
      <c r="I570" s="1" t="s">
        <v>10980</v>
      </c>
      <c r="J570" s="1" t="s">
        <v>10981</v>
      </c>
      <c r="K570" s="1" t="s">
        <v>10982</v>
      </c>
      <c r="L570" s="1">
        <v>-9.0</v>
      </c>
      <c r="M570" s="1">
        <v>0.0022333333333333333</v>
      </c>
      <c r="N570" s="1">
        <v>15.79155</v>
      </c>
      <c r="O570" s="1" t="s">
        <v>43</v>
      </c>
      <c r="P570" s="1" t="s">
        <v>10983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58</v>
      </c>
      <c r="B571" s="1" t="s">
        <v>17</v>
      </c>
      <c r="C571" s="1">
        <v>329.0</v>
      </c>
      <c r="D571" s="1">
        <v>0.0</v>
      </c>
      <c r="E571" s="2"/>
      <c r="F571" s="1" t="s">
        <v>19</v>
      </c>
      <c r="G571" s="1" t="s">
        <v>20</v>
      </c>
      <c r="H571" s="1" t="s">
        <v>10984</v>
      </c>
      <c r="I571" s="1" t="s">
        <v>10985</v>
      </c>
      <c r="J571" s="1" t="s">
        <v>10985</v>
      </c>
      <c r="K571" s="2"/>
      <c r="L571" s="1">
        <v>14.0</v>
      </c>
      <c r="M571" s="1"/>
      <c r="N571" s="1">
        <v>29.127083333333335</v>
      </c>
      <c r="O571" s="1" t="s">
        <v>9114</v>
      </c>
      <c r="P571" s="1" t="s">
        <v>10986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16</v>
      </c>
      <c r="B572" s="1" t="s">
        <v>17</v>
      </c>
      <c r="C572" s="1">
        <v>329.0</v>
      </c>
      <c r="D572" s="1">
        <v>0.0</v>
      </c>
      <c r="E572" s="1" t="s">
        <v>9811</v>
      </c>
      <c r="F572" s="1" t="s">
        <v>19</v>
      </c>
      <c r="G572" s="1" t="s">
        <v>20</v>
      </c>
      <c r="H572" s="1" t="s">
        <v>10987</v>
      </c>
      <c r="I572" s="1" t="s">
        <v>10988</v>
      </c>
      <c r="J572" s="1" t="s">
        <v>10988</v>
      </c>
      <c r="K572" s="2"/>
      <c r="L572" s="1">
        <v>2.0</v>
      </c>
      <c r="M572" s="1"/>
      <c r="N572" s="1">
        <v>17.013183333333334</v>
      </c>
      <c r="O572" s="1" t="s">
        <v>9114</v>
      </c>
      <c r="P572" s="1" t="s">
        <v>9548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179</v>
      </c>
      <c r="B573" s="1" t="s">
        <v>17</v>
      </c>
      <c r="C573" s="3">
        <v>349.0</v>
      </c>
      <c r="D573" s="1">
        <v>0.0</v>
      </c>
      <c r="E573" s="2"/>
      <c r="F573" s="1" t="s">
        <v>67</v>
      </c>
      <c r="G573" s="1" t="s">
        <v>93</v>
      </c>
      <c r="H573" s="1" t="s">
        <v>10989</v>
      </c>
      <c r="I573" s="1" t="s">
        <v>10990</v>
      </c>
      <c r="J573" s="1" t="s">
        <v>10990</v>
      </c>
      <c r="K573" s="2"/>
      <c r="L573" s="1">
        <v>2.0</v>
      </c>
      <c r="M573" s="1"/>
      <c r="N573" s="1">
        <v>7.51535</v>
      </c>
      <c r="O573" s="1" t="s">
        <v>182</v>
      </c>
      <c r="P573" s="1" t="s">
        <v>10991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28</v>
      </c>
      <c r="B574" s="1" t="s">
        <v>17</v>
      </c>
      <c r="C574" s="1">
        <v>625.2</v>
      </c>
      <c r="D574" s="1">
        <v>0.0</v>
      </c>
      <c r="E574" s="1" t="s">
        <v>29</v>
      </c>
      <c r="F574" s="1" t="s">
        <v>19</v>
      </c>
      <c r="G574" s="1" t="s">
        <v>20</v>
      </c>
      <c r="H574" s="1" t="s">
        <v>10992</v>
      </c>
      <c r="I574" s="1" t="s">
        <v>10993</v>
      </c>
      <c r="J574" s="1" t="s">
        <v>10993</v>
      </c>
      <c r="K574" s="2"/>
      <c r="L574" s="1">
        <v>4.0</v>
      </c>
      <c r="M574" s="1"/>
      <c r="N574" s="1">
        <v>19.69386666666667</v>
      </c>
      <c r="O574" s="1" t="s">
        <v>9114</v>
      </c>
      <c r="P574" s="1" t="s">
        <v>10994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36</v>
      </c>
      <c r="B575" s="1" t="s">
        <v>17</v>
      </c>
      <c r="C575" s="3">
        <v>344.0</v>
      </c>
      <c r="D575" s="1">
        <v>0.0</v>
      </c>
      <c r="E575" s="1" t="s">
        <v>29</v>
      </c>
      <c r="F575" s="1" t="s">
        <v>38</v>
      </c>
      <c r="G575" s="1" t="s">
        <v>20</v>
      </c>
      <c r="H575" s="1" t="s">
        <v>10995</v>
      </c>
      <c r="I575" s="1" t="s">
        <v>10996</v>
      </c>
      <c r="J575" s="1" t="s">
        <v>10997</v>
      </c>
      <c r="K575" s="1" t="s">
        <v>10998</v>
      </c>
      <c r="L575" s="1">
        <v>1.0</v>
      </c>
      <c r="M575" s="1">
        <v>3.487633333333333</v>
      </c>
      <c r="N575" s="1">
        <v>13.878583333333333</v>
      </c>
      <c r="O575" s="1" t="s">
        <v>43</v>
      </c>
      <c r="P575" s="1" t="s">
        <v>9943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58</v>
      </c>
      <c r="B576" s="3" t="s">
        <v>17</v>
      </c>
      <c r="C576" s="1">
        <v>329.0</v>
      </c>
      <c r="D576" s="1">
        <v>0.0</v>
      </c>
      <c r="E576" s="2"/>
      <c r="F576" s="1" t="s">
        <v>19</v>
      </c>
      <c r="G576" s="1" t="s">
        <v>20</v>
      </c>
      <c r="H576" s="1" t="s">
        <v>10999</v>
      </c>
      <c r="I576" s="1" t="s">
        <v>11000</v>
      </c>
      <c r="J576" s="1" t="s">
        <v>11000</v>
      </c>
      <c r="K576" s="2"/>
      <c r="L576" s="1">
        <v>8.0</v>
      </c>
      <c r="M576" s="1"/>
      <c r="N576" s="1">
        <v>23.269683333333333</v>
      </c>
      <c r="O576" s="1" t="s">
        <v>9114</v>
      </c>
      <c r="P576" s="1" t="s">
        <v>9710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36</v>
      </c>
      <c r="B577" s="1" t="s">
        <v>17</v>
      </c>
      <c r="C577" s="1">
        <v>286.0</v>
      </c>
      <c r="D577" s="1">
        <v>23.0</v>
      </c>
      <c r="E577" s="1" t="s">
        <v>29</v>
      </c>
      <c r="F577" s="1" t="s">
        <v>38</v>
      </c>
      <c r="G577" s="1" t="s">
        <v>20</v>
      </c>
      <c r="H577" s="1" t="s">
        <v>11001</v>
      </c>
      <c r="I577" s="1" t="s">
        <v>11002</v>
      </c>
      <c r="J577" s="1" t="s">
        <v>11003</v>
      </c>
      <c r="K577" s="1" t="s">
        <v>11004</v>
      </c>
      <c r="L577" s="1">
        <v>3.0</v>
      </c>
      <c r="M577" s="1">
        <v>7.449566666666667</v>
      </c>
      <c r="N577" s="1">
        <v>20.520633333333333</v>
      </c>
      <c r="O577" s="1" t="s">
        <v>43</v>
      </c>
      <c r="P577" s="1" t="s">
        <v>9735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28</v>
      </c>
      <c r="B578" s="1" t="s">
        <v>17</v>
      </c>
      <c r="C578" s="1">
        <v>182.2</v>
      </c>
      <c r="D578" s="1">
        <v>0.0</v>
      </c>
      <c r="E578" s="1" t="s">
        <v>29</v>
      </c>
      <c r="F578" s="1" t="s">
        <v>19</v>
      </c>
      <c r="G578" s="1" t="s">
        <v>20</v>
      </c>
      <c r="H578" s="1" t="s">
        <v>11005</v>
      </c>
      <c r="I578" s="1" t="s">
        <v>11006</v>
      </c>
      <c r="J578" s="1" t="s">
        <v>11006</v>
      </c>
      <c r="K578" s="2"/>
      <c r="L578" s="1">
        <v>4.0</v>
      </c>
      <c r="M578" s="1"/>
      <c r="N578" s="1">
        <v>19.123966666666668</v>
      </c>
      <c r="O578" s="1" t="s">
        <v>9114</v>
      </c>
      <c r="P578" s="1" t="s">
        <v>9185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36</v>
      </c>
      <c r="B579" s="1" t="s">
        <v>17</v>
      </c>
      <c r="C579" s="1">
        <v>333.0</v>
      </c>
      <c r="D579" s="1">
        <v>16.0</v>
      </c>
      <c r="E579" s="1" t="s">
        <v>29</v>
      </c>
      <c r="F579" s="1" t="s">
        <v>38</v>
      </c>
      <c r="G579" s="1" t="s">
        <v>93</v>
      </c>
      <c r="H579" s="1" t="s">
        <v>11007</v>
      </c>
      <c r="I579" s="1" t="s">
        <v>11008</v>
      </c>
      <c r="J579" s="1" t="s">
        <v>11009</v>
      </c>
      <c r="K579" s="1" t="s">
        <v>11010</v>
      </c>
      <c r="L579" s="1">
        <v>-1.0</v>
      </c>
      <c r="M579" s="1">
        <v>0.4281</v>
      </c>
      <c r="N579" s="1">
        <v>23.229616666666665</v>
      </c>
      <c r="O579" s="1" t="s">
        <v>43</v>
      </c>
      <c r="P579" s="1" t="s">
        <v>11011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28</v>
      </c>
      <c r="B580" s="1" t="s">
        <v>17</v>
      </c>
      <c r="C580" s="1">
        <v>587.0</v>
      </c>
      <c r="D580" s="1">
        <v>0.0</v>
      </c>
      <c r="E580" s="1" t="s">
        <v>29</v>
      </c>
      <c r="F580" s="1" t="s">
        <v>19</v>
      </c>
      <c r="G580" s="1" t="s">
        <v>20</v>
      </c>
      <c r="H580" s="1" t="s">
        <v>11012</v>
      </c>
      <c r="I580" s="1" t="s">
        <v>11013</v>
      </c>
      <c r="J580" s="1" t="s">
        <v>11013</v>
      </c>
      <c r="K580" s="2"/>
      <c r="L580" s="1">
        <v>1.0</v>
      </c>
      <c r="M580" s="1"/>
      <c r="N580" s="1">
        <v>16.373366666666666</v>
      </c>
      <c r="O580" s="1" t="s">
        <v>9114</v>
      </c>
      <c r="P580" s="1" t="s">
        <v>11014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17</v>
      </c>
      <c r="C581" s="1">
        <v>329.0</v>
      </c>
      <c r="D581" s="1">
        <v>0.0</v>
      </c>
      <c r="E581" s="1" t="s">
        <v>9811</v>
      </c>
      <c r="F581" s="1" t="s">
        <v>19</v>
      </c>
      <c r="G581" s="1" t="s">
        <v>20</v>
      </c>
      <c r="H581" s="1" t="s">
        <v>11015</v>
      </c>
      <c r="I581" s="1" t="s">
        <v>11016</v>
      </c>
      <c r="J581" s="1" t="s">
        <v>11016</v>
      </c>
      <c r="K581" s="2"/>
      <c r="L581" s="1">
        <v>-1.0</v>
      </c>
      <c r="M581" s="1"/>
      <c r="N581" s="1">
        <v>13.362666666666666</v>
      </c>
      <c r="O581" s="1" t="s">
        <v>9114</v>
      </c>
      <c r="P581" s="1" t="s">
        <v>2316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58</v>
      </c>
      <c r="B582" s="1" t="s">
        <v>17</v>
      </c>
      <c r="C582" s="1">
        <v>289.0</v>
      </c>
      <c r="D582" s="1">
        <v>0.0</v>
      </c>
      <c r="E582" s="2"/>
      <c r="F582" s="1" t="s">
        <v>19</v>
      </c>
      <c r="G582" s="1" t="s">
        <v>20</v>
      </c>
      <c r="H582" s="1" t="s">
        <v>11017</v>
      </c>
      <c r="I582" s="1" t="s">
        <v>11018</v>
      </c>
      <c r="J582" s="1" t="s">
        <v>11018</v>
      </c>
      <c r="K582" s="2"/>
      <c r="L582" s="1">
        <v>3.0</v>
      </c>
      <c r="M582" s="1"/>
      <c r="N582" s="1">
        <v>18.39</v>
      </c>
      <c r="O582" s="1" t="s">
        <v>9114</v>
      </c>
      <c r="P582" s="1" t="s">
        <v>9545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36</v>
      </c>
      <c r="B583" s="1" t="s">
        <v>17</v>
      </c>
      <c r="C583" s="1">
        <v>804.0</v>
      </c>
      <c r="D583" s="1">
        <v>0.0</v>
      </c>
      <c r="E583" s="1" t="s">
        <v>29</v>
      </c>
      <c r="F583" s="1" t="s">
        <v>38</v>
      </c>
      <c r="G583" s="1" t="s">
        <v>93</v>
      </c>
      <c r="H583" s="1" t="s">
        <v>11019</v>
      </c>
      <c r="I583" s="1" t="s">
        <v>11020</v>
      </c>
      <c r="J583" s="1" t="s">
        <v>11021</v>
      </c>
      <c r="K583" s="1" t="s">
        <v>11022</v>
      </c>
      <c r="L583" s="1">
        <v>57.0</v>
      </c>
      <c r="M583" s="1">
        <v>2.9313</v>
      </c>
      <c r="N583" s="1">
        <v>14.581466666666667</v>
      </c>
      <c r="O583" s="1" t="s">
        <v>43</v>
      </c>
      <c r="P583" s="1" t="s">
        <v>11023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28</v>
      </c>
      <c r="B584" s="1" t="s">
        <v>17</v>
      </c>
      <c r="C584" s="1">
        <v>244.2</v>
      </c>
      <c r="D584" s="1">
        <v>0.0</v>
      </c>
      <c r="E584" s="1" t="s">
        <v>29</v>
      </c>
      <c r="F584" s="1" t="s">
        <v>19</v>
      </c>
      <c r="G584" s="1" t="s">
        <v>20</v>
      </c>
      <c r="H584" s="1" t="s">
        <v>11024</v>
      </c>
      <c r="I584" s="1" t="s">
        <v>11025</v>
      </c>
      <c r="J584" s="1" t="s">
        <v>11025</v>
      </c>
      <c r="K584" s="2"/>
      <c r="L584" s="1">
        <v>-3.0</v>
      </c>
      <c r="M584" s="1"/>
      <c r="N584" s="1">
        <v>11.75205</v>
      </c>
      <c r="O584" s="1" t="s">
        <v>9114</v>
      </c>
      <c r="P584" s="1" t="s">
        <v>11026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36</v>
      </c>
      <c r="B585" s="1" t="s">
        <v>17</v>
      </c>
      <c r="C585" s="1">
        <v>199.0</v>
      </c>
      <c r="D585" s="1">
        <v>50.0</v>
      </c>
      <c r="E585" s="2"/>
      <c r="F585" s="1" t="s">
        <v>67</v>
      </c>
      <c r="G585" s="1" t="s">
        <v>68</v>
      </c>
      <c r="H585" s="1" t="s">
        <v>11027</v>
      </c>
      <c r="I585" s="1" t="s">
        <v>11028</v>
      </c>
      <c r="J585" s="1" t="s">
        <v>11028</v>
      </c>
      <c r="K585" s="2"/>
      <c r="L585" s="1">
        <v>-12.0</v>
      </c>
      <c r="M585" s="1"/>
      <c r="N585" s="1">
        <v>9.3678</v>
      </c>
      <c r="O585" s="1" t="s">
        <v>43</v>
      </c>
      <c r="P585" s="1" t="s">
        <v>11029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36</v>
      </c>
      <c r="B586" s="1" t="s">
        <v>17</v>
      </c>
      <c r="C586" s="1">
        <v>876.0</v>
      </c>
      <c r="D586" s="1">
        <v>214.0</v>
      </c>
      <c r="E586" s="2"/>
      <c r="F586" s="1" t="s">
        <v>67</v>
      </c>
      <c r="G586" s="1" t="s">
        <v>20</v>
      </c>
      <c r="H586" s="1" t="s">
        <v>11030</v>
      </c>
      <c r="I586" s="1" t="s">
        <v>11031</v>
      </c>
      <c r="J586" s="1" t="s">
        <v>11031</v>
      </c>
      <c r="K586" s="2"/>
      <c r="L586" s="1">
        <v>0.0</v>
      </c>
      <c r="M586" s="1"/>
      <c r="N586" s="1">
        <v>20.179033333333333</v>
      </c>
      <c r="O586" s="1" t="s">
        <v>43</v>
      </c>
      <c r="P586" s="1" t="s">
        <v>11032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36</v>
      </c>
      <c r="B587" s="3" t="s">
        <v>17</v>
      </c>
      <c r="C587" s="3">
        <v>618.0</v>
      </c>
      <c r="D587" s="1">
        <v>0.0</v>
      </c>
      <c r="E587" s="1" t="s">
        <v>10761</v>
      </c>
      <c r="F587" s="1" t="s">
        <v>38</v>
      </c>
      <c r="G587" s="1" t="s">
        <v>20</v>
      </c>
      <c r="H587" s="1" t="s">
        <v>11033</v>
      </c>
      <c r="I587" s="1" t="s">
        <v>11034</v>
      </c>
      <c r="J587" s="1" t="s">
        <v>11035</v>
      </c>
      <c r="K587" s="1" t="s">
        <v>11036</v>
      </c>
      <c r="L587" s="1">
        <v>-1.0</v>
      </c>
      <c r="M587" s="1">
        <v>0.00355</v>
      </c>
      <c r="N587" s="1">
        <v>18.80155</v>
      </c>
      <c r="O587" s="1" t="s">
        <v>43</v>
      </c>
      <c r="P587" s="1" t="s">
        <v>11037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28</v>
      </c>
      <c r="B588" s="1" t="s">
        <v>17</v>
      </c>
      <c r="C588" s="3">
        <v>321.0</v>
      </c>
      <c r="D588" s="1">
        <v>0.0</v>
      </c>
      <c r="E588" s="1" t="s">
        <v>29</v>
      </c>
      <c r="F588" s="1" t="s">
        <v>19</v>
      </c>
      <c r="G588" s="1" t="s">
        <v>20</v>
      </c>
      <c r="H588" s="1" t="s">
        <v>11038</v>
      </c>
      <c r="I588" s="1" t="s">
        <v>11039</v>
      </c>
      <c r="J588" s="1" t="s">
        <v>11039</v>
      </c>
      <c r="K588" s="2"/>
      <c r="L588" s="1">
        <v>11.0</v>
      </c>
      <c r="M588" s="1"/>
      <c r="N588" s="1">
        <v>26.8479</v>
      </c>
      <c r="O588" s="1" t="s">
        <v>9114</v>
      </c>
      <c r="P588" s="1" t="s">
        <v>9495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36</v>
      </c>
      <c r="B589" s="1" t="s">
        <v>17</v>
      </c>
      <c r="C589" s="1">
        <v>258.0</v>
      </c>
      <c r="D589" s="1">
        <v>300.0</v>
      </c>
      <c r="E589" s="2"/>
      <c r="F589" s="1" t="s">
        <v>67</v>
      </c>
      <c r="G589" s="1" t="s">
        <v>68</v>
      </c>
      <c r="H589" s="1" t="s">
        <v>11040</v>
      </c>
      <c r="I589" s="1" t="s">
        <v>11041</v>
      </c>
      <c r="J589" s="1" t="s">
        <v>11041</v>
      </c>
      <c r="K589" s="2"/>
      <c r="L589" s="1">
        <v>-2.0</v>
      </c>
      <c r="M589" s="1"/>
      <c r="N589" s="1">
        <v>16.67725</v>
      </c>
      <c r="O589" s="1" t="s">
        <v>43</v>
      </c>
      <c r="P589" s="1" t="s">
        <v>11042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58</v>
      </c>
      <c r="B590" s="1" t="s">
        <v>17</v>
      </c>
      <c r="C590" s="1">
        <v>752.0</v>
      </c>
      <c r="D590" s="1">
        <v>0.0</v>
      </c>
      <c r="E590" s="2"/>
      <c r="F590" s="1" t="s">
        <v>19</v>
      </c>
      <c r="G590" s="1" t="s">
        <v>20</v>
      </c>
      <c r="H590" s="1" t="s">
        <v>11043</v>
      </c>
      <c r="I590" s="1" t="s">
        <v>11044</v>
      </c>
      <c r="J590" s="1" t="s">
        <v>11044</v>
      </c>
      <c r="K590" s="2"/>
      <c r="L590" s="1">
        <v>-1.0</v>
      </c>
      <c r="M590" s="1"/>
      <c r="N590" s="1">
        <v>13.835883333333333</v>
      </c>
      <c r="O590" s="1" t="s">
        <v>9114</v>
      </c>
      <c r="P590" s="1" t="s">
        <v>11045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28</v>
      </c>
      <c r="B591" s="1" t="s">
        <v>17</v>
      </c>
      <c r="C591" s="1">
        <v>214.2</v>
      </c>
      <c r="D591" s="1">
        <v>0.0</v>
      </c>
      <c r="E591" s="1" t="s">
        <v>29</v>
      </c>
      <c r="F591" s="1" t="s">
        <v>19</v>
      </c>
      <c r="G591" s="1" t="s">
        <v>20</v>
      </c>
      <c r="H591" s="1" t="s">
        <v>11046</v>
      </c>
      <c r="I591" s="1" t="s">
        <v>11047</v>
      </c>
      <c r="J591" s="1" t="s">
        <v>11047</v>
      </c>
      <c r="K591" s="2"/>
      <c r="L591" s="1">
        <v>-6.0</v>
      </c>
      <c r="M591" s="1"/>
      <c r="N591" s="1">
        <v>8.222866666666667</v>
      </c>
      <c r="O591" s="1" t="s">
        <v>9114</v>
      </c>
      <c r="P591" s="1" t="s">
        <v>9253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58</v>
      </c>
      <c r="B592" s="1" t="s">
        <v>17</v>
      </c>
      <c r="C592" s="1">
        <v>394.0</v>
      </c>
      <c r="D592" s="1">
        <v>0.0</v>
      </c>
      <c r="E592" s="2"/>
      <c r="F592" s="1" t="s">
        <v>19</v>
      </c>
      <c r="G592" s="1" t="s">
        <v>20</v>
      </c>
      <c r="H592" s="1" t="s">
        <v>11048</v>
      </c>
      <c r="I592" s="1" t="s">
        <v>11049</v>
      </c>
      <c r="J592" s="1" t="s">
        <v>11049</v>
      </c>
      <c r="K592" s="2"/>
      <c r="L592" s="1">
        <v>-6.0</v>
      </c>
      <c r="M592" s="1"/>
      <c r="N592" s="1">
        <v>8.373616666666667</v>
      </c>
      <c r="O592" s="1" t="s">
        <v>9114</v>
      </c>
      <c r="P592" s="1" t="s">
        <v>11050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1">
        <v>743.0</v>
      </c>
      <c r="D593" s="1">
        <v>0.0</v>
      </c>
      <c r="E593" s="1" t="s">
        <v>11051</v>
      </c>
      <c r="F593" s="1" t="s">
        <v>19</v>
      </c>
      <c r="G593" s="1" t="s">
        <v>20</v>
      </c>
      <c r="H593" s="1" t="s">
        <v>11052</v>
      </c>
      <c r="I593" s="1" t="s">
        <v>11053</v>
      </c>
      <c r="J593" s="1" t="s">
        <v>11053</v>
      </c>
      <c r="K593" s="2"/>
      <c r="L593" s="1">
        <v>-4.0</v>
      </c>
      <c r="M593" s="1"/>
      <c r="N593" s="1">
        <v>12.389316666666666</v>
      </c>
      <c r="O593" s="1" t="s">
        <v>9114</v>
      </c>
      <c r="P593" s="1" t="s">
        <v>11054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28</v>
      </c>
      <c r="B594" s="1" t="s">
        <v>17</v>
      </c>
      <c r="C594" s="1">
        <v>214.2</v>
      </c>
      <c r="D594" s="1">
        <v>0.0</v>
      </c>
      <c r="E594" s="1" t="s">
        <v>29</v>
      </c>
      <c r="F594" s="1" t="s">
        <v>19</v>
      </c>
      <c r="G594" s="1" t="s">
        <v>20</v>
      </c>
      <c r="H594" s="1" t="s">
        <v>11055</v>
      </c>
      <c r="I594" s="1" t="s">
        <v>11056</v>
      </c>
      <c r="J594" s="1" t="s">
        <v>11056</v>
      </c>
      <c r="K594" s="2"/>
      <c r="L594" s="1">
        <v>-7.0</v>
      </c>
      <c r="M594" s="1"/>
      <c r="N594" s="1">
        <v>7.480333333333333</v>
      </c>
      <c r="O594" s="1" t="s">
        <v>9114</v>
      </c>
      <c r="P594" s="1" t="s">
        <v>9161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36</v>
      </c>
      <c r="B595" s="1" t="s">
        <v>17</v>
      </c>
      <c r="C595" s="1">
        <v>249.0</v>
      </c>
      <c r="D595" s="1">
        <v>0.0</v>
      </c>
      <c r="E595" s="1" t="s">
        <v>29</v>
      </c>
      <c r="F595" s="1" t="s">
        <v>38</v>
      </c>
      <c r="G595" s="1" t="s">
        <v>20</v>
      </c>
      <c r="H595" s="1" t="s">
        <v>11057</v>
      </c>
      <c r="I595" s="1" t="s">
        <v>11058</v>
      </c>
      <c r="J595" s="1" t="s">
        <v>11059</v>
      </c>
      <c r="K595" s="1" t="s">
        <v>11060</v>
      </c>
      <c r="L595" s="1">
        <v>-4.0</v>
      </c>
      <c r="M595" s="1">
        <v>0.4503333333333333</v>
      </c>
      <c r="N595" s="1">
        <v>7.298766666666666</v>
      </c>
      <c r="O595" s="1" t="s">
        <v>43</v>
      </c>
      <c r="P595" s="1" t="s">
        <v>9994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36</v>
      </c>
      <c r="B596" s="1" t="s">
        <v>17</v>
      </c>
      <c r="C596" s="1">
        <v>444.0</v>
      </c>
      <c r="D596" s="1">
        <v>0.0</v>
      </c>
      <c r="E596" s="1" t="s">
        <v>10761</v>
      </c>
      <c r="F596" s="1" t="s">
        <v>38</v>
      </c>
      <c r="G596" s="1" t="s">
        <v>20</v>
      </c>
      <c r="H596" s="1" t="s">
        <v>11061</v>
      </c>
      <c r="I596" s="1" t="s">
        <v>11062</v>
      </c>
      <c r="J596" s="1" t="s">
        <v>11063</v>
      </c>
      <c r="K596" s="1" t="s">
        <v>11064</v>
      </c>
      <c r="L596" s="1">
        <v>-13.0</v>
      </c>
      <c r="M596" s="1">
        <v>0.006566666666666667</v>
      </c>
      <c r="N596" s="1">
        <v>9.178183333333333</v>
      </c>
      <c r="O596" s="1" t="s">
        <v>43</v>
      </c>
      <c r="P596" s="1" t="s">
        <v>11065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28</v>
      </c>
      <c r="B597" s="1" t="s">
        <v>17</v>
      </c>
      <c r="C597" s="3">
        <v>404.0</v>
      </c>
      <c r="D597" s="1">
        <v>0.0</v>
      </c>
      <c r="E597" s="1" t="s">
        <v>29</v>
      </c>
      <c r="F597" s="1" t="s">
        <v>19</v>
      </c>
      <c r="G597" s="1" t="s">
        <v>20</v>
      </c>
      <c r="H597" s="1" t="s">
        <v>11066</v>
      </c>
      <c r="I597" s="1" t="s">
        <v>11067</v>
      </c>
      <c r="J597" s="1" t="s">
        <v>11067</v>
      </c>
      <c r="K597" s="2"/>
      <c r="L597" s="1">
        <v>-5.0</v>
      </c>
      <c r="M597" s="1"/>
      <c r="N597" s="1">
        <v>9.974416666666666</v>
      </c>
      <c r="O597" s="1" t="s">
        <v>9114</v>
      </c>
      <c r="P597" s="1" t="s">
        <v>11068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28</v>
      </c>
      <c r="B598" s="1" t="s">
        <v>17</v>
      </c>
      <c r="C598" s="1">
        <v>728.9</v>
      </c>
      <c r="D598" s="1">
        <v>304.5</v>
      </c>
      <c r="E598" s="1" t="s">
        <v>29</v>
      </c>
      <c r="F598" s="1" t="s">
        <v>19</v>
      </c>
      <c r="G598" s="1" t="s">
        <v>20</v>
      </c>
      <c r="H598" s="1" t="s">
        <v>11069</v>
      </c>
      <c r="I598" s="1" t="s">
        <v>11070</v>
      </c>
      <c r="J598" s="1" t="s">
        <v>11070</v>
      </c>
      <c r="K598" s="2"/>
      <c r="L598" s="1">
        <v>1.0</v>
      </c>
      <c r="M598" s="1"/>
      <c r="N598" s="1">
        <v>16.22525</v>
      </c>
      <c r="O598" s="1" t="s">
        <v>9114</v>
      </c>
      <c r="P598" s="1" t="s">
        <v>11071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28</v>
      </c>
      <c r="B599" s="1" t="s">
        <v>17</v>
      </c>
      <c r="C599" s="3">
        <v>274.0</v>
      </c>
      <c r="D599" s="1">
        <v>0.0</v>
      </c>
      <c r="E599" s="1" t="s">
        <v>29</v>
      </c>
      <c r="F599" s="1" t="s">
        <v>19</v>
      </c>
      <c r="G599" s="1" t="s">
        <v>20</v>
      </c>
      <c r="H599" s="1" t="s">
        <v>11072</v>
      </c>
      <c r="I599" s="1" t="s">
        <v>11073</v>
      </c>
      <c r="J599" s="1" t="s">
        <v>11073</v>
      </c>
      <c r="K599" s="2"/>
      <c r="L599" s="1">
        <v>-1.0</v>
      </c>
      <c r="M599" s="1"/>
      <c r="N599" s="1">
        <v>13.190166666666666</v>
      </c>
      <c r="O599" s="1" t="s">
        <v>9114</v>
      </c>
      <c r="P599" s="1" t="s">
        <v>11074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28</v>
      </c>
      <c r="B600" s="1" t="s">
        <v>17</v>
      </c>
      <c r="C600" s="1">
        <v>329.0</v>
      </c>
      <c r="D600" s="1">
        <v>0.0</v>
      </c>
      <c r="E600" s="1" t="s">
        <v>29</v>
      </c>
      <c r="F600" s="1" t="s">
        <v>19</v>
      </c>
      <c r="G600" s="1" t="s">
        <v>20</v>
      </c>
      <c r="H600" s="1" t="s">
        <v>11075</v>
      </c>
      <c r="I600" s="1" t="s">
        <v>11076</v>
      </c>
      <c r="J600" s="1" t="s">
        <v>11076</v>
      </c>
      <c r="K600" s="2"/>
      <c r="L600" s="1">
        <v>0.0</v>
      </c>
      <c r="M600" s="1"/>
      <c r="N600" s="1">
        <v>14.3812</v>
      </c>
      <c r="O600" s="1" t="s">
        <v>9114</v>
      </c>
      <c r="P600" s="1" t="s">
        <v>10565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28</v>
      </c>
      <c r="B601" s="1" t="s">
        <v>17</v>
      </c>
      <c r="C601" s="1">
        <v>230.3</v>
      </c>
      <c r="D601" s="1">
        <v>98.7</v>
      </c>
      <c r="E601" s="1" t="s">
        <v>29</v>
      </c>
      <c r="F601" s="1" t="s">
        <v>19</v>
      </c>
      <c r="G601" s="1" t="s">
        <v>20</v>
      </c>
      <c r="H601" s="1" t="s">
        <v>11077</v>
      </c>
      <c r="I601" s="1" t="s">
        <v>11078</v>
      </c>
      <c r="J601" s="1" t="s">
        <v>11078</v>
      </c>
      <c r="K601" s="2"/>
      <c r="L601" s="1">
        <v>-1.0</v>
      </c>
      <c r="M601" s="1"/>
      <c r="N601" s="1">
        <v>13.944466666666667</v>
      </c>
      <c r="O601" s="1" t="s">
        <v>9114</v>
      </c>
      <c r="P601" s="1" t="s">
        <v>11079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28</v>
      </c>
      <c r="B602" s="1" t="s">
        <v>17</v>
      </c>
      <c r="C602" s="3">
        <v>455.4</v>
      </c>
      <c r="D602" s="1">
        <v>0.0</v>
      </c>
      <c r="E602" s="1" t="s">
        <v>29</v>
      </c>
      <c r="F602" s="1" t="s">
        <v>19</v>
      </c>
      <c r="G602" s="1" t="s">
        <v>20</v>
      </c>
      <c r="H602" s="1" t="s">
        <v>11080</v>
      </c>
      <c r="I602" s="1" t="s">
        <v>11081</v>
      </c>
      <c r="J602" s="1" t="s">
        <v>11081</v>
      </c>
      <c r="K602" s="2"/>
      <c r="L602" s="1">
        <v>0.0</v>
      </c>
      <c r="M602" s="1"/>
      <c r="N602" s="1">
        <v>14.901683333333333</v>
      </c>
      <c r="O602" s="1" t="s">
        <v>9114</v>
      </c>
      <c r="P602" s="1" t="s">
        <v>11082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36</v>
      </c>
      <c r="B603" s="1" t="s">
        <v>17</v>
      </c>
      <c r="C603" s="1">
        <v>319.0</v>
      </c>
      <c r="D603" s="1">
        <v>0.0</v>
      </c>
      <c r="E603" s="1" t="s">
        <v>10761</v>
      </c>
      <c r="F603" s="1" t="s">
        <v>38</v>
      </c>
      <c r="G603" s="1" t="s">
        <v>20</v>
      </c>
      <c r="H603" s="1" t="s">
        <v>11083</v>
      </c>
      <c r="I603" s="1" t="s">
        <v>11084</v>
      </c>
      <c r="J603" s="1" t="s">
        <v>11085</v>
      </c>
      <c r="K603" s="1" t="s">
        <v>11086</v>
      </c>
      <c r="L603" s="1">
        <v>3.0</v>
      </c>
      <c r="M603" s="1">
        <v>0.0024333333333333334</v>
      </c>
      <c r="N603" s="1">
        <v>17.81833333333333</v>
      </c>
      <c r="O603" s="1" t="s">
        <v>43</v>
      </c>
      <c r="P603" s="1" t="s">
        <v>11087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36</v>
      </c>
      <c r="B604" s="1" t="s">
        <v>17</v>
      </c>
      <c r="C604" s="1">
        <v>249.0</v>
      </c>
      <c r="D604" s="1">
        <v>0.0</v>
      </c>
      <c r="E604" s="1" t="s">
        <v>10761</v>
      </c>
      <c r="F604" s="1" t="s">
        <v>38</v>
      </c>
      <c r="G604" s="1" t="s">
        <v>93</v>
      </c>
      <c r="H604" s="1" t="s">
        <v>11088</v>
      </c>
      <c r="I604" s="1" t="s">
        <v>11089</v>
      </c>
      <c r="J604" s="1" t="s">
        <v>11090</v>
      </c>
      <c r="K604" s="1" t="s">
        <v>11091</v>
      </c>
      <c r="L604" s="1">
        <v>-5.0</v>
      </c>
      <c r="M604" s="1">
        <v>0.0029</v>
      </c>
      <c r="N604" s="1">
        <v>8.449333333333334</v>
      </c>
      <c r="O604" s="1" t="s">
        <v>43</v>
      </c>
      <c r="P604" s="1" t="s">
        <v>11029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36</v>
      </c>
      <c r="B605" s="1" t="s">
        <v>17</v>
      </c>
      <c r="C605" s="1">
        <v>248.0</v>
      </c>
      <c r="D605" s="1">
        <v>61.0</v>
      </c>
      <c r="E605" s="1" t="s">
        <v>10761</v>
      </c>
      <c r="F605" s="1" t="s">
        <v>38</v>
      </c>
      <c r="G605" s="1" t="s">
        <v>20</v>
      </c>
      <c r="H605" s="1" t="s">
        <v>11092</v>
      </c>
      <c r="I605" s="1" t="s">
        <v>11093</v>
      </c>
      <c r="J605" s="1" t="s">
        <v>11094</v>
      </c>
      <c r="K605" s="1" t="s">
        <v>11095</v>
      </c>
      <c r="L605" s="1">
        <v>-1.0</v>
      </c>
      <c r="M605" s="1">
        <v>0.0018833333333333334</v>
      </c>
      <c r="N605" s="1">
        <v>12.099183333333333</v>
      </c>
      <c r="O605" s="1" t="s">
        <v>43</v>
      </c>
      <c r="P605" s="1" t="s">
        <v>9366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58</v>
      </c>
      <c r="B606" s="1" t="s">
        <v>17</v>
      </c>
      <c r="C606" s="3">
        <v>453.0</v>
      </c>
      <c r="D606" s="1">
        <v>0.0</v>
      </c>
      <c r="E606" s="2"/>
      <c r="F606" s="1" t="s">
        <v>19</v>
      </c>
      <c r="G606" s="1" t="s">
        <v>20</v>
      </c>
      <c r="H606" s="1" t="s">
        <v>11096</v>
      </c>
      <c r="I606" s="1" t="s">
        <v>11097</v>
      </c>
      <c r="J606" s="1" t="s">
        <v>11097</v>
      </c>
      <c r="K606" s="2"/>
      <c r="L606" s="1">
        <v>-2.0</v>
      </c>
      <c r="M606" s="1"/>
      <c r="N606" s="1">
        <v>12.547933333333333</v>
      </c>
      <c r="O606" s="1" t="s">
        <v>9114</v>
      </c>
      <c r="P606" s="1" t="s">
        <v>11098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28</v>
      </c>
      <c r="B607" s="1" t="s">
        <v>17</v>
      </c>
      <c r="C607" s="1">
        <v>264.0</v>
      </c>
      <c r="D607" s="1">
        <v>0.0</v>
      </c>
      <c r="E607" s="1" t="s">
        <v>29</v>
      </c>
      <c r="F607" s="1" t="s">
        <v>19</v>
      </c>
      <c r="G607" s="1" t="s">
        <v>20</v>
      </c>
      <c r="H607" s="1" t="s">
        <v>11099</v>
      </c>
      <c r="I607" s="1" t="s">
        <v>11100</v>
      </c>
      <c r="J607" s="1" t="s">
        <v>11100</v>
      </c>
      <c r="K607" s="2"/>
      <c r="L607" s="1">
        <v>-6.0</v>
      </c>
      <c r="M607" s="1"/>
      <c r="N607" s="1">
        <v>8.568083333333334</v>
      </c>
      <c r="O607" s="1" t="s">
        <v>9114</v>
      </c>
      <c r="P607" s="1" t="s">
        <v>10361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28</v>
      </c>
      <c r="B608" s="1" t="s">
        <v>17</v>
      </c>
      <c r="C608" s="3">
        <v>182.2</v>
      </c>
      <c r="D608" s="1">
        <v>0.0</v>
      </c>
      <c r="E608" s="1" t="s">
        <v>29</v>
      </c>
      <c r="F608" s="1" t="s">
        <v>19</v>
      </c>
      <c r="G608" s="1" t="s">
        <v>20</v>
      </c>
      <c r="H608" s="1" t="s">
        <v>11101</v>
      </c>
      <c r="I608" s="1" t="s">
        <v>11102</v>
      </c>
      <c r="J608" s="1" t="s">
        <v>11102</v>
      </c>
      <c r="K608" s="2"/>
      <c r="L608" s="1">
        <v>2.0</v>
      </c>
      <c r="M608" s="1"/>
      <c r="N608" s="1">
        <v>17.446283333333334</v>
      </c>
      <c r="O608" s="1" t="s">
        <v>9114</v>
      </c>
      <c r="P608" s="1" t="s">
        <v>9185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28</v>
      </c>
      <c r="B609" s="1" t="s">
        <v>17</v>
      </c>
      <c r="C609" s="1">
        <v>214.2</v>
      </c>
      <c r="D609" s="1">
        <v>0.0</v>
      </c>
      <c r="E609" s="1" t="s">
        <v>29</v>
      </c>
      <c r="F609" s="1" t="s">
        <v>19</v>
      </c>
      <c r="G609" s="1" t="s">
        <v>20</v>
      </c>
      <c r="H609" s="1" t="s">
        <v>11103</v>
      </c>
      <c r="I609" s="1" t="s">
        <v>11104</v>
      </c>
      <c r="J609" s="1" t="s">
        <v>11104</v>
      </c>
      <c r="K609" s="2"/>
      <c r="L609" s="1">
        <v>0.0</v>
      </c>
      <c r="M609" s="1"/>
      <c r="N609" s="1">
        <v>14.631383333333334</v>
      </c>
      <c r="O609" s="1" t="s">
        <v>9114</v>
      </c>
      <c r="P609" s="1" t="s">
        <v>9253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36</v>
      </c>
      <c r="B610" s="1" t="s">
        <v>17</v>
      </c>
      <c r="C610" s="1">
        <v>439.0</v>
      </c>
      <c r="D610" s="1">
        <v>0.0</v>
      </c>
      <c r="E610" s="1" t="s">
        <v>10761</v>
      </c>
      <c r="F610" s="1" t="s">
        <v>38</v>
      </c>
      <c r="G610" s="1" t="s">
        <v>20</v>
      </c>
      <c r="H610" s="1" t="s">
        <v>11105</v>
      </c>
      <c r="I610" s="1" t="s">
        <v>11106</v>
      </c>
      <c r="J610" s="1" t="s">
        <v>11107</v>
      </c>
      <c r="K610" s="1" t="s">
        <v>11108</v>
      </c>
      <c r="L610" s="1">
        <v>0.0</v>
      </c>
      <c r="M610" s="1">
        <v>0.00335</v>
      </c>
      <c r="N610" s="1">
        <v>29.126966666666668</v>
      </c>
      <c r="O610" s="1" t="s">
        <v>43</v>
      </c>
      <c r="P610" s="1" t="s">
        <v>11109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28</v>
      </c>
      <c r="B611" s="1" t="s">
        <v>17</v>
      </c>
      <c r="C611" s="1">
        <v>214.2</v>
      </c>
      <c r="D611" s="1">
        <v>0.0</v>
      </c>
      <c r="E611" s="1" t="s">
        <v>29</v>
      </c>
      <c r="F611" s="1" t="s">
        <v>19</v>
      </c>
      <c r="G611" s="1" t="s">
        <v>20</v>
      </c>
      <c r="H611" s="1" t="s">
        <v>11110</v>
      </c>
      <c r="I611" s="1" t="s">
        <v>11111</v>
      </c>
      <c r="J611" s="1" t="s">
        <v>11111</v>
      </c>
      <c r="K611" s="2"/>
      <c r="L611" s="1">
        <v>-6.0</v>
      </c>
      <c r="M611" s="1"/>
      <c r="N611" s="1">
        <v>8.113866666666667</v>
      </c>
      <c r="O611" s="1" t="s">
        <v>9114</v>
      </c>
      <c r="P611" s="1" t="s">
        <v>9201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36</v>
      </c>
      <c r="B612" s="1" t="s">
        <v>17</v>
      </c>
      <c r="C612" s="1">
        <v>434.0</v>
      </c>
      <c r="D612" s="1">
        <v>0.0</v>
      </c>
      <c r="E612" s="1" t="s">
        <v>9137</v>
      </c>
      <c r="F612" s="1" t="s">
        <v>38</v>
      </c>
      <c r="G612" s="1" t="s">
        <v>93</v>
      </c>
      <c r="H612" s="1" t="s">
        <v>11112</v>
      </c>
      <c r="I612" s="1" t="s">
        <v>11113</v>
      </c>
      <c r="J612" s="1" t="s">
        <v>11114</v>
      </c>
      <c r="K612" s="1" t="s">
        <v>11115</v>
      </c>
      <c r="L612" s="1">
        <v>-13.0</v>
      </c>
      <c r="M612" s="1">
        <v>0.0023833333333333332</v>
      </c>
      <c r="N612" s="1">
        <v>10.1336</v>
      </c>
      <c r="O612" s="1" t="s">
        <v>43</v>
      </c>
      <c r="P612" s="1" t="s">
        <v>11116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58</v>
      </c>
      <c r="B613" s="1" t="s">
        <v>485</v>
      </c>
      <c r="C613" s="1">
        <v>264.0</v>
      </c>
      <c r="D613" s="1">
        <v>0.0</v>
      </c>
      <c r="E613" s="2"/>
      <c r="F613" s="1" t="s">
        <v>19</v>
      </c>
      <c r="G613" s="1" t="s">
        <v>20</v>
      </c>
      <c r="H613" s="1" t="s">
        <v>11117</v>
      </c>
      <c r="I613" s="1" t="s">
        <v>11118</v>
      </c>
      <c r="J613" s="1" t="s">
        <v>11118</v>
      </c>
      <c r="K613" s="2"/>
      <c r="L613" s="1">
        <v>1.0</v>
      </c>
      <c r="M613" s="1"/>
      <c r="N613" s="1">
        <v>16.9054</v>
      </c>
      <c r="O613" s="1" t="s">
        <v>9114</v>
      </c>
      <c r="P613" s="1" t="s">
        <v>9856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28</v>
      </c>
      <c r="B614" s="1" t="s">
        <v>17</v>
      </c>
      <c r="C614" s="1">
        <v>329.0</v>
      </c>
      <c r="D614" s="1">
        <v>0.0</v>
      </c>
      <c r="E614" s="1" t="s">
        <v>29</v>
      </c>
      <c r="F614" s="1" t="s">
        <v>19</v>
      </c>
      <c r="G614" s="1" t="s">
        <v>20</v>
      </c>
      <c r="H614" s="1" t="s">
        <v>11119</v>
      </c>
      <c r="I614" s="1" t="s">
        <v>11120</v>
      </c>
      <c r="J614" s="1" t="s">
        <v>11120</v>
      </c>
      <c r="K614" s="2"/>
      <c r="L614" s="1">
        <v>0.0</v>
      </c>
      <c r="M614" s="1"/>
      <c r="N614" s="1">
        <v>14.169366666666667</v>
      </c>
      <c r="O614" s="1" t="s">
        <v>9114</v>
      </c>
      <c r="P614" s="1" t="s">
        <v>9587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28</v>
      </c>
      <c r="B615" s="1" t="s">
        <v>17</v>
      </c>
      <c r="C615" s="3">
        <v>428.4</v>
      </c>
      <c r="D615" s="1">
        <v>0.0</v>
      </c>
      <c r="E615" s="1" t="s">
        <v>29</v>
      </c>
      <c r="F615" s="1" t="s">
        <v>19</v>
      </c>
      <c r="G615" s="1" t="s">
        <v>20</v>
      </c>
      <c r="H615" s="1" t="s">
        <v>11121</v>
      </c>
      <c r="I615" s="1" t="s">
        <v>11122</v>
      </c>
      <c r="J615" s="1" t="s">
        <v>11122</v>
      </c>
      <c r="K615" s="2"/>
      <c r="L615" s="1">
        <v>0.0</v>
      </c>
      <c r="M615" s="1"/>
      <c r="N615" s="1">
        <v>14.28025</v>
      </c>
      <c r="O615" s="1" t="s">
        <v>9114</v>
      </c>
      <c r="P615" s="1" t="s">
        <v>11123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58</v>
      </c>
      <c r="B616" s="1" t="s">
        <v>485</v>
      </c>
      <c r="C616" s="1">
        <v>429.0</v>
      </c>
      <c r="D616" s="1">
        <v>0.0</v>
      </c>
      <c r="E616" s="2"/>
      <c r="F616" s="1" t="s">
        <v>19</v>
      </c>
      <c r="G616" s="1" t="s">
        <v>93</v>
      </c>
      <c r="H616" s="1" t="s">
        <v>11124</v>
      </c>
      <c r="I616" s="1" t="s">
        <v>11125</v>
      </c>
      <c r="J616" s="1" t="s">
        <v>11125</v>
      </c>
      <c r="K616" s="2"/>
      <c r="L616" s="1">
        <v>-7.0</v>
      </c>
      <c r="M616" s="1"/>
      <c r="N616" s="1">
        <v>7.935083333333333</v>
      </c>
      <c r="O616" s="1" t="s">
        <v>9114</v>
      </c>
      <c r="P616" s="1" t="s">
        <v>11126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28</v>
      </c>
      <c r="B617" s="1" t="s">
        <v>17</v>
      </c>
      <c r="C617" s="1">
        <v>214.2</v>
      </c>
      <c r="D617" s="1">
        <v>0.0</v>
      </c>
      <c r="E617" s="1" t="s">
        <v>29</v>
      </c>
      <c r="F617" s="1" t="s">
        <v>19</v>
      </c>
      <c r="G617" s="1" t="s">
        <v>20</v>
      </c>
      <c r="H617" s="1" t="s">
        <v>11127</v>
      </c>
      <c r="I617" s="1" t="s">
        <v>11128</v>
      </c>
      <c r="J617" s="1" t="s">
        <v>11128</v>
      </c>
      <c r="K617" s="2"/>
      <c r="L617" s="1">
        <v>-6.0</v>
      </c>
      <c r="M617" s="1"/>
      <c r="N617" s="1">
        <v>8.609316666666667</v>
      </c>
      <c r="O617" s="1" t="s">
        <v>9114</v>
      </c>
      <c r="P617" s="1" t="s">
        <v>9161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28</v>
      </c>
      <c r="B618" s="1" t="s">
        <v>17</v>
      </c>
      <c r="C618" s="1">
        <v>214.2</v>
      </c>
      <c r="D618" s="1">
        <v>0.0</v>
      </c>
      <c r="E618" s="1" t="s">
        <v>29</v>
      </c>
      <c r="F618" s="1" t="s">
        <v>19</v>
      </c>
      <c r="G618" s="1" t="s">
        <v>20</v>
      </c>
      <c r="H618" s="1" t="s">
        <v>11129</v>
      </c>
      <c r="I618" s="1" t="s">
        <v>11130</v>
      </c>
      <c r="J618" s="1" t="s">
        <v>11130</v>
      </c>
      <c r="K618" s="2"/>
      <c r="L618" s="1">
        <v>-5.0</v>
      </c>
      <c r="M618" s="1"/>
      <c r="N618" s="1">
        <v>9.046766666666667</v>
      </c>
      <c r="O618" s="1" t="s">
        <v>9114</v>
      </c>
      <c r="P618" s="1" t="s">
        <v>9253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36</v>
      </c>
      <c r="B619" s="1" t="s">
        <v>17</v>
      </c>
      <c r="C619" s="1">
        <v>329.0</v>
      </c>
      <c r="D619" s="1">
        <v>0.0</v>
      </c>
      <c r="E619" s="1" t="s">
        <v>9137</v>
      </c>
      <c r="F619" s="1" t="s">
        <v>38</v>
      </c>
      <c r="G619" s="1" t="s">
        <v>20</v>
      </c>
      <c r="H619" s="1" t="s">
        <v>11131</v>
      </c>
      <c r="I619" s="1" t="s">
        <v>11132</v>
      </c>
      <c r="J619" s="1" t="s">
        <v>11133</v>
      </c>
      <c r="K619" s="1" t="s">
        <v>11134</v>
      </c>
      <c r="L619" s="1">
        <v>0.0</v>
      </c>
      <c r="M619" s="1">
        <v>0.002</v>
      </c>
      <c r="N619" s="1">
        <v>16.855433333333334</v>
      </c>
      <c r="O619" s="1" t="s">
        <v>43</v>
      </c>
      <c r="P619" s="1" t="s">
        <v>11135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36</v>
      </c>
      <c r="B620" s="1" t="s">
        <v>17</v>
      </c>
      <c r="C620" s="1">
        <v>498.0</v>
      </c>
      <c r="D620" s="1">
        <v>0.0</v>
      </c>
      <c r="E620" s="1" t="s">
        <v>9137</v>
      </c>
      <c r="F620" s="1" t="s">
        <v>38</v>
      </c>
      <c r="G620" s="1" t="s">
        <v>20</v>
      </c>
      <c r="H620" s="1" t="s">
        <v>11136</v>
      </c>
      <c r="I620" s="1" t="s">
        <v>11137</v>
      </c>
      <c r="J620" s="1" t="s">
        <v>11138</v>
      </c>
      <c r="K620" s="1" t="s">
        <v>11139</v>
      </c>
      <c r="L620" s="1">
        <v>4.0</v>
      </c>
      <c r="M620" s="1">
        <v>0.002416666666666667</v>
      </c>
      <c r="N620" s="1">
        <v>19.729116666666666</v>
      </c>
      <c r="O620" s="1" t="s">
        <v>43</v>
      </c>
      <c r="P620" s="1" t="s">
        <v>11140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28</v>
      </c>
      <c r="B621" s="1" t="s">
        <v>17</v>
      </c>
      <c r="C621" s="3">
        <v>434.0</v>
      </c>
      <c r="D621" s="1">
        <v>0.0</v>
      </c>
      <c r="E621" s="1" t="s">
        <v>29</v>
      </c>
      <c r="F621" s="1" t="s">
        <v>19</v>
      </c>
      <c r="G621" s="1" t="s">
        <v>20</v>
      </c>
      <c r="H621" s="1" t="s">
        <v>11141</v>
      </c>
      <c r="I621" s="1" t="s">
        <v>11142</v>
      </c>
      <c r="J621" s="1" t="s">
        <v>11142</v>
      </c>
      <c r="K621" s="2"/>
      <c r="L621" s="1">
        <v>-2.0</v>
      </c>
      <c r="M621" s="1"/>
      <c r="N621" s="1">
        <v>12.89055</v>
      </c>
      <c r="O621" s="1" t="s">
        <v>9114</v>
      </c>
      <c r="P621" s="1" t="s">
        <v>11143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58</v>
      </c>
      <c r="B622" s="1" t="s">
        <v>485</v>
      </c>
      <c r="C622" s="1">
        <v>264.0</v>
      </c>
      <c r="D622" s="1">
        <v>0.0</v>
      </c>
      <c r="E622" s="2"/>
      <c r="F622" s="1" t="s">
        <v>19</v>
      </c>
      <c r="G622" s="1" t="s">
        <v>20</v>
      </c>
      <c r="H622" s="1" t="s">
        <v>11144</v>
      </c>
      <c r="I622" s="1" t="s">
        <v>11145</v>
      </c>
      <c r="J622" s="1" t="s">
        <v>11145</v>
      </c>
      <c r="K622" s="2"/>
      <c r="L622" s="1">
        <v>1.0</v>
      </c>
      <c r="M622" s="1"/>
      <c r="N622" s="1">
        <v>16.712666666666667</v>
      </c>
      <c r="O622" s="1" t="s">
        <v>9114</v>
      </c>
      <c r="P622" s="1" t="s">
        <v>9616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36</v>
      </c>
      <c r="B623" s="1" t="s">
        <v>17</v>
      </c>
      <c r="C623" s="1">
        <v>486.0</v>
      </c>
      <c r="D623" s="1">
        <v>112.0</v>
      </c>
      <c r="E623" s="2"/>
      <c r="F623" s="1" t="s">
        <v>67</v>
      </c>
      <c r="G623" s="1" t="s">
        <v>68</v>
      </c>
      <c r="H623" s="1" t="s">
        <v>11146</v>
      </c>
      <c r="I623" s="1" t="s">
        <v>11147</v>
      </c>
      <c r="J623" s="1" t="s">
        <v>8240</v>
      </c>
      <c r="K623" s="2"/>
      <c r="L623" s="1">
        <v>389.0</v>
      </c>
      <c r="M623" s="1"/>
      <c r="N623" s="1">
        <v>14.6736</v>
      </c>
      <c r="O623" s="1" t="s">
        <v>43</v>
      </c>
      <c r="P623" s="1" t="s">
        <v>11148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36</v>
      </c>
      <c r="B624" s="1" t="s">
        <v>17</v>
      </c>
      <c r="C624" s="1">
        <v>349.0</v>
      </c>
      <c r="D624" s="1">
        <v>0.0</v>
      </c>
      <c r="E624" s="1" t="s">
        <v>9137</v>
      </c>
      <c r="F624" s="1" t="s">
        <v>38</v>
      </c>
      <c r="G624" s="1" t="s">
        <v>20</v>
      </c>
      <c r="H624" s="1" t="s">
        <v>11149</v>
      </c>
      <c r="I624" s="1" t="s">
        <v>11150</v>
      </c>
      <c r="J624" s="1" t="s">
        <v>11151</v>
      </c>
      <c r="K624" s="1" t="s">
        <v>11152</v>
      </c>
      <c r="L624" s="1">
        <v>-4.0</v>
      </c>
      <c r="M624" s="1">
        <v>0.0019666666666666665</v>
      </c>
      <c r="N624" s="1">
        <v>14.90325</v>
      </c>
      <c r="O624" s="1" t="s">
        <v>43</v>
      </c>
      <c r="P624" s="1" t="s">
        <v>11153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179</v>
      </c>
      <c r="B625" s="1" t="s">
        <v>17</v>
      </c>
      <c r="C625" s="1">
        <v>309.0</v>
      </c>
      <c r="D625" s="1">
        <v>0.0</v>
      </c>
      <c r="E625" s="2"/>
      <c r="F625" s="1" t="s">
        <v>67</v>
      </c>
      <c r="G625" s="1" t="s">
        <v>93</v>
      </c>
      <c r="H625" s="1" t="s">
        <v>11154</v>
      </c>
      <c r="I625" s="1" t="s">
        <v>11155</v>
      </c>
      <c r="J625" s="1" t="s">
        <v>8240</v>
      </c>
      <c r="K625" s="2"/>
      <c r="L625" s="1">
        <v>418.0</v>
      </c>
      <c r="M625" s="1"/>
      <c r="N625" s="1">
        <v>4.662266666666667</v>
      </c>
      <c r="O625" s="1" t="s">
        <v>182</v>
      </c>
      <c r="P625" s="1" t="s">
        <v>11156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28</v>
      </c>
      <c r="B626" s="1" t="s">
        <v>17</v>
      </c>
      <c r="C626" s="1">
        <v>214.2</v>
      </c>
      <c r="D626" s="1">
        <v>0.0</v>
      </c>
      <c r="E626" s="1" t="s">
        <v>29</v>
      </c>
      <c r="F626" s="1" t="s">
        <v>19</v>
      </c>
      <c r="G626" s="1" t="s">
        <v>20</v>
      </c>
      <c r="H626" s="1" t="s">
        <v>11157</v>
      </c>
      <c r="I626" s="1" t="s">
        <v>11158</v>
      </c>
      <c r="J626" s="1" t="s">
        <v>11158</v>
      </c>
      <c r="K626" s="2"/>
      <c r="L626" s="1">
        <v>0.0</v>
      </c>
      <c r="M626" s="1"/>
      <c r="N626" s="1">
        <v>15.828983333333333</v>
      </c>
      <c r="O626" s="1" t="s">
        <v>9114</v>
      </c>
      <c r="P626" s="1" t="s">
        <v>11159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28</v>
      </c>
      <c r="B627" s="1" t="s">
        <v>17</v>
      </c>
      <c r="C627" s="1">
        <v>329.0</v>
      </c>
      <c r="D627" s="1">
        <v>0.0</v>
      </c>
      <c r="E627" s="1" t="s">
        <v>29</v>
      </c>
      <c r="F627" s="1" t="s">
        <v>19</v>
      </c>
      <c r="G627" s="1" t="s">
        <v>20</v>
      </c>
      <c r="H627" s="1" t="s">
        <v>11160</v>
      </c>
      <c r="I627" s="1" t="s">
        <v>11161</v>
      </c>
      <c r="J627" s="1" t="s">
        <v>11161</v>
      </c>
      <c r="K627" s="2"/>
      <c r="L627" s="1">
        <v>-4.0</v>
      </c>
      <c r="M627" s="1"/>
      <c r="N627" s="1">
        <v>10.41115</v>
      </c>
      <c r="O627" s="1" t="s">
        <v>9114</v>
      </c>
      <c r="P627" s="1" t="s">
        <v>11162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16</v>
      </c>
      <c r="B628" s="1" t="s">
        <v>485</v>
      </c>
      <c r="C628" s="1">
        <v>887.0</v>
      </c>
      <c r="D628" s="1">
        <v>0.0</v>
      </c>
      <c r="E628" s="1" t="s">
        <v>1731</v>
      </c>
      <c r="F628" s="1" t="s">
        <v>19</v>
      </c>
      <c r="G628" s="1" t="s">
        <v>20</v>
      </c>
      <c r="H628" s="1" t="s">
        <v>11163</v>
      </c>
      <c r="I628" s="1" t="s">
        <v>11164</v>
      </c>
      <c r="J628" s="1" t="s">
        <v>11164</v>
      </c>
      <c r="K628" s="2"/>
      <c r="L628" s="1">
        <v>-1.0</v>
      </c>
      <c r="M628" s="1"/>
      <c r="N628" s="1">
        <v>16.101633333333332</v>
      </c>
      <c r="O628" s="1" t="s">
        <v>9114</v>
      </c>
      <c r="P628" s="1" t="s">
        <v>11165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58</v>
      </c>
      <c r="B629" s="1" t="s">
        <v>17</v>
      </c>
      <c r="C629" s="3">
        <v>469.0</v>
      </c>
      <c r="D629" s="1">
        <v>0.0</v>
      </c>
      <c r="E629" s="2"/>
      <c r="F629" s="1" t="s">
        <v>19</v>
      </c>
      <c r="G629" s="1" t="s">
        <v>20</v>
      </c>
      <c r="H629" s="1" t="s">
        <v>11166</v>
      </c>
      <c r="I629" s="1" t="s">
        <v>11167</v>
      </c>
      <c r="J629" s="1" t="s">
        <v>11167</v>
      </c>
      <c r="K629" s="2"/>
      <c r="L629" s="1">
        <v>-1.0</v>
      </c>
      <c r="M629" s="1"/>
      <c r="N629" s="1">
        <v>13.150783333333333</v>
      </c>
      <c r="O629" s="1" t="s">
        <v>9114</v>
      </c>
      <c r="P629" s="1" t="s">
        <v>11168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36</v>
      </c>
      <c r="B630" s="1" t="s">
        <v>17</v>
      </c>
      <c r="C630" s="1">
        <v>747.0</v>
      </c>
      <c r="D630" s="1">
        <v>0.0</v>
      </c>
      <c r="E630" s="1" t="s">
        <v>9137</v>
      </c>
      <c r="F630" s="1" t="s">
        <v>38</v>
      </c>
      <c r="G630" s="1" t="s">
        <v>93</v>
      </c>
      <c r="H630" s="1" t="s">
        <v>11169</v>
      </c>
      <c r="I630" s="1" t="s">
        <v>11170</v>
      </c>
      <c r="J630" s="1" t="s">
        <v>11171</v>
      </c>
      <c r="K630" s="1" t="s">
        <v>11172</v>
      </c>
      <c r="L630" s="1">
        <v>6.0</v>
      </c>
      <c r="M630" s="1">
        <v>0.002416666666666667</v>
      </c>
      <c r="N630" s="1">
        <v>15.41205</v>
      </c>
      <c r="O630" s="1" t="s">
        <v>43</v>
      </c>
      <c r="P630" s="1" t="s">
        <v>11173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28</v>
      </c>
      <c r="B631" s="1" t="s">
        <v>17</v>
      </c>
      <c r="C631" s="1">
        <v>343.2</v>
      </c>
      <c r="D631" s="1">
        <v>0.0</v>
      </c>
      <c r="E631" s="1" t="s">
        <v>29</v>
      </c>
      <c r="F631" s="1" t="s">
        <v>19</v>
      </c>
      <c r="G631" s="1" t="s">
        <v>20</v>
      </c>
      <c r="H631" s="1" t="s">
        <v>11174</v>
      </c>
      <c r="I631" s="1" t="s">
        <v>11175</v>
      </c>
      <c r="J631" s="1" t="s">
        <v>11175</v>
      </c>
      <c r="K631" s="2"/>
      <c r="L631" s="1">
        <v>-8.0</v>
      </c>
      <c r="M631" s="1"/>
      <c r="N631" s="1">
        <v>6.997716666666666</v>
      </c>
      <c r="O631" s="1" t="s">
        <v>9114</v>
      </c>
      <c r="P631" s="1" t="s">
        <v>11176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28</v>
      </c>
      <c r="B632" s="1" t="s">
        <v>17</v>
      </c>
      <c r="C632" s="1">
        <v>379.0</v>
      </c>
      <c r="D632" s="1">
        <v>0.0</v>
      </c>
      <c r="E632" s="1" t="s">
        <v>29</v>
      </c>
      <c r="F632" s="1" t="s">
        <v>19</v>
      </c>
      <c r="G632" s="1" t="s">
        <v>20</v>
      </c>
      <c r="H632" s="1" t="s">
        <v>11177</v>
      </c>
      <c r="I632" s="1" t="s">
        <v>11178</v>
      </c>
      <c r="J632" s="1" t="s">
        <v>11178</v>
      </c>
      <c r="K632" s="2"/>
      <c r="L632" s="1">
        <v>0.0</v>
      </c>
      <c r="M632" s="1"/>
      <c r="N632" s="1">
        <v>15.957366666666667</v>
      </c>
      <c r="O632" s="1" t="s">
        <v>9114</v>
      </c>
      <c r="P632" s="1" t="s">
        <v>11179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28</v>
      </c>
      <c r="B633" s="1" t="s">
        <v>17</v>
      </c>
      <c r="C633" s="1">
        <v>214.2</v>
      </c>
      <c r="D633" s="1">
        <v>0.0</v>
      </c>
      <c r="E633" s="1" t="s">
        <v>29</v>
      </c>
      <c r="F633" s="1" t="s">
        <v>19</v>
      </c>
      <c r="G633" s="1" t="s">
        <v>20</v>
      </c>
      <c r="H633" s="1" t="s">
        <v>11180</v>
      </c>
      <c r="I633" s="1" t="s">
        <v>11181</v>
      </c>
      <c r="J633" s="1" t="s">
        <v>11181</v>
      </c>
      <c r="K633" s="2"/>
      <c r="L633" s="1">
        <v>-2.0</v>
      </c>
      <c r="M633" s="1"/>
      <c r="N633" s="1">
        <v>12.30195</v>
      </c>
      <c r="O633" s="1" t="s">
        <v>9114</v>
      </c>
      <c r="P633" s="1" t="s">
        <v>9253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36</v>
      </c>
      <c r="B634" s="1" t="s">
        <v>17</v>
      </c>
      <c r="C634" s="1">
        <v>349.0</v>
      </c>
      <c r="D634" s="1">
        <v>0.0</v>
      </c>
      <c r="E634" s="1" t="s">
        <v>9137</v>
      </c>
      <c r="F634" s="1" t="s">
        <v>38</v>
      </c>
      <c r="G634" s="1" t="s">
        <v>20</v>
      </c>
      <c r="H634" s="1" t="s">
        <v>11182</v>
      </c>
      <c r="I634" s="1" t="s">
        <v>11183</v>
      </c>
      <c r="J634" s="1" t="s">
        <v>11184</v>
      </c>
      <c r="K634" s="1" t="s">
        <v>11185</v>
      </c>
      <c r="L634" s="1">
        <v>7.0</v>
      </c>
      <c r="M634" s="1">
        <v>0.00195</v>
      </c>
      <c r="N634" s="1">
        <v>12.766966666666667</v>
      </c>
      <c r="O634" s="1" t="s">
        <v>43</v>
      </c>
      <c r="P634" s="1" t="s">
        <v>11186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28</v>
      </c>
      <c r="B635" s="1" t="s">
        <v>17</v>
      </c>
      <c r="C635" s="1">
        <v>701.2</v>
      </c>
      <c r="D635" s="1">
        <v>0.0</v>
      </c>
      <c r="E635" s="1" t="s">
        <v>29</v>
      </c>
      <c r="F635" s="1" t="s">
        <v>19</v>
      </c>
      <c r="G635" s="1" t="s">
        <v>20</v>
      </c>
      <c r="H635" s="1" t="s">
        <v>11187</v>
      </c>
      <c r="I635" s="1" t="s">
        <v>11188</v>
      </c>
      <c r="J635" s="1" t="s">
        <v>11188</v>
      </c>
      <c r="K635" s="2"/>
      <c r="L635" s="1">
        <v>1.0</v>
      </c>
      <c r="M635" s="1"/>
      <c r="N635" s="1">
        <v>16.3597</v>
      </c>
      <c r="O635" s="1" t="s">
        <v>9114</v>
      </c>
      <c r="P635" s="1" t="s">
        <v>11189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28</v>
      </c>
      <c r="B636" s="1" t="s">
        <v>17</v>
      </c>
      <c r="C636" s="3">
        <v>323.0</v>
      </c>
      <c r="D636" s="1">
        <v>0.0</v>
      </c>
      <c r="E636" s="1" t="s">
        <v>29</v>
      </c>
      <c r="F636" s="1" t="s">
        <v>19</v>
      </c>
      <c r="G636" s="1" t="s">
        <v>20</v>
      </c>
      <c r="H636" s="1" t="s">
        <v>11190</v>
      </c>
      <c r="I636" s="1" t="s">
        <v>11191</v>
      </c>
      <c r="J636" s="1" t="s">
        <v>11191</v>
      </c>
      <c r="K636" s="2"/>
      <c r="L636" s="1">
        <v>-1.0</v>
      </c>
      <c r="M636" s="1"/>
      <c r="N636" s="1">
        <v>13.438966666666667</v>
      </c>
      <c r="O636" s="1" t="s">
        <v>9114</v>
      </c>
      <c r="P636" s="1" t="s">
        <v>11192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329.0</v>
      </c>
      <c r="D637" s="1">
        <v>0.0</v>
      </c>
      <c r="E637" s="1" t="s">
        <v>9152</v>
      </c>
      <c r="F637" s="1" t="s">
        <v>19</v>
      </c>
      <c r="G637" s="1" t="s">
        <v>20</v>
      </c>
      <c r="H637" s="1" t="s">
        <v>11193</v>
      </c>
      <c r="I637" s="1" t="s">
        <v>11194</v>
      </c>
      <c r="J637" s="1" t="s">
        <v>11194</v>
      </c>
      <c r="K637" s="2"/>
      <c r="L637" s="1">
        <v>-3.0</v>
      </c>
      <c r="M637" s="1"/>
      <c r="N637" s="1">
        <v>11.40995</v>
      </c>
      <c r="O637" s="1" t="s">
        <v>9114</v>
      </c>
      <c r="P637" s="1" t="s">
        <v>11195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28</v>
      </c>
      <c r="B638" s="1" t="s">
        <v>17</v>
      </c>
      <c r="C638" s="1">
        <v>258.0</v>
      </c>
      <c r="D638" s="1">
        <v>0.0</v>
      </c>
      <c r="E638" s="1" t="s">
        <v>29</v>
      </c>
      <c r="F638" s="1" t="s">
        <v>19</v>
      </c>
      <c r="G638" s="1" t="s">
        <v>20</v>
      </c>
      <c r="H638" s="1" t="s">
        <v>11196</v>
      </c>
      <c r="I638" s="1" t="s">
        <v>11197</v>
      </c>
      <c r="J638" s="1" t="s">
        <v>11197</v>
      </c>
      <c r="K638" s="2"/>
      <c r="L638" s="1">
        <v>-5.0</v>
      </c>
      <c r="M638" s="1"/>
      <c r="N638" s="1">
        <v>9.577716666666667</v>
      </c>
      <c r="O638" s="1" t="s">
        <v>9114</v>
      </c>
      <c r="P638" s="1" t="s">
        <v>11198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58</v>
      </c>
      <c r="B639" s="1" t="s">
        <v>17</v>
      </c>
      <c r="C639" s="1">
        <v>321.0</v>
      </c>
      <c r="D639" s="1">
        <v>0.0</v>
      </c>
      <c r="E639" s="2"/>
      <c r="F639" s="1" t="s">
        <v>19</v>
      </c>
      <c r="G639" s="1" t="s">
        <v>20</v>
      </c>
      <c r="H639" s="1" t="s">
        <v>11199</v>
      </c>
      <c r="I639" s="1" t="s">
        <v>11200</v>
      </c>
      <c r="J639" s="1" t="s">
        <v>11200</v>
      </c>
      <c r="K639" s="2"/>
      <c r="L639" s="1">
        <v>1.0</v>
      </c>
      <c r="M639" s="1"/>
      <c r="N639" s="1">
        <v>16.7496</v>
      </c>
      <c r="O639" s="1" t="s">
        <v>9114</v>
      </c>
      <c r="P639" s="1" t="s">
        <v>11201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58</v>
      </c>
      <c r="B640" s="1" t="s">
        <v>17</v>
      </c>
      <c r="C640" s="1">
        <v>354.0</v>
      </c>
      <c r="D640" s="1">
        <v>0.0</v>
      </c>
      <c r="E640" s="2"/>
      <c r="F640" s="1" t="s">
        <v>19</v>
      </c>
      <c r="G640" s="1" t="s">
        <v>20</v>
      </c>
      <c r="H640" s="1" t="s">
        <v>11202</v>
      </c>
      <c r="I640" s="1" t="s">
        <v>11203</v>
      </c>
      <c r="J640" s="1" t="s">
        <v>11203</v>
      </c>
      <c r="K640" s="2"/>
      <c r="L640" s="1">
        <v>1.0</v>
      </c>
      <c r="M640" s="1"/>
      <c r="N640" s="1">
        <v>16.9971</v>
      </c>
      <c r="O640" s="1" t="s">
        <v>9114</v>
      </c>
      <c r="P640" s="1" t="s">
        <v>11204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28</v>
      </c>
      <c r="B641" s="1" t="s">
        <v>17</v>
      </c>
      <c r="C641" s="1">
        <v>428.4</v>
      </c>
      <c r="D641" s="1">
        <v>0.0</v>
      </c>
      <c r="E641" s="1" t="s">
        <v>29</v>
      </c>
      <c r="F641" s="1" t="s">
        <v>19</v>
      </c>
      <c r="G641" s="1" t="s">
        <v>20</v>
      </c>
      <c r="H641" s="1" t="s">
        <v>11205</v>
      </c>
      <c r="I641" s="1" t="s">
        <v>11206</v>
      </c>
      <c r="J641" s="1" t="s">
        <v>11206</v>
      </c>
      <c r="K641" s="2"/>
      <c r="L641" s="1">
        <v>7.0</v>
      </c>
      <c r="M641" s="1"/>
      <c r="N641" s="1">
        <v>22.87755</v>
      </c>
      <c r="O641" s="1" t="s">
        <v>9114</v>
      </c>
      <c r="P641" s="1" t="s">
        <v>11207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36</v>
      </c>
      <c r="B642" s="1" t="s">
        <v>17</v>
      </c>
      <c r="C642" s="1">
        <v>451.0</v>
      </c>
      <c r="D642" s="1">
        <v>0.0</v>
      </c>
      <c r="E642" s="1" t="s">
        <v>9137</v>
      </c>
      <c r="F642" s="1" t="s">
        <v>38</v>
      </c>
      <c r="G642" s="1" t="s">
        <v>20</v>
      </c>
      <c r="H642" s="1" t="s">
        <v>11208</v>
      </c>
      <c r="I642" s="1" t="s">
        <v>11209</v>
      </c>
      <c r="J642" s="1" t="s">
        <v>11210</v>
      </c>
      <c r="K642" s="1" t="s">
        <v>11211</v>
      </c>
      <c r="L642" s="1">
        <v>3.0</v>
      </c>
      <c r="M642" s="1">
        <v>0.0032</v>
      </c>
      <c r="N642" s="1">
        <v>50.434583333333336</v>
      </c>
      <c r="O642" s="1" t="s">
        <v>43</v>
      </c>
      <c r="P642" s="1" t="s">
        <v>11212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179</v>
      </c>
      <c r="B643" s="1" t="s">
        <v>17</v>
      </c>
      <c r="C643" s="1">
        <v>558.0</v>
      </c>
      <c r="D643" s="1">
        <v>0.0</v>
      </c>
      <c r="E643" s="2"/>
      <c r="F643" s="1" t="s">
        <v>67</v>
      </c>
      <c r="G643" s="1" t="s">
        <v>93</v>
      </c>
      <c r="H643" s="1" t="s">
        <v>11213</v>
      </c>
      <c r="I643" s="1" t="s">
        <v>11214</v>
      </c>
      <c r="J643" s="1" t="s">
        <v>11214</v>
      </c>
      <c r="K643" s="2"/>
      <c r="L643" s="1">
        <v>2.0</v>
      </c>
      <c r="M643" s="1"/>
      <c r="N643" s="1">
        <v>7.590916666666667</v>
      </c>
      <c r="O643" s="1" t="s">
        <v>182</v>
      </c>
      <c r="P643" s="1" t="s">
        <v>11215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36</v>
      </c>
      <c r="B644" s="1" t="s">
        <v>17</v>
      </c>
      <c r="C644" s="1">
        <v>618.0</v>
      </c>
      <c r="D644" s="1">
        <v>0.0</v>
      </c>
      <c r="E644" s="1" t="s">
        <v>9137</v>
      </c>
      <c r="F644" s="1" t="s">
        <v>38</v>
      </c>
      <c r="G644" s="1" t="s">
        <v>93</v>
      </c>
      <c r="H644" s="1" t="s">
        <v>11216</v>
      </c>
      <c r="I644" s="1" t="s">
        <v>11217</v>
      </c>
      <c r="J644" s="1" t="s">
        <v>11218</v>
      </c>
      <c r="K644" s="1" t="s">
        <v>11219</v>
      </c>
      <c r="L644" s="1">
        <v>-2.0</v>
      </c>
      <c r="M644" s="1">
        <v>0.0019666666666666665</v>
      </c>
      <c r="N644" s="1">
        <v>13.637</v>
      </c>
      <c r="O644" s="1" t="s">
        <v>43</v>
      </c>
      <c r="P644" s="1" t="s">
        <v>11220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179</v>
      </c>
      <c r="B645" s="1" t="s">
        <v>17</v>
      </c>
      <c r="C645" s="1">
        <v>124.5</v>
      </c>
      <c r="D645" s="1">
        <v>124.5</v>
      </c>
      <c r="E645" s="2"/>
      <c r="F645" s="1" t="s">
        <v>67</v>
      </c>
      <c r="G645" s="1" t="s">
        <v>93</v>
      </c>
      <c r="H645" s="1" t="s">
        <v>11221</v>
      </c>
      <c r="I645" s="1" t="s">
        <v>11222</v>
      </c>
      <c r="J645" s="1" t="s">
        <v>11222</v>
      </c>
      <c r="K645" s="2"/>
      <c r="L645" s="1">
        <v>1.0</v>
      </c>
      <c r="M645" s="1"/>
      <c r="N645" s="1">
        <v>6.1893666666666665</v>
      </c>
      <c r="O645" s="1" t="s">
        <v>182</v>
      </c>
      <c r="P645" s="1" t="s">
        <v>11223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179</v>
      </c>
      <c r="B646" s="1" t="s">
        <v>17</v>
      </c>
      <c r="C646" s="1">
        <v>398.4</v>
      </c>
      <c r="D646" s="1">
        <v>99.6</v>
      </c>
      <c r="E646" s="2"/>
      <c r="F646" s="1" t="s">
        <v>67</v>
      </c>
      <c r="G646" s="1" t="s">
        <v>93</v>
      </c>
      <c r="H646" s="1" t="s">
        <v>11224</v>
      </c>
      <c r="I646" s="1" t="s">
        <v>11225</v>
      </c>
      <c r="J646" s="1" t="s">
        <v>11225</v>
      </c>
      <c r="K646" s="2"/>
      <c r="L646" s="1">
        <v>4.0</v>
      </c>
      <c r="M646" s="1"/>
      <c r="N646" s="1">
        <v>9.91155</v>
      </c>
      <c r="O646" s="1" t="s">
        <v>182</v>
      </c>
      <c r="P646" s="1" t="s">
        <v>11226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36</v>
      </c>
      <c r="B647" s="1" t="s">
        <v>17</v>
      </c>
      <c r="C647" s="1">
        <v>248.0</v>
      </c>
      <c r="D647" s="1">
        <v>26.0</v>
      </c>
      <c r="E647" s="1" t="s">
        <v>9137</v>
      </c>
      <c r="F647" s="1" t="s">
        <v>38</v>
      </c>
      <c r="G647" s="1" t="s">
        <v>20</v>
      </c>
      <c r="H647" s="1" t="s">
        <v>11227</v>
      </c>
      <c r="I647" s="1" t="s">
        <v>11228</v>
      </c>
      <c r="J647" s="1" t="s">
        <v>11229</v>
      </c>
      <c r="K647" s="1" t="s">
        <v>11230</v>
      </c>
      <c r="L647" s="1">
        <v>-2.0</v>
      </c>
      <c r="M647" s="1">
        <v>0.00235</v>
      </c>
      <c r="N647" s="1">
        <v>15.416766666666666</v>
      </c>
      <c r="O647" s="1" t="s">
        <v>43</v>
      </c>
      <c r="P647" s="1" t="s">
        <v>9333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58</v>
      </c>
      <c r="B648" s="1" t="s">
        <v>485</v>
      </c>
      <c r="C648" s="1">
        <v>379.0</v>
      </c>
      <c r="D648" s="1">
        <v>0.0</v>
      </c>
      <c r="E648" s="2"/>
      <c r="F648" s="1" t="s">
        <v>19</v>
      </c>
      <c r="G648" s="1" t="s">
        <v>20</v>
      </c>
      <c r="H648" s="1" t="s">
        <v>11231</v>
      </c>
      <c r="I648" s="1" t="s">
        <v>11232</v>
      </c>
      <c r="J648" s="1" t="s">
        <v>11232</v>
      </c>
      <c r="K648" s="2"/>
      <c r="L648" s="1">
        <v>-4.0</v>
      </c>
      <c r="M648" s="1"/>
      <c r="N648" s="1">
        <v>10.072366666666667</v>
      </c>
      <c r="O648" s="1" t="s">
        <v>9114</v>
      </c>
      <c r="P648" s="1" t="s">
        <v>11233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179</v>
      </c>
      <c r="B649" s="1" t="s">
        <v>17</v>
      </c>
      <c r="C649" s="1">
        <v>306.0</v>
      </c>
      <c r="D649" s="1">
        <v>0.0</v>
      </c>
      <c r="E649" s="2"/>
      <c r="F649" s="1" t="s">
        <v>67</v>
      </c>
      <c r="G649" s="1" t="s">
        <v>93</v>
      </c>
      <c r="H649" s="1" t="s">
        <v>11234</v>
      </c>
      <c r="I649" s="1" t="s">
        <v>11235</v>
      </c>
      <c r="J649" s="1" t="s">
        <v>11235</v>
      </c>
      <c r="K649" s="2"/>
      <c r="L649" s="1">
        <v>-2.0</v>
      </c>
      <c r="M649" s="1"/>
      <c r="N649" s="1">
        <v>2.759533333333333</v>
      </c>
      <c r="O649" s="1" t="s">
        <v>182</v>
      </c>
      <c r="P649" s="1" t="s">
        <v>11236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36</v>
      </c>
      <c r="B650" s="1" t="s">
        <v>17</v>
      </c>
      <c r="C650" s="1">
        <v>308.0</v>
      </c>
      <c r="D650" s="1">
        <v>0.0</v>
      </c>
      <c r="E650" s="2"/>
      <c r="F650" s="1" t="s">
        <v>67</v>
      </c>
      <c r="G650" s="1" t="s">
        <v>20</v>
      </c>
      <c r="H650" s="1" t="s">
        <v>11237</v>
      </c>
      <c r="I650" s="1" t="s">
        <v>11238</v>
      </c>
      <c r="J650" s="1" t="s">
        <v>11238</v>
      </c>
      <c r="K650" s="2"/>
      <c r="L650" s="1">
        <v>-7.0</v>
      </c>
      <c r="M650" s="1"/>
      <c r="N650" s="1">
        <v>10.556083333333333</v>
      </c>
      <c r="O650" s="1" t="s">
        <v>43</v>
      </c>
      <c r="P650" s="1" t="s">
        <v>11239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58</v>
      </c>
      <c r="B651" s="1" t="s">
        <v>17</v>
      </c>
      <c r="C651" s="1">
        <v>792.0</v>
      </c>
      <c r="D651" s="1">
        <v>0.0</v>
      </c>
      <c r="E651" s="2"/>
      <c r="F651" s="1" t="s">
        <v>19</v>
      </c>
      <c r="G651" s="1" t="s">
        <v>20</v>
      </c>
      <c r="H651" s="1" t="s">
        <v>11240</v>
      </c>
      <c r="I651" s="1" t="s">
        <v>11241</v>
      </c>
      <c r="J651" s="1" t="s">
        <v>11241</v>
      </c>
      <c r="K651" s="2"/>
      <c r="L651" s="1">
        <v>0.0</v>
      </c>
      <c r="M651" s="1"/>
      <c r="N651" s="1">
        <v>15.713066666666666</v>
      </c>
      <c r="O651" s="1" t="s">
        <v>9114</v>
      </c>
      <c r="P651" s="1" t="s">
        <v>11242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28</v>
      </c>
      <c r="B652" s="1" t="s">
        <v>17</v>
      </c>
      <c r="C652" s="1">
        <v>214.2</v>
      </c>
      <c r="D652" s="1">
        <v>0.0</v>
      </c>
      <c r="E652" s="1" t="s">
        <v>29</v>
      </c>
      <c r="F652" s="1" t="s">
        <v>19</v>
      </c>
      <c r="G652" s="1" t="s">
        <v>20</v>
      </c>
      <c r="H652" s="1" t="s">
        <v>11243</v>
      </c>
      <c r="I652" s="1" t="s">
        <v>11244</v>
      </c>
      <c r="J652" s="1" t="s">
        <v>11244</v>
      </c>
      <c r="K652" s="2"/>
      <c r="L652" s="1">
        <v>-5.0</v>
      </c>
      <c r="M652" s="1"/>
      <c r="N652" s="1">
        <v>9.722266666666666</v>
      </c>
      <c r="O652" s="1" t="s">
        <v>9114</v>
      </c>
      <c r="P652" s="1" t="s">
        <v>9253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36</v>
      </c>
      <c r="B653" s="1" t="s">
        <v>17</v>
      </c>
      <c r="C653" s="3">
        <v>319.0</v>
      </c>
      <c r="D653" s="1">
        <v>0.0</v>
      </c>
      <c r="E653" s="1" t="s">
        <v>9137</v>
      </c>
      <c r="F653" s="1" t="s">
        <v>38</v>
      </c>
      <c r="G653" s="1" t="s">
        <v>20</v>
      </c>
      <c r="H653" s="1" t="s">
        <v>11245</v>
      </c>
      <c r="I653" s="1" t="s">
        <v>11246</v>
      </c>
      <c r="J653" s="1" t="s">
        <v>11247</v>
      </c>
      <c r="K653" s="1" t="s">
        <v>11248</v>
      </c>
      <c r="L653" s="1">
        <v>-11.0</v>
      </c>
      <c r="M653" s="1">
        <v>0.0015666666666666667</v>
      </c>
      <c r="N653" s="1">
        <v>12.653766666666666</v>
      </c>
      <c r="O653" s="1" t="s">
        <v>43</v>
      </c>
      <c r="P653" s="1" t="s">
        <v>10576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58</v>
      </c>
      <c r="B654" s="1" t="s">
        <v>17</v>
      </c>
      <c r="C654" s="1">
        <v>348.0</v>
      </c>
      <c r="D654" s="1">
        <v>0.0</v>
      </c>
      <c r="E654" s="2"/>
      <c r="F654" s="1" t="s">
        <v>19</v>
      </c>
      <c r="G654" s="1" t="s">
        <v>20</v>
      </c>
      <c r="H654" s="1" t="s">
        <v>11249</v>
      </c>
      <c r="I654" s="1" t="s">
        <v>11250</v>
      </c>
      <c r="J654" s="1" t="s">
        <v>11250</v>
      </c>
      <c r="K654" s="2"/>
      <c r="L654" s="1">
        <v>-2.0</v>
      </c>
      <c r="M654" s="1"/>
      <c r="N654" s="1">
        <v>12.568783333333334</v>
      </c>
      <c r="O654" s="1" t="s">
        <v>9114</v>
      </c>
      <c r="P654" s="1" t="s">
        <v>11251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58</v>
      </c>
      <c r="B655" s="1" t="s">
        <v>17</v>
      </c>
      <c r="C655" s="1">
        <v>364.0</v>
      </c>
      <c r="D655" s="1">
        <v>0.0</v>
      </c>
      <c r="E655" s="2"/>
      <c r="F655" s="1" t="s">
        <v>19</v>
      </c>
      <c r="G655" s="1" t="s">
        <v>20</v>
      </c>
      <c r="H655" s="1" t="s">
        <v>11252</v>
      </c>
      <c r="I655" s="1" t="s">
        <v>11253</v>
      </c>
      <c r="J655" s="1" t="s">
        <v>11253</v>
      </c>
      <c r="K655" s="2"/>
      <c r="L655" s="1">
        <v>-4.0</v>
      </c>
      <c r="M655" s="1"/>
      <c r="N655" s="1">
        <v>10.834116666666667</v>
      </c>
      <c r="O655" s="1" t="s">
        <v>9114</v>
      </c>
      <c r="P655" s="1" t="s">
        <v>11254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58</v>
      </c>
      <c r="B656" s="1" t="s">
        <v>17</v>
      </c>
      <c r="C656" s="1">
        <v>394.0</v>
      </c>
      <c r="D656" s="1">
        <v>0.0</v>
      </c>
      <c r="E656" s="2"/>
      <c r="F656" s="1" t="s">
        <v>19</v>
      </c>
      <c r="G656" s="1" t="s">
        <v>20</v>
      </c>
      <c r="H656" s="1" t="s">
        <v>11255</v>
      </c>
      <c r="I656" s="1" t="s">
        <v>11256</v>
      </c>
      <c r="J656" s="1" t="s">
        <v>11256</v>
      </c>
      <c r="K656" s="2"/>
      <c r="L656" s="1">
        <v>-6.0</v>
      </c>
      <c r="M656" s="1"/>
      <c r="N656" s="1">
        <v>8.630083333333333</v>
      </c>
      <c r="O656" s="1" t="s">
        <v>9114</v>
      </c>
      <c r="P656" s="1" t="s">
        <v>11257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58</v>
      </c>
      <c r="B657" s="1" t="s">
        <v>17</v>
      </c>
      <c r="C657" s="1">
        <v>264.0</v>
      </c>
      <c r="D657" s="1">
        <v>0.0</v>
      </c>
      <c r="E657" s="2"/>
      <c r="F657" s="1" t="s">
        <v>19</v>
      </c>
      <c r="G657" s="1" t="s">
        <v>20</v>
      </c>
      <c r="H657" s="1" t="s">
        <v>11258</v>
      </c>
      <c r="I657" s="1" t="s">
        <v>11259</v>
      </c>
      <c r="J657" s="1" t="s">
        <v>11259</v>
      </c>
      <c r="K657" s="2"/>
      <c r="L657" s="1">
        <v>0.0</v>
      </c>
      <c r="M657" s="1"/>
      <c r="N657" s="1">
        <v>15.806133333333333</v>
      </c>
      <c r="O657" s="1" t="s">
        <v>9114</v>
      </c>
      <c r="P657" s="1" t="s">
        <v>10893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36</v>
      </c>
      <c r="B658" s="1" t="s">
        <v>17</v>
      </c>
      <c r="C658" s="1">
        <v>628.0</v>
      </c>
      <c r="D658" s="1">
        <v>0.0</v>
      </c>
      <c r="E658" s="1" t="s">
        <v>9137</v>
      </c>
      <c r="F658" s="1" t="s">
        <v>38</v>
      </c>
      <c r="G658" s="1" t="s">
        <v>20</v>
      </c>
      <c r="H658" s="1" t="s">
        <v>11260</v>
      </c>
      <c r="I658" s="1" t="s">
        <v>11261</v>
      </c>
      <c r="J658" s="1" t="s">
        <v>11262</v>
      </c>
      <c r="K658" s="1" t="s">
        <v>11263</v>
      </c>
      <c r="L658" s="1">
        <v>-8.0</v>
      </c>
      <c r="M658" s="1">
        <v>0.0017166666666666667</v>
      </c>
      <c r="N658" s="1">
        <v>8.402066666666666</v>
      </c>
      <c r="O658" s="1" t="s">
        <v>43</v>
      </c>
      <c r="P658" s="1" t="s">
        <v>11264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58</v>
      </c>
      <c r="B659" s="1" t="s">
        <v>17</v>
      </c>
      <c r="C659" s="1">
        <v>534.0</v>
      </c>
      <c r="D659" s="1">
        <v>0.0</v>
      </c>
      <c r="E659" s="2"/>
      <c r="F659" s="1" t="s">
        <v>19</v>
      </c>
      <c r="G659" s="1" t="s">
        <v>20</v>
      </c>
      <c r="H659" s="1" t="s">
        <v>11265</v>
      </c>
      <c r="I659" s="1" t="s">
        <v>11266</v>
      </c>
      <c r="J659" s="1" t="s">
        <v>11266</v>
      </c>
      <c r="K659" s="2"/>
      <c r="L659" s="1">
        <v>-7.0</v>
      </c>
      <c r="M659" s="1"/>
      <c r="N659" s="1">
        <v>7.9033</v>
      </c>
      <c r="O659" s="1" t="s">
        <v>9114</v>
      </c>
      <c r="P659" s="1" t="s">
        <v>11267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28</v>
      </c>
      <c r="B660" s="1" t="s">
        <v>17</v>
      </c>
      <c r="C660" s="1">
        <v>217.2</v>
      </c>
      <c r="D660" s="1">
        <v>0.0</v>
      </c>
      <c r="E660" s="1" t="s">
        <v>29</v>
      </c>
      <c r="F660" s="1" t="s">
        <v>19</v>
      </c>
      <c r="G660" s="1" t="s">
        <v>20</v>
      </c>
      <c r="H660" s="1" t="s">
        <v>11268</v>
      </c>
      <c r="I660" s="1" t="s">
        <v>11269</v>
      </c>
      <c r="J660" s="1" t="s">
        <v>11269</v>
      </c>
      <c r="K660" s="2"/>
      <c r="L660" s="1">
        <v>-3.0</v>
      </c>
      <c r="M660" s="1"/>
      <c r="N660" s="1">
        <v>11.52655</v>
      </c>
      <c r="O660" s="1" t="s">
        <v>9114</v>
      </c>
      <c r="P660" s="1" t="s">
        <v>11270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28</v>
      </c>
      <c r="B661" s="1" t="s">
        <v>17</v>
      </c>
      <c r="C661" s="1">
        <v>607.0</v>
      </c>
      <c r="D661" s="1">
        <v>0.0</v>
      </c>
      <c r="E661" s="1" t="s">
        <v>29</v>
      </c>
      <c r="F661" s="1" t="s">
        <v>19</v>
      </c>
      <c r="G661" s="1" t="s">
        <v>20</v>
      </c>
      <c r="H661" s="1" t="s">
        <v>11271</v>
      </c>
      <c r="I661" s="1" t="s">
        <v>11272</v>
      </c>
      <c r="J661" s="1" t="s">
        <v>11272</v>
      </c>
      <c r="K661" s="2"/>
      <c r="L661" s="1">
        <v>-1.0</v>
      </c>
      <c r="M661" s="1"/>
      <c r="N661" s="1">
        <v>13.161883333333334</v>
      </c>
      <c r="O661" s="1" t="s">
        <v>9114</v>
      </c>
      <c r="P661" s="1" t="s">
        <v>11273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58</v>
      </c>
      <c r="B662" s="1" t="s">
        <v>17</v>
      </c>
      <c r="C662" s="1">
        <v>329.0</v>
      </c>
      <c r="D662" s="1">
        <v>0.0</v>
      </c>
      <c r="E662" s="2"/>
      <c r="F662" s="1" t="s">
        <v>19</v>
      </c>
      <c r="G662" s="1" t="s">
        <v>20</v>
      </c>
      <c r="H662" s="1" t="s">
        <v>11274</v>
      </c>
      <c r="I662" s="1" t="s">
        <v>11275</v>
      </c>
      <c r="J662" s="1" t="s">
        <v>11275</v>
      </c>
      <c r="K662" s="2"/>
      <c r="L662" s="1">
        <v>5.0</v>
      </c>
      <c r="M662" s="1"/>
      <c r="N662" s="1">
        <v>20.969883333333332</v>
      </c>
      <c r="O662" s="1" t="s">
        <v>9114</v>
      </c>
      <c r="P662" s="1" t="s">
        <v>10667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58</v>
      </c>
      <c r="B663" s="1" t="s">
        <v>17</v>
      </c>
      <c r="C663" s="1">
        <v>352.0</v>
      </c>
      <c r="D663" s="1">
        <v>0.0</v>
      </c>
      <c r="E663" s="2"/>
      <c r="F663" s="1" t="s">
        <v>19</v>
      </c>
      <c r="G663" s="1" t="s">
        <v>93</v>
      </c>
      <c r="H663" s="1" t="s">
        <v>11276</v>
      </c>
      <c r="I663" s="1" t="s">
        <v>11277</v>
      </c>
      <c r="J663" s="1" t="s">
        <v>11277</v>
      </c>
      <c r="K663" s="2"/>
      <c r="L663" s="1">
        <v>10.0</v>
      </c>
      <c r="M663" s="1"/>
      <c r="N663" s="1">
        <v>25.05745</v>
      </c>
      <c r="O663" s="1" t="s">
        <v>9114</v>
      </c>
      <c r="P663" s="1" t="s">
        <v>11278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28</v>
      </c>
      <c r="B664" s="1" t="s">
        <v>17</v>
      </c>
      <c r="C664" s="1">
        <v>271.2</v>
      </c>
      <c r="D664" s="1">
        <v>0.0</v>
      </c>
      <c r="E664" s="1" t="s">
        <v>29</v>
      </c>
      <c r="F664" s="1" t="s">
        <v>19</v>
      </c>
      <c r="G664" s="1" t="s">
        <v>20</v>
      </c>
      <c r="H664" s="1" t="s">
        <v>11279</v>
      </c>
      <c r="I664" s="1" t="s">
        <v>11280</v>
      </c>
      <c r="J664" s="1" t="s">
        <v>11280</v>
      </c>
      <c r="K664" s="2"/>
      <c r="L664" s="1">
        <v>8.0</v>
      </c>
      <c r="M664" s="1"/>
      <c r="N664" s="1">
        <v>23.62285</v>
      </c>
      <c r="O664" s="1" t="s">
        <v>9114</v>
      </c>
      <c r="P664" s="1" t="s">
        <v>9218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58</v>
      </c>
      <c r="B665" s="1" t="s">
        <v>17</v>
      </c>
      <c r="C665" s="1">
        <v>702.0</v>
      </c>
      <c r="D665" s="1">
        <v>0.0</v>
      </c>
      <c r="E665" s="2"/>
      <c r="F665" s="1" t="s">
        <v>19</v>
      </c>
      <c r="G665" s="1" t="s">
        <v>20</v>
      </c>
      <c r="H665" s="1" t="s">
        <v>11281</v>
      </c>
      <c r="I665" s="1" t="s">
        <v>11282</v>
      </c>
      <c r="J665" s="1" t="s">
        <v>11282</v>
      </c>
      <c r="K665" s="2"/>
      <c r="L665" s="1">
        <v>3.0</v>
      </c>
      <c r="M665" s="1"/>
      <c r="N665" s="1">
        <v>18.53305</v>
      </c>
      <c r="O665" s="1" t="s">
        <v>9114</v>
      </c>
      <c r="P665" s="1" t="s">
        <v>11283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28</v>
      </c>
      <c r="B666" s="1" t="s">
        <v>17</v>
      </c>
      <c r="C666" s="1">
        <v>214.2</v>
      </c>
      <c r="D666" s="1">
        <v>0.0</v>
      </c>
      <c r="E666" s="1" t="s">
        <v>29</v>
      </c>
      <c r="F666" s="1" t="s">
        <v>19</v>
      </c>
      <c r="G666" s="1" t="s">
        <v>20</v>
      </c>
      <c r="H666" s="1" t="s">
        <v>11284</v>
      </c>
      <c r="I666" s="1" t="s">
        <v>11285</v>
      </c>
      <c r="J666" s="1" t="s">
        <v>11285</v>
      </c>
      <c r="K666" s="2"/>
      <c r="L666" s="1">
        <v>-1.0</v>
      </c>
      <c r="M666" s="1"/>
      <c r="N666" s="1">
        <v>13.1403</v>
      </c>
      <c r="O666" s="1" t="s">
        <v>9114</v>
      </c>
      <c r="P666" s="1" t="s">
        <v>10571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16</v>
      </c>
      <c r="B667" s="1" t="s">
        <v>17</v>
      </c>
      <c r="C667" s="1">
        <v>143.0</v>
      </c>
      <c r="D667" s="1">
        <v>0.0</v>
      </c>
      <c r="E667" s="1" t="s">
        <v>1891</v>
      </c>
      <c r="F667" s="1" t="s">
        <v>19</v>
      </c>
      <c r="G667" s="1" t="s">
        <v>20</v>
      </c>
      <c r="H667" s="1" t="s">
        <v>11286</v>
      </c>
      <c r="I667" s="1" t="s">
        <v>11287</v>
      </c>
      <c r="J667" s="1" t="s">
        <v>11287</v>
      </c>
      <c r="K667" s="2"/>
      <c r="L667" s="1">
        <v>-4.0</v>
      </c>
      <c r="M667" s="1"/>
      <c r="N667" s="1">
        <v>10.548416666666666</v>
      </c>
      <c r="O667" s="1" t="s">
        <v>9114</v>
      </c>
      <c r="P667" s="1" t="s">
        <v>11288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179</v>
      </c>
      <c r="B668" s="3" t="s">
        <v>17</v>
      </c>
      <c r="C668" s="3">
        <v>249.0</v>
      </c>
      <c r="D668" s="1">
        <v>0.0</v>
      </c>
      <c r="E668" s="2"/>
      <c r="F668" s="1" t="s">
        <v>67</v>
      </c>
      <c r="G668" s="1" t="s">
        <v>93</v>
      </c>
      <c r="H668" s="1" t="s">
        <v>11289</v>
      </c>
      <c r="I668" s="1" t="s">
        <v>11290</v>
      </c>
      <c r="J668" s="1" t="s">
        <v>11290</v>
      </c>
      <c r="K668" s="2"/>
      <c r="L668" s="1">
        <v>-4.0</v>
      </c>
      <c r="M668" s="1"/>
      <c r="N668" s="1">
        <v>0.26866666666666666</v>
      </c>
      <c r="O668" s="1" t="s">
        <v>182</v>
      </c>
      <c r="P668" s="1" t="s">
        <v>11291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36</v>
      </c>
      <c r="B669" s="1" t="s">
        <v>17</v>
      </c>
      <c r="C669" s="1">
        <v>723.0</v>
      </c>
      <c r="D669" s="1">
        <v>24.0</v>
      </c>
      <c r="E669" s="1" t="s">
        <v>9137</v>
      </c>
      <c r="F669" s="1" t="s">
        <v>38</v>
      </c>
      <c r="G669" s="1" t="s">
        <v>20</v>
      </c>
      <c r="H669" s="1" t="s">
        <v>11292</v>
      </c>
      <c r="I669" s="1" t="s">
        <v>11293</v>
      </c>
      <c r="J669" s="1" t="s">
        <v>11294</v>
      </c>
      <c r="K669" s="1" t="s">
        <v>11295</v>
      </c>
      <c r="L669" s="1">
        <v>-4.0</v>
      </c>
      <c r="M669" s="1">
        <v>0.00165</v>
      </c>
      <c r="N669" s="1">
        <v>17.50565</v>
      </c>
      <c r="O669" s="1" t="s">
        <v>43</v>
      </c>
      <c r="P669" s="1" t="s">
        <v>11296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36</v>
      </c>
      <c r="B670" s="1" t="s">
        <v>17</v>
      </c>
      <c r="C670" s="1">
        <v>299.0</v>
      </c>
      <c r="D670" s="1">
        <v>70.0</v>
      </c>
      <c r="E670" s="2"/>
      <c r="F670" s="1" t="s">
        <v>67</v>
      </c>
      <c r="G670" s="1" t="s">
        <v>20</v>
      </c>
      <c r="H670" s="1" t="s">
        <v>11297</v>
      </c>
      <c r="I670" s="1" t="s">
        <v>11298</v>
      </c>
      <c r="J670" s="1" t="s">
        <v>11298</v>
      </c>
      <c r="K670" s="2"/>
      <c r="L670" s="1">
        <v>-6.0</v>
      </c>
      <c r="M670" s="1"/>
      <c r="N670" s="1">
        <v>27.33485</v>
      </c>
      <c r="O670" s="1" t="s">
        <v>43</v>
      </c>
      <c r="P670" s="1" t="s">
        <v>11299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58</v>
      </c>
      <c r="B671" s="1" t="s">
        <v>17</v>
      </c>
      <c r="C671" s="1">
        <v>528.0</v>
      </c>
      <c r="D671" s="1">
        <v>0.0</v>
      </c>
      <c r="E671" s="2"/>
      <c r="F671" s="1" t="s">
        <v>19</v>
      </c>
      <c r="G671" s="1" t="s">
        <v>20</v>
      </c>
      <c r="H671" s="1" t="s">
        <v>11300</v>
      </c>
      <c r="I671" s="1" t="s">
        <v>11301</v>
      </c>
      <c r="J671" s="1" t="s">
        <v>11301</v>
      </c>
      <c r="K671" s="2"/>
      <c r="L671" s="1">
        <v>-1.0</v>
      </c>
      <c r="M671" s="1"/>
      <c r="N671" s="1">
        <v>13.326816666666666</v>
      </c>
      <c r="O671" s="1" t="s">
        <v>9114</v>
      </c>
      <c r="P671" s="1" t="s">
        <v>11302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28</v>
      </c>
      <c r="B672" s="1" t="s">
        <v>17</v>
      </c>
      <c r="C672" s="3">
        <v>182.2</v>
      </c>
      <c r="D672" s="1">
        <v>0.0</v>
      </c>
      <c r="E672" s="1" t="s">
        <v>29</v>
      </c>
      <c r="F672" s="1" t="s">
        <v>19</v>
      </c>
      <c r="G672" s="1" t="s">
        <v>20</v>
      </c>
      <c r="H672" s="1" t="s">
        <v>11303</v>
      </c>
      <c r="I672" s="1" t="s">
        <v>11304</v>
      </c>
      <c r="J672" s="1" t="s">
        <v>11304</v>
      </c>
      <c r="K672" s="2"/>
      <c r="L672" s="1">
        <v>-1.0</v>
      </c>
      <c r="M672" s="1"/>
      <c r="N672" s="1">
        <v>13.540816666666666</v>
      </c>
      <c r="O672" s="1" t="s">
        <v>9114</v>
      </c>
      <c r="P672" s="1" t="s">
        <v>9185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179</v>
      </c>
      <c r="B673" s="1" t="s">
        <v>17</v>
      </c>
      <c r="C673" s="1">
        <v>368.0</v>
      </c>
      <c r="D673" s="1">
        <v>0.0</v>
      </c>
      <c r="E673" s="2"/>
      <c r="F673" s="1" t="s">
        <v>67</v>
      </c>
      <c r="G673" s="1" t="s">
        <v>93</v>
      </c>
      <c r="H673" s="1" t="s">
        <v>11305</v>
      </c>
      <c r="I673" s="1" t="s">
        <v>11306</v>
      </c>
      <c r="J673" s="1" t="s">
        <v>11306</v>
      </c>
      <c r="K673" s="2"/>
      <c r="L673" s="1">
        <v>0.0</v>
      </c>
      <c r="M673" s="1"/>
      <c r="N673" s="1">
        <v>4.0633</v>
      </c>
      <c r="O673" s="1" t="s">
        <v>182</v>
      </c>
      <c r="P673" s="1" t="s">
        <v>11307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36</v>
      </c>
      <c r="B674" s="1" t="s">
        <v>17</v>
      </c>
      <c r="C674" s="1">
        <v>306.0</v>
      </c>
      <c r="D674" s="1">
        <v>0.0</v>
      </c>
      <c r="E674" s="1" t="s">
        <v>9137</v>
      </c>
      <c r="F674" s="1" t="s">
        <v>38</v>
      </c>
      <c r="G674" s="1" t="s">
        <v>20</v>
      </c>
      <c r="H674" s="1" t="s">
        <v>11308</v>
      </c>
      <c r="I674" s="1" t="s">
        <v>11309</v>
      </c>
      <c r="J674" s="1" t="s">
        <v>11310</v>
      </c>
      <c r="K674" s="1" t="s">
        <v>11311</v>
      </c>
      <c r="L674" s="1">
        <v>-1.0</v>
      </c>
      <c r="M674" s="1">
        <v>0.0018833333333333334</v>
      </c>
      <c r="N674" s="1">
        <v>16.8357</v>
      </c>
      <c r="O674" s="1" t="s">
        <v>43</v>
      </c>
      <c r="P674" s="1" t="s">
        <v>11312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58</v>
      </c>
      <c r="B675" s="1" t="s">
        <v>17</v>
      </c>
      <c r="C675" s="1">
        <v>528.0</v>
      </c>
      <c r="D675" s="1">
        <v>0.0</v>
      </c>
      <c r="E675" s="2"/>
      <c r="F675" s="1" t="s">
        <v>19</v>
      </c>
      <c r="G675" s="1" t="s">
        <v>20</v>
      </c>
      <c r="H675" s="1" t="s">
        <v>11313</v>
      </c>
      <c r="I675" s="1" t="s">
        <v>11314</v>
      </c>
      <c r="J675" s="1" t="s">
        <v>11314</v>
      </c>
      <c r="K675" s="2"/>
      <c r="L675" s="1">
        <v>2.0</v>
      </c>
      <c r="M675" s="1"/>
      <c r="N675" s="1">
        <v>17.660583333333335</v>
      </c>
      <c r="O675" s="1" t="s">
        <v>9114</v>
      </c>
      <c r="P675" s="1" t="s">
        <v>11315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58</v>
      </c>
      <c r="B676" s="1" t="s">
        <v>17</v>
      </c>
      <c r="C676" s="1">
        <v>637.0</v>
      </c>
      <c r="D676" s="1">
        <v>0.0</v>
      </c>
      <c r="E676" s="2"/>
      <c r="F676" s="1" t="s">
        <v>19</v>
      </c>
      <c r="G676" s="1" t="s">
        <v>20</v>
      </c>
      <c r="H676" s="1" t="s">
        <v>11316</v>
      </c>
      <c r="I676" s="1" t="s">
        <v>11317</v>
      </c>
      <c r="J676" s="1" t="s">
        <v>11317</v>
      </c>
      <c r="K676" s="2"/>
      <c r="L676" s="1">
        <v>-2.0</v>
      </c>
      <c r="M676" s="1"/>
      <c r="N676" s="1">
        <v>12.199633333333333</v>
      </c>
      <c r="O676" s="1" t="s">
        <v>9114</v>
      </c>
      <c r="P676" s="1" t="s">
        <v>11318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16</v>
      </c>
      <c r="B677" s="1" t="s">
        <v>17</v>
      </c>
      <c r="C677" s="1">
        <v>369.0</v>
      </c>
      <c r="D677" s="1">
        <v>0.0</v>
      </c>
      <c r="E677" s="1" t="s">
        <v>1774</v>
      </c>
      <c r="F677" s="1" t="s">
        <v>19</v>
      </c>
      <c r="G677" s="1" t="s">
        <v>20</v>
      </c>
      <c r="H677" s="1" t="s">
        <v>11319</v>
      </c>
      <c r="I677" s="1" t="s">
        <v>11320</v>
      </c>
      <c r="J677" s="1" t="s">
        <v>11320</v>
      </c>
      <c r="K677" s="2"/>
      <c r="L677" s="1">
        <v>-3.0</v>
      </c>
      <c r="M677" s="1"/>
      <c r="N677" s="1">
        <v>11.426583333333333</v>
      </c>
      <c r="O677" s="1" t="s">
        <v>9114</v>
      </c>
      <c r="P677" s="1" t="s">
        <v>11321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28</v>
      </c>
      <c r="B678" s="1" t="s">
        <v>17</v>
      </c>
      <c r="C678" s="1">
        <v>214.2</v>
      </c>
      <c r="D678" s="1">
        <v>0.0</v>
      </c>
      <c r="E678" s="1" t="s">
        <v>29</v>
      </c>
      <c r="F678" s="1" t="s">
        <v>19</v>
      </c>
      <c r="G678" s="1" t="s">
        <v>20</v>
      </c>
      <c r="H678" s="1" t="s">
        <v>11322</v>
      </c>
      <c r="I678" s="1" t="s">
        <v>11323</v>
      </c>
      <c r="J678" s="1" t="s">
        <v>11323</v>
      </c>
      <c r="K678" s="2"/>
      <c r="L678" s="1">
        <v>-8.0</v>
      </c>
      <c r="M678" s="1"/>
      <c r="N678" s="1">
        <v>6.185033333333333</v>
      </c>
      <c r="O678" s="1" t="s">
        <v>9114</v>
      </c>
      <c r="P678" s="1" t="s">
        <v>9201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28</v>
      </c>
      <c r="B679" s="1" t="s">
        <v>17</v>
      </c>
      <c r="C679" s="3">
        <v>224.2</v>
      </c>
      <c r="D679" s="1">
        <v>0.0</v>
      </c>
      <c r="E679" s="1" t="s">
        <v>29</v>
      </c>
      <c r="F679" s="1" t="s">
        <v>19</v>
      </c>
      <c r="G679" s="1" t="s">
        <v>20</v>
      </c>
      <c r="H679" s="1" t="s">
        <v>11324</v>
      </c>
      <c r="I679" s="1" t="s">
        <v>11325</v>
      </c>
      <c r="J679" s="1" t="s">
        <v>11325</v>
      </c>
      <c r="K679" s="2"/>
      <c r="L679" s="1">
        <v>-7.0</v>
      </c>
      <c r="M679" s="1"/>
      <c r="N679" s="1">
        <v>7.723</v>
      </c>
      <c r="O679" s="1" t="s">
        <v>9114</v>
      </c>
      <c r="P679" s="1" t="s">
        <v>11326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28</v>
      </c>
      <c r="B680" s="1" t="s">
        <v>17</v>
      </c>
      <c r="C680" s="1">
        <v>364.0</v>
      </c>
      <c r="D680" s="1">
        <v>0.0</v>
      </c>
      <c r="E680" s="1" t="s">
        <v>29</v>
      </c>
      <c r="F680" s="1" t="s">
        <v>19</v>
      </c>
      <c r="G680" s="1" t="s">
        <v>20</v>
      </c>
      <c r="H680" s="1" t="s">
        <v>11327</v>
      </c>
      <c r="I680" s="1" t="s">
        <v>11328</v>
      </c>
      <c r="J680" s="1" t="s">
        <v>11328</v>
      </c>
      <c r="K680" s="2"/>
      <c r="L680" s="1">
        <v>-4.0</v>
      </c>
      <c r="M680" s="1"/>
      <c r="N680" s="1">
        <v>10.444966666666666</v>
      </c>
      <c r="O680" s="1" t="s">
        <v>9114</v>
      </c>
      <c r="P680" s="1" t="s">
        <v>10890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58</v>
      </c>
      <c r="B681" s="1" t="s">
        <v>17</v>
      </c>
      <c r="C681" s="1">
        <v>289.0</v>
      </c>
      <c r="D681" s="1">
        <v>0.0</v>
      </c>
      <c r="E681" s="2"/>
      <c r="F681" s="1" t="s">
        <v>19</v>
      </c>
      <c r="G681" s="1" t="s">
        <v>20</v>
      </c>
      <c r="H681" s="1" t="s">
        <v>11329</v>
      </c>
      <c r="I681" s="1" t="s">
        <v>11330</v>
      </c>
      <c r="J681" s="1" t="s">
        <v>11330</v>
      </c>
      <c r="K681" s="2"/>
      <c r="L681" s="1">
        <v>-5.0</v>
      </c>
      <c r="M681" s="1"/>
      <c r="N681" s="1">
        <v>9.9859</v>
      </c>
      <c r="O681" s="1" t="s">
        <v>9114</v>
      </c>
      <c r="P681" s="1" t="s">
        <v>9545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58</v>
      </c>
      <c r="B682" s="1" t="s">
        <v>17</v>
      </c>
      <c r="C682" s="1">
        <v>558.0</v>
      </c>
      <c r="D682" s="1">
        <v>0.0</v>
      </c>
      <c r="E682" s="2"/>
      <c r="F682" s="1" t="s">
        <v>19</v>
      </c>
      <c r="G682" s="1" t="s">
        <v>20</v>
      </c>
      <c r="H682" s="1" t="s">
        <v>11331</v>
      </c>
      <c r="I682" s="1" t="s">
        <v>11332</v>
      </c>
      <c r="J682" s="1" t="s">
        <v>11332</v>
      </c>
      <c r="K682" s="2"/>
      <c r="L682" s="1">
        <v>-5.0</v>
      </c>
      <c r="M682" s="1"/>
      <c r="N682" s="1">
        <v>9.746166666666667</v>
      </c>
      <c r="O682" s="1" t="s">
        <v>9114</v>
      </c>
      <c r="P682" s="1" t="s">
        <v>11333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28</v>
      </c>
      <c r="B683" s="1" t="s">
        <v>17</v>
      </c>
      <c r="C683" s="1">
        <v>321.0</v>
      </c>
      <c r="D683" s="1">
        <v>0.0</v>
      </c>
      <c r="E683" s="1" t="s">
        <v>29</v>
      </c>
      <c r="F683" s="1" t="s">
        <v>19</v>
      </c>
      <c r="G683" s="1" t="s">
        <v>20</v>
      </c>
      <c r="H683" s="1" t="s">
        <v>11334</v>
      </c>
      <c r="I683" s="1" t="s">
        <v>11335</v>
      </c>
      <c r="J683" s="1" t="s">
        <v>11335</v>
      </c>
      <c r="K683" s="2"/>
      <c r="L683" s="1">
        <v>-5.0</v>
      </c>
      <c r="M683" s="1"/>
      <c r="N683" s="1">
        <v>9.799066666666667</v>
      </c>
      <c r="O683" s="1" t="s">
        <v>9114</v>
      </c>
      <c r="P683" s="1" t="s">
        <v>11336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58</v>
      </c>
      <c r="B684" s="1" t="s">
        <v>17</v>
      </c>
      <c r="C684" s="1">
        <v>458.0</v>
      </c>
      <c r="D684" s="1">
        <v>0.0</v>
      </c>
      <c r="E684" s="2"/>
      <c r="F684" s="1" t="s">
        <v>19</v>
      </c>
      <c r="G684" s="1" t="s">
        <v>93</v>
      </c>
      <c r="H684" s="1" t="s">
        <v>11337</v>
      </c>
      <c r="I684" s="1" t="s">
        <v>11338</v>
      </c>
      <c r="J684" s="1" t="s">
        <v>11338</v>
      </c>
      <c r="K684" s="2"/>
      <c r="L684" s="1">
        <v>-4.0</v>
      </c>
      <c r="M684" s="1"/>
      <c r="N684" s="1">
        <v>10.891216666666667</v>
      </c>
      <c r="O684" s="1" t="s">
        <v>9114</v>
      </c>
      <c r="P684" s="1" t="s">
        <v>11339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28</v>
      </c>
      <c r="B685" s="1" t="s">
        <v>17</v>
      </c>
      <c r="C685" s="1">
        <v>313.2</v>
      </c>
      <c r="D685" s="1">
        <v>0.0</v>
      </c>
      <c r="E685" s="1" t="s">
        <v>29</v>
      </c>
      <c r="F685" s="1" t="s">
        <v>19</v>
      </c>
      <c r="G685" s="1" t="s">
        <v>20</v>
      </c>
      <c r="H685" s="1" t="s">
        <v>11340</v>
      </c>
      <c r="I685" s="1" t="s">
        <v>11341</v>
      </c>
      <c r="J685" s="1" t="s">
        <v>11341</v>
      </c>
      <c r="K685" s="2"/>
      <c r="L685" s="1">
        <v>-5.0</v>
      </c>
      <c r="M685" s="1"/>
      <c r="N685" s="1">
        <v>9.1208</v>
      </c>
      <c r="O685" s="1" t="s">
        <v>9114</v>
      </c>
      <c r="P685" s="1" t="s">
        <v>11342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36</v>
      </c>
      <c r="B686" s="1" t="s">
        <v>17</v>
      </c>
      <c r="C686" s="1">
        <v>613.0</v>
      </c>
      <c r="D686" s="1">
        <v>0.0</v>
      </c>
      <c r="E686" s="1" t="s">
        <v>3918</v>
      </c>
      <c r="F686" s="1" t="s">
        <v>38</v>
      </c>
      <c r="G686" s="1" t="s">
        <v>93</v>
      </c>
      <c r="H686" s="1" t="s">
        <v>11343</v>
      </c>
      <c r="I686" s="1" t="s">
        <v>11344</v>
      </c>
      <c r="J686" s="1" t="s">
        <v>11345</v>
      </c>
      <c r="K686" s="1" t="s">
        <v>11346</v>
      </c>
      <c r="L686" s="1">
        <v>1.0</v>
      </c>
      <c r="M686" s="1">
        <v>0.002</v>
      </c>
      <c r="N686" s="1">
        <v>16.867716666666666</v>
      </c>
      <c r="O686" s="1" t="s">
        <v>43</v>
      </c>
      <c r="P686" s="1" t="s">
        <v>11347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36</v>
      </c>
      <c r="B687" s="1" t="s">
        <v>17</v>
      </c>
      <c r="C687" s="1">
        <v>419.0</v>
      </c>
      <c r="D687" s="1">
        <v>0.0</v>
      </c>
      <c r="E687" s="1" t="s">
        <v>3918</v>
      </c>
      <c r="F687" s="1" t="s">
        <v>38</v>
      </c>
      <c r="G687" s="1" t="s">
        <v>20</v>
      </c>
      <c r="H687" s="1" t="s">
        <v>11348</v>
      </c>
      <c r="I687" s="1" t="s">
        <v>11349</v>
      </c>
      <c r="J687" s="1" t="s">
        <v>11350</v>
      </c>
      <c r="K687" s="1" t="s">
        <v>11351</v>
      </c>
      <c r="L687" s="1">
        <v>0.0</v>
      </c>
      <c r="M687" s="1">
        <v>0.0019</v>
      </c>
      <c r="N687" s="1">
        <v>15.213783333333334</v>
      </c>
      <c r="O687" s="1" t="s">
        <v>43</v>
      </c>
      <c r="P687" s="1" t="s">
        <v>11352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28</v>
      </c>
      <c r="B688" s="1" t="s">
        <v>17</v>
      </c>
      <c r="C688" s="1">
        <v>281.2</v>
      </c>
      <c r="D688" s="1">
        <v>0.0</v>
      </c>
      <c r="E688" s="1" t="s">
        <v>29</v>
      </c>
      <c r="F688" s="1" t="s">
        <v>19</v>
      </c>
      <c r="G688" s="1" t="s">
        <v>20</v>
      </c>
      <c r="H688" s="1" t="s">
        <v>11353</v>
      </c>
      <c r="I688" s="1" t="s">
        <v>11354</v>
      </c>
      <c r="J688" s="1" t="s">
        <v>11354</v>
      </c>
      <c r="K688" s="2"/>
      <c r="L688" s="1">
        <v>-1.0</v>
      </c>
      <c r="M688" s="1"/>
      <c r="N688" s="1">
        <v>13.775666666666666</v>
      </c>
      <c r="O688" s="1" t="s">
        <v>9114</v>
      </c>
      <c r="P688" s="1" t="s">
        <v>11355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28</v>
      </c>
      <c r="B689" s="1" t="s">
        <v>17</v>
      </c>
      <c r="C689" s="1">
        <v>289.0</v>
      </c>
      <c r="D689" s="1">
        <v>0.0</v>
      </c>
      <c r="E689" s="1" t="s">
        <v>29</v>
      </c>
      <c r="F689" s="1" t="s">
        <v>19</v>
      </c>
      <c r="G689" s="1" t="s">
        <v>20</v>
      </c>
      <c r="H689" s="1" t="s">
        <v>11356</v>
      </c>
      <c r="I689" s="1" t="s">
        <v>11357</v>
      </c>
      <c r="J689" s="1" t="s">
        <v>11357</v>
      </c>
      <c r="K689" s="2"/>
      <c r="L689" s="1">
        <v>-5.0</v>
      </c>
      <c r="M689" s="1"/>
      <c r="N689" s="1">
        <v>9.91375</v>
      </c>
      <c r="O689" s="1" t="s">
        <v>9114</v>
      </c>
      <c r="P689" s="1" t="s">
        <v>9984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179</v>
      </c>
      <c r="B690" s="1" t="s">
        <v>17</v>
      </c>
      <c r="C690" s="1">
        <v>69.0</v>
      </c>
      <c r="D690" s="1">
        <v>0.0</v>
      </c>
      <c r="E690" s="2"/>
      <c r="F690" s="1" t="s">
        <v>67</v>
      </c>
      <c r="G690" s="1" t="s">
        <v>93</v>
      </c>
      <c r="H690" s="1" t="s">
        <v>11358</v>
      </c>
      <c r="I690" s="1" t="s">
        <v>11359</v>
      </c>
      <c r="J690" s="1" t="s">
        <v>11359</v>
      </c>
      <c r="K690" s="2"/>
      <c r="L690" s="1">
        <v>-1.0</v>
      </c>
      <c r="M690" s="1"/>
      <c r="N690" s="1">
        <v>3.86475</v>
      </c>
      <c r="O690" s="1" t="s">
        <v>182</v>
      </c>
      <c r="P690" s="1" t="s">
        <v>11360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58</v>
      </c>
      <c r="B691" s="1" t="s">
        <v>17</v>
      </c>
      <c r="C691" s="1">
        <v>658.0</v>
      </c>
      <c r="D691" s="1">
        <v>0.0</v>
      </c>
      <c r="E691" s="2"/>
      <c r="F691" s="1" t="s">
        <v>19</v>
      </c>
      <c r="G691" s="1" t="s">
        <v>20</v>
      </c>
      <c r="H691" s="1" t="s">
        <v>11361</v>
      </c>
      <c r="I691" s="1" t="s">
        <v>11362</v>
      </c>
      <c r="J691" s="1" t="s">
        <v>11362</v>
      </c>
      <c r="K691" s="2"/>
      <c r="L691" s="1">
        <v>-1.0</v>
      </c>
      <c r="M691" s="1"/>
      <c r="N691" s="1">
        <v>13.388833333333332</v>
      </c>
      <c r="O691" s="1" t="s">
        <v>9114</v>
      </c>
      <c r="P691" s="1" t="s">
        <v>11363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28</v>
      </c>
      <c r="B692" s="1" t="s">
        <v>17</v>
      </c>
      <c r="C692" s="1">
        <v>364.0</v>
      </c>
      <c r="D692" s="1">
        <v>0.0</v>
      </c>
      <c r="E692" s="1" t="s">
        <v>29</v>
      </c>
      <c r="F692" s="1" t="s">
        <v>19</v>
      </c>
      <c r="G692" s="1" t="s">
        <v>20</v>
      </c>
      <c r="H692" s="1" t="s">
        <v>11364</v>
      </c>
      <c r="I692" s="1" t="s">
        <v>11365</v>
      </c>
      <c r="J692" s="1" t="s">
        <v>11365</v>
      </c>
      <c r="K692" s="2"/>
      <c r="L692" s="1">
        <v>-5.0</v>
      </c>
      <c r="M692" s="1"/>
      <c r="N692" s="1">
        <v>9.709833333333334</v>
      </c>
      <c r="O692" s="1" t="s">
        <v>9114</v>
      </c>
      <c r="P692" s="1" t="s">
        <v>11366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58</v>
      </c>
      <c r="B693" s="1" t="s">
        <v>17</v>
      </c>
      <c r="C693" s="1">
        <v>329.0</v>
      </c>
      <c r="D693" s="1">
        <v>0.0</v>
      </c>
      <c r="E693" s="2"/>
      <c r="F693" s="1" t="s">
        <v>19</v>
      </c>
      <c r="G693" s="1" t="s">
        <v>20</v>
      </c>
      <c r="H693" s="1" t="s">
        <v>11367</v>
      </c>
      <c r="I693" s="1" t="s">
        <v>11368</v>
      </c>
      <c r="J693" s="1" t="s">
        <v>11368</v>
      </c>
      <c r="K693" s="2"/>
      <c r="L693" s="1">
        <v>-7.0</v>
      </c>
      <c r="M693" s="1"/>
      <c r="N693" s="1">
        <v>7.001383333333333</v>
      </c>
      <c r="O693" s="1" t="s">
        <v>9114</v>
      </c>
      <c r="P693" s="1" t="s">
        <v>9377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179</v>
      </c>
      <c r="B694" s="1" t="s">
        <v>17</v>
      </c>
      <c r="C694" s="1">
        <v>49.0</v>
      </c>
      <c r="D694" s="1">
        <v>0.0</v>
      </c>
      <c r="E694" s="2"/>
      <c r="F694" s="1" t="s">
        <v>67</v>
      </c>
      <c r="G694" s="1" t="s">
        <v>93</v>
      </c>
      <c r="H694" s="1" t="s">
        <v>11369</v>
      </c>
      <c r="I694" s="1" t="s">
        <v>11370</v>
      </c>
      <c r="J694" s="1" t="s">
        <v>11370</v>
      </c>
      <c r="K694" s="2"/>
      <c r="L694" s="1">
        <v>0.0</v>
      </c>
      <c r="M694" s="1"/>
      <c r="N694" s="1">
        <v>4.137833333333333</v>
      </c>
      <c r="O694" s="1" t="s">
        <v>182</v>
      </c>
      <c r="P694" s="1" t="s">
        <v>11371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179</v>
      </c>
      <c r="B695" s="1" t="s">
        <v>17</v>
      </c>
      <c r="C695" s="1">
        <v>309.0</v>
      </c>
      <c r="D695" s="1">
        <v>0.0</v>
      </c>
      <c r="E695" s="2"/>
      <c r="F695" s="1" t="s">
        <v>67</v>
      </c>
      <c r="G695" s="1" t="s">
        <v>93</v>
      </c>
      <c r="H695" s="1" t="s">
        <v>11372</v>
      </c>
      <c r="I695" s="1" t="s">
        <v>11373</v>
      </c>
      <c r="J695" s="1" t="s">
        <v>11373</v>
      </c>
      <c r="K695" s="2"/>
      <c r="L695" s="1">
        <v>3.0</v>
      </c>
      <c r="M695" s="1"/>
      <c r="N695" s="1">
        <v>8.135616666666667</v>
      </c>
      <c r="O695" s="1" t="s">
        <v>182</v>
      </c>
      <c r="P695" s="1" t="s">
        <v>11374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28</v>
      </c>
      <c r="B696" s="1" t="s">
        <v>17</v>
      </c>
      <c r="C696" s="1">
        <v>329.0</v>
      </c>
      <c r="D696" s="1">
        <v>0.0</v>
      </c>
      <c r="E696" s="1" t="s">
        <v>29</v>
      </c>
      <c r="F696" s="1" t="s">
        <v>19</v>
      </c>
      <c r="G696" s="1" t="s">
        <v>20</v>
      </c>
      <c r="H696" s="1" t="s">
        <v>11375</v>
      </c>
      <c r="I696" s="1" t="s">
        <v>11376</v>
      </c>
      <c r="J696" s="1" t="s">
        <v>11376</v>
      </c>
      <c r="K696" s="2"/>
      <c r="L696" s="1">
        <v>-7.0</v>
      </c>
      <c r="M696" s="1"/>
      <c r="N696" s="1">
        <v>7.9741</v>
      </c>
      <c r="O696" s="1" t="s">
        <v>9114</v>
      </c>
      <c r="P696" s="1" t="s">
        <v>9121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28</v>
      </c>
      <c r="B697" s="1" t="s">
        <v>17</v>
      </c>
      <c r="C697" s="1">
        <v>496.4</v>
      </c>
      <c r="D697" s="1">
        <v>0.0</v>
      </c>
      <c r="E697" s="1" t="s">
        <v>29</v>
      </c>
      <c r="F697" s="1" t="s">
        <v>19</v>
      </c>
      <c r="G697" s="1" t="s">
        <v>20</v>
      </c>
      <c r="H697" s="1" t="s">
        <v>11377</v>
      </c>
      <c r="I697" s="1" t="s">
        <v>11378</v>
      </c>
      <c r="J697" s="1" t="s">
        <v>11378</v>
      </c>
      <c r="K697" s="2"/>
      <c r="L697" s="1">
        <v>1.0</v>
      </c>
      <c r="M697" s="1"/>
      <c r="N697" s="1">
        <v>16.18435</v>
      </c>
      <c r="O697" s="1" t="s">
        <v>9114</v>
      </c>
      <c r="P697" s="1" t="s">
        <v>11379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36</v>
      </c>
      <c r="B698" s="1" t="s">
        <v>17</v>
      </c>
      <c r="C698" s="1">
        <v>239.0</v>
      </c>
      <c r="D698" s="1">
        <v>50.0</v>
      </c>
      <c r="E698" s="2"/>
      <c r="F698" s="1" t="s">
        <v>67</v>
      </c>
      <c r="G698" s="1" t="s">
        <v>93</v>
      </c>
      <c r="H698" s="1" t="s">
        <v>11380</v>
      </c>
      <c r="I698" s="1" t="s">
        <v>11381</v>
      </c>
      <c r="J698" s="1" t="s">
        <v>11381</v>
      </c>
      <c r="K698" s="2"/>
      <c r="L698" s="1">
        <v>-13.0</v>
      </c>
      <c r="M698" s="1"/>
      <c r="N698" s="1">
        <v>5.59965</v>
      </c>
      <c r="O698" s="1" t="s">
        <v>43</v>
      </c>
      <c r="P698" s="1" t="s">
        <v>11382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28</v>
      </c>
      <c r="B699" s="1" t="s">
        <v>17</v>
      </c>
      <c r="C699" s="1">
        <v>224.2</v>
      </c>
      <c r="D699" s="1">
        <v>0.0</v>
      </c>
      <c r="E699" s="1" t="s">
        <v>29</v>
      </c>
      <c r="F699" s="1" t="s">
        <v>19</v>
      </c>
      <c r="G699" s="1" t="s">
        <v>20</v>
      </c>
      <c r="H699" s="1" t="s">
        <v>11383</v>
      </c>
      <c r="I699" s="1" t="s">
        <v>11384</v>
      </c>
      <c r="J699" s="1" t="s">
        <v>11384</v>
      </c>
      <c r="K699" s="2"/>
      <c r="L699" s="1">
        <v>-5.0</v>
      </c>
      <c r="M699" s="1"/>
      <c r="N699" s="1">
        <v>9.129983333333334</v>
      </c>
      <c r="O699" s="1" t="s">
        <v>9114</v>
      </c>
      <c r="P699" s="1" t="s">
        <v>11385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36</v>
      </c>
      <c r="B700" s="1" t="s">
        <v>17</v>
      </c>
      <c r="C700" s="1">
        <v>199.0</v>
      </c>
      <c r="D700" s="1">
        <v>50.0</v>
      </c>
      <c r="E700" s="2"/>
      <c r="F700" s="1" t="s">
        <v>67</v>
      </c>
      <c r="G700" s="1" t="s">
        <v>93</v>
      </c>
      <c r="H700" s="1" t="s">
        <v>11386</v>
      </c>
      <c r="I700" s="1" t="s">
        <v>11387</v>
      </c>
      <c r="J700" s="1" t="s">
        <v>11387</v>
      </c>
      <c r="K700" s="2"/>
      <c r="L700" s="1">
        <v>-12.0</v>
      </c>
      <c r="M700" s="1"/>
      <c r="N700" s="1">
        <v>6.82275</v>
      </c>
      <c r="O700" s="1" t="s">
        <v>43</v>
      </c>
      <c r="P700" s="1" t="s">
        <v>11388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36</v>
      </c>
      <c r="B701" s="1" t="s">
        <v>17</v>
      </c>
      <c r="C701" s="1">
        <v>287.0</v>
      </c>
      <c r="D701" s="1">
        <v>22.0</v>
      </c>
      <c r="E701" s="1" t="s">
        <v>3918</v>
      </c>
      <c r="F701" s="1" t="s">
        <v>38</v>
      </c>
      <c r="G701" s="1" t="s">
        <v>20</v>
      </c>
      <c r="H701" s="1" t="s">
        <v>11389</v>
      </c>
      <c r="I701" s="1" t="s">
        <v>11390</v>
      </c>
      <c r="J701" s="1" t="s">
        <v>11391</v>
      </c>
      <c r="K701" s="1" t="s">
        <v>11392</v>
      </c>
      <c r="L701" s="1">
        <v>-11.0</v>
      </c>
      <c r="M701" s="1">
        <v>0.003183333333333333</v>
      </c>
      <c r="N701" s="1">
        <v>8.8474</v>
      </c>
      <c r="O701" s="1" t="s">
        <v>43</v>
      </c>
      <c r="P701" s="1" t="s">
        <v>9573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28</v>
      </c>
      <c r="B702" s="1" t="s">
        <v>17</v>
      </c>
      <c r="C702" s="1">
        <v>297.0</v>
      </c>
      <c r="D702" s="1">
        <v>119.4</v>
      </c>
      <c r="E702" s="1" t="s">
        <v>29</v>
      </c>
      <c r="F702" s="1" t="s">
        <v>19</v>
      </c>
      <c r="G702" s="1" t="s">
        <v>20</v>
      </c>
      <c r="H702" s="1" t="s">
        <v>11393</v>
      </c>
      <c r="I702" s="1" t="s">
        <v>11394</v>
      </c>
      <c r="J702" s="1" t="s">
        <v>11394</v>
      </c>
      <c r="K702" s="2"/>
      <c r="L702" s="1">
        <v>-2.0</v>
      </c>
      <c r="M702" s="1"/>
      <c r="N702" s="1">
        <v>12.530833333333334</v>
      </c>
      <c r="O702" s="1" t="s">
        <v>9114</v>
      </c>
      <c r="P702" s="1" t="s">
        <v>11395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28</v>
      </c>
      <c r="B703" s="1" t="s">
        <v>17</v>
      </c>
      <c r="C703" s="1">
        <v>478.2</v>
      </c>
      <c r="D703" s="1">
        <v>0.0</v>
      </c>
      <c r="E703" s="1" t="s">
        <v>29</v>
      </c>
      <c r="F703" s="1" t="s">
        <v>19</v>
      </c>
      <c r="G703" s="1" t="s">
        <v>20</v>
      </c>
      <c r="H703" s="1" t="s">
        <v>11396</v>
      </c>
      <c r="I703" s="1" t="s">
        <v>11397</v>
      </c>
      <c r="J703" s="1" t="s">
        <v>11397</v>
      </c>
      <c r="K703" s="2"/>
      <c r="L703" s="1">
        <v>-1.0</v>
      </c>
      <c r="M703" s="1"/>
      <c r="N703" s="1">
        <v>13.0843</v>
      </c>
      <c r="O703" s="1" t="s">
        <v>9114</v>
      </c>
      <c r="P703" s="1" t="s">
        <v>11398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179</v>
      </c>
      <c r="B704" s="1" t="s">
        <v>17</v>
      </c>
      <c r="C704" s="1">
        <v>59.0</v>
      </c>
      <c r="D704" s="1">
        <v>0.0</v>
      </c>
      <c r="E704" s="2"/>
      <c r="F704" s="1" t="s">
        <v>67</v>
      </c>
      <c r="G704" s="1" t="s">
        <v>93</v>
      </c>
      <c r="H704" s="1" t="s">
        <v>11399</v>
      </c>
      <c r="I704" s="1" t="s">
        <v>11400</v>
      </c>
      <c r="J704" s="1" t="s">
        <v>11400</v>
      </c>
      <c r="K704" s="2"/>
      <c r="L704" s="1">
        <v>2.0</v>
      </c>
      <c r="M704" s="1"/>
      <c r="N704" s="1">
        <v>7.573716666666667</v>
      </c>
      <c r="O704" s="1" t="s">
        <v>182</v>
      </c>
      <c r="P704" s="1" t="s">
        <v>11401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28</v>
      </c>
      <c r="B705" s="1" t="s">
        <v>17</v>
      </c>
      <c r="C705" s="1">
        <v>548.4</v>
      </c>
      <c r="D705" s="1">
        <v>0.0</v>
      </c>
      <c r="E705" s="1" t="s">
        <v>29</v>
      </c>
      <c r="F705" s="1" t="s">
        <v>19</v>
      </c>
      <c r="G705" s="1" t="s">
        <v>20</v>
      </c>
      <c r="H705" s="1" t="s">
        <v>11402</v>
      </c>
      <c r="I705" s="1" t="s">
        <v>11403</v>
      </c>
      <c r="J705" s="1" t="s">
        <v>11403</v>
      </c>
      <c r="K705" s="2"/>
      <c r="L705" s="1">
        <v>-3.0</v>
      </c>
      <c r="M705" s="1"/>
      <c r="N705" s="1">
        <v>11.91485</v>
      </c>
      <c r="O705" s="1" t="s">
        <v>9114</v>
      </c>
      <c r="P705" s="1" t="s">
        <v>11404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28</v>
      </c>
      <c r="B706" s="1" t="s">
        <v>17</v>
      </c>
      <c r="C706" s="1">
        <v>214.2</v>
      </c>
      <c r="D706" s="1">
        <v>0.0</v>
      </c>
      <c r="E706" s="1" t="s">
        <v>29</v>
      </c>
      <c r="F706" s="1" t="s">
        <v>19</v>
      </c>
      <c r="G706" s="1" t="s">
        <v>20</v>
      </c>
      <c r="H706" s="1" t="s">
        <v>11405</v>
      </c>
      <c r="I706" s="1" t="s">
        <v>11406</v>
      </c>
      <c r="J706" s="1" t="s">
        <v>11406</v>
      </c>
      <c r="K706" s="2"/>
      <c r="L706" s="1">
        <v>-5.0</v>
      </c>
      <c r="M706" s="1"/>
      <c r="N706" s="1">
        <v>9.633666666666667</v>
      </c>
      <c r="O706" s="1" t="s">
        <v>9114</v>
      </c>
      <c r="P706" s="1" t="s">
        <v>10067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28</v>
      </c>
      <c r="B707" s="1" t="s">
        <v>17</v>
      </c>
      <c r="C707" s="1">
        <v>249.2</v>
      </c>
      <c r="D707" s="1">
        <v>0.0</v>
      </c>
      <c r="E707" s="1" t="s">
        <v>29</v>
      </c>
      <c r="F707" s="1" t="s">
        <v>19</v>
      </c>
      <c r="G707" s="1" t="s">
        <v>20</v>
      </c>
      <c r="H707" s="1" t="s">
        <v>11407</v>
      </c>
      <c r="I707" s="1" t="s">
        <v>11408</v>
      </c>
      <c r="J707" s="1" t="s">
        <v>11408</v>
      </c>
      <c r="K707" s="2"/>
      <c r="L707" s="1">
        <v>-5.0</v>
      </c>
      <c r="M707" s="1"/>
      <c r="N707" s="1">
        <v>9.414366666666666</v>
      </c>
      <c r="O707" s="1" t="s">
        <v>9114</v>
      </c>
      <c r="P707" s="1" t="s">
        <v>10562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36</v>
      </c>
      <c r="B708" s="1" t="s">
        <v>17</v>
      </c>
      <c r="C708" s="1">
        <v>247.0</v>
      </c>
      <c r="D708" s="1">
        <v>62.0</v>
      </c>
      <c r="E708" s="2"/>
      <c r="F708" s="1" t="s">
        <v>67</v>
      </c>
      <c r="G708" s="1" t="s">
        <v>68</v>
      </c>
      <c r="H708" s="1" t="s">
        <v>11409</v>
      </c>
      <c r="I708" s="1" t="s">
        <v>11410</v>
      </c>
      <c r="J708" s="1" t="s">
        <v>11410</v>
      </c>
      <c r="K708" s="2"/>
      <c r="L708" s="1">
        <v>-11.0</v>
      </c>
      <c r="M708" s="1"/>
      <c r="N708" s="1">
        <v>8.87395</v>
      </c>
      <c r="O708" s="1" t="s">
        <v>43</v>
      </c>
      <c r="P708" s="1" t="s">
        <v>11411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58</v>
      </c>
      <c r="B709" s="1" t="s">
        <v>17</v>
      </c>
      <c r="C709" s="1">
        <v>299.0</v>
      </c>
      <c r="D709" s="1">
        <v>0.0</v>
      </c>
      <c r="E709" s="2"/>
      <c r="F709" s="1" t="s">
        <v>19</v>
      </c>
      <c r="G709" s="1" t="s">
        <v>20</v>
      </c>
      <c r="H709" s="1" t="s">
        <v>11412</v>
      </c>
      <c r="I709" s="1" t="s">
        <v>11413</v>
      </c>
      <c r="J709" s="1" t="s">
        <v>11413</v>
      </c>
      <c r="K709" s="2"/>
      <c r="L709" s="1">
        <v>0.0</v>
      </c>
      <c r="M709" s="1"/>
      <c r="N709" s="1">
        <v>8.193283333333333</v>
      </c>
      <c r="O709" s="1" t="s">
        <v>9114</v>
      </c>
      <c r="P709" s="1" t="s">
        <v>11414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36</v>
      </c>
      <c r="B710" s="1" t="s">
        <v>17</v>
      </c>
      <c r="C710" s="1">
        <v>209.0</v>
      </c>
      <c r="D710" s="1">
        <v>0.0</v>
      </c>
      <c r="E710" s="1" t="s">
        <v>29</v>
      </c>
      <c r="F710" s="1" t="s">
        <v>38</v>
      </c>
      <c r="G710" s="1" t="s">
        <v>93</v>
      </c>
      <c r="H710" s="1" t="s">
        <v>11415</v>
      </c>
      <c r="I710" s="1" t="s">
        <v>11416</v>
      </c>
      <c r="J710" s="1" t="s">
        <v>11417</v>
      </c>
      <c r="K710" s="1" t="s">
        <v>11418</v>
      </c>
      <c r="L710" s="1">
        <v>-1.0</v>
      </c>
      <c r="M710" s="1">
        <v>16.895216666666666</v>
      </c>
      <c r="N710" s="1">
        <v>23.950883333333334</v>
      </c>
      <c r="O710" s="1" t="s">
        <v>43</v>
      </c>
      <c r="P710" s="1" t="s">
        <v>10785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179</v>
      </c>
      <c r="B711" s="1" t="s">
        <v>17</v>
      </c>
      <c r="C711" s="1">
        <v>20.0</v>
      </c>
      <c r="D711" s="1">
        <v>35.0</v>
      </c>
      <c r="E711" s="2"/>
      <c r="F711" s="1" t="s">
        <v>67</v>
      </c>
      <c r="G711" s="1" t="s">
        <v>93</v>
      </c>
      <c r="H711" s="1" t="s">
        <v>11419</v>
      </c>
      <c r="I711" s="1" t="s">
        <v>11420</v>
      </c>
      <c r="J711" s="1" t="s">
        <v>11420</v>
      </c>
      <c r="K711" s="2"/>
      <c r="L711" s="1">
        <v>-4.0</v>
      </c>
      <c r="M711" s="1"/>
      <c r="N711" s="1">
        <v>0.18651666666666666</v>
      </c>
      <c r="O711" s="1" t="s">
        <v>182</v>
      </c>
      <c r="P711" s="1" t="s">
        <v>11421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28</v>
      </c>
      <c r="B712" s="1" t="s">
        <v>17</v>
      </c>
      <c r="C712" s="1">
        <v>399.0</v>
      </c>
      <c r="D712" s="1">
        <v>0.0</v>
      </c>
      <c r="E712" s="1" t="s">
        <v>29</v>
      </c>
      <c r="F712" s="1" t="s">
        <v>19</v>
      </c>
      <c r="G712" s="1" t="s">
        <v>20</v>
      </c>
      <c r="H712" s="1" t="s">
        <v>11422</v>
      </c>
      <c r="I712" s="1" t="s">
        <v>11423</v>
      </c>
      <c r="J712" s="1" t="s">
        <v>11423</v>
      </c>
      <c r="K712" s="2"/>
      <c r="L712" s="1">
        <v>-7.0</v>
      </c>
      <c r="M712" s="1"/>
      <c r="N712" s="1">
        <v>7.08175</v>
      </c>
      <c r="O712" s="1" t="s">
        <v>9114</v>
      </c>
      <c r="P712" s="1" t="s">
        <v>11424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58</v>
      </c>
      <c r="B713" s="1" t="s">
        <v>17</v>
      </c>
      <c r="C713" s="1">
        <v>264.0</v>
      </c>
      <c r="D713" s="1">
        <v>0.0</v>
      </c>
      <c r="E713" s="2"/>
      <c r="F713" s="1" t="s">
        <v>19</v>
      </c>
      <c r="G713" s="1" t="s">
        <v>20</v>
      </c>
      <c r="H713" s="1" t="s">
        <v>11425</v>
      </c>
      <c r="I713" s="1" t="s">
        <v>11426</v>
      </c>
      <c r="J713" s="1" t="s">
        <v>11426</v>
      </c>
      <c r="K713" s="2"/>
      <c r="L713" s="1">
        <v>-5.0</v>
      </c>
      <c r="M713" s="1"/>
      <c r="N713" s="1">
        <v>9.875733333333333</v>
      </c>
      <c r="O713" s="1" t="s">
        <v>9114</v>
      </c>
      <c r="P713" s="1" t="s">
        <v>11427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58</v>
      </c>
      <c r="B714" s="1" t="s">
        <v>17</v>
      </c>
      <c r="C714" s="1">
        <v>368.0</v>
      </c>
      <c r="D714" s="1">
        <v>0.0</v>
      </c>
      <c r="E714" s="2"/>
      <c r="F714" s="1" t="s">
        <v>19</v>
      </c>
      <c r="G714" s="1" t="s">
        <v>20</v>
      </c>
      <c r="H714" s="1" t="s">
        <v>11428</v>
      </c>
      <c r="I714" s="1" t="s">
        <v>11429</v>
      </c>
      <c r="J714" s="1" t="s">
        <v>11429</v>
      </c>
      <c r="K714" s="2"/>
      <c r="L714" s="1">
        <v>-4.0</v>
      </c>
      <c r="M714" s="1"/>
      <c r="N714" s="1">
        <v>10.782883333333332</v>
      </c>
      <c r="O714" s="1" t="s">
        <v>9114</v>
      </c>
      <c r="P714" s="1" t="s">
        <v>11430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36</v>
      </c>
      <c r="B715" s="1" t="s">
        <v>17</v>
      </c>
      <c r="C715" s="1">
        <v>124.0</v>
      </c>
      <c r="D715" s="1">
        <v>0.0</v>
      </c>
      <c r="E715" s="2"/>
      <c r="F715" s="1" t="s">
        <v>67</v>
      </c>
      <c r="G715" s="1" t="s">
        <v>20</v>
      </c>
      <c r="H715" s="1" t="s">
        <v>11431</v>
      </c>
      <c r="I715" s="1" t="s">
        <v>11432</v>
      </c>
      <c r="J715" s="1" t="s">
        <v>11432</v>
      </c>
      <c r="K715" s="2"/>
      <c r="L715" s="1">
        <v>-5.0</v>
      </c>
      <c r="M715" s="1"/>
      <c r="N715" s="1">
        <v>12.192483333333334</v>
      </c>
      <c r="O715" s="1" t="s">
        <v>43</v>
      </c>
      <c r="P715" s="1" t="s">
        <v>11433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58</v>
      </c>
      <c r="B716" s="1" t="s">
        <v>17</v>
      </c>
      <c r="C716" s="1">
        <v>364.0</v>
      </c>
      <c r="D716" s="1">
        <v>0.0</v>
      </c>
      <c r="E716" s="2"/>
      <c r="F716" s="1" t="s">
        <v>19</v>
      </c>
      <c r="G716" s="1" t="s">
        <v>20</v>
      </c>
      <c r="H716" s="1" t="s">
        <v>11434</v>
      </c>
      <c r="I716" s="1" t="s">
        <v>11435</v>
      </c>
      <c r="J716" s="1" t="s">
        <v>11435</v>
      </c>
      <c r="K716" s="2"/>
      <c r="L716" s="1">
        <v>2.0</v>
      </c>
      <c r="M716" s="1"/>
      <c r="N716" s="1">
        <v>17.91595</v>
      </c>
      <c r="O716" s="1" t="s">
        <v>9114</v>
      </c>
      <c r="P716" s="1" t="s">
        <v>11436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28</v>
      </c>
      <c r="B717" s="1" t="s">
        <v>17</v>
      </c>
      <c r="C717" s="1">
        <v>258.0</v>
      </c>
      <c r="D717" s="1">
        <v>0.0</v>
      </c>
      <c r="E717" s="1" t="s">
        <v>29</v>
      </c>
      <c r="F717" s="1" t="s">
        <v>19</v>
      </c>
      <c r="G717" s="1" t="s">
        <v>20</v>
      </c>
      <c r="H717" s="1" t="s">
        <v>11437</v>
      </c>
      <c r="I717" s="1" t="s">
        <v>11438</v>
      </c>
      <c r="J717" s="1" t="s">
        <v>11438</v>
      </c>
      <c r="K717" s="2"/>
      <c r="L717" s="1">
        <v>5.0</v>
      </c>
      <c r="M717" s="1"/>
      <c r="N717" s="1">
        <v>20.51775</v>
      </c>
      <c r="O717" s="1" t="s">
        <v>9114</v>
      </c>
      <c r="P717" s="1" t="s">
        <v>11439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1">
        <v>224.0</v>
      </c>
      <c r="D718" s="1">
        <v>0.0</v>
      </c>
      <c r="E718" s="1" t="s">
        <v>10657</v>
      </c>
      <c r="F718" s="1" t="s">
        <v>19</v>
      </c>
      <c r="G718" s="1" t="s">
        <v>20</v>
      </c>
      <c r="H718" s="1" t="s">
        <v>11440</v>
      </c>
      <c r="I718" s="1" t="s">
        <v>11441</v>
      </c>
      <c r="J718" s="1" t="s">
        <v>11441</v>
      </c>
      <c r="K718" s="2"/>
      <c r="L718" s="1">
        <v>0.0</v>
      </c>
      <c r="M718" s="1"/>
      <c r="N718" s="1">
        <v>15.895733333333334</v>
      </c>
      <c r="O718" s="1" t="s">
        <v>9114</v>
      </c>
      <c r="P718" s="1" t="s">
        <v>10535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28</v>
      </c>
      <c r="B719" s="1" t="s">
        <v>17</v>
      </c>
      <c r="C719" s="1">
        <v>1018.0</v>
      </c>
      <c r="D719" s="1">
        <v>0.0</v>
      </c>
      <c r="E719" s="1" t="s">
        <v>29</v>
      </c>
      <c r="F719" s="1" t="s">
        <v>19</v>
      </c>
      <c r="G719" s="1" t="s">
        <v>20</v>
      </c>
      <c r="H719" s="1" t="s">
        <v>11442</v>
      </c>
      <c r="I719" s="1" t="s">
        <v>11443</v>
      </c>
      <c r="J719" s="1" t="s">
        <v>11443</v>
      </c>
      <c r="K719" s="2"/>
      <c r="L719" s="1">
        <v>0.0</v>
      </c>
      <c r="M719" s="1"/>
      <c r="N719" s="1">
        <v>15.898266666666666</v>
      </c>
      <c r="O719" s="1" t="s">
        <v>9114</v>
      </c>
      <c r="P719" s="1" t="s">
        <v>11444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16</v>
      </c>
      <c r="B720" s="1" t="s">
        <v>17</v>
      </c>
      <c r="C720" s="1">
        <v>329.0</v>
      </c>
      <c r="D720" s="1">
        <v>0.0</v>
      </c>
      <c r="E720" s="1" t="s">
        <v>11445</v>
      </c>
      <c r="F720" s="1" t="s">
        <v>19</v>
      </c>
      <c r="G720" s="1" t="s">
        <v>20</v>
      </c>
      <c r="H720" s="1" t="s">
        <v>11446</v>
      </c>
      <c r="I720" s="1" t="s">
        <v>11447</v>
      </c>
      <c r="J720" s="1" t="s">
        <v>11447</v>
      </c>
      <c r="K720" s="2"/>
      <c r="L720" s="1">
        <v>-6.0</v>
      </c>
      <c r="M720" s="1"/>
      <c r="N720" s="1">
        <v>8.464266666666667</v>
      </c>
      <c r="O720" s="1" t="s">
        <v>9114</v>
      </c>
      <c r="P720" s="1" t="s">
        <v>741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58</v>
      </c>
      <c r="B721" s="1" t="s">
        <v>17</v>
      </c>
      <c r="C721" s="1">
        <v>329.0</v>
      </c>
      <c r="D721" s="1">
        <v>0.0</v>
      </c>
      <c r="E721" s="2"/>
      <c r="F721" s="1" t="s">
        <v>19</v>
      </c>
      <c r="G721" s="1" t="s">
        <v>93</v>
      </c>
      <c r="H721" s="1" t="s">
        <v>11448</v>
      </c>
      <c r="I721" s="1" t="s">
        <v>11449</v>
      </c>
      <c r="J721" s="1" t="s">
        <v>11449</v>
      </c>
      <c r="K721" s="2"/>
      <c r="L721" s="1">
        <v>-4.0</v>
      </c>
      <c r="M721" s="1"/>
      <c r="N721" s="1">
        <v>10.446783333333334</v>
      </c>
      <c r="O721" s="1" t="s">
        <v>9114</v>
      </c>
      <c r="P721" s="1" t="s">
        <v>9377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58</v>
      </c>
      <c r="B722" s="1" t="s">
        <v>17</v>
      </c>
      <c r="C722" s="3">
        <v>475.0</v>
      </c>
      <c r="D722" s="1">
        <v>0.0</v>
      </c>
      <c r="E722" s="2"/>
      <c r="F722" s="1" t="s">
        <v>19</v>
      </c>
      <c r="G722" s="1" t="s">
        <v>93</v>
      </c>
      <c r="H722" s="1" t="s">
        <v>11450</v>
      </c>
      <c r="I722" s="1" t="s">
        <v>11451</v>
      </c>
      <c r="J722" s="1" t="s">
        <v>11451</v>
      </c>
      <c r="K722" s="2"/>
      <c r="L722" s="1">
        <v>-5.0</v>
      </c>
      <c r="M722" s="1"/>
      <c r="N722" s="1">
        <v>9.719483333333333</v>
      </c>
      <c r="O722" s="1" t="s">
        <v>9114</v>
      </c>
      <c r="P722" s="1" t="s">
        <v>9670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36</v>
      </c>
      <c r="B723" s="1" t="s">
        <v>17</v>
      </c>
      <c r="C723" s="1">
        <v>309.0</v>
      </c>
      <c r="D723" s="1">
        <v>0.0</v>
      </c>
      <c r="E723" s="1" t="s">
        <v>9409</v>
      </c>
      <c r="F723" s="1" t="s">
        <v>38</v>
      </c>
      <c r="G723" s="1" t="s">
        <v>20</v>
      </c>
      <c r="H723" s="1" t="s">
        <v>11452</v>
      </c>
      <c r="I723" s="1" t="s">
        <v>11453</v>
      </c>
      <c r="J723" s="1" t="s">
        <v>11454</v>
      </c>
      <c r="K723" s="1" t="s">
        <v>11455</v>
      </c>
      <c r="L723" s="1">
        <v>-8.0</v>
      </c>
      <c r="M723" s="1">
        <v>0.002033333333333333</v>
      </c>
      <c r="N723" s="1">
        <v>9.310633333333334</v>
      </c>
      <c r="O723" s="1" t="s">
        <v>43</v>
      </c>
      <c r="P723" s="1" t="s">
        <v>9730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58</v>
      </c>
      <c r="B724" s="1" t="s">
        <v>17</v>
      </c>
      <c r="C724" s="1">
        <v>394.0</v>
      </c>
      <c r="D724" s="1">
        <v>0.0</v>
      </c>
      <c r="E724" s="2"/>
      <c r="F724" s="1" t="s">
        <v>19</v>
      </c>
      <c r="G724" s="1" t="s">
        <v>93</v>
      </c>
      <c r="H724" s="1" t="s">
        <v>11456</v>
      </c>
      <c r="I724" s="1" t="s">
        <v>11457</v>
      </c>
      <c r="J724" s="1" t="s">
        <v>11457</v>
      </c>
      <c r="K724" s="2"/>
      <c r="L724" s="1">
        <v>-5.0</v>
      </c>
      <c r="M724" s="1"/>
      <c r="N724" s="1">
        <v>9.309416666666667</v>
      </c>
      <c r="O724" s="1" t="s">
        <v>9114</v>
      </c>
      <c r="P724" s="1" t="s">
        <v>11458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28</v>
      </c>
      <c r="B725" s="1" t="s">
        <v>17</v>
      </c>
      <c r="C725" s="1">
        <v>329.0</v>
      </c>
      <c r="D725" s="1">
        <v>0.0</v>
      </c>
      <c r="E725" s="1" t="s">
        <v>29</v>
      </c>
      <c r="F725" s="1" t="s">
        <v>19</v>
      </c>
      <c r="G725" s="1" t="s">
        <v>20</v>
      </c>
      <c r="H725" s="1" t="s">
        <v>11459</v>
      </c>
      <c r="I725" s="1" t="s">
        <v>11460</v>
      </c>
      <c r="J725" s="1" t="s">
        <v>11460</v>
      </c>
      <c r="K725" s="2"/>
      <c r="L725" s="1">
        <v>-6.0</v>
      </c>
      <c r="M725" s="1"/>
      <c r="N725" s="1">
        <v>8.206983333333334</v>
      </c>
      <c r="O725" s="1" t="s">
        <v>9114</v>
      </c>
      <c r="P725" s="1" t="s">
        <v>9952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16</v>
      </c>
      <c r="B726" s="1" t="s">
        <v>17</v>
      </c>
      <c r="C726" s="3">
        <v>698.0</v>
      </c>
      <c r="D726" s="1">
        <v>0.0</v>
      </c>
      <c r="E726" s="1" t="s">
        <v>11461</v>
      </c>
      <c r="F726" s="1" t="s">
        <v>19</v>
      </c>
      <c r="G726" s="1" t="s">
        <v>20</v>
      </c>
      <c r="H726" s="1" t="s">
        <v>11462</v>
      </c>
      <c r="I726" s="1" t="s">
        <v>11463</v>
      </c>
      <c r="J726" s="1" t="s">
        <v>11463</v>
      </c>
      <c r="K726" s="2"/>
      <c r="L726" s="1">
        <v>-3.0</v>
      </c>
      <c r="M726" s="1"/>
      <c r="N726" s="1">
        <v>12.534766666666666</v>
      </c>
      <c r="O726" s="1" t="s">
        <v>9114</v>
      </c>
      <c r="P726" s="1" t="s">
        <v>11464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179</v>
      </c>
      <c r="B727" s="1" t="s">
        <v>17</v>
      </c>
      <c r="C727" s="3">
        <v>298.0</v>
      </c>
      <c r="D727" s="1">
        <v>0.0</v>
      </c>
      <c r="E727" s="2"/>
      <c r="F727" s="1" t="s">
        <v>67</v>
      </c>
      <c r="G727" s="1" t="s">
        <v>93</v>
      </c>
      <c r="H727" s="1" t="s">
        <v>11465</v>
      </c>
      <c r="I727" s="1" t="s">
        <v>11466</v>
      </c>
      <c r="J727" s="1" t="s">
        <v>11466</v>
      </c>
      <c r="K727" s="2"/>
      <c r="L727" s="1">
        <v>6.0</v>
      </c>
      <c r="M727" s="1"/>
      <c r="N727" s="1">
        <v>11.30685</v>
      </c>
      <c r="O727" s="1" t="s">
        <v>182</v>
      </c>
      <c r="P727" s="1" t="s">
        <v>11467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58</v>
      </c>
      <c r="B728" s="1" t="s">
        <v>17</v>
      </c>
      <c r="C728" s="1">
        <v>359.0</v>
      </c>
      <c r="D728" s="1">
        <v>0.0</v>
      </c>
      <c r="E728" s="2"/>
      <c r="F728" s="1" t="s">
        <v>19</v>
      </c>
      <c r="G728" s="1" t="s">
        <v>20</v>
      </c>
      <c r="H728" s="1" t="s">
        <v>11468</v>
      </c>
      <c r="I728" s="1" t="s">
        <v>11469</v>
      </c>
      <c r="J728" s="1" t="s">
        <v>11469</v>
      </c>
      <c r="K728" s="2"/>
      <c r="L728" s="1">
        <v>1.0</v>
      </c>
      <c r="M728" s="1"/>
      <c r="N728" s="1">
        <v>16.942933333333333</v>
      </c>
      <c r="O728" s="1" t="s">
        <v>9114</v>
      </c>
      <c r="P728" s="1" t="s">
        <v>11470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28</v>
      </c>
      <c r="B729" s="1" t="s">
        <v>17</v>
      </c>
      <c r="C729" s="1">
        <v>399.0</v>
      </c>
      <c r="D729" s="1">
        <v>0.0</v>
      </c>
      <c r="E729" s="1" t="s">
        <v>29</v>
      </c>
      <c r="F729" s="1" t="s">
        <v>19</v>
      </c>
      <c r="G729" s="1" t="s">
        <v>20</v>
      </c>
      <c r="H729" s="1" t="s">
        <v>11471</v>
      </c>
      <c r="I729" s="1" t="s">
        <v>11472</v>
      </c>
      <c r="J729" s="1" t="s">
        <v>11472</v>
      </c>
      <c r="K729" s="2"/>
      <c r="L729" s="1">
        <v>4.0</v>
      </c>
      <c r="M729" s="1"/>
      <c r="N729" s="1">
        <v>19.7311</v>
      </c>
      <c r="O729" s="1" t="s">
        <v>9114</v>
      </c>
      <c r="P729" s="1" t="s">
        <v>11473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28</v>
      </c>
      <c r="B730" s="1" t="s">
        <v>17</v>
      </c>
      <c r="C730" s="1">
        <v>368.0</v>
      </c>
      <c r="D730" s="1">
        <v>0.0</v>
      </c>
      <c r="E730" s="1" t="s">
        <v>29</v>
      </c>
      <c r="F730" s="1" t="s">
        <v>19</v>
      </c>
      <c r="G730" s="1" t="s">
        <v>20</v>
      </c>
      <c r="H730" s="1" t="s">
        <v>11474</v>
      </c>
      <c r="I730" s="1" t="s">
        <v>11475</v>
      </c>
      <c r="J730" s="1" t="s">
        <v>11475</v>
      </c>
      <c r="K730" s="2"/>
      <c r="L730" s="1">
        <v>0.0</v>
      </c>
      <c r="M730" s="1"/>
      <c r="N730" s="1">
        <v>15.1938</v>
      </c>
      <c r="O730" s="1" t="s">
        <v>9114</v>
      </c>
      <c r="P730" s="1" t="s">
        <v>11476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36</v>
      </c>
      <c r="B731" s="1" t="s">
        <v>17</v>
      </c>
      <c r="C731" s="3">
        <v>356.0</v>
      </c>
      <c r="D731" s="1">
        <v>132.0</v>
      </c>
      <c r="E731" s="2"/>
      <c r="F731" s="1" t="s">
        <v>67</v>
      </c>
      <c r="G731" s="1" t="s">
        <v>20</v>
      </c>
      <c r="H731" s="1" t="s">
        <v>11477</v>
      </c>
      <c r="I731" s="1" t="s">
        <v>11478</v>
      </c>
      <c r="J731" s="1" t="s">
        <v>11478</v>
      </c>
      <c r="K731" s="2"/>
      <c r="L731" s="1">
        <v>-14.0</v>
      </c>
      <c r="M731" s="1"/>
      <c r="N731" s="1">
        <v>4.085733333333334</v>
      </c>
      <c r="O731" s="1" t="s">
        <v>43</v>
      </c>
      <c r="P731" s="1" t="s">
        <v>11479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16</v>
      </c>
      <c r="B732" s="1" t="s">
        <v>17</v>
      </c>
      <c r="C732" s="1">
        <v>143.0</v>
      </c>
      <c r="D732" s="1">
        <v>0.0</v>
      </c>
      <c r="E732" s="1" t="s">
        <v>3270</v>
      </c>
      <c r="F732" s="1" t="s">
        <v>19</v>
      </c>
      <c r="G732" s="1" t="s">
        <v>20</v>
      </c>
      <c r="H732" s="1" t="s">
        <v>11480</v>
      </c>
      <c r="I732" s="1" t="s">
        <v>11481</v>
      </c>
      <c r="J732" s="1" t="s">
        <v>11481</v>
      </c>
      <c r="K732" s="2"/>
      <c r="L732" s="1">
        <v>-1.0</v>
      </c>
      <c r="M732" s="1"/>
      <c r="N732" s="1">
        <v>13.535683333333333</v>
      </c>
      <c r="O732" s="1" t="s">
        <v>9114</v>
      </c>
      <c r="P732" s="1" t="s">
        <v>11482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16</v>
      </c>
      <c r="B733" s="1" t="s">
        <v>17</v>
      </c>
      <c r="C733" s="1">
        <v>329.0</v>
      </c>
      <c r="D733" s="1">
        <v>0.0</v>
      </c>
      <c r="E733" s="1" t="s">
        <v>10566</v>
      </c>
      <c r="F733" s="1" t="s">
        <v>19</v>
      </c>
      <c r="G733" s="1" t="s">
        <v>20</v>
      </c>
      <c r="H733" s="1" t="s">
        <v>11483</v>
      </c>
      <c r="I733" s="1" t="s">
        <v>11484</v>
      </c>
      <c r="J733" s="1" t="s">
        <v>11484</v>
      </c>
      <c r="K733" s="2"/>
      <c r="L733" s="1">
        <v>1.0</v>
      </c>
      <c r="M733" s="1"/>
      <c r="N733" s="1">
        <v>17.086333333333332</v>
      </c>
      <c r="O733" s="1" t="s">
        <v>9114</v>
      </c>
      <c r="P733" s="1" t="s">
        <v>11195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58</v>
      </c>
      <c r="B734" s="1" t="s">
        <v>17</v>
      </c>
      <c r="C734" s="1">
        <v>544.0</v>
      </c>
      <c r="D734" s="1">
        <v>0.0</v>
      </c>
      <c r="E734" s="2"/>
      <c r="F734" s="1" t="s">
        <v>19</v>
      </c>
      <c r="G734" s="1" t="s">
        <v>93</v>
      </c>
      <c r="H734" s="1" t="s">
        <v>11485</v>
      </c>
      <c r="I734" s="1" t="s">
        <v>11486</v>
      </c>
      <c r="J734" s="1" t="s">
        <v>11486</v>
      </c>
      <c r="K734" s="2"/>
      <c r="L734" s="1">
        <v>4.0</v>
      </c>
      <c r="M734" s="1"/>
      <c r="N734" s="1">
        <v>19.119933333333332</v>
      </c>
      <c r="O734" s="1" t="s">
        <v>9114</v>
      </c>
      <c r="P734" s="1" t="s">
        <v>11487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16</v>
      </c>
      <c r="B735" s="1" t="s">
        <v>17</v>
      </c>
      <c r="C735" s="1">
        <v>619.0</v>
      </c>
      <c r="D735" s="1">
        <v>0.0</v>
      </c>
      <c r="E735" s="1" t="s">
        <v>11461</v>
      </c>
      <c r="F735" s="1" t="s">
        <v>19</v>
      </c>
      <c r="G735" s="1" t="s">
        <v>20</v>
      </c>
      <c r="H735" s="1" t="s">
        <v>11488</v>
      </c>
      <c r="I735" s="1" t="s">
        <v>11489</v>
      </c>
      <c r="J735" s="1" t="s">
        <v>11489</v>
      </c>
      <c r="K735" s="2"/>
      <c r="L735" s="1">
        <v>0.0</v>
      </c>
      <c r="M735" s="1"/>
      <c r="N735" s="1">
        <v>14.435766666666666</v>
      </c>
      <c r="O735" s="1" t="s">
        <v>9114</v>
      </c>
      <c r="P735" s="1" t="s">
        <v>11490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28</v>
      </c>
      <c r="B736" s="1" t="s">
        <v>17</v>
      </c>
      <c r="C736" s="1">
        <v>553.0</v>
      </c>
      <c r="D736" s="1">
        <v>0.0</v>
      </c>
      <c r="E736" s="1" t="s">
        <v>29</v>
      </c>
      <c r="F736" s="1" t="s">
        <v>19</v>
      </c>
      <c r="G736" s="1" t="s">
        <v>20</v>
      </c>
      <c r="H736" s="1" t="s">
        <v>11491</v>
      </c>
      <c r="I736" s="1" t="s">
        <v>11492</v>
      </c>
      <c r="J736" s="1" t="s">
        <v>11492</v>
      </c>
      <c r="K736" s="2"/>
      <c r="L736" s="1">
        <v>-6.0</v>
      </c>
      <c r="M736" s="1"/>
      <c r="N736" s="1">
        <v>8.748883333333334</v>
      </c>
      <c r="O736" s="1" t="s">
        <v>9114</v>
      </c>
      <c r="P736" s="1" t="s">
        <v>11493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28</v>
      </c>
      <c r="B737" s="1" t="s">
        <v>17</v>
      </c>
      <c r="C737" s="1">
        <v>354.0</v>
      </c>
      <c r="D737" s="1">
        <v>0.0</v>
      </c>
      <c r="E737" s="1" t="s">
        <v>29</v>
      </c>
      <c r="F737" s="1" t="s">
        <v>19</v>
      </c>
      <c r="G737" s="1" t="s">
        <v>20</v>
      </c>
      <c r="H737" s="1" t="s">
        <v>11494</v>
      </c>
      <c r="I737" s="1" t="s">
        <v>11495</v>
      </c>
      <c r="J737" s="1" t="s">
        <v>11495</v>
      </c>
      <c r="K737" s="2"/>
      <c r="L737" s="1">
        <v>-1.0</v>
      </c>
      <c r="M737" s="1"/>
      <c r="N737" s="1">
        <v>13.44275</v>
      </c>
      <c r="O737" s="1" t="s">
        <v>9114</v>
      </c>
      <c r="P737" s="1" t="s">
        <v>11496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58</v>
      </c>
      <c r="B738" s="1" t="s">
        <v>17</v>
      </c>
      <c r="C738" s="1">
        <v>364.0</v>
      </c>
      <c r="D738" s="1">
        <v>0.0</v>
      </c>
      <c r="E738" s="2"/>
      <c r="F738" s="1" t="s">
        <v>19</v>
      </c>
      <c r="G738" s="1" t="s">
        <v>20</v>
      </c>
      <c r="H738" s="1" t="s">
        <v>11497</v>
      </c>
      <c r="I738" s="1" t="s">
        <v>11498</v>
      </c>
      <c r="J738" s="1" t="s">
        <v>11498</v>
      </c>
      <c r="K738" s="2"/>
      <c r="L738" s="1">
        <v>-6.0</v>
      </c>
      <c r="M738" s="1"/>
      <c r="N738" s="1">
        <v>8.287733333333334</v>
      </c>
      <c r="O738" s="1" t="s">
        <v>9114</v>
      </c>
      <c r="P738" s="1" t="s">
        <v>11499</v>
      </c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1" t="s">
        <v>16</v>
      </c>
      <c r="B739" s="1" t="s">
        <v>17</v>
      </c>
      <c r="C739" s="1">
        <v>223.0</v>
      </c>
      <c r="D739" s="1">
        <v>0.0</v>
      </c>
      <c r="E739" s="1" t="s">
        <v>11500</v>
      </c>
      <c r="F739" s="1" t="s">
        <v>19</v>
      </c>
      <c r="G739" s="1" t="s">
        <v>20</v>
      </c>
      <c r="H739" s="1" t="s">
        <v>11501</v>
      </c>
      <c r="I739" s="1" t="s">
        <v>11502</v>
      </c>
      <c r="J739" s="1" t="s">
        <v>11502</v>
      </c>
      <c r="K739" s="2"/>
      <c r="L739" s="1">
        <v>-5.0</v>
      </c>
      <c r="M739" s="1"/>
      <c r="N739" s="1">
        <v>9.5239</v>
      </c>
      <c r="O739" s="1" t="s">
        <v>9114</v>
      </c>
      <c r="P739" s="1" t="s">
        <v>11503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28</v>
      </c>
      <c r="B740" s="1" t="s">
        <v>17</v>
      </c>
      <c r="C740" s="1">
        <v>333.0</v>
      </c>
      <c r="D740" s="1">
        <v>0.0</v>
      </c>
      <c r="E740" s="1" t="s">
        <v>29</v>
      </c>
      <c r="F740" s="1" t="s">
        <v>19</v>
      </c>
      <c r="G740" s="1" t="s">
        <v>20</v>
      </c>
      <c r="H740" s="1" t="s">
        <v>11504</v>
      </c>
      <c r="I740" s="1" t="s">
        <v>11505</v>
      </c>
      <c r="J740" s="1" t="s">
        <v>11505</v>
      </c>
      <c r="K740" s="2"/>
      <c r="L740" s="1">
        <v>-5.0</v>
      </c>
      <c r="M740" s="1"/>
      <c r="N740" s="1">
        <v>9.65185</v>
      </c>
      <c r="O740" s="1" t="s">
        <v>9114</v>
      </c>
      <c r="P740" s="1" t="s">
        <v>11506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36</v>
      </c>
      <c r="B741" s="1" t="s">
        <v>17</v>
      </c>
      <c r="C741" s="1">
        <v>374.0</v>
      </c>
      <c r="D741" s="1">
        <v>0.0</v>
      </c>
      <c r="E741" s="1" t="s">
        <v>9409</v>
      </c>
      <c r="F741" s="1" t="s">
        <v>38</v>
      </c>
      <c r="G741" s="1" t="s">
        <v>20</v>
      </c>
      <c r="H741" s="1" t="s">
        <v>11507</v>
      </c>
      <c r="I741" s="1" t="s">
        <v>11508</v>
      </c>
      <c r="J741" s="1" t="s">
        <v>11509</v>
      </c>
      <c r="K741" s="1" t="s">
        <v>11510</v>
      </c>
      <c r="L741" s="1">
        <v>-18.0</v>
      </c>
      <c r="M741" s="1">
        <v>0.0019333333333333333</v>
      </c>
      <c r="N741" s="1">
        <v>10.22495</v>
      </c>
      <c r="O741" s="1" t="s">
        <v>43</v>
      </c>
      <c r="P741" s="1" t="s">
        <v>10011</v>
      </c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1" t="s">
        <v>16</v>
      </c>
      <c r="B742" s="1" t="s">
        <v>485</v>
      </c>
      <c r="C742" s="1">
        <v>321.0</v>
      </c>
      <c r="D742" s="1">
        <v>0.0</v>
      </c>
      <c r="E742" s="1" t="s">
        <v>10566</v>
      </c>
      <c r="F742" s="1" t="s">
        <v>19</v>
      </c>
      <c r="G742" s="1" t="s">
        <v>20</v>
      </c>
      <c r="H742" s="1" t="s">
        <v>11511</v>
      </c>
      <c r="I742" s="1" t="s">
        <v>11512</v>
      </c>
      <c r="J742" s="1" t="s">
        <v>11512</v>
      </c>
      <c r="K742" s="2"/>
      <c r="L742" s="1">
        <v>-5.0</v>
      </c>
      <c r="M742" s="1"/>
      <c r="N742" s="1">
        <v>9.308616666666667</v>
      </c>
      <c r="O742" s="1" t="s">
        <v>9114</v>
      </c>
      <c r="P742" s="1" t="s">
        <v>11513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36</v>
      </c>
      <c r="B743" s="1" t="s">
        <v>17</v>
      </c>
      <c r="C743" s="1">
        <v>200.0</v>
      </c>
      <c r="D743" s="1">
        <v>0.0</v>
      </c>
      <c r="E743" s="1" t="s">
        <v>9409</v>
      </c>
      <c r="F743" s="1" t="s">
        <v>38</v>
      </c>
      <c r="G743" s="1" t="s">
        <v>93</v>
      </c>
      <c r="H743" s="1" t="s">
        <v>11514</v>
      </c>
      <c r="I743" s="1" t="s">
        <v>11515</v>
      </c>
      <c r="J743" s="1" t="s">
        <v>11516</v>
      </c>
      <c r="K743" s="1" t="s">
        <v>11517</v>
      </c>
      <c r="L743" s="1">
        <v>-9.0</v>
      </c>
      <c r="M743" s="1">
        <v>0.002033333333333333</v>
      </c>
      <c r="N743" s="1">
        <v>9.397616666666666</v>
      </c>
      <c r="O743" s="1" t="s">
        <v>43</v>
      </c>
      <c r="P743" s="1" t="s">
        <v>11518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58</v>
      </c>
      <c r="B744" s="1" t="s">
        <v>485</v>
      </c>
      <c r="C744" s="1">
        <v>264.0</v>
      </c>
      <c r="D744" s="1">
        <v>0.0</v>
      </c>
      <c r="E744" s="2"/>
      <c r="F744" s="1" t="s">
        <v>19</v>
      </c>
      <c r="G744" s="1" t="s">
        <v>20</v>
      </c>
      <c r="H744" s="1" t="s">
        <v>11519</v>
      </c>
      <c r="I744" s="1" t="s">
        <v>11520</v>
      </c>
      <c r="J744" s="1" t="s">
        <v>11520</v>
      </c>
      <c r="K744" s="2"/>
      <c r="L744" s="1">
        <v>-2.0</v>
      </c>
      <c r="M744" s="1"/>
      <c r="N744" s="1">
        <v>12.478316666666666</v>
      </c>
      <c r="O744" s="1" t="s">
        <v>9114</v>
      </c>
      <c r="P744" s="1" t="s">
        <v>9850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58</v>
      </c>
      <c r="B745" s="1" t="s">
        <v>485</v>
      </c>
      <c r="C745" s="1">
        <v>264.0</v>
      </c>
      <c r="D745" s="1">
        <v>0.0</v>
      </c>
      <c r="E745" s="2"/>
      <c r="F745" s="1" t="s">
        <v>19</v>
      </c>
      <c r="G745" s="1" t="s">
        <v>20</v>
      </c>
      <c r="H745" s="1" t="s">
        <v>11521</v>
      </c>
      <c r="I745" s="1" t="s">
        <v>11522</v>
      </c>
      <c r="J745" s="1" t="s">
        <v>11522</v>
      </c>
      <c r="K745" s="2"/>
      <c r="L745" s="1">
        <v>-8.0</v>
      </c>
      <c r="M745" s="1"/>
      <c r="N745" s="1">
        <v>6.420433333333333</v>
      </c>
      <c r="O745" s="1" t="s">
        <v>9114</v>
      </c>
      <c r="P745" s="1" t="s">
        <v>9555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28</v>
      </c>
      <c r="B746" s="1" t="s">
        <v>17</v>
      </c>
      <c r="C746" s="3">
        <v>299.0</v>
      </c>
      <c r="D746" s="1">
        <v>0.0</v>
      </c>
      <c r="E746" s="1" t="s">
        <v>29</v>
      </c>
      <c r="F746" s="1" t="s">
        <v>19</v>
      </c>
      <c r="G746" s="1" t="s">
        <v>20</v>
      </c>
      <c r="H746" s="1" t="s">
        <v>11523</v>
      </c>
      <c r="I746" s="1" t="s">
        <v>11524</v>
      </c>
      <c r="J746" s="1" t="s">
        <v>11524</v>
      </c>
      <c r="K746" s="2"/>
      <c r="L746" s="1">
        <v>-9.0</v>
      </c>
      <c r="M746" s="1"/>
      <c r="N746" s="1">
        <v>5.696983333333334</v>
      </c>
      <c r="O746" s="1" t="s">
        <v>9114</v>
      </c>
      <c r="P746" s="1" t="s">
        <v>11525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28</v>
      </c>
      <c r="B747" s="1" t="s">
        <v>17</v>
      </c>
      <c r="C747" s="1">
        <v>313.0</v>
      </c>
      <c r="D747" s="1">
        <v>0.0</v>
      </c>
      <c r="E747" s="1" t="s">
        <v>29</v>
      </c>
      <c r="F747" s="1" t="s">
        <v>19</v>
      </c>
      <c r="G747" s="1" t="s">
        <v>20</v>
      </c>
      <c r="H747" s="1" t="s">
        <v>11526</v>
      </c>
      <c r="I747" s="1" t="s">
        <v>11527</v>
      </c>
      <c r="J747" s="1" t="s">
        <v>11527</v>
      </c>
      <c r="K747" s="2"/>
      <c r="L747" s="1">
        <v>-8.0</v>
      </c>
      <c r="M747" s="1"/>
      <c r="N747" s="1">
        <v>6.2751166666666665</v>
      </c>
      <c r="O747" s="1" t="s">
        <v>9114</v>
      </c>
      <c r="P747" s="1" t="s">
        <v>11528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28</v>
      </c>
      <c r="B748" s="1" t="s">
        <v>17</v>
      </c>
      <c r="C748" s="1">
        <v>399.0</v>
      </c>
      <c r="D748" s="1">
        <v>0.0</v>
      </c>
      <c r="E748" s="1" t="s">
        <v>29</v>
      </c>
      <c r="F748" s="1" t="s">
        <v>19</v>
      </c>
      <c r="G748" s="1" t="s">
        <v>20</v>
      </c>
      <c r="H748" s="1" t="s">
        <v>11529</v>
      </c>
      <c r="I748" s="1" t="s">
        <v>11530</v>
      </c>
      <c r="J748" s="1" t="s">
        <v>11530</v>
      </c>
      <c r="K748" s="2"/>
      <c r="L748" s="1">
        <v>-8.0</v>
      </c>
      <c r="M748" s="1"/>
      <c r="N748" s="1">
        <v>6.660233333333333</v>
      </c>
      <c r="O748" s="1" t="s">
        <v>9114</v>
      </c>
      <c r="P748" s="1" t="s">
        <v>11531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36</v>
      </c>
      <c r="B749" s="1" t="s">
        <v>17</v>
      </c>
      <c r="C749" s="1">
        <v>339.0</v>
      </c>
      <c r="D749" s="1">
        <v>75.0</v>
      </c>
      <c r="E749" s="2"/>
      <c r="F749" s="1" t="s">
        <v>67</v>
      </c>
      <c r="G749" s="1" t="s">
        <v>20</v>
      </c>
      <c r="H749" s="1" t="s">
        <v>11532</v>
      </c>
      <c r="I749" s="1" t="s">
        <v>11533</v>
      </c>
      <c r="J749" s="1" t="s">
        <v>11533</v>
      </c>
      <c r="K749" s="2"/>
      <c r="L749" s="1">
        <v>-16.0</v>
      </c>
      <c r="M749" s="1"/>
      <c r="N749" s="1">
        <v>9.883666666666667</v>
      </c>
      <c r="O749" s="1" t="s">
        <v>43</v>
      </c>
      <c r="P749" s="1" t="s">
        <v>11534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36</v>
      </c>
      <c r="B750" s="1" t="s">
        <v>17</v>
      </c>
      <c r="C750" s="1">
        <v>309.0</v>
      </c>
      <c r="D750" s="1">
        <v>0.0</v>
      </c>
      <c r="E750" s="2"/>
      <c r="F750" s="1" t="s">
        <v>38</v>
      </c>
      <c r="G750" s="1" t="s">
        <v>20</v>
      </c>
      <c r="H750" s="1" t="s">
        <v>11535</v>
      </c>
      <c r="I750" s="1" t="s">
        <v>11536</v>
      </c>
      <c r="J750" s="1" t="s">
        <v>11537</v>
      </c>
      <c r="K750" s="1" t="s">
        <v>11538</v>
      </c>
      <c r="L750" s="1">
        <v>16.0</v>
      </c>
      <c r="M750" s="1">
        <v>0.0019333333333333333</v>
      </c>
      <c r="N750" s="1">
        <v>15.418966666666666</v>
      </c>
      <c r="O750" s="1" t="s">
        <v>43</v>
      </c>
      <c r="P750" s="1" t="s">
        <v>9730</v>
      </c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1" t="s">
        <v>36</v>
      </c>
      <c r="B751" s="1" t="s">
        <v>17</v>
      </c>
      <c r="C751" s="1">
        <v>1131.0</v>
      </c>
      <c r="D751" s="1">
        <v>0.0</v>
      </c>
      <c r="E751" s="1" t="s">
        <v>9409</v>
      </c>
      <c r="F751" s="1" t="s">
        <v>38</v>
      </c>
      <c r="G751" s="1" t="s">
        <v>20</v>
      </c>
      <c r="H751" s="1" t="s">
        <v>11539</v>
      </c>
      <c r="I751" s="1" t="s">
        <v>11540</v>
      </c>
      <c r="J751" s="1" t="s">
        <v>11541</v>
      </c>
      <c r="K751" s="1" t="s">
        <v>11542</v>
      </c>
      <c r="L751" s="1">
        <v>3.0</v>
      </c>
      <c r="M751" s="1">
        <v>0.0019833333333333335</v>
      </c>
      <c r="N751" s="1">
        <v>19.837866666666667</v>
      </c>
      <c r="O751" s="1" t="s">
        <v>43</v>
      </c>
      <c r="P751" s="1" t="s">
        <v>11543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36</v>
      </c>
      <c r="B752" s="1" t="s">
        <v>17</v>
      </c>
      <c r="C752" s="1">
        <v>298.0</v>
      </c>
      <c r="D752" s="1">
        <v>11.0</v>
      </c>
      <c r="E752" s="1" t="s">
        <v>9409</v>
      </c>
      <c r="F752" s="1" t="s">
        <v>38</v>
      </c>
      <c r="G752" s="1" t="s">
        <v>20</v>
      </c>
      <c r="H752" s="1" t="s">
        <v>11544</v>
      </c>
      <c r="I752" s="1" t="s">
        <v>11545</v>
      </c>
      <c r="J752" s="1" t="s">
        <v>11546</v>
      </c>
      <c r="K752" s="1" t="s">
        <v>11547</v>
      </c>
      <c r="L752" s="1">
        <v>1.0</v>
      </c>
      <c r="M752" s="1">
        <v>0.00205</v>
      </c>
      <c r="N752" s="1">
        <v>13.044633333333334</v>
      </c>
      <c r="O752" s="1" t="s">
        <v>43</v>
      </c>
      <c r="P752" s="1" t="s">
        <v>11548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16</v>
      </c>
      <c r="B753" s="1" t="s">
        <v>485</v>
      </c>
      <c r="C753" s="1">
        <v>413.0</v>
      </c>
      <c r="D753" s="1">
        <v>0.0</v>
      </c>
      <c r="E753" s="1" t="s">
        <v>553</v>
      </c>
      <c r="F753" s="1" t="s">
        <v>19</v>
      </c>
      <c r="G753" s="1" t="s">
        <v>20</v>
      </c>
      <c r="H753" s="1" t="s">
        <v>11549</v>
      </c>
      <c r="I753" s="1" t="s">
        <v>11550</v>
      </c>
      <c r="J753" s="1" t="s">
        <v>11550</v>
      </c>
      <c r="K753" s="2"/>
      <c r="L753" s="1">
        <v>-6.0</v>
      </c>
      <c r="M753" s="1"/>
      <c r="N753" s="1">
        <v>8.00585</v>
      </c>
      <c r="O753" s="1" t="s">
        <v>9114</v>
      </c>
      <c r="P753" s="1" t="s">
        <v>11551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28</v>
      </c>
      <c r="B754" s="1" t="s">
        <v>17</v>
      </c>
      <c r="C754" s="1">
        <v>425.0</v>
      </c>
      <c r="D754" s="1">
        <v>0.0</v>
      </c>
      <c r="E754" s="1" t="s">
        <v>29</v>
      </c>
      <c r="F754" s="1" t="s">
        <v>19</v>
      </c>
      <c r="G754" s="1" t="s">
        <v>20</v>
      </c>
      <c r="H754" s="1" t="s">
        <v>11552</v>
      </c>
      <c r="I754" s="1" t="s">
        <v>11553</v>
      </c>
      <c r="J754" s="1" t="s">
        <v>11553</v>
      </c>
      <c r="K754" s="2"/>
      <c r="L754" s="1">
        <v>-1.0</v>
      </c>
      <c r="M754" s="1"/>
      <c r="N754" s="1">
        <v>13.055316666666666</v>
      </c>
      <c r="O754" s="1" t="s">
        <v>9114</v>
      </c>
      <c r="P754" s="1" t="s">
        <v>11554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28</v>
      </c>
      <c r="B755" s="1" t="s">
        <v>17</v>
      </c>
      <c r="C755" s="1">
        <v>513.0</v>
      </c>
      <c r="D755" s="1">
        <v>0.0</v>
      </c>
      <c r="E755" s="1" t="s">
        <v>29</v>
      </c>
      <c r="F755" s="1" t="s">
        <v>19</v>
      </c>
      <c r="G755" s="1" t="s">
        <v>20</v>
      </c>
      <c r="H755" s="1" t="s">
        <v>11555</v>
      </c>
      <c r="I755" s="1" t="s">
        <v>11556</v>
      </c>
      <c r="J755" s="1" t="s">
        <v>11556</v>
      </c>
      <c r="K755" s="2"/>
      <c r="L755" s="1">
        <v>2.0</v>
      </c>
      <c r="M755" s="1"/>
      <c r="N755" s="1">
        <v>17.48085</v>
      </c>
      <c r="O755" s="1" t="s">
        <v>9114</v>
      </c>
      <c r="P755" s="1" t="s">
        <v>11557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28</v>
      </c>
      <c r="B756" s="1" t="s">
        <v>17</v>
      </c>
      <c r="C756" s="1">
        <v>329.0</v>
      </c>
      <c r="D756" s="1">
        <v>0.0</v>
      </c>
      <c r="E756" s="1" t="s">
        <v>29</v>
      </c>
      <c r="F756" s="1" t="s">
        <v>19</v>
      </c>
      <c r="G756" s="1" t="s">
        <v>20</v>
      </c>
      <c r="H756" s="1" t="s">
        <v>11558</v>
      </c>
      <c r="I756" s="1" t="s">
        <v>11559</v>
      </c>
      <c r="J756" s="1" t="s">
        <v>11559</v>
      </c>
      <c r="K756" s="2"/>
      <c r="L756" s="1">
        <v>0.0</v>
      </c>
      <c r="M756" s="1"/>
      <c r="N756" s="1">
        <v>15.8948</v>
      </c>
      <c r="O756" s="1" t="s">
        <v>9114</v>
      </c>
      <c r="P756" s="1" t="s">
        <v>11560</v>
      </c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1" t="s">
        <v>28</v>
      </c>
      <c r="B757" s="1" t="s">
        <v>17</v>
      </c>
      <c r="C757" s="1">
        <v>289.0</v>
      </c>
      <c r="D757" s="1">
        <v>0.0</v>
      </c>
      <c r="E757" s="1" t="s">
        <v>29</v>
      </c>
      <c r="F757" s="1" t="s">
        <v>19</v>
      </c>
      <c r="G757" s="1" t="s">
        <v>20</v>
      </c>
      <c r="H757" s="1" t="s">
        <v>11561</v>
      </c>
      <c r="I757" s="1" t="s">
        <v>11562</v>
      </c>
      <c r="J757" s="1" t="s">
        <v>11562</v>
      </c>
      <c r="K757" s="2"/>
      <c r="L757" s="1">
        <v>0.0</v>
      </c>
      <c r="M757" s="1"/>
      <c r="N757" s="1">
        <v>14.427283333333333</v>
      </c>
      <c r="O757" s="1" t="s">
        <v>9114</v>
      </c>
      <c r="P757" s="1" t="s">
        <v>9984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28</v>
      </c>
      <c r="B758" s="1" t="s">
        <v>17</v>
      </c>
      <c r="C758" s="1">
        <v>369.0</v>
      </c>
      <c r="D758" s="1">
        <v>0.0</v>
      </c>
      <c r="E758" s="1" t="s">
        <v>29</v>
      </c>
      <c r="F758" s="1" t="s">
        <v>19</v>
      </c>
      <c r="G758" s="1" t="s">
        <v>20</v>
      </c>
      <c r="H758" s="1" t="s">
        <v>11563</v>
      </c>
      <c r="I758" s="1" t="s">
        <v>11564</v>
      </c>
      <c r="J758" s="1" t="s">
        <v>11564</v>
      </c>
      <c r="K758" s="2"/>
      <c r="L758" s="1">
        <v>1.0</v>
      </c>
      <c r="M758" s="1"/>
      <c r="N758" s="1">
        <v>16.426933333333334</v>
      </c>
      <c r="O758" s="1" t="s">
        <v>9114</v>
      </c>
      <c r="P758" s="1" t="s">
        <v>11565</v>
      </c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1" t="s">
        <v>58</v>
      </c>
      <c r="B759" s="1" t="s">
        <v>485</v>
      </c>
      <c r="C759" s="1">
        <v>987.0</v>
      </c>
      <c r="D759" s="1">
        <v>0.0</v>
      </c>
      <c r="E759" s="2"/>
      <c r="F759" s="1" t="s">
        <v>19</v>
      </c>
      <c r="G759" s="1" t="s">
        <v>20</v>
      </c>
      <c r="H759" s="1" t="s">
        <v>11566</v>
      </c>
      <c r="I759" s="1" t="s">
        <v>11567</v>
      </c>
      <c r="J759" s="1" t="s">
        <v>11567</v>
      </c>
      <c r="K759" s="2"/>
      <c r="L759" s="1">
        <v>0.0</v>
      </c>
      <c r="M759" s="1"/>
      <c r="N759" s="1">
        <v>15.529066666666667</v>
      </c>
      <c r="O759" s="1" t="s">
        <v>9114</v>
      </c>
      <c r="P759" s="1" t="s">
        <v>11568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58</v>
      </c>
      <c r="B760" s="1" t="s">
        <v>485</v>
      </c>
      <c r="C760" s="1">
        <v>748.0</v>
      </c>
      <c r="D760" s="1">
        <v>0.0</v>
      </c>
      <c r="E760" s="2"/>
      <c r="F760" s="1" t="s">
        <v>19</v>
      </c>
      <c r="G760" s="1" t="s">
        <v>20</v>
      </c>
      <c r="H760" s="1" t="s">
        <v>11569</v>
      </c>
      <c r="I760" s="1" t="s">
        <v>11570</v>
      </c>
      <c r="J760" s="1" t="s">
        <v>11570</v>
      </c>
      <c r="K760" s="2"/>
      <c r="L760" s="1">
        <v>2.0</v>
      </c>
      <c r="M760" s="1"/>
      <c r="N760" s="1">
        <v>17.183233333333334</v>
      </c>
      <c r="O760" s="1" t="s">
        <v>9114</v>
      </c>
      <c r="P760" s="1" t="s">
        <v>11571</v>
      </c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1" t="s">
        <v>28</v>
      </c>
      <c r="B761" s="1" t="s">
        <v>17</v>
      </c>
      <c r="C761" s="1">
        <v>323.0</v>
      </c>
      <c r="D761" s="1">
        <v>0.0</v>
      </c>
      <c r="E761" s="1" t="s">
        <v>29</v>
      </c>
      <c r="F761" s="1" t="s">
        <v>19</v>
      </c>
      <c r="G761" s="1" t="s">
        <v>20</v>
      </c>
      <c r="H761" s="1" t="s">
        <v>11572</v>
      </c>
      <c r="I761" s="1" t="s">
        <v>11573</v>
      </c>
      <c r="J761" s="1" t="s">
        <v>11573</v>
      </c>
      <c r="K761" s="2"/>
      <c r="L761" s="1">
        <v>-8.0</v>
      </c>
      <c r="M761" s="1"/>
      <c r="N761" s="1">
        <v>6.4492</v>
      </c>
      <c r="O761" s="1" t="s">
        <v>9114</v>
      </c>
      <c r="P761" s="1" t="s">
        <v>11574</v>
      </c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1" t="s">
        <v>58</v>
      </c>
      <c r="B762" s="1" t="s">
        <v>17</v>
      </c>
      <c r="C762" s="1">
        <v>459.0</v>
      </c>
      <c r="D762" s="1">
        <v>0.0</v>
      </c>
      <c r="E762" s="2"/>
      <c r="F762" s="1" t="s">
        <v>19</v>
      </c>
      <c r="G762" s="1" t="s">
        <v>20</v>
      </c>
      <c r="H762" s="1" t="s">
        <v>11575</v>
      </c>
      <c r="I762" s="1" t="s">
        <v>11576</v>
      </c>
      <c r="J762" s="1" t="s">
        <v>11576</v>
      </c>
      <c r="K762" s="2"/>
      <c r="L762" s="1">
        <v>-5.0</v>
      </c>
      <c r="M762" s="1"/>
      <c r="N762" s="1">
        <v>9.549766666666667</v>
      </c>
      <c r="O762" s="1" t="s">
        <v>9114</v>
      </c>
      <c r="P762" s="1" t="s">
        <v>11577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179</v>
      </c>
      <c r="B763" s="1" t="s">
        <v>17</v>
      </c>
      <c r="C763" s="1">
        <v>344.0</v>
      </c>
      <c r="D763" s="1">
        <v>0.0</v>
      </c>
      <c r="E763" s="2"/>
      <c r="F763" s="1" t="s">
        <v>67</v>
      </c>
      <c r="G763" s="1" t="s">
        <v>93</v>
      </c>
      <c r="H763" s="1" t="s">
        <v>11578</v>
      </c>
      <c r="I763" s="1" t="s">
        <v>11579</v>
      </c>
      <c r="J763" s="1" t="s">
        <v>11579</v>
      </c>
      <c r="K763" s="2"/>
      <c r="L763" s="1">
        <v>-2.0</v>
      </c>
      <c r="M763" s="1"/>
      <c r="N763" s="1">
        <v>2.47515</v>
      </c>
      <c r="O763" s="1" t="s">
        <v>182</v>
      </c>
      <c r="P763" s="1" t="s">
        <v>11580</v>
      </c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1" t="s">
        <v>36</v>
      </c>
      <c r="B764" s="1" t="s">
        <v>17</v>
      </c>
      <c r="C764" s="1">
        <v>468.0</v>
      </c>
      <c r="D764" s="1">
        <v>0.0</v>
      </c>
      <c r="E764" s="1" t="s">
        <v>9409</v>
      </c>
      <c r="F764" s="1" t="s">
        <v>38</v>
      </c>
      <c r="G764" s="1" t="s">
        <v>93</v>
      </c>
      <c r="H764" s="1" t="s">
        <v>11581</v>
      </c>
      <c r="I764" s="1" t="s">
        <v>11582</v>
      </c>
      <c r="J764" s="1" t="s">
        <v>11583</v>
      </c>
      <c r="K764" s="1" t="s">
        <v>11584</v>
      </c>
      <c r="L764" s="1">
        <v>-3.0</v>
      </c>
      <c r="M764" s="1">
        <v>0.002766666666666667</v>
      </c>
      <c r="N764" s="1">
        <v>21.689083333333333</v>
      </c>
      <c r="O764" s="1" t="s">
        <v>43</v>
      </c>
      <c r="P764" s="1" t="s">
        <v>11585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179</v>
      </c>
      <c r="B765" s="1" t="s">
        <v>17</v>
      </c>
      <c r="C765" s="1">
        <v>249.0</v>
      </c>
      <c r="D765" s="1">
        <v>0.0</v>
      </c>
      <c r="E765" s="2"/>
      <c r="F765" s="1" t="s">
        <v>67</v>
      </c>
      <c r="G765" s="1" t="s">
        <v>93</v>
      </c>
      <c r="H765" s="1" t="s">
        <v>11586</v>
      </c>
      <c r="I765" s="1" t="s">
        <v>11587</v>
      </c>
      <c r="J765" s="1" t="s">
        <v>11587</v>
      </c>
      <c r="K765" s="2"/>
      <c r="L765" s="1">
        <v>-2.0</v>
      </c>
      <c r="M765" s="1"/>
      <c r="N765" s="1">
        <v>2.68225</v>
      </c>
      <c r="O765" s="1" t="s">
        <v>182</v>
      </c>
      <c r="P765" s="1" t="s">
        <v>11588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58</v>
      </c>
      <c r="B766" s="1" t="s">
        <v>17</v>
      </c>
      <c r="C766" s="1">
        <v>264.0</v>
      </c>
      <c r="D766" s="1">
        <v>0.0</v>
      </c>
      <c r="E766" s="2"/>
      <c r="F766" s="1" t="s">
        <v>19</v>
      </c>
      <c r="G766" s="1" t="s">
        <v>20</v>
      </c>
      <c r="H766" s="1" t="s">
        <v>11589</v>
      </c>
      <c r="I766" s="1" t="s">
        <v>11590</v>
      </c>
      <c r="J766" s="1" t="s">
        <v>11590</v>
      </c>
      <c r="K766" s="2"/>
      <c r="L766" s="1">
        <v>1.0</v>
      </c>
      <c r="M766" s="1"/>
      <c r="N766" s="1">
        <v>16.637016666666668</v>
      </c>
      <c r="O766" s="1" t="s">
        <v>9114</v>
      </c>
      <c r="P766" s="1" t="s">
        <v>11591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36</v>
      </c>
      <c r="B767" s="1" t="s">
        <v>17</v>
      </c>
      <c r="C767" s="1">
        <v>249.0</v>
      </c>
      <c r="D767" s="1">
        <v>0.0</v>
      </c>
      <c r="E767" s="1" t="s">
        <v>3918</v>
      </c>
      <c r="F767" s="1" t="s">
        <v>38</v>
      </c>
      <c r="G767" s="1" t="s">
        <v>20</v>
      </c>
      <c r="H767" s="1" t="s">
        <v>11592</v>
      </c>
      <c r="I767" s="1" t="s">
        <v>11593</v>
      </c>
      <c r="J767" s="1" t="s">
        <v>11594</v>
      </c>
      <c r="K767" s="1" t="s">
        <v>11595</v>
      </c>
      <c r="L767" s="1">
        <v>-9.0</v>
      </c>
      <c r="M767" s="1">
        <v>0.003183333333333333</v>
      </c>
      <c r="N767" s="1">
        <v>10.36975</v>
      </c>
      <c r="O767" s="1" t="s">
        <v>43</v>
      </c>
      <c r="P767" s="1" t="s">
        <v>11388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28</v>
      </c>
      <c r="B768" s="1" t="s">
        <v>17</v>
      </c>
      <c r="C768" s="1">
        <v>264.0</v>
      </c>
      <c r="D768" s="1">
        <v>0.0</v>
      </c>
      <c r="E768" s="1" t="s">
        <v>29</v>
      </c>
      <c r="F768" s="1" t="s">
        <v>19</v>
      </c>
      <c r="G768" s="1" t="s">
        <v>20</v>
      </c>
      <c r="H768" s="1" t="s">
        <v>11596</v>
      </c>
      <c r="I768" s="1" t="s">
        <v>11597</v>
      </c>
      <c r="J768" s="1" t="s">
        <v>11597</v>
      </c>
      <c r="K768" s="2"/>
      <c r="L768" s="1">
        <v>-2.0</v>
      </c>
      <c r="M768" s="1"/>
      <c r="N768" s="1">
        <v>12.2275</v>
      </c>
      <c r="O768" s="1" t="s">
        <v>9114</v>
      </c>
      <c r="P768" s="1" t="s">
        <v>11598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58</v>
      </c>
      <c r="B769" s="1" t="s">
        <v>17</v>
      </c>
      <c r="C769" s="1">
        <v>364.0</v>
      </c>
      <c r="D769" s="1">
        <v>0.0</v>
      </c>
      <c r="E769" s="2"/>
      <c r="F769" s="1" t="s">
        <v>19</v>
      </c>
      <c r="G769" s="1" t="s">
        <v>93</v>
      </c>
      <c r="H769" s="1" t="s">
        <v>11599</v>
      </c>
      <c r="I769" s="1" t="s">
        <v>11600</v>
      </c>
      <c r="J769" s="1" t="s">
        <v>11600</v>
      </c>
      <c r="K769" s="2"/>
      <c r="L769" s="1">
        <v>-5.0</v>
      </c>
      <c r="M769" s="1"/>
      <c r="N769" s="1">
        <v>9.65325</v>
      </c>
      <c r="O769" s="1" t="s">
        <v>9114</v>
      </c>
      <c r="P769" s="1" t="s">
        <v>11601</v>
      </c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1" t="s">
        <v>58</v>
      </c>
      <c r="B770" s="1" t="s">
        <v>17</v>
      </c>
      <c r="C770" s="1">
        <v>323.0</v>
      </c>
      <c r="D770" s="1">
        <v>0.0</v>
      </c>
      <c r="E770" s="2"/>
      <c r="F770" s="1" t="s">
        <v>19</v>
      </c>
      <c r="G770" s="1" t="s">
        <v>20</v>
      </c>
      <c r="H770" s="1" t="s">
        <v>11602</v>
      </c>
      <c r="I770" s="1" t="s">
        <v>11603</v>
      </c>
      <c r="J770" s="1" t="s">
        <v>11603</v>
      </c>
      <c r="K770" s="2"/>
      <c r="L770" s="1">
        <v>-3.0</v>
      </c>
      <c r="M770" s="1"/>
      <c r="N770" s="1">
        <v>11.894583333333333</v>
      </c>
      <c r="O770" s="1" t="s">
        <v>9114</v>
      </c>
      <c r="P770" s="1" t="s">
        <v>11604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36</v>
      </c>
      <c r="B771" s="1" t="s">
        <v>17</v>
      </c>
      <c r="C771" s="1">
        <v>503.0</v>
      </c>
      <c r="D771" s="1">
        <v>0.0</v>
      </c>
      <c r="E771" s="1" t="s">
        <v>3918</v>
      </c>
      <c r="F771" s="1" t="s">
        <v>38</v>
      </c>
      <c r="G771" s="1" t="s">
        <v>20</v>
      </c>
      <c r="H771" s="1" t="s">
        <v>11605</v>
      </c>
      <c r="I771" s="1" t="s">
        <v>11606</v>
      </c>
      <c r="J771" s="1" t="s">
        <v>11607</v>
      </c>
      <c r="K771" s="1" t="s">
        <v>11608</v>
      </c>
      <c r="L771" s="1">
        <v>-11.0</v>
      </c>
      <c r="M771" s="1">
        <v>0.002</v>
      </c>
      <c r="N771" s="1">
        <v>9.6882</v>
      </c>
      <c r="O771" s="1" t="s">
        <v>43</v>
      </c>
      <c r="P771" s="1" t="s">
        <v>11609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36</v>
      </c>
      <c r="B772" s="1" t="s">
        <v>17</v>
      </c>
      <c r="C772" s="1">
        <v>209.0</v>
      </c>
      <c r="D772" s="1">
        <v>50.0</v>
      </c>
      <c r="E772" s="2"/>
      <c r="F772" s="1" t="s">
        <v>67</v>
      </c>
      <c r="G772" s="1" t="s">
        <v>20</v>
      </c>
      <c r="H772" s="1" t="s">
        <v>11610</v>
      </c>
      <c r="I772" s="1" t="s">
        <v>11611</v>
      </c>
      <c r="J772" s="1" t="s">
        <v>11611</v>
      </c>
      <c r="K772" s="2"/>
      <c r="L772" s="1">
        <v>-11.0</v>
      </c>
      <c r="M772" s="1"/>
      <c r="N772" s="1">
        <v>6.8537333333333335</v>
      </c>
      <c r="O772" s="1" t="s">
        <v>43</v>
      </c>
      <c r="P772" s="1" t="s">
        <v>9779</v>
      </c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1" t="s">
        <v>36</v>
      </c>
      <c r="B773" s="1" t="s">
        <v>17</v>
      </c>
      <c r="C773" s="1">
        <v>379.0</v>
      </c>
      <c r="D773" s="1">
        <v>119.0</v>
      </c>
      <c r="E773" s="2"/>
      <c r="F773" s="1" t="s">
        <v>67</v>
      </c>
      <c r="G773" s="1" t="s">
        <v>20</v>
      </c>
      <c r="H773" s="1" t="s">
        <v>11612</v>
      </c>
      <c r="I773" s="1" t="s">
        <v>11613</v>
      </c>
      <c r="J773" s="1" t="s">
        <v>11613</v>
      </c>
      <c r="K773" s="2"/>
      <c r="L773" s="1">
        <v>-9.0</v>
      </c>
      <c r="M773" s="1"/>
      <c r="N773" s="1">
        <v>49.55453333333333</v>
      </c>
      <c r="O773" s="1" t="s">
        <v>43</v>
      </c>
      <c r="P773" s="1" t="s">
        <v>11614</v>
      </c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1" t="s">
        <v>179</v>
      </c>
      <c r="B774" s="1" t="s">
        <v>17</v>
      </c>
      <c r="C774" s="1">
        <v>20.0</v>
      </c>
      <c r="D774" s="1">
        <v>35.0</v>
      </c>
      <c r="E774" s="2"/>
      <c r="F774" s="1" t="s">
        <v>67</v>
      </c>
      <c r="G774" s="1" t="s">
        <v>93</v>
      </c>
      <c r="H774" s="1" t="s">
        <v>11615</v>
      </c>
      <c r="I774" s="1" t="s">
        <v>11616</v>
      </c>
      <c r="J774" s="1" t="s">
        <v>11616</v>
      </c>
      <c r="K774" s="2"/>
      <c r="L774" s="1">
        <v>-3.0</v>
      </c>
      <c r="M774" s="1"/>
      <c r="N774" s="1">
        <v>1.5486666666666666</v>
      </c>
      <c r="O774" s="1" t="s">
        <v>182</v>
      </c>
      <c r="P774" s="1" t="s">
        <v>11617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179</v>
      </c>
      <c r="B775" s="1" t="s">
        <v>17</v>
      </c>
      <c r="C775" s="1">
        <v>309.0</v>
      </c>
      <c r="D775" s="1">
        <v>0.0</v>
      </c>
      <c r="E775" s="2"/>
      <c r="F775" s="1" t="s">
        <v>67</v>
      </c>
      <c r="G775" s="1" t="s">
        <v>93</v>
      </c>
      <c r="H775" s="1" t="s">
        <v>11618</v>
      </c>
      <c r="I775" s="1" t="s">
        <v>11619</v>
      </c>
      <c r="J775" s="1" t="s">
        <v>11619</v>
      </c>
      <c r="K775" s="2"/>
      <c r="L775" s="1">
        <v>-3.0</v>
      </c>
      <c r="M775" s="1"/>
      <c r="N775" s="1">
        <v>1.8353166666666667</v>
      </c>
      <c r="O775" s="1" t="s">
        <v>182</v>
      </c>
      <c r="P775" s="1" t="s">
        <v>11620</v>
      </c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1" t="s">
        <v>179</v>
      </c>
      <c r="B776" s="1" t="s">
        <v>17</v>
      </c>
      <c r="C776" s="1">
        <v>20.0</v>
      </c>
      <c r="D776" s="1">
        <v>35.0</v>
      </c>
      <c r="E776" s="2"/>
      <c r="F776" s="1" t="s">
        <v>67</v>
      </c>
      <c r="G776" s="1" t="s">
        <v>93</v>
      </c>
      <c r="H776" s="1" t="s">
        <v>11621</v>
      </c>
      <c r="I776" s="1" t="s">
        <v>11622</v>
      </c>
      <c r="J776" s="1" t="s">
        <v>11622</v>
      </c>
      <c r="K776" s="2"/>
      <c r="L776" s="1">
        <v>1.0</v>
      </c>
      <c r="M776" s="1"/>
      <c r="N776" s="1">
        <v>6.295216666666667</v>
      </c>
      <c r="O776" s="1" t="s">
        <v>182</v>
      </c>
      <c r="P776" s="1" t="s">
        <v>11623</v>
      </c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1" t="s">
        <v>36</v>
      </c>
      <c r="B777" s="1" t="s">
        <v>17</v>
      </c>
      <c r="C777" s="1">
        <v>512.0</v>
      </c>
      <c r="D777" s="1">
        <v>128.0</v>
      </c>
      <c r="E777" s="2"/>
      <c r="F777" s="1" t="s">
        <v>67</v>
      </c>
      <c r="G777" s="1" t="s">
        <v>68</v>
      </c>
      <c r="H777" s="1" t="s">
        <v>11624</v>
      </c>
      <c r="I777" s="1" t="s">
        <v>11625</v>
      </c>
      <c r="J777" s="1" t="s">
        <v>11625</v>
      </c>
      <c r="K777" s="2"/>
      <c r="L777" s="1">
        <v>-3.0</v>
      </c>
      <c r="M777" s="1"/>
      <c r="N777" s="1">
        <v>15.334116666666667</v>
      </c>
      <c r="O777" s="1" t="s">
        <v>43</v>
      </c>
      <c r="P777" s="1" t="s">
        <v>11626</v>
      </c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1" t="s">
        <v>58</v>
      </c>
      <c r="B778" s="1" t="s">
        <v>17</v>
      </c>
      <c r="C778" s="1">
        <v>817.0</v>
      </c>
      <c r="D778" s="1">
        <v>0.0</v>
      </c>
      <c r="E778" s="2"/>
      <c r="F778" s="1" t="s">
        <v>19</v>
      </c>
      <c r="G778" s="1" t="s">
        <v>20</v>
      </c>
      <c r="H778" s="1" t="s">
        <v>11627</v>
      </c>
      <c r="I778" s="1" t="s">
        <v>11628</v>
      </c>
      <c r="J778" s="1" t="s">
        <v>11628</v>
      </c>
      <c r="K778" s="2"/>
      <c r="L778" s="1">
        <v>2.0</v>
      </c>
      <c r="M778" s="1"/>
      <c r="N778" s="1">
        <v>17.031366666666667</v>
      </c>
      <c r="O778" s="1" t="s">
        <v>9114</v>
      </c>
      <c r="P778" s="1" t="s">
        <v>11629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58</v>
      </c>
      <c r="B779" s="1" t="s">
        <v>17</v>
      </c>
      <c r="C779" s="1">
        <v>488.0</v>
      </c>
      <c r="D779" s="1">
        <v>0.0</v>
      </c>
      <c r="E779" s="2"/>
      <c r="F779" s="1" t="s">
        <v>19</v>
      </c>
      <c r="G779" s="1" t="s">
        <v>20</v>
      </c>
      <c r="H779" s="1" t="s">
        <v>11630</v>
      </c>
      <c r="I779" s="1" t="s">
        <v>11631</v>
      </c>
      <c r="J779" s="1" t="s">
        <v>11631</v>
      </c>
      <c r="K779" s="2"/>
      <c r="L779" s="1">
        <v>-5.0</v>
      </c>
      <c r="M779" s="1"/>
      <c r="N779" s="1">
        <v>9.22545</v>
      </c>
      <c r="O779" s="1" t="s">
        <v>9114</v>
      </c>
      <c r="P779" s="1" t="s">
        <v>10485</v>
      </c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1" t="s">
        <v>58</v>
      </c>
      <c r="B780" s="1" t="s">
        <v>17</v>
      </c>
      <c r="C780" s="1">
        <v>129.0</v>
      </c>
      <c r="D780" s="1">
        <v>0.0</v>
      </c>
      <c r="E780" s="2"/>
      <c r="F780" s="1" t="s">
        <v>19</v>
      </c>
      <c r="G780" s="1" t="s">
        <v>93</v>
      </c>
      <c r="H780" s="1" t="s">
        <v>11632</v>
      </c>
      <c r="I780" s="1" t="s">
        <v>11633</v>
      </c>
      <c r="J780" s="1" t="s">
        <v>11633</v>
      </c>
      <c r="K780" s="2"/>
      <c r="L780" s="1">
        <v>-8.0</v>
      </c>
      <c r="M780" s="1"/>
      <c r="N780" s="1">
        <v>6.8845833333333335</v>
      </c>
      <c r="O780" s="1" t="s">
        <v>9114</v>
      </c>
      <c r="P780" s="1" t="s">
        <v>11634</v>
      </c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1" t="s">
        <v>28</v>
      </c>
      <c r="B781" s="1" t="s">
        <v>17</v>
      </c>
      <c r="C781" s="1">
        <v>264.0</v>
      </c>
      <c r="D781" s="1">
        <v>0.0</v>
      </c>
      <c r="E781" s="1" t="s">
        <v>29</v>
      </c>
      <c r="F781" s="1" t="s">
        <v>19</v>
      </c>
      <c r="G781" s="1" t="s">
        <v>20</v>
      </c>
      <c r="H781" s="1" t="s">
        <v>11635</v>
      </c>
      <c r="I781" s="1" t="s">
        <v>11636</v>
      </c>
      <c r="J781" s="1" t="s">
        <v>11636</v>
      </c>
      <c r="K781" s="2"/>
      <c r="L781" s="1">
        <v>-7.0</v>
      </c>
      <c r="M781" s="1"/>
      <c r="N781" s="1">
        <v>7.849816666666666</v>
      </c>
      <c r="O781" s="1" t="s">
        <v>9114</v>
      </c>
      <c r="P781" s="1" t="s">
        <v>10078</v>
      </c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1" t="s">
        <v>179</v>
      </c>
      <c r="B782" s="1" t="s">
        <v>17</v>
      </c>
      <c r="C782" s="1">
        <v>298.0</v>
      </c>
      <c r="D782" s="1">
        <v>0.0</v>
      </c>
      <c r="E782" s="2"/>
      <c r="F782" s="1" t="s">
        <v>67</v>
      </c>
      <c r="G782" s="1" t="s">
        <v>93</v>
      </c>
      <c r="H782" s="1" t="s">
        <v>11637</v>
      </c>
      <c r="I782" s="1" t="s">
        <v>11638</v>
      </c>
      <c r="J782" s="1" t="s">
        <v>11638</v>
      </c>
      <c r="K782" s="2"/>
      <c r="L782" s="1">
        <v>1.0</v>
      </c>
      <c r="M782" s="1"/>
      <c r="N782" s="1">
        <v>6.768083333333333</v>
      </c>
      <c r="O782" s="1" t="s">
        <v>182</v>
      </c>
      <c r="P782" s="1" t="s">
        <v>11639</v>
      </c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1" t="s">
        <v>179</v>
      </c>
      <c r="B783" s="1" t="s">
        <v>17</v>
      </c>
      <c r="C783" s="1">
        <v>870.0</v>
      </c>
      <c r="D783" s="1">
        <v>0.0</v>
      </c>
      <c r="E783" s="2"/>
      <c r="F783" s="1" t="s">
        <v>67</v>
      </c>
      <c r="G783" s="1" t="s">
        <v>93</v>
      </c>
      <c r="H783" s="1" t="s">
        <v>11640</v>
      </c>
      <c r="I783" s="1" t="s">
        <v>11641</v>
      </c>
      <c r="J783" s="1" t="s">
        <v>11641</v>
      </c>
      <c r="K783" s="2"/>
      <c r="L783" s="1">
        <v>6.0</v>
      </c>
      <c r="M783" s="1"/>
      <c r="N783" s="1">
        <v>11.705</v>
      </c>
      <c r="O783" s="1" t="s">
        <v>182</v>
      </c>
      <c r="P783" s="1" t="s">
        <v>11642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179</v>
      </c>
      <c r="B784" s="1" t="s">
        <v>17</v>
      </c>
      <c r="C784" s="1">
        <v>209.0</v>
      </c>
      <c r="D784" s="1">
        <v>0.0</v>
      </c>
      <c r="E784" s="2"/>
      <c r="F784" s="1" t="s">
        <v>67</v>
      </c>
      <c r="G784" s="1" t="s">
        <v>93</v>
      </c>
      <c r="H784" s="1" t="s">
        <v>11643</v>
      </c>
      <c r="I784" s="1" t="s">
        <v>11644</v>
      </c>
      <c r="J784" s="1" t="s">
        <v>11644</v>
      </c>
      <c r="K784" s="2"/>
      <c r="L784" s="1">
        <v>1.0</v>
      </c>
      <c r="M784" s="1"/>
      <c r="N784" s="1">
        <v>6.591266666666667</v>
      </c>
      <c r="O784" s="1" t="s">
        <v>182</v>
      </c>
      <c r="P784" s="1" t="s">
        <v>11645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36</v>
      </c>
      <c r="B785" s="1" t="s">
        <v>17</v>
      </c>
      <c r="C785" s="1">
        <v>249.0</v>
      </c>
      <c r="D785" s="1">
        <v>0.0</v>
      </c>
      <c r="E785" s="1" t="s">
        <v>3918</v>
      </c>
      <c r="F785" s="1" t="s">
        <v>38</v>
      </c>
      <c r="G785" s="1" t="s">
        <v>20</v>
      </c>
      <c r="H785" s="1" t="s">
        <v>11646</v>
      </c>
      <c r="I785" s="1" t="s">
        <v>11647</v>
      </c>
      <c r="J785" s="1" t="s">
        <v>11648</v>
      </c>
      <c r="K785" s="1" t="s">
        <v>11649</v>
      </c>
      <c r="L785" s="1">
        <v>-7.0</v>
      </c>
      <c r="M785" s="1">
        <v>0.0017333333333333333</v>
      </c>
      <c r="N785" s="1">
        <v>9.299833333333334</v>
      </c>
      <c r="O785" s="1" t="s">
        <v>43</v>
      </c>
      <c r="P785" s="1" t="s">
        <v>9779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58</v>
      </c>
      <c r="B786" s="1" t="s">
        <v>17</v>
      </c>
      <c r="C786" s="1">
        <v>224.0</v>
      </c>
      <c r="D786" s="1">
        <v>0.0</v>
      </c>
      <c r="E786" s="2"/>
      <c r="F786" s="1" t="s">
        <v>19</v>
      </c>
      <c r="G786" s="1" t="s">
        <v>20</v>
      </c>
      <c r="H786" s="1" t="s">
        <v>11650</v>
      </c>
      <c r="I786" s="1" t="s">
        <v>11651</v>
      </c>
      <c r="J786" s="1" t="s">
        <v>11651</v>
      </c>
      <c r="K786" s="2"/>
      <c r="L786" s="1">
        <v>-6.0</v>
      </c>
      <c r="M786" s="1"/>
      <c r="N786" s="1">
        <v>8.3728</v>
      </c>
      <c r="O786" s="1" t="s">
        <v>9114</v>
      </c>
      <c r="P786" s="1" t="s">
        <v>11652</v>
      </c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1" t="s">
        <v>179</v>
      </c>
      <c r="B787" s="1" t="s">
        <v>17</v>
      </c>
      <c r="C787" s="1">
        <v>249.0</v>
      </c>
      <c r="D787" s="1">
        <v>0.0</v>
      </c>
      <c r="E787" s="2"/>
      <c r="F787" s="1" t="s">
        <v>67</v>
      </c>
      <c r="G787" s="1" t="s">
        <v>93</v>
      </c>
      <c r="H787" s="1" t="s">
        <v>11653</v>
      </c>
      <c r="I787" s="1" t="s">
        <v>11654</v>
      </c>
      <c r="J787" s="1" t="s">
        <v>11654</v>
      </c>
      <c r="K787" s="2"/>
      <c r="L787" s="1">
        <v>-1.0</v>
      </c>
      <c r="M787" s="1"/>
      <c r="N787" s="4">
        <v>3.1338666666666666</v>
      </c>
      <c r="O787" s="1" t="s">
        <v>182</v>
      </c>
      <c r="P787" s="1" t="s">
        <v>11655</v>
      </c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1" t="s">
        <v>16</v>
      </c>
      <c r="B788" s="1" t="s">
        <v>17</v>
      </c>
      <c r="C788" s="1">
        <v>398.0</v>
      </c>
      <c r="D788" s="1">
        <v>0.0</v>
      </c>
      <c r="E788" s="1" t="s">
        <v>1222</v>
      </c>
      <c r="F788" s="1" t="s">
        <v>19</v>
      </c>
      <c r="G788" s="1" t="s">
        <v>20</v>
      </c>
      <c r="H788" s="1" t="s">
        <v>11656</v>
      </c>
      <c r="I788" s="1" t="s">
        <v>11657</v>
      </c>
      <c r="J788" s="1" t="s">
        <v>11657</v>
      </c>
      <c r="K788" s="2"/>
      <c r="L788" s="1">
        <v>0.0</v>
      </c>
      <c r="M788" s="1"/>
      <c r="N788" s="1">
        <v>15.178633333333334</v>
      </c>
      <c r="O788" s="1" t="s">
        <v>9114</v>
      </c>
      <c r="P788" s="1" t="s">
        <v>11658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28</v>
      </c>
      <c r="B789" s="1" t="s">
        <v>17</v>
      </c>
      <c r="C789" s="1">
        <v>676.0</v>
      </c>
      <c r="D789" s="1">
        <v>0.0</v>
      </c>
      <c r="E789" s="1" t="s">
        <v>29</v>
      </c>
      <c r="F789" s="1" t="s">
        <v>19</v>
      </c>
      <c r="G789" s="1" t="s">
        <v>20</v>
      </c>
      <c r="H789" s="1" t="s">
        <v>11659</v>
      </c>
      <c r="I789" s="1" t="s">
        <v>11660</v>
      </c>
      <c r="J789" s="1" t="s">
        <v>11660</v>
      </c>
      <c r="K789" s="2"/>
      <c r="L789" s="1">
        <v>2.0</v>
      </c>
      <c r="M789" s="1"/>
      <c r="N789" s="1">
        <v>17.10275</v>
      </c>
      <c r="O789" s="1" t="s">
        <v>9114</v>
      </c>
      <c r="P789" s="1" t="s">
        <v>11661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36</v>
      </c>
      <c r="B790" s="1" t="s">
        <v>17</v>
      </c>
      <c r="C790" s="1">
        <v>365.0</v>
      </c>
      <c r="D790" s="1">
        <v>71.0</v>
      </c>
      <c r="E790" s="2"/>
      <c r="F790" s="1" t="s">
        <v>67</v>
      </c>
      <c r="G790" s="1" t="s">
        <v>68</v>
      </c>
      <c r="H790" s="1" t="s">
        <v>11662</v>
      </c>
      <c r="I790" s="1" t="s">
        <v>11663</v>
      </c>
      <c r="J790" s="1" t="s">
        <v>11663</v>
      </c>
      <c r="K790" s="2"/>
      <c r="L790" s="1">
        <v>-13.0</v>
      </c>
      <c r="M790" s="1"/>
      <c r="N790" s="1">
        <v>5.554616666666667</v>
      </c>
      <c r="O790" s="1" t="s">
        <v>43</v>
      </c>
      <c r="P790" s="1" t="s">
        <v>11664</v>
      </c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1" t="s">
        <v>28</v>
      </c>
      <c r="B791" s="1" t="s">
        <v>17</v>
      </c>
      <c r="C791" s="1">
        <v>226.1</v>
      </c>
      <c r="D791" s="1">
        <v>96.9</v>
      </c>
      <c r="E791" s="1" t="s">
        <v>29</v>
      </c>
      <c r="F791" s="1" t="s">
        <v>19</v>
      </c>
      <c r="G791" s="1" t="s">
        <v>20</v>
      </c>
      <c r="H791" s="1" t="s">
        <v>11665</v>
      </c>
      <c r="I791" s="1" t="s">
        <v>11666</v>
      </c>
      <c r="J791" s="1" t="s">
        <v>11666</v>
      </c>
      <c r="K791" s="2"/>
      <c r="L791" s="1">
        <v>8.0</v>
      </c>
      <c r="M791" s="1"/>
      <c r="N791" s="1">
        <v>23.7978</v>
      </c>
      <c r="O791" s="1" t="s">
        <v>9114</v>
      </c>
      <c r="P791" s="1" t="s">
        <v>11667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36</v>
      </c>
      <c r="B792" s="1" t="s">
        <v>17</v>
      </c>
      <c r="C792" s="1">
        <v>379.0</v>
      </c>
      <c r="D792" s="1">
        <v>0.0</v>
      </c>
      <c r="E792" s="1" t="s">
        <v>3918</v>
      </c>
      <c r="F792" s="1" t="s">
        <v>38</v>
      </c>
      <c r="G792" s="1" t="s">
        <v>20</v>
      </c>
      <c r="H792" s="1" t="s">
        <v>11668</v>
      </c>
      <c r="I792" s="1" t="s">
        <v>11669</v>
      </c>
      <c r="J792" s="1" t="s">
        <v>11670</v>
      </c>
      <c r="K792" s="1" t="s">
        <v>11671</v>
      </c>
      <c r="L792" s="1">
        <v>8.0</v>
      </c>
      <c r="M792" s="1">
        <v>0.0022166666666666667</v>
      </c>
      <c r="N792" s="1">
        <v>20.250633333333333</v>
      </c>
      <c r="O792" s="1" t="s">
        <v>43</v>
      </c>
      <c r="P792" s="1" t="s">
        <v>10011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36</v>
      </c>
      <c r="B793" s="1" t="s">
        <v>17</v>
      </c>
      <c r="C793" s="1">
        <v>648.0</v>
      </c>
      <c r="D793" s="1">
        <v>0.0</v>
      </c>
      <c r="E793" s="1" t="s">
        <v>3918</v>
      </c>
      <c r="F793" s="1" t="s">
        <v>38</v>
      </c>
      <c r="G793" s="1" t="s">
        <v>20</v>
      </c>
      <c r="H793" s="1" t="s">
        <v>11672</v>
      </c>
      <c r="I793" s="1" t="s">
        <v>11673</v>
      </c>
      <c r="J793" s="1" t="s">
        <v>11674</v>
      </c>
      <c r="K793" s="1" t="s">
        <v>11675</v>
      </c>
      <c r="L793" s="1">
        <v>0.0</v>
      </c>
      <c r="M793" s="1">
        <v>0.0024833333333333335</v>
      </c>
      <c r="N793" s="1">
        <v>15.183833333333334</v>
      </c>
      <c r="O793" s="1" t="s">
        <v>43</v>
      </c>
      <c r="P793" s="1" t="s">
        <v>11264</v>
      </c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1" t="s">
        <v>28</v>
      </c>
      <c r="B794" s="1" t="s">
        <v>17</v>
      </c>
      <c r="C794" s="1">
        <v>264.0</v>
      </c>
      <c r="D794" s="1">
        <v>0.0</v>
      </c>
      <c r="E794" s="1" t="s">
        <v>29</v>
      </c>
      <c r="F794" s="1" t="s">
        <v>19</v>
      </c>
      <c r="G794" s="1" t="s">
        <v>20</v>
      </c>
      <c r="H794" s="1" t="s">
        <v>11676</v>
      </c>
      <c r="I794" s="1" t="s">
        <v>11677</v>
      </c>
      <c r="J794" s="1" t="s">
        <v>11677</v>
      </c>
      <c r="K794" s="2"/>
      <c r="L794" s="1">
        <v>-8.0</v>
      </c>
      <c r="M794" s="1"/>
      <c r="N794" s="1">
        <v>6.868116666666666</v>
      </c>
      <c r="O794" s="1" t="s">
        <v>9114</v>
      </c>
      <c r="P794" s="1" t="s">
        <v>10078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16</v>
      </c>
      <c r="B795" s="1" t="s">
        <v>17</v>
      </c>
      <c r="C795" s="1">
        <v>528.0</v>
      </c>
      <c r="D795" s="1">
        <v>0.0</v>
      </c>
      <c r="E795" s="1" t="s">
        <v>1222</v>
      </c>
      <c r="F795" s="1" t="s">
        <v>19</v>
      </c>
      <c r="G795" s="1" t="s">
        <v>20</v>
      </c>
      <c r="H795" s="1" t="s">
        <v>11678</v>
      </c>
      <c r="I795" s="1" t="s">
        <v>11679</v>
      </c>
      <c r="J795" s="1" t="s">
        <v>11679</v>
      </c>
      <c r="K795" s="2"/>
      <c r="L795" s="1">
        <v>-3.0</v>
      </c>
      <c r="M795" s="1"/>
      <c r="N795" s="1">
        <v>13.8124</v>
      </c>
      <c r="O795" s="1" t="s">
        <v>9114</v>
      </c>
      <c r="P795" s="1" t="s">
        <v>11680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16</v>
      </c>
      <c r="B796" s="1" t="s">
        <v>17</v>
      </c>
      <c r="C796" s="1">
        <v>264.0</v>
      </c>
      <c r="D796" s="1">
        <v>0.0</v>
      </c>
      <c r="E796" s="1" t="s">
        <v>11681</v>
      </c>
      <c r="F796" s="1" t="s">
        <v>19</v>
      </c>
      <c r="G796" s="1" t="s">
        <v>20</v>
      </c>
      <c r="H796" s="1" t="s">
        <v>11682</v>
      </c>
      <c r="I796" s="1" t="s">
        <v>11683</v>
      </c>
      <c r="J796" s="1" t="s">
        <v>11683</v>
      </c>
      <c r="K796" s="2"/>
      <c r="L796" s="1">
        <v>-4.0</v>
      </c>
      <c r="M796" s="1"/>
      <c r="N796" s="1">
        <v>10.776266666666666</v>
      </c>
      <c r="O796" s="1" t="s">
        <v>9114</v>
      </c>
      <c r="P796" s="1" t="s">
        <v>928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36</v>
      </c>
      <c r="B797" s="1" t="s">
        <v>17</v>
      </c>
      <c r="C797" s="1">
        <v>498.0</v>
      </c>
      <c r="D797" s="1">
        <v>0.0</v>
      </c>
      <c r="E797" s="1" t="s">
        <v>3918</v>
      </c>
      <c r="F797" s="1" t="s">
        <v>38</v>
      </c>
      <c r="G797" s="1" t="s">
        <v>20</v>
      </c>
      <c r="H797" s="1" t="s">
        <v>11684</v>
      </c>
      <c r="I797" s="1" t="s">
        <v>11685</v>
      </c>
      <c r="J797" s="1" t="s">
        <v>11686</v>
      </c>
      <c r="K797" s="1" t="s">
        <v>11687</v>
      </c>
      <c r="L797" s="1">
        <v>19.0</v>
      </c>
      <c r="M797" s="1">
        <v>0.0019833333333333335</v>
      </c>
      <c r="N797" s="1">
        <v>22.175166666666666</v>
      </c>
      <c r="O797" s="1" t="s">
        <v>43</v>
      </c>
      <c r="P797" s="1" t="s">
        <v>11688</v>
      </c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1" t="s">
        <v>179</v>
      </c>
      <c r="B798" s="1" t="s">
        <v>17</v>
      </c>
      <c r="C798" s="1">
        <v>309.0</v>
      </c>
      <c r="D798" s="1">
        <v>0.0</v>
      </c>
      <c r="E798" s="2"/>
      <c r="F798" s="1" t="s">
        <v>67</v>
      </c>
      <c r="G798" s="1" t="s">
        <v>93</v>
      </c>
      <c r="H798" s="1" t="s">
        <v>11689</v>
      </c>
      <c r="I798" s="1" t="s">
        <v>11690</v>
      </c>
      <c r="J798" s="1" t="s">
        <v>11690</v>
      </c>
      <c r="K798" s="2"/>
      <c r="L798" s="1">
        <v>8.0</v>
      </c>
      <c r="M798" s="1"/>
      <c r="N798" s="1">
        <v>13.61845</v>
      </c>
      <c r="O798" s="1" t="s">
        <v>182</v>
      </c>
      <c r="P798" s="1" t="s">
        <v>11691</v>
      </c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1" t="s">
        <v>28</v>
      </c>
      <c r="B799" s="1" t="s">
        <v>17</v>
      </c>
      <c r="C799" s="1">
        <v>264.0</v>
      </c>
      <c r="D799" s="1">
        <v>0.0</v>
      </c>
      <c r="E799" s="1" t="s">
        <v>29</v>
      </c>
      <c r="F799" s="1" t="s">
        <v>19</v>
      </c>
      <c r="G799" s="1" t="s">
        <v>20</v>
      </c>
      <c r="H799" s="1" t="s">
        <v>11692</v>
      </c>
      <c r="I799" s="1" t="s">
        <v>11693</v>
      </c>
      <c r="J799" s="1" t="s">
        <v>11693</v>
      </c>
      <c r="K799" s="2"/>
      <c r="L799" s="1">
        <v>2.0</v>
      </c>
      <c r="M799" s="1"/>
      <c r="N799" s="1">
        <v>17.904016666666667</v>
      </c>
      <c r="O799" s="1" t="s">
        <v>9114</v>
      </c>
      <c r="P799" s="1" t="s">
        <v>11694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788.0</v>
      </c>
      <c r="D800" s="1">
        <v>0.0</v>
      </c>
      <c r="E800" s="1" t="s">
        <v>3018</v>
      </c>
      <c r="F800" s="1" t="s">
        <v>19</v>
      </c>
      <c r="G800" s="1" t="s">
        <v>20</v>
      </c>
      <c r="H800" s="1" t="s">
        <v>11695</v>
      </c>
      <c r="I800" s="1" t="s">
        <v>11696</v>
      </c>
      <c r="J800" s="1" t="s">
        <v>11696</v>
      </c>
      <c r="K800" s="2"/>
      <c r="L800" s="1">
        <v>-1.0</v>
      </c>
      <c r="M800" s="1"/>
      <c r="N800" s="1">
        <v>15.199916666666667</v>
      </c>
      <c r="O800" s="1" t="s">
        <v>9114</v>
      </c>
      <c r="P800" s="1" t="s">
        <v>11697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36</v>
      </c>
      <c r="B801" s="1" t="s">
        <v>17</v>
      </c>
      <c r="C801" s="1">
        <v>300.0</v>
      </c>
      <c r="D801" s="1">
        <v>0.0</v>
      </c>
      <c r="E801" s="1" t="s">
        <v>3918</v>
      </c>
      <c r="F801" s="1" t="s">
        <v>38</v>
      </c>
      <c r="G801" s="1" t="s">
        <v>93</v>
      </c>
      <c r="H801" s="1" t="s">
        <v>11698</v>
      </c>
      <c r="I801" s="1" t="s">
        <v>11699</v>
      </c>
      <c r="J801" s="1" t="s">
        <v>11700</v>
      </c>
      <c r="K801" s="1" t="s">
        <v>11701</v>
      </c>
      <c r="L801" s="1">
        <v>-15.0</v>
      </c>
      <c r="M801" s="1">
        <v>0.0016</v>
      </c>
      <c r="N801" s="1">
        <v>8.606033333333333</v>
      </c>
      <c r="O801" s="1" t="s">
        <v>43</v>
      </c>
      <c r="P801" s="1" t="s">
        <v>11702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36</v>
      </c>
      <c r="B802" s="1" t="s">
        <v>17</v>
      </c>
      <c r="C802" s="1">
        <v>247.0</v>
      </c>
      <c r="D802" s="1">
        <v>62.0</v>
      </c>
      <c r="E802" s="2"/>
      <c r="F802" s="1" t="s">
        <v>67</v>
      </c>
      <c r="G802" s="1" t="s">
        <v>68</v>
      </c>
      <c r="H802" s="1" t="s">
        <v>11703</v>
      </c>
      <c r="I802" s="1" t="s">
        <v>11704</v>
      </c>
      <c r="J802" s="1" t="s">
        <v>11704</v>
      </c>
      <c r="K802" s="2"/>
      <c r="L802" s="1">
        <v>-4.0</v>
      </c>
      <c r="M802" s="1"/>
      <c r="N802" s="1">
        <v>15.707266666666667</v>
      </c>
      <c r="O802" s="1" t="s">
        <v>43</v>
      </c>
      <c r="P802" s="1" t="s">
        <v>9245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28</v>
      </c>
      <c r="B803" s="1" t="s">
        <v>17</v>
      </c>
      <c r="C803" s="1">
        <v>404.0</v>
      </c>
      <c r="D803" s="1">
        <v>0.0</v>
      </c>
      <c r="E803" s="1" t="s">
        <v>29</v>
      </c>
      <c r="F803" s="1" t="s">
        <v>19</v>
      </c>
      <c r="G803" s="1" t="s">
        <v>20</v>
      </c>
      <c r="H803" s="1" t="s">
        <v>11705</v>
      </c>
      <c r="I803" s="1" t="s">
        <v>11706</v>
      </c>
      <c r="J803" s="1" t="s">
        <v>11706</v>
      </c>
      <c r="K803" s="2"/>
      <c r="L803" s="1">
        <v>-5.0</v>
      </c>
      <c r="M803" s="1"/>
      <c r="N803" s="1">
        <v>9.772916666666667</v>
      </c>
      <c r="O803" s="1" t="s">
        <v>9114</v>
      </c>
      <c r="P803" s="1" t="s">
        <v>11707</v>
      </c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1" t="s">
        <v>28</v>
      </c>
      <c r="B804" s="1" t="s">
        <v>17</v>
      </c>
      <c r="C804" s="1">
        <v>597.0</v>
      </c>
      <c r="D804" s="1">
        <v>0.0</v>
      </c>
      <c r="E804" s="1" t="s">
        <v>29</v>
      </c>
      <c r="F804" s="1" t="s">
        <v>19</v>
      </c>
      <c r="G804" s="1" t="s">
        <v>20</v>
      </c>
      <c r="H804" s="1" t="s">
        <v>11708</v>
      </c>
      <c r="I804" s="1" t="s">
        <v>11709</v>
      </c>
      <c r="J804" s="1" t="s">
        <v>11709</v>
      </c>
      <c r="K804" s="2"/>
      <c r="L804" s="1">
        <v>-2.0</v>
      </c>
      <c r="M804" s="1"/>
      <c r="N804" s="1">
        <v>12.752</v>
      </c>
      <c r="O804" s="1" t="s">
        <v>9114</v>
      </c>
      <c r="P804" s="1" t="s">
        <v>11710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179</v>
      </c>
      <c r="B805" s="1" t="s">
        <v>17</v>
      </c>
      <c r="C805" s="3">
        <v>458.0</v>
      </c>
      <c r="D805" s="1">
        <v>0.0</v>
      </c>
      <c r="E805" s="2"/>
      <c r="F805" s="1" t="s">
        <v>67</v>
      </c>
      <c r="G805" s="1" t="s">
        <v>93</v>
      </c>
      <c r="H805" s="1" t="s">
        <v>11711</v>
      </c>
      <c r="I805" s="1" t="s">
        <v>11712</v>
      </c>
      <c r="J805" s="1" t="s">
        <v>11712</v>
      </c>
      <c r="K805" s="2"/>
      <c r="L805" s="1">
        <v>10.0</v>
      </c>
      <c r="M805" s="1"/>
      <c r="N805" s="1">
        <v>15.067066666666667</v>
      </c>
      <c r="O805" s="1" t="s">
        <v>182</v>
      </c>
      <c r="P805" s="1" t="s">
        <v>11713</v>
      </c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1" t="s">
        <v>58</v>
      </c>
      <c r="B806" s="1" t="s">
        <v>17</v>
      </c>
      <c r="C806" s="1">
        <v>321.0</v>
      </c>
      <c r="D806" s="1">
        <v>0.0</v>
      </c>
      <c r="E806" s="2"/>
      <c r="F806" s="1" t="s">
        <v>19</v>
      </c>
      <c r="G806" s="1" t="s">
        <v>20</v>
      </c>
      <c r="H806" s="1" t="s">
        <v>11714</v>
      </c>
      <c r="I806" s="1" t="s">
        <v>11715</v>
      </c>
      <c r="J806" s="1" t="s">
        <v>11715</v>
      </c>
      <c r="K806" s="2"/>
      <c r="L806" s="1">
        <v>-4.0</v>
      </c>
      <c r="M806" s="1"/>
      <c r="N806" s="1">
        <v>10.934433333333333</v>
      </c>
      <c r="O806" s="1" t="s">
        <v>9114</v>
      </c>
      <c r="P806" s="1" t="s">
        <v>11716</v>
      </c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1" t="s">
        <v>28</v>
      </c>
      <c r="B807" s="1" t="s">
        <v>17</v>
      </c>
      <c r="C807" s="1">
        <v>329.0</v>
      </c>
      <c r="D807" s="1">
        <v>0.0</v>
      </c>
      <c r="E807" s="1" t="s">
        <v>29</v>
      </c>
      <c r="F807" s="1" t="s">
        <v>19</v>
      </c>
      <c r="G807" s="1" t="s">
        <v>20</v>
      </c>
      <c r="H807" s="1" t="s">
        <v>11717</v>
      </c>
      <c r="I807" s="1" t="s">
        <v>11718</v>
      </c>
      <c r="J807" s="1" t="s">
        <v>11718</v>
      </c>
      <c r="K807" s="2"/>
      <c r="L807" s="1">
        <v>-4.0</v>
      </c>
      <c r="M807" s="1"/>
      <c r="N807" s="1">
        <v>10.812483333333333</v>
      </c>
      <c r="O807" s="1" t="s">
        <v>9114</v>
      </c>
      <c r="P807" s="1" t="s">
        <v>10821</v>
      </c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1" t="s">
        <v>58</v>
      </c>
      <c r="B808" s="1" t="s">
        <v>17</v>
      </c>
      <c r="C808" s="1">
        <v>329.0</v>
      </c>
      <c r="D808" s="1">
        <v>0.0</v>
      </c>
      <c r="E808" s="2"/>
      <c r="F808" s="1" t="s">
        <v>19</v>
      </c>
      <c r="G808" s="1" t="s">
        <v>20</v>
      </c>
      <c r="H808" s="1" t="s">
        <v>11719</v>
      </c>
      <c r="I808" s="1" t="s">
        <v>11720</v>
      </c>
      <c r="J808" s="1" t="s">
        <v>11720</v>
      </c>
      <c r="K808" s="2"/>
      <c r="L808" s="1">
        <v>-6.0</v>
      </c>
      <c r="M808" s="1"/>
      <c r="N808" s="1">
        <v>8.013433333333333</v>
      </c>
      <c r="O808" s="1" t="s">
        <v>9114</v>
      </c>
      <c r="P808" s="1" t="s">
        <v>11721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36</v>
      </c>
      <c r="B809" s="1" t="s">
        <v>17</v>
      </c>
      <c r="C809" s="1">
        <v>1016.0</v>
      </c>
      <c r="D809" s="1">
        <v>0.0</v>
      </c>
      <c r="E809" s="1" t="s">
        <v>3918</v>
      </c>
      <c r="F809" s="1" t="s">
        <v>38</v>
      </c>
      <c r="G809" s="1" t="s">
        <v>20</v>
      </c>
      <c r="H809" s="1" t="s">
        <v>11722</v>
      </c>
      <c r="I809" s="1" t="s">
        <v>11723</v>
      </c>
      <c r="J809" s="1" t="s">
        <v>11724</v>
      </c>
      <c r="K809" s="1" t="s">
        <v>11725</v>
      </c>
      <c r="L809" s="1">
        <v>8.0</v>
      </c>
      <c r="M809" s="1">
        <v>0.0019666666666666665</v>
      </c>
      <c r="N809" s="1">
        <v>45.027366666666666</v>
      </c>
      <c r="O809" s="1" t="s">
        <v>43</v>
      </c>
      <c r="P809" s="1" t="s">
        <v>11726</v>
      </c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0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0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0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58</v>
      </c>
      <c r="B2" s="1" t="s">
        <v>485</v>
      </c>
      <c r="C2" s="1">
        <v>658.0</v>
      </c>
      <c r="D2" s="1">
        <v>0.0</v>
      </c>
      <c r="E2" s="2"/>
      <c r="F2" s="1" t="s">
        <v>19</v>
      </c>
      <c r="G2" s="1" t="s">
        <v>20</v>
      </c>
      <c r="H2" s="1" t="s">
        <v>11727</v>
      </c>
      <c r="I2" s="1" t="s">
        <v>11728</v>
      </c>
      <c r="J2" s="1" t="s">
        <v>11728</v>
      </c>
      <c r="K2" s="2"/>
      <c r="L2" s="1">
        <v>-7.0</v>
      </c>
      <c r="M2" s="1"/>
      <c r="N2" s="1">
        <v>12.977616666666666</v>
      </c>
      <c r="O2" s="1" t="s">
        <v>11729</v>
      </c>
      <c r="P2" s="1" t="s">
        <v>11730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58</v>
      </c>
      <c r="B3" s="1" t="s">
        <v>17</v>
      </c>
      <c r="C3" s="1">
        <v>264.0</v>
      </c>
      <c r="D3" s="1">
        <v>0.0</v>
      </c>
      <c r="E3" s="2"/>
      <c r="F3" s="1" t="s">
        <v>19</v>
      </c>
      <c r="G3" s="1" t="s">
        <v>20</v>
      </c>
      <c r="H3" s="1" t="s">
        <v>11731</v>
      </c>
      <c r="I3" s="1" t="s">
        <v>11732</v>
      </c>
      <c r="J3" s="1" t="s">
        <v>11732</v>
      </c>
      <c r="K3" s="2"/>
      <c r="L3" s="1">
        <v>-8.0</v>
      </c>
      <c r="M3" s="1"/>
      <c r="N3" s="1">
        <v>6.732683333333333</v>
      </c>
      <c r="O3" s="1" t="s">
        <v>11729</v>
      </c>
      <c r="P3" s="1" t="s">
        <v>11733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36</v>
      </c>
      <c r="B4" s="1" t="s">
        <v>17</v>
      </c>
      <c r="C4" s="1">
        <v>199.0</v>
      </c>
      <c r="D4" s="1">
        <v>50.0</v>
      </c>
      <c r="E4" s="2"/>
      <c r="F4" s="1" t="s">
        <v>67</v>
      </c>
      <c r="G4" s="1" t="s">
        <v>93</v>
      </c>
      <c r="H4" s="1" t="s">
        <v>11734</v>
      </c>
      <c r="I4" s="1" t="s">
        <v>11735</v>
      </c>
      <c r="J4" s="1" t="s">
        <v>5406</v>
      </c>
      <c r="K4" s="2"/>
      <c r="L4" s="1">
        <v>365.0</v>
      </c>
      <c r="M4" s="1"/>
      <c r="N4" s="1">
        <v>10.257883333333334</v>
      </c>
      <c r="O4" s="1" t="s">
        <v>43</v>
      </c>
      <c r="P4" s="1" t="s">
        <v>11736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485</v>
      </c>
      <c r="C5" s="1">
        <v>329.0</v>
      </c>
      <c r="D5" s="1">
        <v>0.0</v>
      </c>
      <c r="E5" s="1" t="s">
        <v>11737</v>
      </c>
      <c r="F5" s="1" t="s">
        <v>19</v>
      </c>
      <c r="G5" s="1" t="s">
        <v>20</v>
      </c>
      <c r="H5" s="1" t="s">
        <v>11738</v>
      </c>
      <c r="I5" s="1" t="s">
        <v>11739</v>
      </c>
      <c r="J5" s="1" t="s">
        <v>11739</v>
      </c>
      <c r="K5" s="2"/>
      <c r="L5" s="1">
        <v>-5.0</v>
      </c>
      <c r="M5" s="1"/>
      <c r="N5" s="1">
        <v>9.9255</v>
      </c>
      <c r="O5" s="1" t="s">
        <v>11729</v>
      </c>
      <c r="P5" s="1" t="s">
        <v>11740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58</v>
      </c>
      <c r="B6" s="1" t="s">
        <v>485</v>
      </c>
      <c r="C6" s="1">
        <v>379.0</v>
      </c>
      <c r="D6" s="1">
        <v>0.0</v>
      </c>
      <c r="E6" s="2"/>
      <c r="F6" s="1" t="s">
        <v>19</v>
      </c>
      <c r="G6" s="1" t="s">
        <v>20</v>
      </c>
      <c r="H6" s="1" t="s">
        <v>11741</v>
      </c>
      <c r="I6" s="1" t="s">
        <v>11742</v>
      </c>
      <c r="J6" s="1" t="s">
        <v>11742</v>
      </c>
      <c r="K6" s="2"/>
      <c r="L6" s="1">
        <v>-7.0</v>
      </c>
      <c r="M6" s="1"/>
      <c r="N6" s="1">
        <v>7.556133333333333</v>
      </c>
      <c r="O6" s="1" t="s">
        <v>11729</v>
      </c>
      <c r="P6" s="1" t="s">
        <v>11743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485</v>
      </c>
      <c r="C7" s="1">
        <v>390.0</v>
      </c>
      <c r="D7" s="1">
        <v>0.0</v>
      </c>
      <c r="E7" s="1" t="s">
        <v>7020</v>
      </c>
      <c r="F7" s="1" t="s">
        <v>19</v>
      </c>
      <c r="G7" s="1" t="s">
        <v>20</v>
      </c>
      <c r="H7" s="1" t="s">
        <v>11744</v>
      </c>
      <c r="I7" s="1" t="s">
        <v>11745</v>
      </c>
      <c r="J7" s="1" t="s">
        <v>11745</v>
      </c>
      <c r="K7" s="2"/>
      <c r="L7" s="1">
        <v>-6.0</v>
      </c>
      <c r="M7" s="1"/>
      <c r="N7" s="1">
        <v>8.088733333333334</v>
      </c>
      <c r="O7" s="1" t="s">
        <v>11729</v>
      </c>
      <c r="P7" s="1" t="s">
        <v>11746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58</v>
      </c>
      <c r="B8" s="1" t="s">
        <v>17</v>
      </c>
      <c r="C8" s="1">
        <v>321.0</v>
      </c>
      <c r="D8" s="1">
        <v>0.0</v>
      </c>
      <c r="E8" s="2"/>
      <c r="F8" s="1" t="s">
        <v>19</v>
      </c>
      <c r="G8" s="1" t="s">
        <v>20</v>
      </c>
      <c r="H8" s="1" t="s">
        <v>11747</v>
      </c>
      <c r="I8" s="1" t="s">
        <v>11748</v>
      </c>
      <c r="J8" s="1" t="s">
        <v>11748</v>
      </c>
      <c r="K8" s="2"/>
      <c r="L8" s="1">
        <v>-6.0</v>
      </c>
      <c r="M8" s="1"/>
      <c r="N8" s="1">
        <v>8.56815</v>
      </c>
      <c r="O8" s="1" t="s">
        <v>11729</v>
      </c>
      <c r="P8" s="1" t="s">
        <v>11749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36</v>
      </c>
      <c r="B9" s="1" t="s">
        <v>17</v>
      </c>
      <c r="C9" s="3">
        <v>306.0</v>
      </c>
      <c r="D9" s="1">
        <v>0.0</v>
      </c>
      <c r="E9" s="1" t="s">
        <v>11750</v>
      </c>
      <c r="F9" s="1" t="s">
        <v>38</v>
      </c>
      <c r="G9" s="1" t="s">
        <v>20</v>
      </c>
      <c r="H9" s="1" t="s">
        <v>11751</v>
      </c>
      <c r="I9" s="1" t="s">
        <v>11752</v>
      </c>
      <c r="J9" s="1" t="s">
        <v>11753</v>
      </c>
      <c r="K9" s="1" t="s">
        <v>11754</v>
      </c>
      <c r="L9" s="1">
        <v>-16.0</v>
      </c>
      <c r="M9" s="1">
        <v>0.013</v>
      </c>
      <c r="N9" s="1">
        <v>6.43695</v>
      </c>
      <c r="O9" s="1" t="s">
        <v>43</v>
      </c>
      <c r="P9" s="1" t="s">
        <v>11755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3">
        <v>274.0</v>
      </c>
      <c r="D10" s="1">
        <v>0.0</v>
      </c>
      <c r="E10" s="1" t="s">
        <v>7020</v>
      </c>
      <c r="F10" s="1" t="s">
        <v>19</v>
      </c>
      <c r="G10" s="1" t="s">
        <v>20</v>
      </c>
      <c r="H10" s="1" t="s">
        <v>11756</v>
      </c>
      <c r="I10" s="1" t="s">
        <v>11757</v>
      </c>
      <c r="J10" s="1" t="s">
        <v>11757</v>
      </c>
      <c r="K10" s="2"/>
      <c r="L10" s="1">
        <v>-9.0</v>
      </c>
      <c r="M10" s="1"/>
      <c r="N10" s="1">
        <v>5.189216666666667</v>
      </c>
      <c r="O10" s="1" t="s">
        <v>11729</v>
      </c>
      <c r="P10" s="1" t="s">
        <v>11758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179</v>
      </c>
      <c r="B11" s="1" t="s">
        <v>17</v>
      </c>
      <c r="C11" s="1">
        <v>49.0</v>
      </c>
      <c r="D11" s="1">
        <v>0.0</v>
      </c>
      <c r="E11" s="2"/>
      <c r="F11" s="1" t="s">
        <v>67</v>
      </c>
      <c r="G11" s="1" t="s">
        <v>93</v>
      </c>
      <c r="H11" s="1" t="s">
        <v>11759</v>
      </c>
      <c r="I11" s="1" t="s">
        <v>11760</v>
      </c>
      <c r="J11" s="1" t="s">
        <v>11760</v>
      </c>
      <c r="K11" s="2"/>
      <c r="L11" s="1">
        <v>-4.0</v>
      </c>
      <c r="M11" s="1"/>
      <c r="N11" s="1">
        <v>1.52005</v>
      </c>
      <c r="O11" s="1" t="s">
        <v>182</v>
      </c>
      <c r="P11" s="1" t="s">
        <v>11761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179</v>
      </c>
      <c r="B12" s="1" t="s">
        <v>17</v>
      </c>
      <c r="C12" s="1">
        <v>98.0</v>
      </c>
      <c r="D12" s="1">
        <v>0.0</v>
      </c>
      <c r="E12" s="2"/>
      <c r="F12" s="1" t="s">
        <v>67</v>
      </c>
      <c r="G12" s="1" t="s">
        <v>93</v>
      </c>
      <c r="H12" s="1" t="s">
        <v>11762</v>
      </c>
      <c r="I12" s="1" t="s">
        <v>11763</v>
      </c>
      <c r="J12" s="1" t="s">
        <v>11763</v>
      </c>
      <c r="K12" s="2"/>
      <c r="L12" s="1">
        <v>-5.0</v>
      </c>
      <c r="M12" s="1"/>
      <c r="N12" s="1">
        <v>0.5789166666666666</v>
      </c>
      <c r="O12" s="1" t="s">
        <v>182</v>
      </c>
      <c r="P12" s="1" t="s">
        <v>11764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583.0</v>
      </c>
      <c r="D13" s="1">
        <v>0.0</v>
      </c>
      <c r="E13" s="1" t="s">
        <v>11765</v>
      </c>
      <c r="F13" s="1" t="s">
        <v>19</v>
      </c>
      <c r="G13" s="1" t="s">
        <v>20</v>
      </c>
      <c r="H13" s="1" t="s">
        <v>11766</v>
      </c>
      <c r="I13" s="1" t="s">
        <v>11767</v>
      </c>
      <c r="J13" s="1" t="s">
        <v>11767</v>
      </c>
      <c r="K13" s="2"/>
      <c r="L13" s="1">
        <v>-11.0</v>
      </c>
      <c r="M13" s="1"/>
      <c r="N13" s="1">
        <v>8.356583333333333</v>
      </c>
      <c r="O13" s="1" t="s">
        <v>11729</v>
      </c>
      <c r="P13" s="1" t="s">
        <v>11768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28</v>
      </c>
      <c r="B14" s="1" t="s">
        <v>17</v>
      </c>
      <c r="C14" s="1">
        <v>224.2</v>
      </c>
      <c r="D14" s="1">
        <v>0.0</v>
      </c>
      <c r="E14" s="1" t="s">
        <v>29</v>
      </c>
      <c r="F14" s="1" t="s">
        <v>19</v>
      </c>
      <c r="G14" s="1" t="s">
        <v>20</v>
      </c>
      <c r="H14" s="1" t="s">
        <v>11769</v>
      </c>
      <c r="I14" s="1" t="s">
        <v>11770</v>
      </c>
      <c r="J14" s="1" t="s">
        <v>11770</v>
      </c>
      <c r="K14" s="2"/>
      <c r="L14" s="1">
        <v>-6.0</v>
      </c>
      <c r="M14" s="1"/>
      <c r="N14" s="1">
        <v>8.42225</v>
      </c>
      <c r="O14" s="1" t="s">
        <v>11771</v>
      </c>
      <c r="P14" s="1" t="s">
        <v>11772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28</v>
      </c>
      <c r="B15" s="1" t="s">
        <v>17</v>
      </c>
      <c r="C15" s="1">
        <v>182.2</v>
      </c>
      <c r="D15" s="1">
        <v>0.0</v>
      </c>
      <c r="E15" s="1" t="s">
        <v>29</v>
      </c>
      <c r="F15" s="1" t="s">
        <v>19</v>
      </c>
      <c r="G15" s="1" t="s">
        <v>20</v>
      </c>
      <c r="H15" s="1" t="s">
        <v>11773</v>
      </c>
      <c r="I15" s="1" t="s">
        <v>11774</v>
      </c>
      <c r="J15" s="1" t="s">
        <v>11774</v>
      </c>
      <c r="K15" s="2"/>
      <c r="L15" s="1">
        <v>-8.0</v>
      </c>
      <c r="M15" s="1"/>
      <c r="N15" s="1">
        <v>6.756866666666666</v>
      </c>
      <c r="O15" s="1" t="s">
        <v>11771</v>
      </c>
      <c r="P15" s="1" t="s">
        <v>11775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36</v>
      </c>
      <c r="B16" s="1" t="s">
        <v>17</v>
      </c>
      <c r="C16" s="3">
        <v>199.0</v>
      </c>
      <c r="D16" s="1">
        <v>50.0</v>
      </c>
      <c r="E16" s="2"/>
      <c r="F16" s="1" t="s">
        <v>67</v>
      </c>
      <c r="G16" s="1" t="s">
        <v>68</v>
      </c>
      <c r="H16" s="1" t="s">
        <v>11776</v>
      </c>
      <c r="I16" s="1" t="s">
        <v>11777</v>
      </c>
      <c r="J16" s="1" t="s">
        <v>11777</v>
      </c>
      <c r="K16" s="2"/>
      <c r="L16" s="1">
        <v>-9.0</v>
      </c>
      <c r="M16" s="1"/>
      <c r="N16" s="1">
        <v>9.760166666666667</v>
      </c>
      <c r="O16" s="1" t="s">
        <v>43</v>
      </c>
      <c r="P16" s="1" t="s">
        <v>11778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28</v>
      </c>
      <c r="B17" s="1" t="s">
        <v>17</v>
      </c>
      <c r="C17" s="3">
        <v>396.4</v>
      </c>
      <c r="D17" s="1">
        <v>0.0</v>
      </c>
      <c r="E17" s="1" t="s">
        <v>29</v>
      </c>
      <c r="F17" s="1" t="s">
        <v>19</v>
      </c>
      <c r="G17" s="1" t="s">
        <v>20</v>
      </c>
      <c r="H17" s="1" t="s">
        <v>11779</v>
      </c>
      <c r="I17" s="1" t="s">
        <v>11780</v>
      </c>
      <c r="J17" s="1" t="s">
        <v>11780</v>
      </c>
      <c r="K17" s="2"/>
      <c r="L17" s="1">
        <v>-3.0</v>
      </c>
      <c r="M17" s="1"/>
      <c r="N17" s="1">
        <v>11.052766666666667</v>
      </c>
      <c r="O17" s="1" t="s">
        <v>11771</v>
      </c>
      <c r="P17" s="1" t="s">
        <v>11781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274.0</v>
      </c>
      <c r="D18" s="1">
        <v>0.0</v>
      </c>
      <c r="E18" s="1" t="s">
        <v>11765</v>
      </c>
      <c r="F18" s="1" t="s">
        <v>19</v>
      </c>
      <c r="G18" s="1" t="s">
        <v>20</v>
      </c>
      <c r="H18" s="1" t="s">
        <v>11782</v>
      </c>
      <c r="I18" s="1" t="s">
        <v>11783</v>
      </c>
      <c r="J18" s="1" t="s">
        <v>11783</v>
      </c>
      <c r="K18" s="2"/>
      <c r="L18" s="1">
        <v>-6.0</v>
      </c>
      <c r="M18" s="1"/>
      <c r="N18" s="1">
        <v>8.374133333333333</v>
      </c>
      <c r="O18" s="1" t="s">
        <v>11729</v>
      </c>
      <c r="P18" s="1" t="s">
        <v>11784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179</v>
      </c>
      <c r="B19" s="1" t="s">
        <v>17</v>
      </c>
      <c r="C19" s="1">
        <v>249.0</v>
      </c>
      <c r="D19" s="1">
        <v>0.0</v>
      </c>
      <c r="E19" s="2"/>
      <c r="F19" s="1" t="s">
        <v>67</v>
      </c>
      <c r="G19" s="1" t="s">
        <v>93</v>
      </c>
      <c r="H19" s="1" t="s">
        <v>11785</v>
      </c>
      <c r="I19" s="1" t="s">
        <v>11786</v>
      </c>
      <c r="J19" s="1" t="s">
        <v>11786</v>
      </c>
      <c r="K19" s="2"/>
      <c r="L19" s="1">
        <v>0.0</v>
      </c>
      <c r="M19" s="1"/>
      <c r="N19" s="1">
        <v>6.391216666666667</v>
      </c>
      <c r="O19" s="1" t="s">
        <v>182</v>
      </c>
      <c r="P19" s="1" t="s">
        <v>11787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1">
        <v>329.0</v>
      </c>
      <c r="D20" s="1">
        <v>0.0</v>
      </c>
      <c r="E20" s="1" t="s">
        <v>11765</v>
      </c>
      <c r="F20" s="1" t="s">
        <v>19</v>
      </c>
      <c r="G20" s="1" t="s">
        <v>20</v>
      </c>
      <c r="H20" s="1" t="s">
        <v>11788</v>
      </c>
      <c r="I20" s="1" t="s">
        <v>11789</v>
      </c>
      <c r="J20" s="1" t="s">
        <v>11789</v>
      </c>
      <c r="K20" s="2"/>
      <c r="L20" s="1">
        <v>-3.0</v>
      </c>
      <c r="M20" s="1"/>
      <c r="N20" s="1">
        <v>11.12255</v>
      </c>
      <c r="O20" s="1" t="s">
        <v>11729</v>
      </c>
      <c r="P20" s="1" t="s">
        <v>11790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1">
        <v>473.0</v>
      </c>
      <c r="D21" s="1">
        <v>0.0</v>
      </c>
      <c r="E21" s="1" t="s">
        <v>11791</v>
      </c>
      <c r="F21" s="1" t="s">
        <v>19</v>
      </c>
      <c r="G21" s="1" t="s">
        <v>20</v>
      </c>
      <c r="H21" s="1" t="s">
        <v>11792</v>
      </c>
      <c r="I21" s="1" t="s">
        <v>11793</v>
      </c>
      <c r="J21" s="1" t="s">
        <v>11793</v>
      </c>
      <c r="K21" s="2"/>
      <c r="L21" s="1">
        <v>-4.0</v>
      </c>
      <c r="M21" s="1"/>
      <c r="N21" s="1">
        <v>10.18935</v>
      </c>
      <c r="O21" s="1" t="s">
        <v>11729</v>
      </c>
      <c r="P21" s="1" t="s">
        <v>11794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36</v>
      </c>
      <c r="B22" s="1" t="s">
        <v>17</v>
      </c>
      <c r="C22" s="1">
        <v>329.0</v>
      </c>
      <c r="D22" s="1">
        <v>0.0</v>
      </c>
      <c r="E22" s="1" t="s">
        <v>11795</v>
      </c>
      <c r="F22" s="1" t="s">
        <v>38</v>
      </c>
      <c r="G22" s="1" t="s">
        <v>20</v>
      </c>
      <c r="H22" s="1" t="s">
        <v>11796</v>
      </c>
      <c r="I22" s="1" t="s">
        <v>11797</v>
      </c>
      <c r="J22" s="1" t="s">
        <v>11798</v>
      </c>
      <c r="K22" s="1" t="s">
        <v>11799</v>
      </c>
      <c r="L22" s="1">
        <v>0.0</v>
      </c>
      <c r="M22" s="1">
        <v>0.022016666666666667</v>
      </c>
      <c r="N22" s="1">
        <v>14.22865</v>
      </c>
      <c r="O22" s="1" t="s">
        <v>43</v>
      </c>
      <c r="P22" s="1" t="s">
        <v>11800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36</v>
      </c>
      <c r="B23" s="1" t="s">
        <v>17</v>
      </c>
      <c r="C23" s="3">
        <v>254.0</v>
      </c>
      <c r="D23" s="1">
        <v>15.0</v>
      </c>
      <c r="E23" s="1" t="s">
        <v>11795</v>
      </c>
      <c r="F23" s="1" t="s">
        <v>38</v>
      </c>
      <c r="G23" s="1" t="s">
        <v>20</v>
      </c>
      <c r="H23" s="1" t="s">
        <v>11801</v>
      </c>
      <c r="I23" s="1" t="s">
        <v>11802</v>
      </c>
      <c r="J23" s="1" t="s">
        <v>11803</v>
      </c>
      <c r="K23" s="1" t="s">
        <v>11804</v>
      </c>
      <c r="L23" s="1">
        <v>5.0</v>
      </c>
      <c r="M23" s="1">
        <v>0.01965</v>
      </c>
      <c r="N23" s="1">
        <v>14.15505</v>
      </c>
      <c r="O23" s="1" t="s">
        <v>43</v>
      </c>
      <c r="P23" s="1" t="s">
        <v>11805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28</v>
      </c>
      <c r="B24" s="1" t="s">
        <v>17</v>
      </c>
      <c r="C24" s="1">
        <v>664.2</v>
      </c>
      <c r="D24" s="1">
        <v>0.0</v>
      </c>
      <c r="E24" s="1" t="s">
        <v>29</v>
      </c>
      <c r="F24" s="1" t="s">
        <v>19</v>
      </c>
      <c r="G24" s="1" t="s">
        <v>20</v>
      </c>
      <c r="H24" s="1" t="s">
        <v>11806</v>
      </c>
      <c r="I24" s="1" t="s">
        <v>11807</v>
      </c>
      <c r="J24" s="1" t="s">
        <v>11807</v>
      </c>
      <c r="K24" s="2"/>
      <c r="L24" s="1">
        <v>-11.0</v>
      </c>
      <c r="M24" s="1"/>
      <c r="N24" s="1">
        <v>8.603966666666667</v>
      </c>
      <c r="O24" s="1" t="s">
        <v>11771</v>
      </c>
      <c r="P24" s="1" t="s">
        <v>11808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28</v>
      </c>
      <c r="B25" s="1" t="s">
        <v>17</v>
      </c>
      <c r="C25" s="3">
        <v>284.2</v>
      </c>
      <c r="D25" s="1">
        <v>0.0</v>
      </c>
      <c r="E25" s="1" t="s">
        <v>29</v>
      </c>
      <c r="F25" s="1" t="s">
        <v>19</v>
      </c>
      <c r="G25" s="1" t="s">
        <v>20</v>
      </c>
      <c r="H25" s="1" t="s">
        <v>11809</v>
      </c>
      <c r="I25" s="1" t="s">
        <v>11810</v>
      </c>
      <c r="J25" s="1" t="s">
        <v>11810</v>
      </c>
      <c r="K25" s="2"/>
      <c r="L25" s="1">
        <v>-7.0</v>
      </c>
      <c r="M25" s="1"/>
      <c r="N25" s="1">
        <v>7.801033333333334</v>
      </c>
      <c r="O25" s="1" t="s">
        <v>11771</v>
      </c>
      <c r="P25" s="1" t="s">
        <v>11811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28</v>
      </c>
      <c r="B26" s="1" t="s">
        <v>17</v>
      </c>
      <c r="C26" s="3">
        <v>249.2</v>
      </c>
      <c r="D26" s="1">
        <v>0.0</v>
      </c>
      <c r="E26" s="1" t="s">
        <v>29</v>
      </c>
      <c r="F26" s="1" t="s">
        <v>19</v>
      </c>
      <c r="G26" s="1" t="s">
        <v>20</v>
      </c>
      <c r="H26" s="1" t="s">
        <v>11812</v>
      </c>
      <c r="I26" s="1" t="s">
        <v>11813</v>
      </c>
      <c r="J26" s="1" t="s">
        <v>11813</v>
      </c>
      <c r="K26" s="2"/>
      <c r="L26" s="1">
        <v>-8.0</v>
      </c>
      <c r="M26" s="1"/>
      <c r="N26" s="1">
        <v>6.8885</v>
      </c>
      <c r="O26" s="1" t="s">
        <v>11771</v>
      </c>
      <c r="P26" s="1" t="s">
        <v>11814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16</v>
      </c>
      <c r="B27" s="1" t="s">
        <v>17</v>
      </c>
      <c r="C27" s="3">
        <v>264.0</v>
      </c>
      <c r="D27" s="1">
        <v>0.0</v>
      </c>
      <c r="E27" s="1" t="s">
        <v>4404</v>
      </c>
      <c r="F27" s="1" t="s">
        <v>19</v>
      </c>
      <c r="G27" s="1" t="s">
        <v>20</v>
      </c>
      <c r="H27" s="1" t="s">
        <v>11815</v>
      </c>
      <c r="I27" s="1" t="s">
        <v>11816</v>
      </c>
      <c r="J27" s="1" t="s">
        <v>11816</v>
      </c>
      <c r="K27" s="2"/>
      <c r="L27" s="1">
        <v>-7.0</v>
      </c>
      <c r="M27" s="1"/>
      <c r="N27" s="1">
        <v>7.48915</v>
      </c>
      <c r="O27" s="1" t="s">
        <v>11729</v>
      </c>
      <c r="P27" s="1" t="s">
        <v>11817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179</v>
      </c>
      <c r="B28" s="1" t="s">
        <v>17</v>
      </c>
      <c r="C28" s="3">
        <v>249.0</v>
      </c>
      <c r="D28" s="1">
        <v>0.0</v>
      </c>
      <c r="E28" s="2"/>
      <c r="F28" s="1" t="s">
        <v>67</v>
      </c>
      <c r="G28" s="1" t="s">
        <v>93</v>
      </c>
      <c r="H28" s="1" t="s">
        <v>11818</v>
      </c>
      <c r="I28" s="1" t="s">
        <v>11819</v>
      </c>
      <c r="J28" s="1" t="s">
        <v>11819</v>
      </c>
      <c r="K28" s="2"/>
      <c r="L28" s="1">
        <v>1.0</v>
      </c>
      <c r="M28" s="1"/>
      <c r="N28" s="1">
        <v>7.620266666666667</v>
      </c>
      <c r="O28" s="1" t="s">
        <v>182</v>
      </c>
      <c r="P28" s="1" t="s">
        <v>11820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179</v>
      </c>
      <c r="B29" s="1" t="s">
        <v>17</v>
      </c>
      <c r="C29" s="3">
        <v>249.0</v>
      </c>
      <c r="D29" s="1">
        <v>0.0</v>
      </c>
      <c r="E29" s="2"/>
      <c r="F29" s="1" t="s">
        <v>67</v>
      </c>
      <c r="G29" s="1" t="s">
        <v>93</v>
      </c>
      <c r="H29" s="1" t="s">
        <v>11821</v>
      </c>
      <c r="I29" s="1" t="s">
        <v>11822</v>
      </c>
      <c r="J29" s="1" t="s">
        <v>11822</v>
      </c>
      <c r="K29" s="2"/>
      <c r="L29" s="1">
        <v>2.0</v>
      </c>
      <c r="M29" s="1"/>
      <c r="N29" s="1">
        <v>8.583283333333334</v>
      </c>
      <c r="O29" s="1" t="s">
        <v>182</v>
      </c>
      <c r="P29" s="1" t="s">
        <v>11823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28</v>
      </c>
      <c r="B30" s="1" t="s">
        <v>17</v>
      </c>
      <c r="C30" s="1">
        <v>286.2</v>
      </c>
      <c r="D30" s="1">
        <v>0.0</v>
      </c>
      <c r="E30" s="1" t="s">
        <v>29</v>
      </c>
      <c r="F30" s="1" t="s">
        <v>19</v>
      </c>
      <c r="G30" s="1" t="s">
        <v>20</v>
      </c>
      <c r="H30" s="1" t="s">
        <v>11824</v>
      </c>
      <c r="I30" s="1" t="s">
        <v>11825</v>
      </c>
      <c r="J30" s="1" t="s">
        <v>11825</v>
      </c>
      <c r="K30" s="2"/>
      <c r="L30" s="1">
        <v>-8.0</v>
      </c>
      <c r="M30" s="1"/>
      <c r="N30" s="1">
        <v>6.542633333333334</v>
      </c>
      <c r="O30" s="1" t="s">
        <v>11771</v>
      </c>
      <c r="P30" s="1" t="s">
        <v>11826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58</v>
      </c>
      <c r="B31" s="1" t="s">
        <v>17</v>
      </c>
      <c r="C31" s="1">
        <v>264.0</v>
      </c>
      <c r="D31" s="1">
        <v>0.0</v>
      </c>
      <c r="E31" s="2"/>
      <c r="F31" s="1" t="s">
        <v>19</v>
      </c>
      <c r="G31" s="1" t="s">
        <v>20</v>
      </c>
      <c r="H31" s="1" t="s">
        <v>11827</v>
      </c>
      <c r="I31" s="1" t="s">
        <v>11828</v>
      </c>
      <c r="J31" s="1" t="s">
        <v>11828</v>
      </c>
      <c r="K31" s="2"/>
      <c r="L31" s="1">
        <v>-8.0</v>
      </c>
      <c r="M31" s="1"/>
      <c r="N31" s="1">
        <v>6.933</v>
      </c>
      <c r="O31" s="1" t="s">
        <v>11729</v>
      </c>
      <c r="P31" s="1" t="s">
        <v>11829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28</v>
      </c>
      <c r="B32" s="1" t="s">
        <v>17</v>
      </c>
      <c r="C32" s="1">
        <v>318.2</v>
      </c>
      <c r="D32" s="1">
        <v>0.0</v>
      </c>
      <c r="E32" s="1" t="s">
        <v>29</v>
      </c>
      <c r="F32" s="1" t="s">
        <v>19</v>
      </c>
      <c r="G32" s="1" t="s">
        <v>20</v>
      </c>
      <c r="H32" s="1" t="s">
        <v>11830</v>
      </c>
      <c r="I32" s="1" t="s">
        <v>11831</v>
      </c>
      <c r="J32" s="1" t="s">
        <v>11831</v>
      </c>
      <c r="K32" s="2"/>
      <c r="L32" s="1">
        <v>-6.0</v>
      </c>
      <c r="M32" s="1"/>
      <c r="N32" s="1">
        <v>8.695416666666667</v>
      </c>
      <c r="O32" s="1" t="s">
        <v>11771</v>
      </c>
      <c r="P32" s="1" t="s">
        <v>11832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28</v>
      </c>
      <c r="B33" s="1" t="s">
        <v>17</v>
      </c>
      <c r="C33" s="3">
        <v>214.2</v>
      </c>
      <c r="D33" s="1">
        <v>0.0</v>
      </c>
      <c r="E33" s="1" t="s">
        <v>29</v>
      </c>
      <c r="F33" s="1" t="s">
        <v>19</v>
      </c>
      <c r="G33" s="1" t="s">
        <v>20</v>
      </c>
      <c r="H33" s="1" t="s">
        <v>11833</v>
      </c>
      <c r="I33" s="1" t="s">
        <v>11834</v>
      </c>
      <c r="J33" s="1" t="s">
        <v>11834</v>
      </c>
      <c r="K33" s="2"/>
      <c r="L33" s="1">
        <v>-7.0</v>
      </c>
      <c r="M33" s="1"/>
      <c r="N33" s="1">
        <v>7.754933333333334</v>
      </c>
      <c r="O33" s="1" t="s">
        <v>11771</v>
      </c>
      <c r="P33" s="1" t="s">
        <v>11835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28</v>
      </c>
      <c r="B34" s="1" t="s">
        <v>17</v>
      </c>
      <c r="C34" s="1">
        <v>329.0</v>
      </c>
      <c r="D34" s="1">
        <v>0.0</v>
      </c>
      <c r="E34" s="1" t="s">
        <v>29</v>
      </c>
      <c r="F34" s="1" t="s">
        <v>19</v>
      </c>
      <c r="G34" s="1" t="s">
        <v>20</v>
      </c>
      <c r="H34" s="1" t="s">
        <v>11836</v>
      </c>
      <c r="I34" s="1" t="s">
        <v>11837</v>
      </c>
      <c r="J34" s="1" t="s">
        <v>11837</v>
      </c>
      <c r="K34" s="2"/>
      <c r="L34" s="1">
        <v>-6.0</v>
      </c>
      <c r="M34" s="1"/>
      <c r="N34" s="1">
        <v>8.236366666666667</v>
      </c>
      <c r="O34" s="1" t="s">
        <v>11771</v>
      </c>
      <c r="P34" s="1" t="s">
        <v>11838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179</v>
      </c>
      <c r="B35" s="1" t="s">
        <v>17</v>
      </c>
      <c r="C35" s="1">
        <v>249.0</v>
      </c>
      <c r="D35" s="1">
        <v>0.0</v>
      </c>
      <c r="E35" s="2"/>
      <c r="F35" s="1" t="s">
        <v>67</v>
      </c>
      <c r="G35" s="1" t="s">
        <v>93</v>
      </c>
      <c r="H35" s="1" t="s">
        <v>11839</v>
      </c>
      <c r="I35" s="1" t="s">
        <v>11840</v>
      </c>
      <c r="J35" s="1" t="s">
        <v>11840</v>
      </c>
      <c r="K35" s="2"/>
      <c r="L35" s="1">
        <v>-3.0</v>
      </c>
      <c r="M35" s="1"/>
      <c r="N35" s="1">
        <v>2.8599666666666668</v>
      </c>
      <c r="O35" s="1" t="s">
        <v>182</v>
      </c>
      <c r="P35" s="1" t="s">
        <v>11841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28</v>
      </c>
      <c r="B36" s="1" t="s">
        <v>17</v>
      </c>
      <c r="C36" s="3">
        <v>264.0</v>
      </c>
      <c r="D36" s="1">
        <v>0.0</v>
      </c>
      <c r="E36" s="1" t="s">
        <v>29</v>
      </c>
      <c r="F36" s="1" t="s">
        <v>19</v>
      </c>
      <c r="G36" s="1" t="s">
        <v>20</v>
      </c>
      <c r="H36" s="1" t="s">
        <v>11842</v>
      </c>
      <c r="I36" s="1" t="s">
        <v>11843</v>
      </c>
      <c r="J36" s="1" t="s">
        <v>11843</v>
      </c>
      <c r="K36" s="2"/>
      <c r="L36" s="1">
        <v>-6.0</v>
      </c>
      <c r="M36" s="1"/>
      <c r="N36" s="1">
        <v>8.20255</v>
      </c>
      <c r="O36" s="1" t="s">
        <v>11771</v>
      </c>
      <c r="P36" s="1" t="s">
        <v>11844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3">
        <v>394.0</v>
      </c>
      <c r="D37" s="1">
        <v>0.0</v>
      </c>
      <c r="E37" s="1" t="s">
        <v>11845</v>
      </c>
      <c r="F37" s="1" t="s">
        <v>19</v>
      </c>
      <c r="G37" s="1" t="s">
        <v>20</v>
      </c>
      <c r="H37" s="1" t="s">
        <v>11846</v>
      </c>
      <c r="I37" s="1" t="s">
        <v>11847</v>
      </c>
      <c r="J37" s="1" t="s">
        <v>11847</v>
      </c>
      <c r="K37" s="2"/>
      <c r="L37" s="1">
        <v>-4.0</v>
      </c>
      <c r="M37" s="1"/>
      <c r="N37" s="1">
        <v>10.66735</v>
      </c>
      <c r="O37" s="1" t="s">
        <v>11729</v>
      </c>
      <c r="P37" s="1" t="s">
        <v>11848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1">
        <v>488.0</v>
      </c>
      <c r="D38" s="1">
        <v>0.0</v>
      </c>
      <c r="E38" s="1" t="s">
        <v>11845</v>
      </c>
      <c r="F38" s="1" t="s">
        <v>19</v>
      </c>
      <c r="G38" s="1" t="s">
        <v>20</v>
      </c>
      <c r="H38" s="1" t="s">
        <v>11849</v>
      </c>
      <c r="I38" s="1" t="s">
        <v>11850</v>
      </c>
      <c r="J38" s="1" t="s">
        <v>11850</v>
      </c>
      <c r="K38" s="2"/>
      <c r="L38" s="1">
        <v>-5.0</v>
      </c>
      <c r="M38" s="1"/>
      <c r="N38" s="1">
        <v>9.1137</v>
      </c>
      <c r="O38" s="1" t="s">
        <v>11729</v>
      </c>
      <c r="P38" s="1" t="s">
        <v>11851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16</v>
      </c>
      <c r="B39" s="1" t="s">
        <v>17</v>
      </c>
      <c r="C39" s="1">
        <v>1179.0</v>
      </c>
      <c r="D39" s="1">
        <v>0.0</v>
      </c>
      <c r="E39" s="1" t="s">
        <v>11852</v>
      </c>
      <c r="F39" s="1" t="s">
        <v>19</v>
      </c>
      <c r="G39" s="1" t="s">
        <v>20</v>
      </c>
      <c r="H39" s="1" t="s">
        <v>11853</v>
      </c>
      <c r="I39" s="1" t="s">
        <v>11854</v>
      </c>
      <c r="J39" s="1" t="s">
        <v>11854</v>
      </c>
      <c r="K39" s="2"/>
      <c r="L39" s="1">
        <v>-9.0</v>
      </c>
      <c r="M39" s="1"/>
      <c r="N39" s="1">
        <v>10.18675</v>
      </c>
      <c r="O39" s="1" t="s">
        <v>11729</v>
      </c>
      <c r="P39" s="1" t="s">
        <v>11855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28</v>
      </c>
      <c r="B40" s="1" t="s">
        <v>17</v>
      </c>
      <c r="C40" s="1">
        <v>254.2</v>
      </c>
      <c r="D40" s="1">
        <v>0.0</v>
      </c>
      <c r="E40" s="1" t="s">
        <v>29</v>
      </c>
      <c r="F40" s="1" t="s">
        <v>19</v>
      </c>
      <c r="G40" s="1" t="s">
        <v>20</v>
      </c>
      <c r="H40" s="1" t="s">
        <v>11856</v>
      </c>
      <c r="I40" s="1" t="s">
        <v>11857</v>
      </c>
      <c r="J40" s="1" t="s">
        <v>11857</v>
      </c>
      <c r="K40" s="2"/>
      <c r="L40" s="1">
        <v>-9.0</v>
      </c>
      <c r="M40" s="1"/>
      <c r="N40" s="1">
        <v>5.4950833333333335</v>
      </c>
      <c r="O40" s="1" t="s">
        <v>11771</v>
      </c>
      <c r="P40" s="1" t="s">
        <v>11858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36</v>
      </c>
      <c r="B41" s="1" t="s">
        <v>17</v>
      </c>
      <c r="C41" s="1">
        <v>245.0</v>
      </c>
      <c r="D41" s="1">
        <v>61.0</v>
      </c>
      <c r="E41" s="2"/>
      <c r="F41" s="1" t="s">
        <v>67</v>
      </c>
      <c r="G41" s="1" t="s">
        <v>68</v>
      </c>
      <c r="H41" s="1" t="s">
        <v>11859</v>
      </c>
      <c r="I41" s="1" t="s">
        <v>11860</v>
      </c>
      <c r="J41" s="1" t="s">
        <v>11860</v>
      </c>
      <c r="K41" s="2"/>
      <c r="L41" s="1">
        <v>-9.0</v>
      </c>
      <c r="M41" s="1"/>
      <c r="N41" s="1">
        <v>9.449333333333334</v>
      </c>
      <c r="O41" s="1" t="s">
        <v>43</v>
      </c>
      <c r="P41" s="1" t="s">
        <v>11861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28</v>
      </c>
      <c r="B42" s="1" t="s">
        <v>17</v>
      </c>
      <c r="C42" s="3">
        <v>329.0</v>
      </c>
      <c r="D42" s="1">
        <v>0.0</v>
      </c>
      <c r="E42" s="2"/>
      <c r="F42" s="1" t="s">
        <v>67</v>
      </c>
      <c r="G42" s="1" t="s">
        <v>20</v>
      </c>
      <c r="H42" s="1" t="s">
        <v>11862</v>
      </c>
      <c r="I42" s="1" t="s">
        <v>11863</v>
      </c>
      <c r="J42" s="1" t="s">
        <v>11863</v>
      </c>
      <c r="K42" s="2"/>
      <c r="L42" s="1">
        <v>-7.0</v>
      </c>
      <c r="M42" s="1"/>
      <c r="N42" s="1">
        <v>7.2789166666666665</v>
      </c>
      <c r="O42" s="1" t="s">
        <v>11771</v>
      </c>
      <c r="P42" s="1" t="s">
        <v>11864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58</v>
      </c>
      <c r="B43" s="1" t="s">
        <v>17</v>
      </c>
      <c r="C43" s="1">
        <v>323.0</v>
      </c>
      <c r="D43" s="1">
        <v>0.0</v>
      </c>
      <c r="E43" s="2"/>
      <c r="F43" s="1" t="s">
        <v>19</v>
      </c>
      <c r="G43" s="1" t="s">
        <v>20</v>
      </c>
      <c r="H43" s="1" t="s">
        <v>11865</v>
      </c>
      <c r="I43" s="1" t="s">
        <v>11866</v>
      </c>
      <c r="J43" s="1" t="s">
        <v>11866</v>
      </c>
      <c r="K43" s="2"/>
      <c r="L43" s="1">
        <v>-9.0</v>
      </c>
      <c r="M43" s="1"/>
      <c r="N43" s="1">
        <v>5.401383333333333</v>
      </c>
      <c r="O43" s="1" t="s">
        <v>11729</v>
      </c>
      <c r="P43" s="1" t="s">
        <v>11867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36</v>
      </c>
      <c r="B44" s="1" t="s">
        <v>17</v>
      </c>
      <c r="C44" s="1">
        <v>294.0</v>
      </c>
      <c r="D44" s="1">
        <v>0.0</v>
      </c>
      <c r="E44" s="1" t="s">
        <v>11795</v>
      </c>
      <c r="F44" s="1" t="s">
        <v>38</v>
      </c>
      <c r="G44" s="1" t="s">
        <v>93</v>
      </c>
      <c r="H44" s="1" t="s">
        <v>11868</v>
      </c>
      <c r="I44" s="1" t="s">
        <v>11869</v>
      </c>
      <c r="J44" s="1" t="s">
        <v>11870</v>
      </c>
      <c r="K44" s="1" t="s">
        <v>11871</v>
      </c>
      <c r="L44" s="1">
        <v>-9.0</v>
      </c>
      <c r="M44" s="1">
        <v>0.02755</v>
      </c>
      <c r="N44" s="1">
        <v>7.568383333333333</v>
      </c>
      <c r="O44" s="1" t="s">
        <v>43</v>
      </c>
      <c r="P44" s="1" t="s">
        <v>11872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28</v>
      </c>
      <c r="B45" s="1" t="s">
        <v>17</v>
      </c>
      <c r="C45" s="1">
        <v>431.2</v>
      </c>
      <c r="D45" s="1">
        <v>0.0</v>
      </c>
      <c r="E45" s="1" t="s">
        <v>29</v>
      </c>
      <c r="F45" s="1" t="s">
        <v>19</v>
      </c>
      <c r="G45" s="1" t="s">
        <v>20</v>
      </c>
      <c r="H45" s="1" t="s">
        <v>11873</v>
      </c>
      <c r="I45" s="1" t="s">
        <v>11874</v>
      </c>
      <c r="J45" s="1" t="s">
        <v>11874</v>
      </c>
      <c r="K45" s="2"/>
      <c r="L45" s="1">
        <v>-2.0</v>
      </c>
      <c r="M45" s="1"/>
      <c r="N45" s="1">
        <v>12.259966666666667</v>
      </c>
      <c r="O45" s="1" t="s">
        <v>11771</v>
      </c>
      <c r="P45" s="1" t="s">
        <v>11875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36</v>
      </c>
      <c r="B46" s="1" t="s">
        <v>17</v>
      </c>
      <c r="C46" s="1">
        <v>293.0</v>
      </c>
      <c r="D46" s="1">
        <v>23.0</v>
      </c>
      <c r="E46" s="1" t="s">
        <v>11795</v>
      </c>
      <c r="F46" s="1" t="s">
        <v>38</v>
      </c>
      <c r="G46" s="1" t="s">
        <v>20</v>
      </c>
      <c r="H46" s="1" t="s">
        <v>11876</v>
      </c>
      <c r="I46" s="1" t="s">
        <v>11877</v>
      </c>
      <c r="J46" s="1" t="s">
        <v>11878</v>
      </c>
      <c r="K46" s="1" t="s">
        <v>11879</v>
      </c>
      <c r="L46" s="1">
        <v>-14.0</v>
      </c>
      <c r="M46" s="1">
        <v>0.014266666666666667</v>
      </c>
      <c r="N46" s="1">
        <v>4.1119</v>
      </c>
      <c r="O46" s="1" t="s">
        <v>43</v>
      </c>
      <c r="P46" s="1" t="s">
        <v>11880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36</v>
      </c>
      <c r="B47" s="1" t="s">
        <v>17</v>
      </c>
      <c r="C47" s="1">
        <v>821.0</v>
      </c>
      <c r="D47" s="1">
        <v>161.0</v>
      </c>
      <c r="E47" s="2"/>
      <c r="F47" s="1" t="s">
        <v>67</v>
      </c>
      <c r="G47" s="1" t="s">
        <v>68</v>
      </c>
      <c r="H47" s="1" t="s">
        <v>11881</v>
      </c>
      <c r="I47" s="1" t="s">
        <v>11882</v>
      </c>
      <c r="J47" s="1" t="s">
        <v>11882</v>
      </c>
      <c r="K47" s="2"/>
      <c r="L47" s="1">
        <v>2.0</v>
      </c>
      <c r="M47" s="1"/>
      <c r="N47" s="1">
        <v>26.81223333333333</v>
      </c>
      <c r="O47" s="1" t="s">
        <v>43</v>
      </c>
      <c r="P47" s="1" t="s">
        <v>11883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36</v>
      </c>
      <c r="B48" s="1" t="s">
        <v>17</v>
      </c>
      <c r="C48" s="3">
        <v>576.0</v>
      </c>
      <c r="D48" s="1">
        <v>100.0</v>
      </c>
      <c r="E48" s="2"/>
      <c r="F48" s="1" t="s">
        <v>67</v>
      </c>
      <c r="G48" s="1" t="s">
        <v>93</v>
      </c>
      <c r="H48" s="1" t="s">
        <v>11884</v>
      </c>
      <c r="I48" s="1" t="s">
        <v>11885</v>
      </c>
      <c r="J48" s="1" t="s">
        <v>11885</v>
      </c>
      <c r="K48" s="2"/>
      <c r="L48" s="1">
        <v>-4.0</v>
      </c>
      <c r="M48" s="1"/>
      <c r="N48" s="1">
        <v>19.410533333333333</v>
      </c>
      <c r="O48" s="1" t="s">
        <v>43</v>
      </c>
      <c r="P48" s="1" t="s">
        <v>11886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36</v>
      </c>
      <c r="B49" s="1" t="s">
        <v>17</v>
      </c>
      <c r="C49" s="1">
        <v>250.0</v>
      </c>
      <c r="D49" s="1">
        <v>0.0</v>
      </c>
      <c r="E49" s="1" t="s">
        <v>11750</v>
      </c>
      <c r="F49" s="1" t="s">
        <v>38</v>
      </c>
      <c r="G49" s="1" t="s">
        <v>93</v>
      </c>
      <c r="H49" s="1" t="s">
        <v>11887</v>
      </c>
      <c r="I49" s="1" t="s">
        <v>11888</v>
      </c>
      <c r="J49" s="1" t="s">
        <v>11889</v>
      </c>
      <c r="K49" s="1" t="s">
        <v>11890</v>
      </c>
      <c r="L49" s="1">
        <v>-5.0</v>
      </c>
      <c r="M49" s="1">
        <v>0.043633333333333336</v>
      </c>
      <c r="N49" s="1">
        <v>7.389316666666667</v>
      </c>
      <c r="O49" s="1" t="s">
        <v>43</v>
      </c>
      <c r="P49" s="1" t="s">
        <v>11891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36</v>
      </c>
      <c r="B50" s="1" t="s">
        <v>17</v>
      </c>
      <c r="C50" s="1">
        <v>487.0</v>
      </c>
      <c r="D50" s="1">
        <v>31.0</v>
      </c>
      <c r="E50" s="1" t="s">
        <v>11795</v>
      </c>
      <c r="F50" s="1" t="s">
        <v>38</v>
      </c>
      <c r="G50" s="1" t="s">
        <v>20</v>
      </c>
      <c r="H50" s="1" t="s">
        <v>11892</v>
      </c>
      <c r="I50" s="1" t="s">
        <v>11893</v>
      </c>
      <c r="J50" s="1" t="s">
        <v>11894</v>
      </c>
      <c r="K50" s="1" t="s">
        <v>11895</v>
      </c>
      <c r="L50" s="1">
        <v>-1.0</v>
      </c>
      <c r="M50" s="1">
        <v>0.022716666666666666</v>
      </c>
      <c r="N50" s="1">
        <v>12.412116666666666</v>
      </c>
      <c r="O50" s="1" t="s">
        <v>43</v>
      </c>
      <c r="P50" s="1" t="s">
        <v>11896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28</v>
      </c>
      <c r="B51" s="1" t="s">
        <v>17</v>
      </c>
      <c r="C51" s="1">
        <v>214.2</v>
      </c>
      <c r="D51" s="1">
        <v>0.0</v>
      </c>
      <c r="E51" s="1" t="s">
        <v>29</v>
      </c>
      <c r="F51" s="1" t="s">
        <v>19</v>
      </c>
      <c r="G51" s="1" t="s">
        <v>20</v>
      </c>
      <c r="H51" s="1" t="s">
        <v>11897</v>
      </c>
      <c r="I51" s="1" t="s">
        <v>11898</v>
      </c>
      <c r="J51" s="1" t="s">
        <v>11898</v>
      </c>
      <c r="K51" s="2"/>
      <c r="L51" s="1">
        <v>-9.0</v>
      </c>
      <c r="M51" s="1"/>
      <c r="N51" s="1">
        <v>5.392433333333333</v>
      </c>
      <c r="O51" s="1" t="s">
        <v>11771</v>
      </c>
      <c r="P51" s="1" t="s">
        <v>11899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58</v>
      </c>
      <c r="B52" s="1" t="s">
        <v>17</v>
      </c>
      <c r="C52" s="3">
        <v>388.0</v>
      </c>
      <c r="D52" s="1">
        <v>0.0</v>
      </c>
      <c r="E52" s="2"/>
      <c r="F52" s="1" t="s">
        <v>19</v>
      </c>
      <c r="G52" s="1" t="s">
        <v>93</v>
      </c>
      <c r="H52" s="1" t="s">
        <v>11900</v>
      </c>
      <c r="I52" s="1" t="s">
        <v>11901</v>
      </c>
      <c r="J52" s="1" t="s">
        <v>11901</v>
      </c>
      <c r="K52" s="2"/>
      <c r="L52" s="1">
        <v>-4.0</v>
      </c>
      <c r="M52" s="1"/>
      <c r="N52" s="1">
        <v>10.00895</v>
      </c>
      <c r="O52" s="1" t="s">
        <v>11729</v>
      </c>
      <c r="P52" s="1" t="s">
        <v>11902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1" t="s">
        <v>17</v>
      </c>
      <c r="C53" s="1">
        <v>364.0</v>
      </c>
      <c r="D53" s="1">
        <v>0.0</v>
      </c>
      <c r="E53" s="1" t="s">
        <v>11903</v>
      </c>
      <c r="F53" s="1" t="s">
        <v>19</v>
      </c>
      <c r="G53" s="1" t="s">
        <v>20</v>
      </c>
      <c r="H53" s="1" t="s">
        <v>11904</v>
      </c>
      <c r="I53" s="1" t="s">
        <v>11905</v>
      </c>
      <c r="J53" s="1" t="s">
        <v>11905</v>
      </c>
      <c r="K53" s="2"/>
      <c r="L53" s="1">
        <v>-6.0</v>
      </c>
      <c r="M53" s="1"/>
      <c r="N53" s="1">
        <v>8.991866666666667</v>
      </c>
      <c r="O53" s="1" t="s">
        <v>11729</v>
      </c>
      <c r="P53" s="1" t="s">
        <v>11906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179</v>
      </c>
      <c r="B54" s="1" t="s">
        <v>17</v>
      </c>
      <c r="C54" s="1">
        <v>139.0</v>
      </c>
      <c r="D54" s="1">
        <v>0.0</v>
      </c>
      <c r="E54" s="2"/>
      <c r="F54" s="1" t="s">
        <v>67</v>
      </c>
      <c r="G54" s="1" t="s">
        <v>93</v>
      </c>
      <c r="H54" s="1" t="s">
        <v>11907</v>
      </c>
      <c r="I54" s="1" t="s">
        <v>11908</v>
      </c>
      <c r="J54" s="1" t="s">
        <v>11908</v>
      </c>
      <c r="K54" s="2"/>
      <c r="L54" s="1">
        <v>-2.0</v>
      </c>
      <c r="M54" s="1"/>
      <c r="N54" s="1">
        <v>3.1087666666666665</v>
      </c>
      <c r="O54" s="1" t="s">
        <v>182</v>
      </c>
      <c r="P54" s="1" t="s">
        <v>11909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36</v>
      </c>
      <c r="B55" s="1" t="s">
        <v>17</v>
      </c>
      <c r="C55" s="1">
        <v>255.0</v>
      </c>
      <c r="D55" s="1">
        <v>0.0</v>
      </c>
      <c r="E55" s="1" t="s">
        <v>11750</v>
      </c>
      <c r="F55" s="1" t="s">
        <v>38</v>
      </c>
      <c r="G55" s="1" t="s">
        <v>20</v>
      </c>
      <c r="H55" s="1" t="s">
        <v>11910</v>
      </c>
      <c r="I55" s="1" t="s">
        <v>11911</v>
      </c>
      <c r="J55" s="1" t="s">
        <v>11912</v>
      </c>
      <c r="K55" s="1" t="s">
        <v>11913</v>
      </c>
      <c r="L55" s="1">
        <v>3.0</v>
      </c>
      <c r="M55" s="1">
        <v>0.02025</v>
      </c>
      <c r="N55" s="1">
        <v>5.44895</v>
      </c>
      <c r="O55" s="1" t="s">
        <v>43</v>
      </c>
      <c r="P55" s="1" t="s">
        <v>11914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36</v>
      </c>
      <c r="B56" s="1" t="s">
        <v>17</v>
      </c>
      <c r="C56" s="3">
        <v>279.0</v>
      </c>
      <c r="D56" s="1">
        <v>0.0</v>
      </c>
      <c r="E56" s="1" t="s">
        <v>11750</v>
      </c>
      <c r="F56" s="1" t="s">
        <v>38</v>
      </c>
      <c r="G56" s="1" t="s">
        <v>20</v>
      </c>
      <c r="H56" s="1" t="s">
        <v>11915</v>
      </c>
      <c r="I56" s="1" t="s">
        <v>11916</v>
      </c>
      <c r="J56" s="1" t="s">
        <v>11917</v>
      </c>
      <c r="K56" s="1" t="s">
        <v>11918</v>
      </c>
      <c r="L56" s="1">
        <v>5.0</v>
      </c>
      <c r="M56" s="1">
        <v>0.01825</v>
      </c>
      <c r="N56" s="1">
        <v>9.4852</v>
      </c>
      <c r="O56" s="1" t="s">
        <v>43</v>
      </c>
      <c r="P56" s="1" t="s">
        <v>11919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36</v>
      </c>
      <c r="B57" s="1" t="s">
        <v>17</v>
      </c>
      <c r="C57" s="1">
        <v>245.0</v>
      </c>
      <c r="D57" s="1">
        <v>61.0</v>
      </c>
      <c r="E57" s="2"/>
      <c r="F57" s="1" t="s">
        <v>67</v>
      </c>
      <c r="G57" s="1" t="s">
        <v>20</v>
      </c>
      <c r="H57" s="1" t="s">
        <v>11920</v>
      </c>
      <c r="I57" s="1" t="s">
        <v>11921</v>
      </c>
      <c r="J57" s="1" t="s">
        <v>11921</v>
      </c>
      <c r="K57" s="2"/>
      <c r="L57" s="1">
        <v>-9.0</v>
      </c>
      <c r="M57" s="1"/>
      <c r="N57" s="1">
        <v>9.989233333333333</v>
      </c>
      <c r="O57" s="1" t="s">
        <v>43</v>
      </c>
      <c r="P57" s="1" t="s">
        <v>11922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58</v>
      </c>
      <c r="B58" s="1" t="s">
        <v>17</v>
      </c>
      <c r="C58" s="3">
        <v>264.0</v>
      </c>
      <c r="D58" s="1">
        <v>0.0</v>
      </c>
      <c r="E58" s="2"/>
      <c r="F58" s="1" t="s">
        <v>19</v>
      </c>
      <c r="G58" s="1" t="s">
        <v>20</v>
      </c>
      <c r="H58" s="1" t="s">
        <v>11923</v>
      </c>
      <c r="I58" s="1" t="s">
        <v>11924</v>
      </c>
      <c r="J58" s="1" t="s">
        <v>11924</v>
      </c>
      <c r="K58" s="2"/>
      <c r="L58" s="1">
        <v>-7.0</v>
      </c>
      <c r="M58" s="1"/>
      <c r="N58" s="1">
        <v>7.9073166666666665</v>
      </c>
      <c r="O58" s="1" t="s">
        <v>11729</v>
      </c>
      <c r="P58" s="1" t="s">
        <v>11733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36</v>
      </c>
      <c r="B59" s="1" t="s">
        <v>17</v>
      </c>
      <c r="C59" s="1">
        <v>299.0</v>
      </c>
      <c r="D59" s="1">
        <v>0.0</v>
      </c>
      <c r="E59" s="1" t="s">
        <v>11750</v>
      </c>
      <c r="F59" s="1" t="s">
        <v>38</v>
      </c>
      <c r="G59" s="1" t="s">
        <v>20</v>
      </c>
      <c r="H59" s="1" t="s">
        <v>11925</v>
      </c>
      <c r="I59" s="1" t="s">
        <v>11926</v>
      </c>
      <c r="J59" s="1" t="s">
        <v>11927</v>
      </c>
      <c r="K59" s="1" t="s">
        <v>11928</v>
      </c>
      <c r="L59" s="1">
        <v>7.0</v>
      </c>
      <c r="M59" s="1">
        <v>0.0353</v>
      </c>
      <c r="N59" s="1">
        <v>13.893533333333334</v>
      </c>
      <c r="O59" s="1" t="s">
        <v>43</v>
      </c>
      <c r="P59" s="1" t="s">
        <v>11929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58</v>
      </c>
      <c r="B60" s="1" t="s">
        <v>17</v>
      </c>
      <c r="C60" s="1">
        <v>399.0</v>
      </c>
      <c r="D60" s="1">
        <v>0.0</v>
      </c>
      <c r="E60" s="2"/>
      <c r="F60" s="1" t="s">
        <v>19</v>
      </c>
      <c r="G60" s="1" t="s">
        <v>20</v>
      </c>
      <c r="H60" s="1" t="s">
        <v>11930</v>
      </c>
      <c r="I60" s="1" t="s">
        <v>11931</v>
      </c>
      <c r="J60" s="1" t="s">
        <v>11931</v>
      </c>
      <c r="K60" s="2"/>
      <c r="L60" s="1">
        <v>-5.0</v>
      </c>
      <c r="M60" s="1"/>
      <c r="N60" s="1">
        <v>9.261066666666666</v>
      </c>
      <c r="O60" s="1" t="s">
        <v>11729</v>
      </c>
      <c r="P60" s="1" t="s">
        <v>11932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28</v>
      </c>
      <c r="B61" s="1" t="s">
        <v>17</v>
      </c>
      <c r="C61" s="3">
        <v>214.2</v>
      </c>
      <c r="D61" s="1">
        <v>0.0</v>
      </c>
      <c r="E61" s="1" t="s">
        <v>29</v>
      </c>
      <c r="F61" s="1" t="s">
        <v>19</v>
      </c>
      <c r="G61" s="1" t="s">
        <v>20</v>
      </c>
      <c r="H61" s="1" t="s">
        <v>11933</v>
      </c>
      <c r="I61" s="1" t="s">
        <v>11934</v>
      </c>
      <c r="J61" s="1" t="s">
        <v>11934</v>
      </c>
      <c r="K61" s="2"/>
      <c r="L61" s="1">
        <v>-6.0</v>
      </c>
      <c r="M61" s="1"/>
      <c r="N61" s="1">
        <v>8.49055</v>
      </c>
      <c r="O61" s="1" t="s">
        <v>11771</v>
      </c>
      <c r="P61" s="1" t="s">
        <v>11935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28</v>
      </c>
      <c r="B62" s="1" t="s">
        <v>17</v>
      </c>
      <c r="C62" s="1">
        <v>511.2</v>
      </c>
      <c r="D62" s="1">
        <v>0.0</v>
      </c>
      <c r="E62" s="1" t="s">
        <v>29</v>
      </c>
      <c r="F62" s="1" t="s">
        <v>19</v>
      </c>
      <c r="G62" s="1" t="s">
        <v>20</v>
      </c>
      <c r="H62" s="1" t="s">
        <v>11936</v>
      </c>
      <c r="I62" s="1" t="s">
        <v>11937</v>
      </c>
      <c r="J62" s="1" t="s">
        <v>11937</v>
      </c>
      <c r="K62" s="2"/>
      <c r="L62" s="1">
        <v>-9.0</v>
      </c>
      <c r="M62" s="1"/>
      <c r="N62" s="1">
        <v>10.192516666666666</v>
      </c>
      <c r="O62" s="1" t="s">
        <v>11771</v>
      </c>
      <c r="P62" s="1" t="s">
        <v>11938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28</v>
      </c>
      <c r="B63" s="1" t="s">
        <v>17</v>
      </c>
      <c r="C63" s="1">
        <v>273.2</v>
      </c>
      <c r="D63" s="1">
        <v>0.0</v>
      </c>
      <c r="E63" s="1" t="s">
        <v>29</v>
      </c>
      <c r="F63" s="1" t="s">
        <v>19</v>
      </c>
      <c r="G63" s="1" t="s">
        <v>20</v>
      </c>
      <c r="H63" s="1" t="s">
        <v>11939</v>
      </c>
      <c r="I63" s="1" t="s">
        <v>11940</v>
      </c>
      <c r="J63" s="1" t="s">
        <v>11940</v>
      </c>
      <c r="K63" s="2"/>
      <c r="L63" s="1">
        <v>-9.0</v>
      </c>
      <c r="M63" s="1"/>
      <c r="N63" s="1">
        <v>5.159066666666667</v>
      </c>
      <c r="O63" s="1" t="s">
        <v>11771</v>
      </c>
      <c r="P63" s="1" t="s">
        <v>11941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28</v>
      </c>
      <c r="B64" s="1" t="s">
        <v>17</v>
      </c>
      <c r="C64" s="3">
        <v>413.0</v>
      </c>
      <c r="D64" s="1">
        <v>0.0</v>
      </c>
      <c r="E64" s="1" t="s">
        <v>29</v>
      </c>
      <c r="F64" s="1" t="s">
        <v>19</v>
      </c>
      <c r="G64" s="1" t="s">
        <v>20</v>
      </c>
      <c r="H64" s="1" t="s">
        <v>11942</v>
      </c>
      <c r="I64" s="1" t="s">
        <v>11943</v>
      </c>
      <c r="J64" s="1" t="s">
        <v>11943</v>
      </c>
      <c r="K64" s="2"/>
      <c r="L64" s="1">
        <v>-8.0</v>
      </c>
      <c r="M64" s="1"/>
      <c r="N64" s="1">
        <v>6.306383333333334</v>
      </c>
      <c r="O64" s="1" t="s">
        <v>11771</v>
      </c>
      <c r="P64" s="1" t="s">
        <v>11944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36</v>
      </c>
      <c r="B65" s="1" t="s">
        <v>17</v>
      </c>
      <c r="C65" s="1">
        <v>250.0</v>
      </c>
      <c r="D65" s="1">
        <v>0.0</v>
      </c>
      <c r="E65" s="1" t="s">
        <v>11795</v>
      </c>
      <c r="F65" s="1" t="s">
        <v>38</v>
      </c>
      <c r="G65" s="1" t="s">
        <v>20</v>
      </c>
      <c r="H65" s="1" t="s">
        <v>11945</v>
      </c>
      <c r="I65" s="1" t="s">
        <v>11946</v>
      </c>
      <c r="J65" s="1" t="s">
        <v>11947</v>
      </c>
      <c r="K65" s="1" t="s">
        <v>11948</v>
      </c>
      <c r="L65" s="1">
        <v>-1.0</v>
      </c>
      <c r="M65" s="1">
        <v>0.13803333333333334</v>
      </c>
      <c r="N65" s="1">
        <v>13.84115</v>
      </c>
      <c r="O65" s="1" t="s">
        <v>43</v>
      </c>
      <c r="P65" s="1" t="s">
        <v>11949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36</v>
      </c>
      <c r="B66" s="1" t="s">
        <v>17</v>
      </c>
      <c r="C66" s="1">
        <v>827.0</v>
      </c>
      <c r="D66" s="1">
        <v>97.0</v>
      </c>
      <c r="E66" s="1" t="s">
        <v>11795</v>
      </c>
      <c r="F66" s="1" t="s">
        <v>38</v>
      </c>
      <c r="G66" s="1" t="s">
        <v>20</v>
      </c>
      <c r="H66" s="1" t="s">
        <v>11950</v>
      </c>
      <c r="I66" s="1" t="s">
        <v>11951</v>
      </c>
      <c r="J66" s="1" t="s">
        <v>11952</v>
      </c>
      <c r="K66" s="1" t="s">
        <v>11953</v>
      </c>
      <c r="L66" s="1">
        <v>-17.0</v>
      </c>
      <c r="M66" s="1">
        <v>0.11195</v>
      </c>
      <c r="N66" s="1">
        <v>17.1874</v>
      </c>
      <c r="O66" s="1" t="s">
        <v>43</v>
      </c>
      <c r="P66" s="1" t="s">
        <v>11954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28</v>
      </c>
      <c r="B67" s="1" t="s">
        <v>17</v>
      </c>
      <c r="C67" s="3">
        <v>688.0</v>
      </c>
      <c r="D67" s="1">
        <v>0.0</v>
      </c>
      <c r="E67" s="1" t="s">
        <v>29</v>
      </c>
      <c r="F67" s="1" t="s">
        <v>19</v>
      </c>
      <c r="G67" s="1" t="s">
        <v>20</v>
      </c>
      <c r="H67" s="1" t="s">
        <v>11955</v>
      </c>
      <c r="I67" s="1" t="s">
        <v>11956</v>
      </c>
      <c r="J67" s="1" t="s">
        <v>11956</v>
      </c>
      <c r="K67" s="2"/>
      <c r="L67" s="1">
        <v>-8.0</v>
      </c>
      <c r="M67" s="1"/>
      <c r="N67" s="1">
        <v>11.253633333333333</v>
      </c>
      <c r="O67" s="1" t="s">
        <v>11771</v>
      </c>
      <c r="P67" s="1" t="s">
        <v>11957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36</v>
      </c>
      <c r="B68" s="1" t="s">
        <v>17</v>
      </c>
      <c r="C68" s="1">
        <v>267.0</v>
      </c>
      <c r="D68" s="1">
        <v>62.0</v>
      </c>
      <c r="E68" s="2"/>
      <c r="F68" s="1" t="s">
        <v>67</v>
      </c>
      <c r="G68" s="1" t="s">
        <v>20</v>
      </c>
      <c r="H68" s="1" t="s">
        <v>11958</v>
      </c>
      <c r="I68" s="1" t="s">
        <v>11959</v>
      </c>
      <c r="J68" s="1" t="s">
        <v>11959</v>
      </c>
      <c r="K68" s="2"/>
      <c r="L68" s="1">
        <v>-5.0</v>
      </c>
      <c r="M68" s="1"/>
      <c r="N68" s="1">
        <v>60.9925</v>
      </c>
      <c r="O68" s="1" t="s">
        <v>43</v>
      </c>
      <c r="P68" s="1" t="s">
        <v>11960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58</v>
      </c>
      <c r="B69" s="1" t="s">
        <v>17</v>
      </c>
      <c r="C69" s="1">
        <v>887.0</v>
      </c>
      <c r="D69" s="1">
        <v>0.0</v>
      </c>
      <c r="E69" s="2"/>
      <c r="F69" s="1" t="s">
        <v>19</v>
      </c>
      <c r="G69" s="1" t="s">
        <v>93</v>
      </c>
      <c r="H69" s="1" t="s">
        <v>11961</v>
      </c>
      <c r="I69" s="1" t="s">
        <v>11962</v>
      </c>
      <c r="J69" s="1" t="s">
        <v>11962</v>
      </c>
      <c r="K69" s="2"/>
      <c r="L69" s="1">
        <v>-9.0</v>
      </c>
      <c r="M69" s="1"/>
      <c r="N69" s="1">
        <v>10.646866666666666</v>
      </c>
      <c r="O69" s="1" t="s">
        <v>11729</v>
      </c>
      <c r="P69" s="1" t="s">
        <v>11963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179</v>
      </c>
      <c r="B70" s="1" t="s">
        <v>17</v>
      </c>
      <c r="C70" s="3">
        <v>316.0</v>
      </c>
      <c r="D70" s="1">
        <v>0.0</v>
      </c>
      <c r="E70" s="2"/>
      <c r="F70" s="1" t="s">
        <v>67</v>
      </c>
      <c r="G70" s="1" t="s">
        <v>93</v>
      </c>
      <c r="H70" s="1" t="s">
        <v>11964</v>
      </c>
      <c r="I70" s="1" t="s">
        <v>11965</v>
      </c>
      <c r="J70" s="1" t="s">
        <v>11965</v>
      </c>
      <c r="K70" s="2"/>
      <c r="L70" s="1">
        <v>4.0</v>
      </c>
      <c r="M70" s="1"/>
      <c r="N70" s="1">
        <v>10.933766666666667</v>
      </c>
      <c r="O70" s="1" t="s">
        <v>182</v>
      </c>
      <c r="P70" s="1" t="s">
        <v>11966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179</v>
      </c>
      <c r="B71" s="1" t="s">
        <v>17</v>
      </c>
      <c r="C71" s="1">
        <v>20.0</v>
      </c>
      <c r="D71" s="1">
        <v>35.0</v>
      </c>
      <c r="E71" s="2"/>
      <c r="F71" s="1" t="s">
        <v>67</v>
      </c>
      <c r="G71" s="1" t="s">
        <v>93</v>
      </c>
      <c r="H71" s="1" t="s">
        <v>11967</v>
      </c>
      <c r="I71" s="1" t="s">
        <v>11968</v>
      </c>
      <c r="J71" s="1" t="s">
        <v>11968</v>
      </c>
      <c r="K71" s="2"/>
      <c r="L71" s="1">
        <v>-1.0</v>
      </c>
      <c r="M71" s="1"/>
      <c r="N71" s="1">
        <v>4.85225</v>
      </c>
      <c r="O71" s="1" t="s">
        <v>182</v>
      </c>
      <c r="P71" s="1" t="s">
        <v>11969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36</v>
      </c>
      <c r="B72" s="1" t="s">
        <v>17</v>
      </c>
      <c r="C72" s="3">
        <v>538.0</v>
      </c>
      <c r="D72" s="1">
        <v>0.0</v>
      </c>
      <c r="E72" s="1" t="s">
        <v>11750</v>
      </c>
      <c r="F72" s="1" t="s">
        <v>38</v>
      </c>
      <c r="G72" s="1" t="s">
        <v>20</v>
      </c>
      <c r="H72" s="1" t="s">
        <v>11970</v>
      </c>
      <c r="I72" s="1" t="s">
        <v>11971</v>
      </c>
      <c r="J72" s="1" t="s">
        <v>11972</v>
      </c>
      <c r="K72" s="1" t="s">
        <v>11973</v>
      </c>
      <c r="L72" s="1">
        <v>-30.0</v>
      </c>
      <c r="M72" s="1">
        <v>0.02325</v>
      </c>
      <c r="N72" s="1">
        <v>9.60815</v>
      </c>
      <c r="O72" s="1" t="s">
        <v>43</v>
      </c>
      <c r="P72" s="1" t="s">
        <v>11974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28</v>
      </c>
      <c r="B73" s="1" t="s">
        <v>17</v>
      </c>
      <c r="C73" s="1">
        <v>610.0</v>
      </c>
      <c r="D73" s="1">
        <v>0.0</v>
      </c>
      <c r="E73" s="1" t="s">
        <v>29</v>
      </c>
      <c r="F73" s="1" t="s">
        <v>19</v>
      </c>
      <c r="G73" s="1" t="s">
        <v>20</v>
      </c>
      <c r="H73" s="1" t="s">
        <v>11975</v>
      </c>
      <c r="I73" s="1" t="s">
        <v>11976</v>
      </c>
      <c r="J73" s="1" t="s">
        <v>11976</v>
      </c>
      <c r="K73" s="2"/>
      <c r="L73" s="1">
        <v>-7.0</v>
      </c>
      <c r="M73" s="1"/>
      <c r="N73" s="1">
        <v>12.5188</v>
      </c>
      <c r="O73" s="1" t="s">
        <v>11771</v>
      </c>
      <c r="P73" s="1" t="s">
        <v>11977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998.0</v>
      </c>
      <c r="D74" s="1">
        <v>0.0</v>
      </c>
      <c r="E74" s="1" t="s">
        <v>11978</v>
      </c>
      <c r="F74" s="1" t="s">
        <v>19</v>
      </c>
      <c r="G74" s="1" t="s">
        <v>20</v>
      </c>
      <c r="H74" s="1" t="s">
        <v>11979</v>
      </c>
      <c r="I74" s="1" t="s">
        <v>11980</v>
      </c>
      <c r="J74" s="1" t="s">
        <v>11980</v>
      </c>
      <c r="K74" s="2"/>
      <c r="L74" s="1">
        <v>-6.0</v>
      </c>
      <c r="M74" s="1"/>
      <c r="N74" s="1">
        <v>13.525883333333333</v>
      </c>
      <c r="O74" s="1" t="s">
        <v>11729</v>
      </c>
      <c r="P74" s="1" t="s">
        <v>11981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36</v>
      </c>
      <c r="B75" s="1" t="s">
        <v>17</v>
      </c>
      <c r="C75" s="1">
        <v>568.0</v>
      </c>
      <c r="D75" s="1">
        <v>0.0</v>
      </c>
      <c r="E75" s="1" t="s">
        <v>11750</v>
      </c>
      <c r="F75" s="1" t="s">
        <v>38</v>
      </c>
      <c r="G75" s="1" t="s">
        <v>20</v>
      </c>
      <c r="H75" s="1" t="s">
        <v>11982</v>
      </c>
      <c r="I75" s="1" t="s">
        <v>11983</v>
      </c>
      <c r="J75" s="1" t="s">
        <v>11984</v>
      </c>
      <c r="K75" s="1" t="s">
        <v>11985</v>
      </c>
      <c r="L75" s="1">
        <v>-9.0</v>
      </c>
      <c r="M75" s="1">
        <v>0.0297</v>
      </c>
      <c r="N75" s="1">
        <v>18.1653</v>
      </c>
      <c r="O75" s="1" t="s">
        <v>43</v>
      </c>
      <c r="P75" s="1" t="s">
        <v>11986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28</v>
      </c>
      <c r="B76" s="1" t="s">
        <v>17</v>
      </c>
      <c r="C76" s="1">
        <v>214.2</v>
      </c>
      <c r="D76" s="1">
        <v>0.0</v>
      </c>
      <c r="E76" s="1" t="s">
        <v>29</v>
      </c>
      <c r="F76" s="1" t="s">
        <v>19</v>
      </c>
      <c r="G76" s="1" t="s">
        <v>20</v>
      </c>
      <c r="H76" s="1" t="s">
        <v>11987</v>
      </c>
      <c r="I76" s="1" t="s">
        <v>11988</v>
      </c>
      <c r="J76" s="1" t="s">
        <v>11988</v>
      </c>
      <c r="K76" s="2"/>
      <c r="L76" s="1">
        <v>-4.0</v>
      </c>
      <c r="M76" s="1"/>
      <c r="N76" s="1">
        <v>10.377666666666666</v>
      </c>
      <c r="O76" s="1" t="s">
        <v>11771</v>
      </c>
      <c r="P76" s="1" t="s">
        <v>11935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36</v>
      </c>
      <c r="B77" s="1" t="s">
        <v>17</v>
      </c>
      <c r="C77" s="1">
        <v>329.0</v>
      </c>
      <c r="D77" s="1">
        <v>0.0</v>
      </c>
      <c r="E77" s="1" t="s">
        <v>11750</v>
      </c>
      <c r="F77" s="1" t="s">
        <v>38</v>
      </c>
      <c r="G77" s="1" t="s">
        <v>20</v>
      </c>
      <c r="H77" s="1" t="s">
        <v>11989</v>
      </c>
      <c r="I77" s="1" t="s">
        <v>11990</v>
      </c>
      <c r="J77" s="1" t="s">
        <v>11991</v>
      </c>
      <c r="K77" s="1" t="s">
        <v>11992</v>
      </c>
      <c r="L77" s="1">
        <v>-5.0</v>
      </c>
      <c r="M77" s="1">
        <v>0.03186666666666667</v>
      </c>
      <c r="N77" s="1">
        <v>7.0244333333333335</v>
      </c>
      <c r="O77" s="1" t="s">
        <v>43</v>
      </c>
      <c r="P77" s="1" t="s">
        <v>11993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36</v>
      </c>
      <c r="B78" s="1" t="s">
        <v>17</v>
      </c>
      <c r="C78" s="1">
        <v>309.0</v>
      </c>
      <c r="D78" s="1">
        <v>0.0</v>
      </c>
      <c r="E78" s="1" t="s">
        <v>11750</v>
      </c>
      <c r="F78" s="1" t="s">
        <v>38</v>
      </c>
      <c r="G78" s="1" t="s">
        <v>20</v>
      </c>
      <c r="H78" s="1" t="s">
        <v>11994</v>
      </c>
      <c r="I78" s="1" t="s">
        <v>11995</v>
      </c>
      <c r="J78" s="1" t="s">
        <v>11996</v>
      </c>
      <c r="K78" s="1" t="s">
        <v>11997</v>
      </c>
      <c r="L78" s="1">
        <v>-9.0</v>
      </c>
      <c r="M78" s="1">
        <v>0.03105</v>
      </c>
      <c r="N78" s="1">
        <v>12.7415</v>
      </c>
      <c r="O78" s="1" t="s">
        <v>43</v>
      </c>
      <c r="P78" s="1" t="s">
        <v>11998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28</v>
      </c>
      <c r="B79" s="1" t="s">
        <v>17</v>
      </c>
      <c r="C79" s="1">
        <v>677.0</v>
      </c>
      <c r="D79" s="1">
        <v>0.0</v>
      </c>
      <c r="E79" s="1" t="s">
        <v>29</v>
      </c>
      <c r="F79" s="1" t="s">
        <v>19</v>
      </c>
      <c r="G79" s="1" t="s">
        <v>20</v>
      </c>
      <c r="H79" s="1" t="s">
        <v>11999</v>
      </c>
      <c r="I79" s="1" t="s">
        <v>12000</v>
      </c>
      <c r="J79" s="1" t="s">
        <v>12000</v>
      </c>
      <c r="K79" s="2"/>
      <c r="L79" s="1">
        <v>-10.0</v>
      </c>
      <c r="M79" s="1"/>
      <c r="N79" s="1">
        <v>9.04765</v>
      </c>
      <c r="O79" s="1" t="s">
        <v>11771</v>
      </c>
      <c r="P79" s="1" t="s">
        <v>12001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36</v>
      </c>
      <c r="B80" s="1" t="s">
        <v>17</v>
      </c>
      <c r="C80" s="1">
        <v>279.0</v>
      </c>
      <c r="D80" s="1">
        <v>70.0</v>
      </c>
      <c r="E80" s="2"/>
      <c r="F80" s="1" t="s">
        <v>67</v>
      </c>
      <c r="G80" s="1" t="s">
        <v>68</v>
      </c>
      <c r="H80" s="1" t="s">
        <v>12002</v>
      </c>
      <c r="I80" s="1" t="s">
        <v>12003</v>
      </c>
      <c r="J80" s="1" t="s">
        <v>12003</v>
      </c>
      <c r="K80" s="2"/>
      <c r="L80" s="1">
        <v>-6.0</v>
      </c>
      <c r="M80" s="1"/>
      <c r="N80" s="1">
        <v>17.387616666666666</v>
      </c>
      <c r="O80" s="1" t="s">
        <v>43</v>
      </c>
      <c r="P80" s="1" t="s">
        <v>12004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58</v>
      </c>
      <c r="B81" s="1" t="s">
        <v>17</v>
      </c>
      <c r="C81" s="1">
        <v>281.0</v>
      </c>
      <c r="D81" s="1">
        <v>0.0</v>
      </c>
      <c r="E81" s="2"/>
      <c r="F81" s="1" t="s">
        <v>19</v>
      </c>
      <c r="G81" s="1" t="s">
        <v>20</v>
      </c>
      <c r="H81" s="1" t="s">
        <v>12005</v>
      </c>
      <c r="I81" s="1" t="s">
        <v>12006</v>
      </c>
      <c r="J81" s="1" t="s">
        <v>12006</v>
      </c>
      <c r="K81" s="2"/>
      <c r="L81" s="1">
        <v>-6.0</v>
      </c>
      <c r="M81" s="1"/>
      <c r="N81" s="1">
        <v>8.846083333333333</v>
      </c>
      <c r="O81" s="1" t="s">
        <v>11729</v>
      </c>
      <c r="P81" s="1" t="s">
        <v>12007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16</v>
      </c>
      <c r="B82" s="1" t="s">
        <v>17</v>
      </c>
      <c r="C82" s="1">
        <v>615.0</v>
      </c>
      <c r="D82" s="1">
        <v>0.0</v>
      </c>
      <c r="E82" s="1" t="s">
        <v>12008</v>
      </c>
      <c r="F82" s="1" t="s">
        <v>19</v>
      </c>
      <c r="G82" s="1" t="s">
        <v>20</v>
      </c>
      <c r="H82" s="1" t="s">
        <v>12009</v>
      </c>
      <c r="I82" s="1" t="s">
        <v>12010</v>
      </c>
      <c r="J82" s="1" t="s">
        <v>12010</v>
      </c>
      <c r="K82" s="2"/>
      <c r="L82" s="1">
        <v>-8.0</v>
      </c>
      <c r="M82" s="1"/>
      <c r="N82" s="1">
        <v>11.922383333333334</v>
      </c>
      <c r="O82" s="1" t="s">
        <v>11729</v>
      </c>
      <c r="P82" s="1" t="s">
        <v>12011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179</v>
      </c>
      <c r="B83" s="1" t="s">
        <v>17</v>
      </c>
      <c r="C83" s="1">
        <v>518.0</v>
      </c>
      <c r="D83" s="1">
        <v>0.0</v>
      </c>
      <c r="E83" s="2"/>
      <c r="F83" s="1" t="s">
        <v>67</v>
      </c>
      <c r="G83" s="1" t="s">
        <v>93</v>
      </c>
      <c r="H83" s="1" t="s">
        <v>12012</v>
      </c>
      <c r="I83" s="1" t="s">
        <v>12013</v>
      </c>
      <c r="J83" s="1" t="s">
        <v>12013</v>
      </c>
      <c r="K83" s="2"/>
      <c r="L83" s="1">
        <v>-3.0</v>
      </c>
      <c r="M83" s="1"/>
      <c r="N83" s="1">
        <v>7.007233333333334</v>
      </c>
      <c r="O83" s="1" t="s">
        <v>182</v>
      </c>
      <c r="P83" s="1" t="s">
        <v>12014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36</v>
      </c>
      <c r="B84" s="1" t="s">
        <v>17</v>
      </c>
      <c r="C84" s="1">
        <v>279.0</v>
      </c>
      <c r="D84" s="1">
        <v>0.0</v>
      </c>
      <c r="E84" s="1" t="s">
        <v>11750</v>
      </c>
      <c r="F84" s="1" t="s">
        <v>38</v>
      </c>
      <c r="G84" s="1" t="s">
        <v>93</v>
      </c>
      <c r="H84" s="1" t="s">
        <v>12015</v>
      </c>
      <c r="I84" s="1" t="s">
        <v>12016</v>
      </c>
      <c r="J84" s="1" t="s">
        <v>12017</v>
      </c>
      <c r="K84" s="1" t="s">
        <v>12018</v>
      </c>
      <c r="L84" s="1">
        <v>-14.0</v>
      </c>
      <c r="M84" s="1">
        <v>0.018</v>
      </c>
      <c r="N84" s="1">
        <v>7.8898166666666665</v>
      </c>
      <c r="O84" s="1" t="s">
        <v>43</v>
      </c>
      <c r="P84" s="1" t="s">
        <v>12019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36</v>
      </c>
      <c r="B85" s="1" t="s">
        <v>17</v>
      </c>
      <c r="C85" s="1">
        <v>343.0</v>
      </c>
      <c r="D85" s="1">
        <v>0.0</v>
      </c>
      <c r="E85" s="1" t="s">
        <v>11795</v>
      </c>
      <c r="F85" s="1" t="s">
        <v>38</v>
      </c>
      <c r="G85" s="1" t="s">
        <v>93</v>
      </c>
      <c r="H85" s="1" t="s">
        <v>12020</v>
      </c>
      <c r="I85" s="1" t="s">
        <v>12021</v>
      </c>
      <c r="J85" s="1" t="s">
        <v>12022</v>
      </c>
      <c r="K85" s="1" t="s">
        <v>12023</v>
      </c>
      <c r="L85" s="1">
        <v>-3.0</v>
      </c>
      <c r="M85" s="1">
        <v>0.03861666666666667</v>
      </c>
      <c r="N85" s="1">
        <v>34.110083333333336</v>
      </c>
      <c r="O85" s="1" t="s">
        <v>43</v>
      </c>
      <c r="P85" s="1" t="s">
        <v>12024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17</v>
      </c>
      <c r="C86" s="1">
        <v>321.0</v>
      </c>
      <c r="D86" s="1">
        <v>0.0</v>
      </c>
      <c r="E86" s="1" t="s">
        <v>10608</v>
      </c>
      <c r="F86" s="1" t="s">
        <v>19</v>
      </c>
      <c r="G86" s="1" t="s">
        <v>20</v>
      </c>
      <c r="H86" s="1" t="s">
        <v>12025</v>
      </c>
      <c r="I86" s="1" t="s">
        <v>12026</v>
      </c>
      <c r="J86" s="1" t="s">
        <v>12026</v>
      </c>
      <c r="K86" s="2"/>
      <c r="L86" s="1">
        <v>-10.0</v>
      </c>
      <c r="M86" s="1"/>
      <c r="N86" s="1">
        <v>4.894966666666667</v>
      </c>
      <c r="O86" s="1" t="s">
        <v>11729</v>
      </c>
      <c r="P86" s="1" t="s">
        <v>12027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28</v>
      </c>
      <c r="B87" s="1" t="s">
        <v>17</v>
      </c>
      <c r="C87" s="3">
        <v>796.0</v>
      </c>
      <c r="D87" s="1">
        <v>0.0</v>
      </c>
      <c r="E87" s="1" t="s">
        <v>29</v>
      </c>
      <c r="F87" s="1" t="s">
        <v>19</v>
      </c>
      <c r="G87" s="1" t="s">
        <v>20</v>
      </c>
      <c r="H87" s="1" t="s">
        <v>12028</v>
      </c>
      <c r="I87" s="1" t="s">
        <v>12029</v>
      </c>
      <c r="J87" s="1" t="s">
        <v>12029</v>
      </c>
      <c r="K87" s="2"/>
      <c r="L87" s="1">
        <v>-6.0</v>
      </c>
      <c r="M87" s="1"/>
      <c r="N87" s="1">
        <v>13.158366666666666</v>
      </c>
      <c r="O87" s="1" t="s">
        <v>11771</v>
      </c>
      <c r="P87" s="1" t="s">
        <v>12030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179</v>
      </c>
      <c r="B88" s="1" t="s">
        <v>17</v>
      </c>
      <c r="C88" s="3">
        <v>0.0</v>
      </c>
      <c r="D88" s="1">
        <v>952.0</v>
      </c>
      <c r="E88" s="2"/>
      <c r="F88" s="1" t="s">
        <v>67</v>
      </c>
      <c r="G88" s="1" t="s">
        <v>93</v>
      </c>
      <c r="H88" s="1" t="s">
        <v>12031</v>
      </c>
      <c r="I88" s="1" t="s">
        <v>12032</v>
      </c>
      <c r="J88" s="1" t="s">
        <v>12032</v>
      </c>
      <c r="K88" s="2"/>
      <c r="L88" s="1">
        <v>8.0</v>
      </c>
      <c r="M88" s="1"/>
      <c r="N88" s="1">
        <v>14.983816666666666</v>
      </c>
      <c r="O88" s="1" t="s">
        <v>182</v>
      </c>
      <c r="P88" s="1" t="s">
        <v>12033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36</v>
      </c>
      <c r="B89" s="1" t="s">
        <v>17</v>
      </c>
      <c r="C89" s="3">
        <v>289.0</v>
      </c>
      <c r="D89" s="1">
        <v>67.0</v>
      </c>
      <c r="E89" s="2"/>
      <c r="F89" s="1" t="s">
        <v>67</v>
      </c>
      <c r="G89" s="1" t="s">
        <v>93</v>
      </c>
      <c r="H89" s="1" t="s">
        <v>12034</v>
      </c>
      <c r="I89" s="1" t="s">
        <v>12035</v>
      </c>
      <c r="J89" s="1" t="s">
        <v>12035</v>
      </c>
      <c r="K89" s="2"/>
      <c r="L89" s="1">
        <v>-8.0</v>
      </c>
      <c r="M89" s="1"/>
      <c r="N89" s="1">
        <v>11.218716666666667</v>
      </c>
      <c r="O89" s="1" t="s">
        <v>43</v>
      </c>
      <c r="P89" s="1" t="s">
        <v>12036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28</v>
      </c>
      <c r="B90" s="1" t="s">
        <v>17</v>
      </c>
      <c r="C90" s="1">
        <v>249.2</v>
      </c>
      <c r="D90" s="1">
        <v>0.0</v>
      </c>
      <c r="E90" s="1" t="s">
        <v>29</v>
      </c>
      <c r="F90" s="1" t="s">
        <v>19</v>
      </c>
      <c r="G90" s="1" t="s">
        <v>20</v>
      </c>
      <c r="H90" s="1" t="s">
        <v>12037</v>
      </c>
      <c r="I90" s="1" t="s">
        <v>12038</v>
      </c>
      <c r="J90" s="1" t="s">
        <v>12038</v>
      </c>
      <c r="K90" s="2"/>
      <c r="L90" s="1">
        <v>-5.0</v>
      </c>
      <c r="M90" s="1"/>
      <c r="N90" s="1">
        <v>9.353566666666667</v>
      </c>
      <c r="O90" s="1" t="s">
        <v>11771</v>
      </c>
      <c r="P90" s="1" t="s">
        <v>12039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58</v>
      </c>
      <c r="B91" s="1" t="s">
        <v>17</v>
      </c>
      <c r="C91" s="1">
        <v>658.0</v>
      </c>
      <c r="D91" s="1">
        <v>0.0</v>
      </c>
      <c r="E91" s="2"/>
      <c r="F91" s="1" t="s">
        <v>19</v>
      </c>
      <c r="G91" s="1" t="s">
        <v>93</v>
      </c>
      <c r="H91" s="1" t="s">
        <v>12040</v>
      </c>
      <c r="I91" s="1" t="s">
        <v>12041</v>
      </c>
      <c r="J91" s="1" t="s">
        <v>12041</v>
      </c>
      <c r="K91" s="2"/>
      <c r="L91" s="1">
        <v>-11.0</v>
      </c>
      <c r="M91" s="1"/>
      <c r="N91" s="1">
        <v>8.186666666666667</v>
      </c>
      <c r="O91" s="1" t="s">
        <v>11729</v>
      </c>
      <c r="P91" s="1" t="s">
        <v>12042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28</v>
      </c>
      <c r="B92" s="1" t="s">
        <v>17</v>
      </c>
      <c r="C92" s="1">
        <v>266.2</v>
      </c>
      <c r="D92" s="1">
        <v>0.0</v>
      </c>
      <c r="E92" s="1" t="s">
        <v>29</v>
      </c>
      <c r="F92" s="1" t="s">
        <v>19</v>
      </c>
      <c r="G92" s="1" t="s">
        <v>20</v>
      </c>
      <c r="H92" s="1" t="s">
        <v>12043</v>
      </c>
      <c r="I92" s="1" t="s">
        <v>12044</v>
      </c>
      <c r="J92" s="1" t="s">
        <v>12044</v>
      </c>
      <c r="K92" s="2"/>
      <c r="L92" s="1">
        <v>-7.0</v>
      </c>
      <c r="M92" s="1"/>
      <c r="N92" s="1">
        <v>7.198966666666666</v>
      </c>
      <c r="O92" s="1" t="s">
        <v>11771</v>
      </c>
      <c r="P92" s="1" t="s">
        <v>12045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28</v>
      </c>
      <c r="B93" s="1" t="s">
        <v>17</v>
      </c>
      <c r="C93" s="1">
        <v>329.0</v>
      </c>
      <c r="D93" s="1">
        <v>0.0</v>
      </c>
      <c r="E93" s="1" t="s">
        <v>29</v>
      </c>
      <c r="F93" s="1" t="s">
        <v>19</v>
      </c>
      <c r="G93" s="1" t="s">
        <v>20</v>
      </c>
      <c r="H93" s="1" t="s">
        <v>12046</v>
      </c>
      <c r="I93" s="1" t="s">
        <v>12047</v>
      </c>
      <c r="J93" s="1" t="s">
        <v>12047</v>
      </c>
      <c r="K93" s="2"/>
      <c r="L93" s="1">
        <v>-7.0</v>
      </c>
      <c r="M93" s="1"/>
      <c r="N93" s="1">
        <v>7.383383333333334</v>
      </c>
      <c r="O93" s="1" t="s">
        <v>11771</v>
      </c>
      <c r="P93" s="1" t="s">
        <v>12048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36</v>
      </c>
      <c r="B94" s="1" t="s">
        <v>17</v>
      </c>
      <c r="C94" s="1">
        <v>747.0</v>
      </c>
      <c r="D94" s="1">
        <v>0.0</v>
      </c>
      <c r="E94" s="1" t="s">
        <v>11795</v>
      </c>
      <c r="F94" s="1" t="s">
        <v>38</v>
      </c>
      <c r="G94" s="1" t="s">
        <v>93</v>
      </c>
      <c r="H94" s="1" t="s">
        <v>12049</v>
      </c>
      <c r="I94" s="1" t="s">
        <v>12050</v>
      </c>
      <c r="J94" s="1" t="s">
        <v>12051</v>
      </c>
      <c r="K94" s="1" t="s">
        <v>12052</v>
      </c>
      <c r="L94" s="1">
        <v>4.0</v>
      </c>
      <c r="M94" s="1">
        <v>0.011033333333333332</v>
      </c>
      <c r="N94" s="1">
        <v>43.904783333333334</v>
      </c>
      <c r="O94" s="1" t="s">
        <v>43</v>
      </c>
      <c r="P94" s="1" t="s">
        <v>12053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28</v>
      </c>
      <c r="B95" s="1" t="s">
        <v>17</v>
      </c>
      <c r="C95" s="1">
        <v>298.2</v>
      </c>
      <c r="D95" s="1">
        <v>0.0</v>
      </c>
      <c r="E95" s="1" t="s">
        <v>29</v>
      </c>
      <c r="F95" s="1" t="s">
        <v>19</v>
      </c>
      <c r="G95" s="1" t="s">
        <v>20</v>
      </c>
      <c r="H95" s="1" t="s">
        <v>12054</v>
      </c>
      <c r="I95" s="1" t="s">
        <v>12055</v>
      </c>
      <c r="J95" s="1" t="s">
        <v>12055</v>
      </c>
      <c r="K95" s="2"/>
      <c r="L95" s="1">
        <v>-8.0</v>
      </c>
      <c r="M95" s="1"/>
      <c r="N95" s="1">
        <v>6.25755</v>
      </c>
      <c r="O95" s="1" t="s">
        <v>11771</v>
      </c>
      <c r="P95" s="1" t="s">
        <v>12056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28</v>
      </c>
      <c r="B96" s="1" t="s">
        <v>17</v>
      </c>
      <c r="C96" s="1">
        <v>545.2</v>
      </c>
      <c r="D96" s="1">
        <v>0.0</v>
      </c>
      <c r="E96" s="1" t="s">
        <v>29</v>
      </c>
      <c r="F96" s="1" t="s">
        <v>19</v>
      </c>
      <c r="G96" s="1" t="s">
        <v>20</v>
      </c>
      <c r="H96" s="1" t="s">
        <v>12057</v>
      </c>
      <c r="I96" s="1" t="s">
        <v>12058</v>
      </c>
      <c r="J96" s="1" t="s">
        <v>12058</v>
      </c>
      <c r="K96" s="2"/>
      <c r="L96" s="1">
        <v>-6.0</v>
      </c>
      <c r="M96" s="1"/>
      <c r="N96" s="1">
        <v>13.34375</v>
      </c>
      <c r="O96" s="1" t="s">
        <v>11771</v>
      </c>
      <c r="P96" s="1" t="s">
        <v>12059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36</v>
      </c>
      <c r="B97" s="1" t="s">
        <v>17</v>
      </c>
      <c r="C97" s="3">
        <v>368.0</v>
      </c>
      <c r="D97" s="1">
        <v>0.0</v>
      </c>
      <c r="E97" s="1" t="s">
        <v>11795</v>
      </c>
      <c r="F97" s="1" t="s">
        <v>38</v>
      </c>
      <c r="G97" s="1" t="s">
        <v>20</v>
      </c>
      <c r="H97" s="1" t="s">
        <v>12060</v>
      </c>
      <c r="I97" s="1" t="s">
        <v>12061</v>
      </c>
      <c r="J97" s="1" t="s">
        <v>12062</v>
      </c>
      <c r="K97" s="1" t="s">
        <v>12063</v>
      </c>
      <c r="L97" s="1">
        <v>-8.0</v>
      </c>
      <c r="M97" s="1">
        <v>0.03615</v>
      </c>
      <c r="N97" s="1">
        <v>13.59765</v>
      </c>
      <c r="O97" s="1" t="s">
        <v>43</v>
      </c>
      <c r="P97" s="1" t="s">
        <v>12064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58</v>
      </c>
      <c r="B98" s="1" t="s">
        <v>17</v>
      </c>
      <c r="C98" s="1">
        <v>622.0</v>
      </c>
      <c r="D98" s="1">
        <v>0.0</v>
      </c>
      <c r="E98" s="2"/>
      <c r="F98" s="1" t="s">
        <v>19</v>
      </c>
      <c r="G98" s="1" t="s">
        <v>20</v>
      </c>
      <c r="H98" s="1" t="s">
        <v>12065</v>
      </c>
      <c r="I98" s="1" t="s">
        <v>12066</v>
      </c>
      <c r="J98" s="1" t="s">
        <v>12066</v>
      </c>
      <c r="K98" s="2"/>
      <c r="L98" s="1">
        <v>-7.0</v>
      </c>
      <c r="M98" s="1"/>
      <c r="N98" s="1">
        <v>12.289733333333333</v>
      </c>
      <c r="O98" s="1" t="s">
        <v>11729</v>
      </c>
      <c r="P98" s="1" t="s">
        <v>12067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179</v>
      </c>
      <c r="B99" s="1" t="s">
        <v>17</v>
      </c>
      <c r="C99" s="1">
        <v>119.0</v>
      </c>
      <c r="D99" s="1">
        <v>0.0</v>
      </c>
      <c r="E99" s="2"/>
      <c r="F99" s="1" t="s">
        <v>67</v>
      </c>
      <c r="G99" s="1" t="s">
        <v>93</v>
      </c>
      <c r="H99" s="1" t="s">
        <v>12068</v>
      </c>
      <c r="I99" s="1" t="s">
        <v>12069</v>
      </c>
      <c r="J99" s="1" t="s">
        <v>12069</v>
      </c>
      <c r="K99" s="2"/>
      <c r="L99" s="1">
        <v>0.0</v>
      </c>
      <c r="M99" s="1"/>
      <c r="N99" s="1">
        <v>5.4973833333333335</v>
      </c>
      <c r="O99" s="1" t="s">
        <v>182</v>
      </c>
      <c r="P99" s="1" t="s">
        <v>12070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36</v>
      </c>
      <c r="B100" s="1" t="s">
        <v>17</v>
      </c>
      <c r="C100" s="1">
        <v>408.0</v>
      </c>
      <c r="D100" s="1">
        <v>0.0</v>
      </c>
      <c r="E100" s="1" t="s">
        <v>11795</v>
      </c>
      <c r="F100" s="1" t="s">
        <v>38</v>
      </c>
      <c r="G100" s="1" t="s">
        <v>93</v>
      </c>
      <c r="H100" s="1" t="s">
        <v>12071</v>
      </c>
      <c r="I100" s="1" t="s">
        <v>12072</v>
      </c>
      <c r="J100" s="1" t="s">
        <v>12073</v>
      </c>
      <c r="K100" s="1" t="s">
        <v>12074</v>
      </c>
      <c r="L100" s="1">
        <v>-4.0</v>
      </c>
      <c r="M100" s="1">
        <v>0.023766666666666665</v>
      </c>
      <c r="N100" s="1">
        <v>12.019766666666667</v>
      </c>
      <c r="O100" s="1" t="s">
        <v>43</v>
      </c>
      <c r="P100" s="1" t="s">
        <v>12075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58</v>
      </c>
      <c r="B101" s="1" t="s">
        <v>17</v>
      </c>
      <c r="C101" s="3">
        <v>329.0</v>
      </c>
      <c r="D101" s="1">
        <v>0.0</v>
      </c>
      <c r="E101" s="2"/>
      <c r="F101" s="1" t="s">
        <v>19</v>
      </c>
      <c r="G101" s="1" t="s">
        <v>20</v>
      </c>
      <c r="H101" s="1" t="s">
        <v>12076</v>
      </c>
      <c r="I101" s="1" t="s">
        <v>12077</v>
      </c>
      <c r="J101" s="1" t="s">
        <v>12077</v>
      </c>
      <c r="K101" s="2"/>
      <c r="L101" s="1">
        <v>-10.0</v>
      </c>
      <c r="M101" s="1"/>
      <c r="N101" s="1">
        <v>4.855566666666666</v>
      </c>
      <c r="O101" s="1" t="s">
        <v>11729</v>
      </c>
      <c r="P101" s="1" t="s">
        <v>12078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28</v>
      </c>
      <c r="B102" s="1" t="s">
        <v>17</v>
      </c>
      <c r="C102" s="1">
        <v>271.2</v>
      </c>
      <c r="D102" s="1">
        <v>0.0</v>
      </c>
      <c r="E102" s="1" t="s">
        <v>29</v>
      </c>
      <c r="F102" s="1" t="s">
        <v>19</v>
      </c>
      <c r="G102" s="1" t="s">
        <v>20</v>
      </c>
      <c r="H102" s="1" t="s">
        <v>12079</v>
      </c>
      <c r="I102" s="1" t="s">
        <v>12080</v>
      </c>
      <c r="J102" s="1" t="s">
        <v>12080</v>
      </c>
      <c r="K102" s="2"/>
      <c r="L102" s="1">
        <v>-8.0</v>
      </c>
      <c r="M102" s="1"/>
      <c r="N102" s="1">
        <v>6.88165</v>
      </c>
      <c r="O102" s="1" t="s">
        <v>11771</v>
      </c>
      <c r="P102" s="1" t="s">
        <v>12081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58</v>
      </c>
      <c r="B103" s="1" t="s">
        <v>17</v>
      </c>
      <c r="C103" s="1">
        <v>588.0</v>
      </c>
      <c r="D103" s="1">
        <v>0.0</v>
      </c>
      <c r="E103" s="2"/>
      <c r="F103" s="1" t="s">
        <v>19</v>
      </c>
      <c r="G103" s="1" t="s">
        <v>20</v>
      </c>
      <c r="H103" s="1" t="s">
        <v>12082</v>
      </c>
      <c r="I103" s="1" t="s">
        <v>12083</v>
      </c>
      <c r="J103" s="1" t="s">
        <v>12083</v>
      </c>
      <c r="K103" s="2"/>
      <c r="L103" s="1">
        <v>-6.0</v>
      </c>
      <c r="M103" s="1"/>
      <c r="N103" s="1">
        <v>13.894266666666667</v>
      </c>
      <c r="O103" s="1" t="s">
        <v>11729</v>
      </c>
      <c r="P103" s="1" t="s">
        <v>12084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58</v>
      </c>
      <c r="B104" s="1" t="s">
        <v>17</v>
      </c>
      <c r="C104" s="3">
        <v>329.0</v>
      </c>
      <c r="D104" s="1">
        <v>0.0</v>
      </c>
      <c r="E104" s="2"/>
      <c r="F104" s="1" t="s">
        <v>19</v>
      </c>
      <c r="G104" s="1" t="s">
        <v>20</v>
      </c>
      <c r="H104" s="1" t="s">
        <v>12085</v>
      </c>
      <c r="I104" s="1" t="s">
        <v>12086</v>
      </c>
      <c r="J104" s="1" t="s">
        <v>12086</v>
      </c>
      <c r="K104" s="2"/>
      <c r="L104" s="1">
        <v>-5.0</v>
      </c>
      <c r="M104" s="1"/>
      <c r="N104" s="1">
        <v>9.268733333333333</v>
      </c>
      <c r="O104" s="1" t="s">
        <v>11729</v>
      </c>
      <c r="P104" s="1" t="s">
        <v>12087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36</v>
      </c>
      <c r="B105" s="1" t="s">
        <v>17</v>
      </c>
      <c r="C105" s="1">
        <v>250.0</v>
      </c>
      <c r="D105" s="1">
        <v>0.0</v>
      </c>
      <c r="E105" s="1" t="s">
        <v>11795</v>
      </c>
      <c r="F105" s="1" t="s">
        <v>38</v>
      </c>
      <c r="G105" s="1" t="s">
        <v>20</v>
      </c>
      <c r="H105" s="1" t="s">
        <v>12088</v>
      </c>
      <c r="I105" s="1" t="s">
        <v>12089</v>
      </c>
      <c r="J105" s="1" t="s">
        <v>12090</v>
      </c>
      <c r="K105" s="1" t="s">
        <v>12091</v>
      </c>
      <c r="L105" s="1">
        <v>-6.0</v>
      </c>
      <c r="M105" s="1">
        <v>0.0151</v>
      </c>
      <c r="N105" s="1">
        <v>10.971133333333333</v>
      </c>
      <c r="O105" s="1" t="s">
        <v>43</v>
      </c>
      <c r="P105" s="1" t="s">
        <v>11891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36</v>
      </c>
      <c r="B106" s="1" t="s">
        <v>17</v>
      </c>
      <c r="C106" s="1">
        <v>406.0</v>
      </c>
      <c r="D106" s="1">
        <v>0.0</v>
      </c>
      <c r="E106" s="2"/>
      <c r="F106" s="1" t="s">
        <v>67</v>
      </c>
      <c r="G106" s="1" t="s">
        <v>68</v>
      </c>
      <c r="H106" s="1" t="s">
        <v>12092</v>
      </c>
      <c r="I106" s="1" t="s">
        <v>12093</v>
      </c>
      <c r="J106" s="1" t="s">
        <v>12093</v>
      </c>
      <c r="K106" s="2"/>
      <c r="L106" s="1">
        <v>-6.0</v>
      </c>
      <c r="M106" s="1"/>
      <c r="N106" s="1">
        <v>12.402783333333334</v>
      </c>
      <c r="O106" s="1" t="s">
        <v>43</v>
      </c>
      <c r="P106" s="1" t="s">
        <v>12094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28</v>
      </c>
      <c r="B107" s="1" t="s">
        <v>17</v>
      </c>
      <c r="C107" s="1">
        <v>326.2</v>
      </c>
      <c r="D107" s="1">
        <v>0.0</v>
      </c>
      <c r="E107" s="1" t="s">
        <v>29</v>
      </c>
      <c r="F107" s="1" t="s">
        <v>19</v>
      </c>
      <c r="G107" s="1" t="s">
        <v>20</v>
      </c>
      <c r="H107" s="1" t="s">
        <v>12095</v>
      </c>
      <c r="I107" s="1" t="s">
        <v>12096</v>
      </c>
      <c r="J107" s="1" t="s">
        <v>12096</v>
      </c>
      <c r="K107" s="2"/>
      <c r="L107" s="1">
        <v>-4.0</v>
      </c>
      <c r="M107" s="1"/>
      <c r="N107" s="1">
        <v>10.109516666666666</v>
      </c>
      <c r="O107" s="1" t="s">
        <v>11771</v>
      </c>
      <c r="P107" s="1" t="s">
        <v>12097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28</v>
      </c>
      <c r="B108" s="1" t="s">
        <v>17</v>
      </c>
      <c r="C108" s="1">
        <v>214.2</v>
      </c>
      <c r="D108" s="1">
        <v>0.0</v>
      </c>
      <c r="E108" s="1" t="s">
        <v>29</v>
      </c>
      <c r="F108" s="1" t="s">
        <v>19</v>
      </c>
      <c r="G108" s="1" t="s">
        <v>20</v>
      </c>
      <c r="H108" s="1" t="s">
        <v>12098</v>
      </c>
      <c r="I108" s="1" t="s">
        <v>12099</v>
      </c>
      <c r="J108" s="1" t="s">
        <v>12099</v>
      </c>
      <c r="K108" s="2"/>
      <c r="L108" s="1">
        <v>-7.0</v>
      </c>
      <c r="M108" s="1"/>
      <c r="N108" s="1">
        <v>7.1118</v>
      </c>
      <c r="O108" s="1" t="s">
        <v>11771</v>
      </c>
      <c r="P108" s="1" t="s">
        <v>11935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28</v>
      </c>
      <c r="B109" s="1" t="s">
        <v>17</v>
      </c>
      <c r="C109" s="3">
        <v>324.4</v>
      </c>
      <c r="D109" s="1">
        <v>0.0</v>
      </c>
      <c r="E109" s="1" t="s">
        <v>29</v>
      </c>
      <c r="F109" s="1" t="s">
        <v>19</v>
      </c>
      <c r="G109" s="1" t="s">
        <v>20</v>
      </c>
      <c r="H109" s="1" t="s">
        <v>12100</v>
      </c>
      <c r="I109" s="1" t="s">
        <v>12101</v>
      </c>
      <c r="J109" s="1" t="s">
        <v>12101</v>
      </c>
      <c r="K109" s="2"/>
      <c r="L109" s="1">
        <v>-7.0</v>
      </c>
      <c r="M109" s="1"/>
      <c r="N109" s="1">
        <v>7.9845</v>
      </c>
      <c r="O109" s="1" t="s">
        <v>11771</v>
      </c>
      <c r="P109" s="1" t="s">
        <v>12102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36</v>
      </c>
      <c r="B110" s="1" t="s">
        <v>17</v>
      </c>
      <c r="C110" s="3">
        <v>369.0</v>
      </c>
      <c r="D110" s="1">
        <v>0.0</v>
      </c>
      <c r="E110" s="1" t="s">
        <v>11795</v>
      </c>
      <c r="F110" s="1" t="s">
        <v>38</v>
      </c>
      <c r="G110" s="1" t="s">
        <v>20</v>
      </c>
      <c r="H110" s="1" t="s">
        <v>12103</v>
      </c>
      <c r="I110" s="1" t="s">
        <v>12104</v>
      </c>
      <c r="J110" s="1" t="s">
        <v>12105</v>
      </c>
      <c r="K110" s="1" t="s">
        <v>12106</v>
      </c>
      <c r="L110" s="1">
        <v>-4.0</v>
      </c>
      <c r="M110" s="1">
        <v>0.026833333333333334</v>
      </c>
      <c r="N110" s="1">
        <v>7.017633333333333</v>
      </c>
      <c r="O110" s="1" t="s">
        <v>43</v>
      </c>
      <c r="P110" s="1" t="s">
        <v>12107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36</v>
      </c>
      <c r="B111" s="1" t="s">
        <v>17</v>
      </c>
      <c r="C111" s="1">
        <v>279.0</v>
      </c>
      <c r="D111" s="1">
        <v>0.0</v>
      </c>
      <c r="E111" s="1" t="s">
        <v>11750</v>
      </c>
      <c r="F111" s="1" t="s">
        <v>38</v>
      </c>
      <c r="G111" s="1" t="s">
        <v>20</v>
      </c>
      <c r="H111" s="1" t="s">
        <v>12108</v>
      </c>
      <c r="I111" s="1" t="s">
        <v>12109</v>
      </c>
      <c r="J111" s="1" t="s">
        <v>12110</v>
      </c>
      <c r="K111" s="1" t="s">
        <v>12111</v>
      </c>
      <c r="L111" s="1">
        <v>-12.0</v>
      </c>
      <c r="M111" s="1">
        <v>0.022366666666666667</v>
      </c>
      <c r="N111" s="1">
        <v>4.913666666666667</v>
      </c>
      <c r="O111" s="1" t="s">
        <v>43</v>
      </c>
      <c r="P111" s="1" t="s">
        <v>12112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3">
        <v>214.2</v>
      </c>
      <c r="D112" s="1">
        <v>0.0</v>
      </c>
      <c r="E112" s="1" t="s">
        <v>29</v>
      </c>
      <c r="F112" s="1" t="s">
        <v>19</v>
      </c>
      <c r="G112" s="1" t="s">
        <v>20</v>
      </c>
      <c r="H112" s="1" t="s">
        <v>12113</v>
      </c>
      <c r="I112" s="1" t="s">
        <v>12114</v>
      </c>
      <c r="J112" s="1" t="s">
        <v>12114</v>
      </c>
      <c r="K112" s="2"/>
      <c r="L112" s="1">
        <v>-4.0</v>
      </c>
      <c r="M112" s="1"/>
      <c r="N112" s="1">
        <v>10.818616666666667</v>
      </c>
      <c r="O112" s="1" t="s">
        <v>11771</v>
      </c>
      <c r="P112" s="1" t="s">
        <v>12115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36</v>
      </c>
      <c r="B113" s="1" t="s">
        <v>17</v>
      </c>
      <c r="C113" s="1">
        <v>418.0</v>
      </c>
      <c r="D113" s="1">
        <v>105.0</v>
      </c>
      <c r="E113" s="2"/>
      <c r="F113" s="1" t="s">
        <v>67</v>
      </c>
      <c r="G113" s="1" t="s">
        <v>93</v>
      </c>
      <c r="H113" s="1" t="s">
        <v>12116</v>
      </c>
      <c r="I113" s="1" t="s">
        <v>12117</v>
      </c>
      <c r="J113" s="1" t="s">
        <v>12117</v>
      </c>
      <c r="K113" s="2"/>
      <c r="L113" s="1">
        <v>-8.0</v>
      </c>
      <c r="M113" s="1"/>
      <c r="N113" s="1">
        <v>10.910833333333333</v>
      </c>
      <c r="O113" s="1" t="s">
        <v>43</v>
      </c>
      <c r="P113" s="1" t="s">
        <v>12118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58</v>
      </c>
      <c r="B114" s="1" t="s">
        <v>485</v>
      </c>
      <c r="C114" s="1">
        <v>368.0</v>
      </c>
      <c r="D114" s="1">
        <v>0.0</v>
      </c>
      <c r="E114" s="2"/>
      <c r="F114" s="1" t="s">
        <v>19</v>
      </c>
      <c r="G114" s="1" t="s">
        <v>20</v>
      </c>
      <c r="H114" s="1" t="s">
        <v>12119</v>
      </c>
      <c r="I114" s="1" t="s">
        <v>12120</v>
      </c>
      <c r="J114" s="1" t="s">
        <v>12120</v>
      </c>
      <c r="K114" s="2"/>
      <c r="L114" s="1">
        <v>-6.0</v>
      </c>
      <c r="M114" s="1"/>
      <c r="N114" s="1">
        <v>8.665633333333334</v>
      </c>
      <c r="O114" s="1" t="s">
        <v>11729</v>
      </c>
      <c r="P114" s="1" t="s">
        <v>12121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58</v>
      </c>
      <c r="B115" s="1" t="s">
        <v>485</v>
      </c>
      <c r="C115" s="3">
        <v>364.0</v>
      </c>
      <c r="D115" s="1">
        <v>0.0</v>
      </c>
      <c r="E115" s="2"/>
      <c r="F115" s="1" t="s">
        <v>19</v>
      </c>
      <c r="G115" s="1" t="s">
        <v>20</v>
      </c>
      <c r="H115" s="1" t="s">
        <v>12122</v>
      </c>
      <c r="I115" s="1" t="s">
        <v>12123</v>
      </c>
      <c r="J115" s="1" t="s">
        <v>12123</v>
      </c>
      <c r="K115" s="2"/>
      <c r="L115" s="1">
        <v>-7.0</v>
      </c>
      <c r="M115" s="1"/>
      <c r="N115" s="1">
        <v>7.611933333333333</v>
      </c>
      <c r="O115" s="1" t="s">
        <v>11729</v>
      </c>
      <c r="P115" s="1" t="s">
        <v>12124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36</v>
      </c>
      <c r="B116" s="1" t="s">
        <v>17</v>
      </c>
      <c r="C116" s="1">
        <v>712.0</v>
      </c>
      <c r="D116" s="1">
        <v>0.0</v>
      </c>
      <c r="E116" s="1" t="s">
        <v>11750</v>
      </c>
      <c r="F116" s="1" t="s">
        <v>38</v>
      </c>
      <c r="G116" s="1" t="s">
        <v>20</v>
      </c>
      <c r="H116" s="1" t="s">
        <v>12125</v>
      </c>
      <c r="I116" s="1" t="s">
        <v>12126</v>
      </c>
      <c r="J116" s="1" t="s">
        <v>12127</v>
      </c>
      <c r="K116" s="1" t="s">
        <v>12128</v>
      </c>
      <c r="L116" s="1">
        <v>-10.0</v>
      </c>
      <c r="M116" s="1">
        <v>0.027183333333333334</v>
      </c>
      <c r="N116" s="1">
        <v>15.040383333333333</v>
      </c>
      <c r="O116" s="1" t="s">
        <v>43</v>
      </c>
      <c r="P116" s="1" t="s">
        <v>12129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28</v>
      </c>
      <c r="B117" s="1" t="s">
        <v>17</v>
      </c>
      <c r="C117" s="1">
        <v>271.2</v>
      </c>
      <c r="D117" s="1">
        <v>0.0</v>
      </c>
      <c r="E117" s="1" t="s">
        <v>29</v>
      </c>
      <c r="F117" s="1" t="s">
        <v>19</v>
      </c>
      <c r="G117" s="1" t="s">
        <v>20</v>
      </c>
      <c r="H117" s="1" t="s">
        <v>12130</v>
      </c>
      <c r="I117" s="1" t="s">
        <v>12131</v>
      </c>
      <c r="J117" s="1" t="s">
        <v>12131</v>
      </c>
      <c r="K117" s="2"/>
      <c r="L117" s="1">
        <v>-3.0</v>
      </c>
      <c r="M117" s="1"/>
      <c r="N117" s="1">
        <v>11.375066666666667</v>
      </c>
      <c r="O117" s="1" t="s">
        <v>11771</v>
      </c>
      <c r="P117" s="1" t="s">
        <v>12132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485</v>
      </c>
      <c r="C118" s="1">
        <v>264.0</v>
      </c>
      <c r="D118" s="1">
        <v>0.0</v>
      </c>
      <c r="E118" s="1" t="s">
        <v>12133</v>
      </c>
      <c r="F118" s="1" t="s">
        <v>19</v>
      </c>
      <c r="G118" s="1" t="s">
        <v>20</v>
      </c>
      <c r="H118" s="1" t="s">
        <v>12134</v>
      </c>
      <c r="I118" s="1" t="s">
        <v>12135</v>
      </c>
      <c r="J118" s="1" t="s">
        <v>12135</v>
      </c>
      <c r="K118" s="2"/>
      <c r="L118" s="1">
        <v>-6.0</v>
      </c>
      <c r="M118" s="1"/>
      <c r="N118" s="1">
        <v>8.864033333333333</v>
      </c>
      <c r="O118" s="1" t="s">
        <v>11729</v>
      </c>
      <c r="P118" s="1" t="s">
        <v>3393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58</v>
      </c>
      <c r="B119" s="1" t="s">
        <v>485</v>
      </c>
      <c r="C119" s="3">
        <v>587.0</v>
      </c>
      <c r="D119" s="1">
        <v>0.0</v>
      </c>
      <c r="E119" s="2"/>
      <c r="F119" s="1" t="s">
        <v>19</v>
      </c>
      <c r="G119" s="1" t="s">
        <v>20</v>
      </c>
      <c r="H119" s="1" t="s">
        <v>12136</v>
      </c>
      <c r="I119" s="1" t="s">
        <v>12137</v>
      </c>
      <c r="J119" s="1" t="s">
        <v>12137</v>
      </c>
      <c r="K119" s="2"/>
      <c r="L119" s="1">
        <v>1.0</v>
      </c>
      <c r="M119" s="1"/>
      <c r="N119" s="1">
        <v>21.20015</v>
      </c>
      <c r="O119" s="1" t="s">
        <v>11729</v>
      </c>
      <c r="P119" s="1" t="s">
        <v>12138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485</v>
      </c>
      <c r="C120" s="3">
        <v>264.0</v>
      </c>
      <c r="D120" s="1">
        <v>0.0</v>
      </c>
      <c r="E120" s="1" t="s">
        <v>12139</v>
      </c>
      <c r="F120" s="1" t="s">
        <v>19</v>
      </c>
      <c r="G120" s="1" t="s">
        <v>20</v>
      </c>
      <c r="H120" s="1" t="s">
        <v>12140</v>
      </c>
      <c r="I120" s="1" t="s">
        <v>12141</v>
      </c>
      <c r="J120" s="1" t="s">
        <v>12141</v>
      </c>
      <c r="K120" s="2"/>
      <c r="L120" s="1">
        <v>0.0</v>
      </c>
      <c r="M120" s="1"/>
      <c r="N120" s="1">
        <v>14.568633333333333</v>
      </c>
      <c r="O120" s="1" t="s">
        <v>11729</v>
      </c>
      <c r="P120" s="1" t="s">
        <v>12142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58</v>
      </c>
      <c r="B121" s="1" t="s">
        <v>485</v>
      </c>
      <c r="C121" s="3">
        <v>434.0</v>
      </c>
      <c r="D121" s="1">
        <v>0.0</v>
      </c>
      <c r="E121" s="2"/>
      <c r="F121" s="1" t="s">
        <v>19</v>
      </c>
      <c r="G121" s="1" t="s">
        <v>20</v>
      </c>
      <c r="H121" s="1" t="s">
        <v>12143</v>
      </c>
      <c r="I121" s="1" t="s">
        <v>12144</v>
      </c>
      <c r="J121" s="1" t="s">
        <v>12144</v>
      </c>
      <c r="K121" s="2"/>
      <c r="L121" s="1">
        <v>-8.0</v>
      </c>
      <c r="M121" s="1"/>
      <c r="N121" s="1">
        <v>6.604983333333333</v>
      </c>
      <c r="O121" s="1" t="s">
        <v>11729</v>
      </c>
      <c r="P121" s="1" t="s">
        <v>12145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36</v>
      </c>
      <c r="B122" s="1" t="s">
        <v>17</v>
      </c>
      <c r="C122" s="1">
        <v>842.0</v>
      </c>
      <c r="D122" s="1">
        <v>0.0</v>
      </c>
      <c r="E122" s="1" t="s">
        <v>29</v>
      </c>
      <c r="F122" s="1" t="s">
        <v>38</v>
      </c>
      <c r="G122" s="1" t="s">
        <v>20</v>
      </c>
      <c r="H122" s="1" t="s">
        <v>12146</v>
      </c>
      <c r="I122" s="1" t="s">
        <v>12147</v>
      </c>
      <c r="J122" s="1" t="s">
        <v>12148</v>
      </c>
      <c r="K122" s="1" t="s">
        <v>12149</v>
      </c>
      <c r="L122" s="1">
        <v>-16.0</v>
      </c>
      <c r="M122" s="1">
        <v>1.3464333333333334</v>
      </c>
      <c r="N122" s="1">
        <v>21.728933333333334</v>
      </c>
      <c r="O122" s="1" t="s">
        <v>43</v>
      </c>
      <c r="P122" s="1" t="s">
        <v>12150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36</v>
      </c>
      <c r="B123" s="1" t="s">
        <v>17</v>
      </c>
      <c r="C123" s="1">
        <v>299.0</v>
      </c>
      <c r="D123" s="1">
        <v>75.0</v>
      </c>
      <c r="E123" s="2"/>
      <c r="F123" s="1" t="s">
        <v>67</v>
      </c>
      <c r="G123" s="1" t="s">
        <v>93</v>
      </c>
      <c r="H123" s="1" t="s">
        <v>12151</v>
      </c>
      <c r="I123" s="1" t="s">
        <v>12152</v>
      </c>
      <c r="J123" s="1" t="s">
        <v>12152</v>
      </c>
      <c r="K123" s="2"/>
      <c r="L123" s="1">
        <v>-1.0</v>
      </c>
      <c r="M123" s="1"/>
      <c r="N123" s="1">
        <v>17.93975</v>
      </c>
      <c r="O123" s="1" t="s">
        <v>43</v>
      </c>
      <c r="P123" s="1" t="s">
        <v>12153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58</v>
      </c>
      <c r="B124" s="1" t="s">
        <v>485</v>
      </c>
      <c r="C124" s="1">
        <v>224.0</v>
      </c>
      <c r="D124" s="1">
        <v>0.0</v>
      </c>
      <c r="E124" s="2"/>
      <c r="F124" s="1" t="s">
        <v>19</v>
      </c>
      <c r="G124" s="1" t="s">
        <v>20</v>
      </c>
      <c r="H124" s="1" t="s">
        <v>12154</v>
      </c>
      <c r="I124" s="1" t="s">
        <v>12155</v>
      </c>
      <c r="J124" s="1" t="s">
        <v>12155</v>
      </c>
      <c r="K124" s="2"/>
      <c r="L124" s="1">
        <v>6.0</v>
      </c>
      <c r="M124" s="1"/>
      <c r="N124" s="1">
        <v>21.018016666666668</v>
      </c>
      <c r="O124" s="1" t="s">
        <v>11729</v>
      </c>
      <c r="P124" s="1" t="s">
        <v>12156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28</v>
      </c>
      <c r="B125" s="1" t="s">
        <v>17</v>
      </c>
      <c r="C125" s="1">
        <v>329.0</v>
      </c>
      <c r="D125" s="1">
        <v>0.0</v>
      </c>
      <c r="E125" s="1" t="s">
        <v>29</v>
      </c>
      <c r="F125" s="1" t="s">
        <v>19</v>
      </c>
      <c r="G125" s="1" t="s">
        <v>20</v>
      </c>
      <c r="H125" s="1" t="s">
        <v>12157</v>
      </c>
      <c r="I125" s="1" t="s">
        <v>12158</v>
      </c>
      <c r="J125" s="1" t="s">
        <v>12158</v>
      </c>
      <c r="K125" s="2"/>
      <c r="L125" s="1">
        <v>11.0</v>
      </c>
      <c r="M125" s="1"/>
      <c r="N125" s="1">
        <v>26.741416666666666</v>
      </c>
      <c r="O125" s="1" t="s">
        <v>11771</v>
      </c>
      <c r="P125" s="1" t="s">
        <v>12159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36</v>
      </c>
      <c r="B126" s="1" t="s">
        <v>17</v>
      </c>
      <c r="C126" s="1">
        <v>247.0</v>
      </c>
      <c r="D126" s="1">
        <v>62.0</v>
      </c>
      <c r="E126" s="2"/>
      <c r="F126" s="1" t="s">
        <v>67</v>
      </c>
      <c r="G126" s="1" t="s">
        <v>20</v>
      </c>
      <c r="H126" s="1" t="s">
        <v>12160</v>
      </c>
      <c r="I126" s="1" t="s">
        <v>12161</v>
      </c>
      <c r="J126" s="1" t="s">
        <v>12161</v>
      </c>
      <c r="K126" s="2"/>
      <c r="L126" s="1">
        <v>-2.0</v>
      </c>
      <c r="M126" s="1"/>
      <c r="N126" s="1">
        <v>43.3732</v>
      </c>
      <c r="O126" s="1" t="s">
        <v>43</v>
      </c>
      <c r="P126" s="1" t="s">
        <v>12162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179</v>
      </c>
      <c r="B127" s="1" t="s">
        <v>17</v>
      </c>
      <c r="C127" s="1">
        <v>20.0</v>
      </c>
      <c r="D127" s="1">
        <v>35.0</v>
      </c>
      <c r="E127" s="2"/>
      <c r="F127" s="1" t="s">
        <v>67</v>
      </c>
      <c r="G127" s="1" t="s">
        <v>93</v>
      </c>
      <c r="H127" s="1" t="s">
        <v>12163</v>
      </c>
      <c r="I127" s="1" t="s">
        <v>12164</v>
      </c>
      <c r="J127" s="1" t="s">
        <v>12164</v>
      </c>
      <c r="K127" s="2"/>
      <c r="L127" s="1">
        <v>-4.0</v>
      </c>
      <c r="M127" s="1"/>
      <c r="N127" s="1">
        <v>1.8619</v>
      </c>
      <c r="O127" s="1" t="s">
        <v>182</v>
      </c>
      <c r="P127" s="1" t="s">
        <v>12165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485</v>
      </c>
      <c r="C128" s="1">
        <v>368.0</v>
      </c>
      <c r="D128" s="1">
        <v>0.0</v>
      </c>
      <c r="E128" s="1" t="s">
        <v>12166</v>
      </c>
      <c r="F128" s="1" t="s">
        <v>19</v>
      </c>
      <c r="G128" s="1" t="s">
        <v>20</v>
      </c>
      <c r="H128" s="1" t="s">
        <v>12167</v>
      </c>
      <c r="I128" s="1" t="s">
        <v>12168</v>
      </c>
      <c r="J128" s="1" t="s">
        <v>12168</v>
      </c>
      <c r="K128" s="2"/>
      <c r="L128" s="1">
        <v>2.0</v>
      </c>
      <c r="M128" s="1"/>
      <c r="N128" s="1">
        <v>17.554233333333332</v>
      </c>
      <c r="O128" s="1" t="s">
        <v>11729</v>
      </c>
      <c r="P128" s="1" t="s">
        <v>12169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58</v>
      </c>
      <c r="B129" s="1" t="s">
        <v>485</v>
      </c>
      <c r="C129" s="1">
        <v>1874.0</v>
      </c>
      <c r="D129" s="1">
        <v>0.0</v>
      </c>
      <c r="E129" s="2"/>
      <c r="F129" s="1" t="s">
        <v>19</v>
      </c>
      <c r="G129" s="1" t="s">
        <v>20</v>
      </c>
      <c r="H129" s="1" t="s">
        <v>12170</v>
      </c>
      <c r="I129" s="1" t="s">
        <v>12171</v>
      </c>
      <c r="J129" s="1" t="s">
        <v>12171</v>
      </c>
      <c r="K129" s="2"/>
      <c r="L129" s="1">
        <v>16.0</v>
      </c>
      <c r="M129" s="1"/>
      <c r="N129" s="1">
        <v>36.439433333333334</v>
      </c>
      <c r="O129" s="1" t="s">
        <v>11729</v>
      </c>
      <c r="P129" s="1" t="s">
        <v>12172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58</v>
      </c>
      <c r="B130" s="1" t="s">
        <v>485</v>
      </c>
      <c r="C130" s="1">
        <v>299.0</v>
      </c>
      <c r="D130" s="1">
        <v>0.0</v>
      </c>
      <c r="E130" s="2"/>
      <c r="F130" s="1" t="s">
        <v>19</v>
      </c>
      <c r="G130" s="1" t="s">
        <v>20</v>
      </c>
      <c r="H130" s="1" t="s">
        <v>12173</v>
      </c>
      <c r="I130" s="1" t="s">
        <v>12174</v>
      </c>
      <c r="J130" s="1" t="s">
        <v>12174</v>
      </c>
      <c r="K130" s="2"/>
      <c r="L130" s="1">
        <v>7.0</v>
      </c>
      <c r="M130" s="1"/>
      <c r="N130" s="1">
        <v>22.785516666666666</v>
      </c>
      <c r="O130" s="1" t="s">
        <v>11729</v>
      </c>
      <c r="P130" s="1" t="s">
        <v>12175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36</v>
      </c>
      <c r="B131" s="1" t="s">
        <v>17</v>
      </c>
      <c r="C131" s="1">
        <v>250.0</v>
      </c>
      <c r="D131" s="1">
        <v>0.0</v>
      </c>
      <c r="E131" s="1" t="s">
        <v>11750</v>
      </c>
      <c r="F131" s="1" t="s">
        <v>38</v>
      </c>
      <c r="G131" s="1" t="s">
        <v>20</v>
      </c>
      <c r="H131" s="1" t="s">
        <v>12176</v>
      </c>
      <c r="I131" s="1" t="s">
        <v>12177</v>
      </c>
      <c r="J131" s="1" t="s">
        <v>12178</v>
      </c>
      <c r="K131" s="1" t="s">
        <v>12179</v>
      </c>
      <c r="L131" s="1">
        <v>20.0</v>
      </c>
      <c r="M131" s="1">
        <v>0.017316666666666668</v>
      </c>
      <c r="N131" s="1">
        <v>60.09251666666667</v>
      </c>
      <c r="O131" s="1" t="s">
        <v>43</v>
      </c>
      <c r="P131" s="1" t="s">
        <v>12180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28</v>
      </c>
      <c r="B132" s="1" t="s">
        <v>17</v>
      </c>
      <c r="C132" s="1">
        <v>637.2</v>
      </c>
      <c r="D132" s="1">
        <v>0.0</v>
      </c>
      <c r="E132" s="1" t="s">
        <v>29</v>
      </c>
      <c r="F132" s="1" t="s">
        <v>19</v>
      </c>
      <c r="G132" s="1" t="s">
        <v>20</v>
      </c>
      <c r="H132" s="1" t="s">
        <v>12181</v>
      </c>
      <c r="I132" s="1" t="s">
        <v>12182</v>
      </c>
      <c r="J132" s="1" t="s">
        <v>12182</v>
      </c>
      <c r="K132" s="2"/>
      <c r="L132" s="1">
        <v>3.0</v>
      </c>
      <c r="M132" s="1"/>
      <c r="N132" s="1">
        <v>23.1539</v>
      </c>
      <c r="O132" s="1" t="s">
        <v>11771</v>
      </c>
      <c r="P132" s="1" t="s">
        <v>12183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36</v>
      </c>
      <c r="B133" s="1" t="s">
        <v>17</v>
      </c>
      <c r="C133" s="1">
        <v>379.0</v>
      </c>
      <c r="D133" s="1">
        <v>0.0</v>
      </c>
      <c r="E133" s="1" t="s">
        <v>29</v>
      </c>
      <c r="F133" s="1" t="s">
        <v>38</v>
      </c>
      <c r="G133" s="1" t="s">
        <v>20</v>
      </c>
      <c r="H133" s="1" t="s">
        <v>12184</v>
      </c>
      <c r="I133" s="1" t="s">
        <v>12185</v>
      </c>
      <c r="J133" s="1" t="s">
        <v>12186</v>
      </c>
      <c r="K133" s="1" t="s">
        <v>12187</v>
      </c>
      <c r="L133" s="1">
        <v>-3.0</v>
      </c>
      <c r="M133" s="1">
        <v>4.883133333333333</v>
      </c>
      <c r="N133" s="1">
        <v>15.9358</v>
      </c>
      <c r="O133" s="1" t="s">
        <v>43</v>
      </c>
      <c r="P133" s="1" t="s">
        <v>12188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36</v>
      </c>
      <c r="B134" s="1" t="s">
        <v>17</v>
      </c>
      <c r="C134" s="3">
        <v>199.0</v>
      </c>
      <c r="D134" s="1">
        <v>50.0</v>
      </c>
      <c r="E134" s="2"/>
      <c r="F134" s="1" t="s">
        <v>67</v>
      </c>
      <c r="G134" s="1" t="s">
        <v>20</v>
      </c>
      <c r="H134" s="1" t="s">
        <v>12189</v>
      </c>
      <c r="I134" s="1" t="s">
        <v>12190</v>
      </c>
      <c r="J134" s="1" t="s">
        <v>12190</v>
      </c>
      <c r="K134" s="2"/>
      <c r="L134" s="1">
        <v>3.0</v>
      </c>
      <c r="M134" s="1"/>
      <c r="N134" s="1">
        <v>23.1785</v>
      </c>
      <c r="O134" s="1" t="s">
        <v>43</v>
      </c>
      <c r="P134" s="1" t="s">
        <v>12191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28</v>
      </c>
      <c r="B135" s="1" t="s">
        <v>17</v>
      </c>
      <c r="C135" s="1">
        <v>685.4</v>
      </c>
      <c r="D135" s="1">
        <v>0.0</v>
      </c>
      <c r="E135" s="1" t="s">
        <v>29</v>
      </c>
      <c r="F135" s="1" t="s">
        <v>19</v>
      </c>
      <c r="G135" s="1" t="s">
        <v>20</v>
      </c>
      <c r="H135" s="1" t="s">
        <v>12192</v>
      </c>
      <c r="I135" s="1" t="s">
        <v>12193</v>
      </c>
      <c r="J135" s="1" t="s">
        <v>12193</v>
      </c>
      <c r="K135" s="2"/>
      <c r="L135" s="1">
        <v>3.0</v>
      </c>
      <c r="M135" s="1"/>
      <c r="N135" s="1">
        <v>23.124016666666666</v>
      </c>
      <c r="O135" s="1" t="s">
        <v>11771</v>
      </c>
      <c r="P135" s="1" t="s">
        <v>12194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58</v>
      </c>
      <c r="B136" s="1" t="s">
        <v>485</v>
      </c>
      <c r="C136" s="3">
        <v>882.0</v>
      </c>
      <c r="D136" s="1">
        <v>0.0</v>
      </c>
      <c r="E136" s="2"/>
      <c r="F136" s="1" t="s">
        <v>19</v>
      </c>
      <c r="G136" s="1" t="s">
        <v>20</v>
      </c>
      <c r="H136" s="1" t="s">
        <v>12195</v>
      </c>
      <c r="I136" s="1" t="s">
        <v>12196</v>
      </c>
      <c r="J136" s="1" t="s">
        <v>12196</v>
      </c>
      <c r="K136" s="2"/>
      <c r="L136" s="1">
        <v>4.0</v>
      </c>
      <c r="M136" s="1"/>
      <c r="N136" s="1">
        <v>24.0208</v>
      </c>
      <c r="O136" s="1" t="s">
        <v>11729</v>
      </c>
      <c r="P136" s="1" t="s">
        <v>12197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28</v>
      </c>
      <c r="B137" s="1" t="s">
        <v>17</v>
      </c>
      <c r="C137" s="1">
        <v>264.0</v>
      </c>
      <c r="D137" s="1">
        <v>0.0</v>
      </c>
      <c r="E137" s="1" t="s">
        <v>29</v>
      </c>
      <c r="F137" s="1" t="s">
        <v>19</v>
      </c>
      <c r="G137" s="1" t="s">
        <v>20</v>
      </c>
      <c r="H137" s="1" t="s">
        <v>12198</v>
      </c>
      <c r="I137" s="1" t="s">
        <v>12199</v>
      </c>
      <c r="J137" s="1" t="s">
        <v>12199</v>
      </c>
      <c r="K137" s="2"/>
      <c r="L137" s="1">
        <v>4.0</v>
      </c>
      <c r="M137" s="1"/>
      <c r="N137" s="1">
        <v>19.222083333333334</v>
      </c>
      <c r="O137" s="1" t="s">
        <v>11771</v>
      </c>
      <c r="P137" s="1" t="s">
        <v>12200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36</v>
      </c>
      <c r="B138" s="1" t="s">
        <v>17</v>
      </c>
      <c r="C138" s="3">
        <v>874.0</v>
      </c>
      <c r="D138" s="1">
        <v>0.0</v>
      </c>
      <c r="E138" s="1" t="s">
        <v>11750</v>
      </c>
      <c r="F138" s="1" t="s">
        <v>38</v>
      </c>
      <c r="G138" s="1" t="s">
        <v>20</v>
      </c>
      <c r="H138" s="1" t="s">
        <v>12201</v>
      </c>
      <c r="I138" s="1" t="s">
        <v>12202</v>
      </c>
      <c r="J138" s="1" t="s">
        <v>12203</v>
      </c>
      <c r="K138" s="1" t="s">
        <v>12204</v>
      </c>
      <c r="L138" s="1">
        <v>-1.0</v>
      </c>
      <c r="M138" s="1">
        <v>0.031166666666666665</v>
      </c>
      <c r="N138" s="1">
        <v>24.9623</v>
      </c>
      <c r="O138" s="1" t="s">
        <v>43</v>
      </c>
      <c r="P138" s="1" t="s">
        <v>12205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36</v>
      </c>
      <c r="B139" s="1" t="s">
        <v>17</v>
      </c>
      <c r="C139" s="1">
        <v>518.0</v>
      </c>
      <c r="D139" s="1">
        <v>0.0</v>
      </c>
      <c r="E139" s="1" t="s">
        <v>11750</v>
      </c>
      <c r="F139" s="1" t="s">
        <v>38</v>
      </c>
      <c r="G139" s="1" t="s">
        <v>20</v>
      </c>
      <c r="H139" s="1" t="s">
        <v>12206</v>
      </c>
      <c r="I139" s="1" t="s">
        <v>12207</v>
      </c>
      <c r="J139" s="1" t="s">
        <v>12208</v>
      </c>
      <c r="K139" s="1" t="s">
        <v>12209</v>
      </c>
      <c r="L139" s="1">
        <v>13.0</v>
      </c>
      <c r="M139" s="1">
        <v>0.030266666666666667</v>
      </c>
      <c r="N139" s="1">
        <v>96.16608333333333</v>
      </c>
      <c r="O139" s="1" t="s">
        <v>43</v>
      </c>
      <c r="P139" s="1" t="s">
        <v>12210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36</v>
      </c>
      <c r="B140" s="1" t="s">
        <v>17</v>
      </c>
      <c r="C140" s="1">
        <v>494.0</v>
      </c>
      <c r="D140" s="1">
        <v>24.0</v>
      </c>
      <c r="E140" s="1" t="s">
        <v>29</v>
      </c>
      <c r="F140" s="1" t="s">
        <v>38</v>
      </c>
      <c r="G140" s="1" t="s">
        <v>20</v>
      </c>
      <c r="H140" s="1" t="s">
        <v>12211</v>
      </c>
      <c r="I140" s="1" t="s">
        <v>12212</v>
      </c>
      <c r="J140" s="1" t="s">
        <v>12213</v>
      </c>
      <c r="K140" s="1" t="s">
        <v>12214</v>
      </c>
      <c r="L140" s="1">
        <v>9.0</v>
      </c>
      <c r="M140" s="1">
        <v>2.251716666666667</v>
      </c>
      <c r="N140" s="1">
        <v>46.88705</v>
      </c>
      <c r="O140" s="1" t="s">
        <v>43</v>
      </c>
      <c r="P140" s="1" t="s">
        <v>12215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36</v>
      </c>
      <c r="B141" s="1" t="s">
        <v>17</v>
      </c>
      <c r="C141" s="3">
        <v>368.0</v>
      </c>
      <c r="D141" s="1">
        <v>0.0</v>
      </c>
      <c r="E141" s="1" t="s">
        <v>11750</v>
      </c>
      <c r="F141" s="1" t="s">
        <v>38</v>
      </c>
      <c r="G141" s="1" t="s">
        <v>20</v>
      </c>
      <c r="H141" s="1" t="s">
        <v>12216</v>
      </c>
      <c r="I141" s="1" t="s">
        <v>12217</v>
      </c>
      <c r="J141" s="1" t="s">
        <v>12218</v>
      </c>
      <c r="K141" s="1" t="s">
        <v>12219</v>
      </c>
      <c r="L141" s="1">
        <v>6.0</v>
      </c>
      <c r="M141" s="1">
        <v>0.04195</v>
      </c>
      <c r="N141" s="1">
        <v>20.90655</v>
      </c>
      <c r="O141" s="1" t="s">
        <v>43</v>
      </c>
      <c r="P141" s="1" t="s">
        <v>12220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36</v>
      </c>
      <c r="B142" s="1" t="s">
        <v>17</v>
      </c>
      <c r="C142" s="3">
        <v>238.0</v>
      </c>
      <c r="D142" s="1">
        <v>0.0</v>
      </c>
      <c r="E142" s="2"/>
      <c r="F142" s="1" t="s">
        <v>67</v>
      </c>
      <c r="G142" s="1" t="s">
        <v>68</v>
      </c>
      <c r="H142" s="1" t="s">
        <v>12221</v>
      </c>
      <c r="I142" s="1" t="s">
        <v>12222</v>
      </c>
      <c r="J142" s="1" t="s">
        <v>12222</v>
      </c>
      <c r="K142" s="2"/>
      <c r="L142" s="1">
        <v>2.0</v>
      </c>
      <c r="M142" s="1"/>
      <c r="N142" s="1">
        <v>27.015083333333333</v>
      </c>
      <c r="O142" s="1" t="s">
        <v>43</v>
      </c>
      <c r="P142" s="1" t="s">
        <v>12223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28</v>
      </c>
      <c r="B143" s="1" t="s">
        <v>17</v>
      </c>
      <c r="C143" s="1">
        <v>658.0</v>
      </c>
      <c r="D143" s="1">
        <v>0.0</v>
      </c>
      <c r="E143" s="1" t="s">
        <v>29</v>
      </c>
      <c r="F143" s="1" t="s">
        <v>19</v>
      </c>
      <c r="G143" s="1" t="s">
        <v>20</v>
      </c>
      <c r="H143" s="1" t="s">
        <v>12224</v>
      </c>
      <c r="I143" s="1" t="s">
        <v>12225</v>
      </c>
      <c r="J143" s="1" t="s">
        <v>12225</v>
      </c>
      <c r="K143" s="2"/>
      <c r="L143" s="1">
        <v>6.0</v>
      </c>
      <c r="M143" s="1"/>
      <c r="N143" s="1">
        <v>26.929666666666666</v>
      </c>
      <c r="O143" s="1" t="s">
        <v>11771</v>
      </c>
      <c r="P143" s="1" t="s">
        <v>12226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36</v>
      </c>
      <c r="B144" s="1" t="s">
        <v>17</v>
      </c>
      <c r="C144" s="1">
        <v>984.0</v>
      </c>
      <c r="D144" s="1">
        <v>241.0</v>
      </c>
      <c r="E144" s="2"/>
      <c r="F144" s="1" t="s">
        <v>67</v>
      </c>
      <c r="G144" s="1" t="s">
        <v>68</v>
      </c>
      <c r="H144" s="1" t="s">
        <v>12227</v>
      </c>
      <c r="I144" s="1" t="s">
        <v>12228</v>
      </c>
      <c r="J144" s="1" t="s">
        <v>12228</v>
      </c>
      <c r="K144" s="2"/>
      <c r="L144" s="1">
        <v>-5.0</v>
      </c>
      <c r="M144" s="1"/>
      <c r="N144" s="1">
        <v>24.9611</v>
      </c>
      <c r="O144" s="1" t="s">
        <v>43</v>
      </c>
      <c r="P144" s="1" t="s">
        <v>12229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333.0</v>
      </c>
      <c r="D145" s="1">
        <v>0.0</v>
      </c>
      <c r="E145" s="1" t="s">
        <v>3882</v>
      </c>
      <c r="F145" s="1" t="s">
        <v>19</v>
      </c>
      <c r="G145" s="1" t="s">
        <v>20</v>
      </c>
      <c r="H145" s="1" t="s">
        <v>12230</v>
      </c>
      <c r="I145" s="1" t="s">
        <v>12231</v>
      </c>
      <c r="J145" s="1" t="s">
        <v>12231</v>
      </c>
      <c r="K145" s="2"/>
      <c r="L145" s="1">
        <v>-11.0</v>
      </c>
      <c r="M145" s="1"/>
      <c r="N145" s="1">
        <v>3.46285</v>
      </c>
      <c r="O145" s="1" t="s">
        <v>11729</v>
      </c>
      <c r="P145" s="1" t="s">
        <v>12232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28</v>
      </c>
      <c r="B146" s="1" t="s">
        <v>17</v>
      </c>
      <c r="C146" s="1">
        <v>214.2</v>
      </c>
      <c r="D146" s="1">
        <v>0.0</v>
      </c>
      <c r="E146" s="1" t="s">
        <v>29</v>
      </c>
      <c r="F146" s="1" t="s">
        <v>19</v>
      </c>
      <c r="G146" s="1" t="s">
        <v>20</v>
      </c>
      <c r="H146" s="1" t="s">
        <v>12233</v>
      </c>
      <c r="I146" s="1" t="s">
        <v>12234</v>
      </c>
      <c r="J146" s="1" t="s">
        <v>12234</v>
      </c>
      <c r="K146" s="2"/>
      <c r="L146" s="1">
        <v>-6.0</v>
      </c>
      <c r="M146" s="1"/>
      <c r="N146" s="1">
        <v>8.538083333333333</v>
      </c>
      <c r="O146" s="1" t="s">
        <v>11771</v>
      </c>
      <c r="P146" s="1" t="s">
        <v>12235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28</v>
      </c>
      <c r="B147" s="1" t="s">
        <v>17</v>
      </c>
      <c r="C147" s="1">
        <v>329.0</v>
      </c>
      <c r="D147" s="1">
        <v>0.0</v>
      </c>
      <c r="E147" s="1" t="s">
        <v>29</v>
      </c>
      <c r="F147" s="1" t="s">
        <v>19</v>
      </c>
      <c r="G147" s="1" t="s">
        <v>20</v>
      </c>
      <c r="H147" s="1" t="s">
        <v>12236</v>
      </c>
      <c r="I147" s="1" t="s">
        <v>12237</v>
      </c>
      <c r="J147" s="1" t="s">
        <v>12237</v>
      </c>
      <c r="K147" s="2"/>
      <c r="L147" s="1">
        <v>-2.0</v>
      </c>
      <c r="M147" s="1"/>
      <c r="N147" s="1">
        <v>12.81925</v>
      </c>
      <c r="O147" s="1" t="s">
        <v>11771</v>
      </c>
      <c r="P147" s="1" t="s">
        <v>12238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28</v>
      </c>
      <c r="B148" s="1" t="s">
        <v>17</v>
      </c>
      <c r="C148" s="3">
        <v>289.0</v>
      </c>
      <c r="D148" s="1">
        <v>0.0</v>
      </c>
      <c r="E148" s="1" t="s">
        <v>29</v>
      </c>
      <c r="F148" s="1" t="s">
        <v>19</v>
      </c>
      <c r="G148" s="1" t="s">
        <v>20</v>
      </c>
      <c r="H148" s="1" t="s">
        <v>12239</v>
      </c>
      <c r="I148" s="1" t="s">
        <v>12240</v>
      </c>
      <c r="J148" s="1" t="s">
        <v>12240</v>
      </c>
      <c r="K148" s="2"/>
      <c r="L148" s="1">
        <v>-8.0</v>
      </c>
      <c r="M148" s="1"/>
      <c r="N148" s="1">
        <v>6.4458</v>
      </c>
      <c r="O148" s="1" t="s">
        <v>11771</v>
      </c>
      <c r="P148" s="1" t="s">
        <v>12241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28</v>
      </c>
      <c r="B149" s="1" t="s">
        <v>17</v>
      </c>
      <c r="C149" s="1">
        <v>383.4</v>
      </c>
      <c r="D149" s="1">
        <v>0.0</v>
      </c>
      <c r="E149" s="1" t="s">
        <v>29</v>
      </c>
      <c r="F149" s="1" t="s">
        <v>19</v>
      </c>
      <c r="G149" s="1" t="s">
        <v>20</v>
      </c>
      <c r="H149" s="1" t="s">
        <v>12242</v>
      </c>
      <c r="I149" s="1" t="s">
        <v>12243</v>
      </c>
      <c r="J149" s="1" t="s">
        <v>12243</v>
      </c>
      <c r="K149" s="2"/>
      <c r="L149" s="1">
        <v>0.0</v>
      </c>
      <c r="M149" s="1"/>
      <c r="N149" s="1">
        <v>14.23775</v>
      </c>
      <c r="O149" s="1" t="s">
        <v>11771</v>
      </c>
      <c r="P149" s="1" t="s">
        <v>12244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58</v>
      </c>
      <c r="B150" s="1" t="s">
        <v>17</v>
      </c>
      <c r="C150" s="1">
        <v>289.0</v>
      </c>
      <c r="D150" s="1">
        <v>0.0</v>
      </c>
      <c r="E150" s="2"/>
      <c r="F150" s="1" t="s">
        <v>19</v>
      </c>
      <c r="G150" s="1" t="s">
        <v>20</v>
      </c>
      <c r="H150" s="1" t="s">
        <v>12245</v>
      </c>
      <c r="I150" s="1" t="s">
        <v>12246</v>
      </c>
      <c r="J150" s="1" t="s">
        <v>12246</v>
      </c>
      <c r="K150" s="2"/>
      <c r="L150" s="1">
        <v>-8.0</v>
      </c>
      <c r="M150" s="1"/>
      <c r="N150" s="1">
        <v>6.797983333333334</v>
      </c>
      <c r="O150" s="1" t="s">
        <v>11729</v>
      </c>
      <c r="P150" s="1" t="s">
        <v>12247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28</v>
      </c>
      <c r="B151" s="1" t="s">
        <v>17</v>
      </c>
      <c r="C151" s="1">
        <v>214.2</v>
      </c>
      <c r="D151" s="1">
        <v>0.0</v>
      </c>
      <c r="E151" s="1" t="s">
        <v>29</v>
      </c>
      <c r="F151" s="1" t="s">
        <v>19</v>
      </c>
      <c r="G151" s="1" t="s">
        <v>20</v>
      </c>
      <c r="H151" s="1" t="s">
        <v>12248</v>
      </c>
      <c r="I151" s="1" t="s">
        <v>12249</v>
      </c>
      <c r="J151" s="1" t="s">
        <v>12249</v>
      </c>
      <c r="K151" s="2"/>
      <c r="L151" s="1">
        <v>-4.0</v>
      </c>
      <c r="M151" s="1"/>
      <c r="N151" s="1">
        <v>10.5401</v>
      </c>
      <c r="O151" s="1" t="s">
        <v>11771</v>
      </c>
      <c r="P151" s="1" t="s">
        <v>11935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36</v>
      </c>
      <c r="B152" s="1" t="s">
        <v>17</v>
      </c>
      <c r="C152" s="3">
        <v>336.0</v>
      </c>
      <c r="D152" s="1">
        <v>0.0</v>
      </c>
      <c r="E152" s="1" t="s">
        <v>29</v>
      </c>
      <c r="F152" s="1" t="s">
        <v>38</v>
      </c>
      <c r="G152" s="1" t="s">
        <v>20</v>
      </c>
      <c r="H152" s="1" t="s">
        <v>12250</v>
      </c>
      <c r="I152" s="1" t="s">
        <v>12251</v>
      </c>
      <c r="J152" s="1" t="s">
        <v>12252</v>
      </c>
      <c r="K152" s="1" t="s">
        <v>12253</v>
      </c>
      <c r="L152" s="1">
        <v>-7.0</v>
      </c>
      <c r="M152" s="1">
        <v>0.6718833333333334</v>
      </c>
      <c r="N152" s="1">
        <v>13.523383333333333</v>
      </c>
      <c r="O152" s="1" t="s">
        <v>43</v>
      </c>
      <c r="P152" s="1" t="s">
        <v>12254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28</v>
      </c>
      <c r="B153" s="3" t="s">
        <v>17</v>
      </c>
      <c r="C153" s="3">
        <v>242.2</v>
      </c>
      <c r="D153" s="1">
        <v>0.0</v>
      </c>
      <c r="E153" s="1" t="s">
        <v>29</v>
      </c>
      <c r="F153" s="1" t="s">
        <v>19</v>
      </c>
      <c r="G153" s="1" t="s">
        <v>20</v>
      </c>
      <c r="H153" s="1" t="s">
        <v>12255</v>
      </c>
      <c r="I153" s="1" t="s">
        <v>12256</v>
      </c>
      <c r="J153" s="1" t="s">
        <v>12256</v>
      </c>
      <c r="K153" s="2"/>
      <c r="L153" s="1">
        <v>-2.0</v>
      </c>
      <c r="M153" s="1"/>
      <c r="N153" s="1">
        <v>12.959666666666667</v>
      </c>
      <c r="O153" s="1" t="s">
        <v>11771</v>
      </c>
      <c r="P153" s="1" t="s">
        <v>12257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36</v>
      </c>
      <c r="B154" s="1" t="s">
        <v>17</v>
      </c>
      <c r="C154" s="1">
        <v>199.0</v>
      </c>
      <c r="D154" s="1">
        <v>50.0</v>
      </c>
      <c r="E154" s="2"/>
      <c r="F154" s="1" t="s">
        <v>67</v>
      </c>
      <c r="G154" s="1" t="s">
        <v>20</v>
      </c>
      <c r="H154" s="1" t="s">
        <v>12258</v>
      </c>
      <c r="I154" s="1" t="s">
        <v>12259</v>
      </c>
      <c r="J154" s="1" t="s">
        <v>12259</v>
      </c>
      <c r="K154" s="2"/>
      <c r="L154" s="1">
        <v>-4.0</v>
      </c>
      <c r="M154" s="1"/>
      <c r="N154" s="1">
        <v>15.2</v>
      </c>
      <c r="O154" s="1" t="s">
        <v>43</v>
      </c>
      <c r="P154" s="1" t="s">
        <v>12260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58</v>
      </c>
      <c r="B155" s="1" t="s">
        <v>17</v>
      </c>
      <c r="C155" s="1">
        <v>349.0</v>
      </c>
      <c r="D155" s="1">
        <v>0.0</v>
      </c>
      <c r="E155" s="2"/>
      <c r="F155" s="1" t="s">
        <v>19</v>
      </c>
      <c r="G155" s="1" t="s">
        <v>20</v>
      </c>
      <c r="H155" s="1" t="s">
        <v>12261</v>
      </c>
      <c r="I155" s="1" t="s">
        <v>12262</v>
      </c>
      <c r="J155" s="1" t="s">
        <v>12262</v>
      </c>
      <c r="K155" s="2"/>
      <c r="L155" s="1">
        <v>8.0</v>
      </c>
      <c r="M155" s="1"/>
      <c r="N155" s="1">
        <v>23.639683333333334</v>
      </c>
      <c r="O155" s="1" t="s">
        <v>11729</v>
      </c>
      <c r="P155" s="1" t="s">
        <v>12263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28</v>
      </c>
      <c r="B156" s="1" t="s">
        <v>17</v>
      </c>
      <c r="C156" s="1">
        <v>292.4</v>
      </c>
      <c r="D156" s="1">
        <v>0.0</v>
      </c>
      <c r="E156" s="1" t="s">
        <v>29</v>
      </c>
      <c r="F156" s="1" t="s">
        <v>19</v>
      </c>
      <c r="G156" s="1" t="s">
        <v>20</v>
      </c>
      <c r="H156" s="1" t="s">
        <v>12264</v>
      </c>
      <c r="I156" s="1" t="s">
        <v>12265</v>
      </c>
      <c r="J156" s="1" t="s">
        <v>12265</v>
      </c>
      <c r="K156" s="2"/>
      <c r="L156" s="1">
        <v>8.0</v>
      </c>
      <c r="M156" s="1"/>
      <c r="N156" s="1">
        <v>23.420366666666666</v>
      </c>
      <c r="O156" s="1" t="s">
        <v>11771</v>
      </c>
      <c r="P156" s="1" t="s">
        <v>12266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28</v>
      </c>
      <c r="B157" s="1" t="s">
        <v>17</v>
      </c>
      <c r="C157" s="1">
        <v>364.0</v>
      </c>
      <c r="D157" s="1">
        <v>0.0</v>
      </c>
      <c r="E157" s="1" t="s">
        <v>29</v>
      </c>
      <c r="F157" s="1" t="s">
        <v>19</v>
      </c>
      <c r="G157" s="1" t="s">
        <v>20</v>
      </c>
      <c r="H157" s="1" t="s">
        <v>12267</v>
      </c>
      <c r="I157" s="1" t="s">
        <v>12268</v>
      </c>
      <c r="J157" s="1" t="s">
        <v>12268</v>
      </c>
      <c r="K157" s="2"/>
      <c r="L157" s="1">
        <v>9.0</v>
      </c>
      <c r="M157" s="1"/>
      <c r="N157" s="1">
        <v>24.626466666666666</v>
      </c>
      <c r="O157" s="1" t="s">
        <v>11771</v>
      </c>
      <c r="P157" s="1" t="s">
        <v>12269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329.0</v>
      </c>
      <c r="D158" s="1">
        <v>0.0</v>
      </c>
      <c r="E158" s="1" t="s">
        <v>12270</v>
      </c>
      <c r="F158" s="1" t="s">
        <v>19</v>
      </c>
      <c r="G158" s="1" t="s">
        <v>20</v>
      </c>
      <c r="H158" s="1" t="s">
        <v>12271</v>
      </c>
      <c r="I158" s="1" t="s">
        <v>12272</v>
      </c>
      <c r="J158" s="1" t="s">
        <v>12272</v>
      </c>
      <c r="K158" s="2"/>
      <c r="L158" s="1">
        <v>8.0</v>
      </c>
      <c r="M158" s="1"/>
      <c r="N158" s="1">
        <v>23.571983333333332</v>
      </c>
      <c r="O158" s="1" t="s">
        <v>11729</v>
      </c>
      <c r="P158" s="1" t="s">
        <v>12273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58</v>
      </c>
      <c r="B159" s="1" t="s">
        <v>17</v>
      </c>
      <c r="C159" s="1">
        <v>329.0</v>
      </c>
      <c r="D159" s="1">
        <v>0.0</v>
      </c>
      <c r="E159" s="2"/>
      <c r="F159" s="1" t="s">
        <v>19</v>
      </c>
      <c r="G159" s="1" t="s">
        <v>93</v>
      </c>
      <c r="H159" s="1" t="s">
        <v>12274</v>
      </c>
      <c r="I159" s="1" t="s">
        <v>12275</v>
      </c>
      <c r="J159" s="1" t="s">
        <v>12275</v>
      </c>
      <c r="K159" s="2"/>
      <c r="L159" s="1">
        <v>10.0</v>
      </c>
      <c r="M159" s="1"/>
      <c r="N159" s="1">
        <v>25.475066666666667</v>
      </c>
      <c r="O159" s="1" t="s">
        <v>11729</v>
      </c>
      <c r="P159" s="1" t="s">
        <v>12276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58</v>
      </c>
      <c r="B160" s="1" t="s">
        <v>17</v>
      </c>
      <c r="C160" s="1">
        <v>528.0</v>
      </c>
      <c r="D160" s="1">
        <v>0.0</v>
      </c>
      <c r="E160" s="2"/>
      <c r="F160" s="1" t="s">
        <v>19</v>
      </c>
      <c r="G160" s="1" t="s">
        <v>20</v>
      </c>
      <c r="H160" s="1" t="s">
        <v>12277</v>
      </c>
      <c r="I160" s="1" t="s">
        <v>12278</v>
      </c>
      <c r="J160" s="1" t="s">
        <v>12278</v>
      </c>
      <c r="K160" s="2"/>
      <c r="L160" s="1">
        <v>18.0</v>
      </c>
      <c r="M160" s="1"/>
      <c r="N160" s="1">
        <v>38.38373333333333</v>
      </c>
      <c r="O160" s="1" t="s">
        <v>11729</v>
      </c>
      <c r="P160" s="1" t="s">
        <v>12279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58</v>
      </c>
      <c r="B161" s="1" t="s">
        <v>17</v>
      </c>
      <c r="C161" s="1">
        <v>561.0</v>
      </c>
      <c r="D161" s="1">
        <v>0.0</v>
      </c>
      <c r="E161" s="2"/>
      <c r="F161" s="1" t="s">
        <v>19</v>
      </c>
      <c r="G161" s="1" t="s">
        <v>20</v>
      </c>
      <c r="H161" s="1" t="s">
        <v>12280</v>
      </c>
      <c r="I161" s="1" t="s">
        <v>12281</v>
      </c>
      <c r="J161" s="1" t="s">
        <v>12281</v>
      </c>
      <c r="K161" s="2"/>
      <c r="L161" s="1">
        <v>12.0</v>
      </c>
      <c r="M161" s="1"/>
      <c r="N161" s="1">
        <v>32.3875</v>
      </c>
      <c r="O161" s="1" t="s">
        <v>11729</v>
      </c>
      <c r="P161" s="1" t="s">
        <v>12282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28</v>
      </c>
      <c r="B162" s="1" t="s">
        <v>17</v>
      </c>
      <c r="C162" s="1">
        <v>448.4</v>
      </c>
      <c r="D162" s="1">
        <v>0.0</v>
      </c>
      <c r="E162" s="1" t="s">
        <v>29</v>
      </c>
      <c r="F162" s="1" t="s">
        <v>19</v>
      </c>
      <c r="G162" s="1" t="s">
        <v>20</v>
      </c>
      <c r="H162" s="1" t="s">
        <v>12283</v>
      </c>
      <c r="I162" s="1" t="s">
        <v>12284</v>
      </c>
      <c r="J162" s="1" t="s">
        <v>12284</v>
      </c>
      <c r="K162" s="2"/>
      <c r="L162" s="1">
        <v>7.0</v>
      </c>
      <c r="M162" s="1"/>
      <c r="N162" s="1">
        <v>22.366716666666665</v>
      </c>
      <c r="O162" s="1" t="s">
        <v>11771</v>
      </c>
      <c r="P162" s="1" t="s">
        <v>12285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16</v>
      </c>
      <c r="B163" s="1" t="s">
        <v>17</v>
      </c>
      <c r="C163" s="3">
        <v>329.0</v>
      </c>
      <c r="D163" s="1">
        <v>0.0</v>
      </c>
      <c r="E163" s="1" t="s">
        <v>12286</v>
      </c>
      <c r="F163" s="1" t="s">
        <v>19</v>
      </c>
      <c r="G163" s="1" t="s">
        <v>20</v>
      </c>
      <c r="H163" s="1" t="s">
        <v>12287</v>
      </c>
      <c r="I163" s="1" t="s">
        <v>12288</v>
      </c>
      <c r="J163" s="1" t="s">
        <v>12288</v>
      </c>
      <c r="K163" s="2"/>
      <c r="L163" s="1">
        <v>2.0</v>
      </c>
      <c r="M163" s="1"/>
      <c r="N163" s="1">
        <v>17.58305</v>
      </c>
      <c r="O163" s="1" t="s">
        <v>11729</v>
      </c>
      <c r="P163" s="1" t="s">
        <v>12289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28</v>
      </c>
      <c r="B164" s="1" t="s">
        <v>17</v>
      </c>
      <c r="C164" s="1">
        <v>214.2</v>
      </c>
      <c r="D164" s="1">
        <v>0.0</v>
      </c>
      <c r="E164" s="1" t="s">
        <v>29</v>
      </c>
      <c r="F164" s="1" t="s">
        <v>19</v>
      </c>
      <c r="G164" s="1" t="s">
        <v>20</v>
      </c>
      <c r="H164" s="1" t="s">
        <v>12290</v>
      </c>
      <c r="I164" s="1" t="s">
        <v>12291</v>
      </c>
      <c r="J164" s="1" t="s">
        <v>12291</v>
      </c>
      <c r="K164" s="2"/>
      <c r="L164" s="1">
        <v>-3.0</v>
      </c>
      <c r="M164" s="1"/>
      <c r="N164" s="1">
        <v>11.81845</v>
      </c>
      <c r="O164" s="1" t="s">
        <v>11771</v>
      </c>
      <c r="P164" s="1" t="s">
        <v>11935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58</v>
      </c>
      <c r="B165" s="1" t="s">
        <v>17</v>
      </c>
      <c r="C165" s="1">
        <v>329.0</v>
      </c>
      <c r="D165" s="1">
        <v>0.0</v>
      </c>
      <c r="E165" s="2"/>
      <c r="F165" s="1" t="s">
        <v>19</v>
      </c>
      <c r="G165" s="1" t="s">
        <v>93</v>
      </c>
      <c r="H165" s="1" t="s">
        <v>12292</v>
      </c>
      <c r="I165" s="1" t="s">
        <v>12293</v>
      </c>
      <c r="J165" s="1" t="s">
        <v>12293</v>
      </c>
      <c r="K165" s="2"/>
      <c r="L165" s="1">
        <v>-3.0</v>
      </c>
      <c r="M165" s="1"/>
      <c r="N165" s="1">
        <v>11.712133333333334</v>
      </c>
      <c r="O165" s="1" t="s">
        <v>11729</v>
      </c>
      <c r="P165" s="1" t="s">
        <v>12294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264.0</v>
      </c>
      <c r="D166" s="1">
        <v>0.0</v>
      </c>
      <c r="E166" s="1" t="s">
        <v>2783</v>
      </c>
      <c r="F166" s="1" t="s">
        <v>19</v>
      </c>
      <c r="G166" s="1" t="s">
        <v>20</v>
      </c>
      <c r="H166" s="1" t="s">
        <v>12295</v>
      </c>
      <c r="I166" s="1" t="s">
        <v>12296</v>
      </c>
      <c r="J166" s="1" t="s">
        <v>12296</v>
      </c>
      <c r="K166" s="2"/>
      <c r="L166" s="1">
        <v>-5.0</v>
      </c>
      <c r="M166" s="1"/>
      <c r="N166" s="1">
        <v>9.9278</v>
      </c>
      <c r="O166" s="1" t="s">
        <v>11729</v>
      </c>
      <c r="P166" s="1" t="s">
        <v>9681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28</v>
      </c>
      <c r="B167" s="1" t="s">
        <v>17</v>
      </c>
      <c r="C167" s="3">
        <v>264.0</v>
      </c>
      <c r="D167" s="1">
        <v>0.0</v>
      </c>
      <c r="E167" s="1" t="s">
        <v>29</v>
      </c>
      <c r="F167" s="1" t="s">
        <v>19</v>
      </c>
      <c r="G167" s="1" t="s">
        <v>20</v>
      </c>
      <c r="H167" s="1" t="s">
        <v>12297</v>
      </c>
      <c r="I167" s="1" t="s">
        <v>12298</v>
      </c>
      <c r="J167" s="1" t="s">
        <v>12298</v>
      </c>
      <c r="K167" s="2"/>
      <c r="L167" s="1">
        <v>-6.0</v>
      </c>
      <c r="M167" s="1"/>
      <c r="N167" s="1">
        <v>8.54695</v>
      </c>
      <c r="O167" s="1" t="s">
        <v>11771</v>
      </c>
      <c r="P167" s="1" t="s">
        <v>12299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58</v>
      </c>
      <c r="B168" s="1" t="s">
        <v>17</v>
      </c>
      <c r="C168" s="1">
        <v>289.0</v>
      </c>
      <c r="D168" s="1">
        <v>0.0</v>
      </c>
      <c r="E168" s="2"/>
      <c r="F168" s="1" t="s">
        <v>19</v>
      </c>
      <c r="G168" s="1" t="s">
        <v>20</v>
      </c>
      <c r="H168" s="1" t="s">
        <v>12300</v>
      </c>
      <c r="I168" s="1" t="s">
        <v>12301</v>
      </c>
      <c r="J168" s="1" t="s">
        <v>12301</v>
      </c>
      <c r="K168" s="2"/>
      <c r="L168" s="1">
        <v>-7.0</v>
      </c>
      <c r="M168" s="1"/>
      <c r="N168" s="1">
        <v>7.2244166666666665</v>
      </c>
      <c r="O168" s="1" t="s">
        <v>11729</v>
      </c>
      <c r="P168" s="1" t="s">
        <v>12302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58</v>
      </c>
      <c r="B169" s="1" t="s">
        <v>17</v>
      </c>
      <c r="C169" s="1">
        <v>264.0</v>
      </c>
      <c r="D169" s="1">
        <v>0.0</v>
      </c>
      <c r="E169" s="2"/>
      <c r="F169" s="1" t="s">
        <v>19</v>
      </c>
      <c r="G169" s="1" t="s">
        <v>20</v>
      </c>
      <c r="H169" s="1" t="s">
        <v>12303</v>
      </c>
      <c r="I169" s="1" t="s">
        <v>12304</v>
      </c>
      <c r="J169" s="1" t="s">
        <v>12304</v>
      </c>
      <c r="K169" s="2"/>
      <c r="L169" s="1">
        <v>-5.0</v>
      </c>
      <c r="M169" s="1"/>
      <c r="N169" s="1">
        <v>9.053116666666666</v>
      </c>
      <c r="O169" s="1" t="s">
        <v>11729</v>
      </c>
      <c r="P169" s="1" t="s">
        <v>12305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58</v>
      </c>
      <c r="B170" s="1" t="s">
        <v>485</v>
      </c>
      <c r="C170" s="1">
        <v>264.0</v>
      </c>
      <c r="D170" s="1">
        <v>0.0</v>
      </c>
      <c r="E170" s="2"/>
      <c r="F170" s="1" t="s">
        <v>19</v>
      </c>
      <c r="G170" s="1" t="s">
        <v>20</v>
      </c>
      <c r="H170" s="1" t="s">
        <v>12306</v>
      </c>
      <c r="I170" s="1" t="s">
        <v>12307</v>
      </c>
      <c r="J170" s="1" t="s">
        <v>12307</v>
      </c>
      <c r="K170" s="2"/>
      <c r="L170" s="1">
        <v>-5.0</v>
      </c>
      <c r="M170" s="1"/>
      <c r="N170" s="1">
        <v>9.334</v>
      </c>
      <c r="O170" s="1" t="s">
        <v>11729</v>
      </c>
      <c r="P170" s="1" t="s">
        <v>12308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28</v>
      </c>
      <c r="B171" s="1" t="s">
        <v>17</v>
      </c>
      <c r="C171" s="1">
        <v>214.2</v>
      </c>
      <c r="D171" s="1">
        <v>0.0</v>
      </c>
      <c r="E171" s="1" t="s">
        <v>29</v>
      </c>
      <c r="F171" s="1" t="s">
        <v>19</v>
      </c>
      <c r="G171" s="1" t="s">
        <v>20</v>
      </c>
      <c r="H171" s="1" t="s">
        <v>12309</v>
      </c>
      <c r="I171" s="1" t="s">
        <v>12310</v>
      </c>
      <c r="J171" s="1" t="s">
        <v>12310</v>
      </c>
      <c r="K171" s="2"/>
      <c r="L171" s="1">
        <v>-9.0</v>
      </c>
      <c r="M171" s="1"/>
      <c r="N171" s="1">
        <v>5.3025166666666665</v>
      </c>
      <c r="O171" s="1" t="s">
        <v>11771</v>
      </c>
      <c r="P171" s="1" t="s">
        <v>11835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36</v>
      </c>
      <c r="B172" s="1" t="s">
        <v>17</v>
      </c>
      <c r="C172" s="3">
        <v>331.0</v>
      </c>
      <c r="D172" s="1">
        <v>83.0</v>
      </c>
      <c r="E172" s="2"/>
      <c r="F172" s="1" t="s">
        <v>67</v>
      </c>
      <c r="G172" s="1" t="s">
        <v>68</v>
      </c>
      <c r="H172" s="1" t="s">
        <v>12311</v>
      </c>
      <c r="I172" s="1" t="s">
        <v>12312</v>
      </c>
      <c r="J172" s="1" t="s">
        <v>12312</v>
      </c>
      <c r="K172" s="2"/>
      <c r="L172" s="1">
        <v>-5.0</v>
      </c>
      <c r="M172" s="1"/>
      <c r="N172" s="1">
        <v>13.74615</v>
      </c>
      <c r="O172" s="1" t="s">
        <v>43</v>
      </c>
      <c r="P172" s="1" t="s">
        <v>12313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179</v>
      </c>
      <c r="B173" s="1" t="s">
        <v>17</v>
      </c>
      <c r="C173" s="1">
        <v>249.0</v>
      </c>
      <c r="D173" s="1">
        <v>0.0</v>
      </c>
      <c r="E173" s="2"/>
      <c r="F173" s="1" t="s">
        <v>67</v>
      </c>
      <c r="G173" s="1" t="s">
        <v>93</v>
      </c>
      <c r="H173" s="1" t="s">
        <v>12314</v>
      </c>
      <c r="I173" s="1" t="s">
        <v>12315</v>
      </c>
      <c r="J173" s="1" t="s">
        <v>12315</v>
      </c>
      <c r="K173" s="2"/>
      <c r="L173" s="1">
        <v>8.0</v>
      </c>
      <c r="M173" s="1"/>
      <c r="N173" s="1">
        <v>14.153183333333333</v>
      </c>
      <c r="O173" s="1" t="s">
        <v>182</v>
      </c>
      <c r="P173" s="1" t="s">
        <v>12316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28</v>
      </c>
      <c r="B174" s="1" t="s">
        <v>17</v>
      </c>
      <c r="C174" s="1">
        <v>299.2</v>
      </c>
      <c r="D174" s="1">
        <v>0.0</v>
      </c>
      <c r="E174" s="1" t="s">
        <v>29</v>
      </c>
      <c r="F174" s="1" t="s">
        <v>19</v>
      </c>
      <c r="G174" s="1" t="s">
        <v>20</v>
      </c>
      <c r="H174" s="1" t="s">
        <v>12317</v>
      </c>
      <c r="I174" s="1" t="s">
        <v>12318</v>
      </c>
      <c r="J174" s="1" t="s">
        <v>12318</v>
      </c>
      <c r="K174" s="2"/>
      <c r="L174" s="1">
        <v>-1.0</v>
      </c>
      <c r="M174" s="1"/>
      <c r="N174" s="1">
        <v>13.091483333333333</v>
      </c>
      <c r="O174" s="1" t="s">
        <v>11771</v>
      </c>
      <c r="P174" s="1" t="s">
        <v>12319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58</v>
      </c>
      <c r="B175" s="1" t="s">
        <v>485</v>
      </c>
      <c r="C175" s="3">
        <v>329.0</v>
      </c>
      <c r="D175" s="1">
        <v>0.0</v>
      </c>
      <c r="E175" s="2"/>
      <c r="F175" s="1" t="s">
        <v>19</v>
      </c>
      <c r="G175" s="1" t="s">
        <v>20</v>
      </c>
      <c r="H175" s="1" t="s">
        <v>12320</v>
      </c>
      <c r="I175" s="1" t="s">
        <v>12321</v>
      </c>
      <c r="J175" s="1" t="s">
        <v>12321</v>
      </c>
      <c r="K175" s="2"/>
      <c r="L175" s="1">
        <v>-4.0</v>
      </c>
      <c r="M175" s="1"/>
      <c r="N175" s="1">
        <v>10.789683333333333</v>
      </c>
      <c r="O175" s="1" t="s">
        <v>11729</v>
      </c>
      <c r="P175" s="1" t="s">
        <v>12322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28</v>
      </c>
      <c r="B176" s="1" t="s">
        <v>17</v>
      </c>
      <c r="C176" s="1">
        <v>329.0</v>
      </c>
      <c r="D176" s="1">
        <v>0.0</v>
      </c>
      <c r="E176" s="1" t="s">
        <v>29</v>
      </c>
      <c r="F176" s="1" t="s">
        <v>19</v>
      </c>
      <c r="G176" s="1" t="s">
        <v>20</v>
      </c>
      <c r="H176" s="1" t="s">
        <v>12323</v>
      </c>
      <c r="I176" s="1" t="s">
        <v>12324</v>
      </c>
      <c r="J176" s="1" t="s">
        <v>12324</v>
      </c>
      <c r="K176" s="2"/>
      <c r="L176" s="1">
        <v>1.0</v>
      </c>
      <c r="M176" s="1"/>
      <c r="N176" s="1">
        <v>16.59075</v>
      </c>
      <c r="O176" s="1" t="s">
        <v>11771</v>
      </c>
      <c r="P176" s="1" t="s">
        <v>12325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28</v>
      </c>
      <c r="B177" s="1" t="s">
        <v>17</v>
      </c>
      <c r="C177" s="1">
        <v>394.0</v>
      </c>
      <c r="D177" s="1">
        <v>0.0</v>
      </c>
      <c r="E177" s="1" t="s">
        <v>29</v>
      </c>
      <c r="F177" s="1" t="s">
        <v>19</v>
      </c>
      <c r="G177" s="1" t="s">
        <v>20</v>
      </c>
      <c r="H177" s="1" t="s">
        <v>12326</v>
      </c>
      <c r="I177" s="1" t="s">
        <v>12327</v>
      </c>
      <c r="J177" s="1" t="s">
        <v>12327</v>
      </c>
      <c r="K177" s="2"/>
      <c r="L177" s="1">
        <v>2.0</v>
      </c>
      <c r="M177" s="1"/>
      <c r="N177" s="1">
        <v>17.864766666666668</v>
      </c>
      <c r="O177" s="1" t="s">
        <v>11771</v>
      </c>
      <c r="P177" s="1" t="s">
        <v>12328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28</v>
      </c>
      <c r="B178" s="1" t="s">
        <v>17</v>
      </c>
      <c r="C178" s="1">
        <v>351.0</v>
      </c>
      <c r="D178" s="1">
        <v>0.0</v>
      </c>
      <c r="E178" s="1" t="s">
        <v>29</v>
      </c>
      <c r="F178" s="1" t="s">
        <v>19</v>
      </c>
      <c r="G178" s="1" t="s">
        <v>20</v>
      </c>
      <c r="H178" s="1" t="s">
        <v>12329</v>
      </c>
      <c r="I178" s="1" t="s">
        <v>12330</v>
      </c>
      <c r="J178" s="1" t="s">
        <v>12330</v>
      </c>
      <c r="K178" s="2"/>
      <c r="L178" s="1">
        <v>0.0</v>
      </c>
      <c r="M178" s="1"/>
      <c r="N178" s="1">
        <v>15.349033333333333</v>
      </c>
      <c r="O178" s="1" t="s">
        <v>11771</v>
      </c>
      <c r="P178" s="1" t="s">
        <v>12331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28</v>
      </c>
      <c r="B179" s="1" t="s">
        <v>17</v>
      </c>
      <c r="C179" s="1">
        <v>214.2</v>
      </c>
      <c r="D179" s="1">
        <v>0.0</v>
      </c>
      <c r="E179" s="1" t="s">
        <v>29</v>
      </c>
      <c r="F179" s="1" t="s">
        <v>19</v>
      </c>
      <c r="G179" s="1" t="s">
        <v>20</v>
      </c>
      <c r="H179" s="1" t="s">
        <v>12332</v>
      </c>
      <c r="I179" s="1" t="s">
        <v>12333</v>
      </c>
      <c r="J179" s="1" t="s">
        <v>12333</v>
      </c>
      <c r="K179" s="2"/>
      <c r="L179" s="1">
        <v>1.0</v>
      </c>
      <c r="M179" s="1"/>
      <c r="N179" s="1">
        <v>16.63645</v>
      </c>
      <c r="O179" s="1" t="s">
        <v>11771</v>
      </c>
      <c r="P179" s="1" t="s">
        <v>11835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58</v>
      </c>
      <c r="B180" s="1" t="s">
        <v>485</v>
      </c>
      <c r="C180" s="3">
        <v>727.0</v>
      </c>
      <c r="D180" s="1">
        <v>0.0</v>
      </c>
      <c r="E180" s="2"/>
      <c r="F180" s="1" t="s">
        <v>19</v>
      </c>
      <c r="G180" s="1" t="s">
        <v>20</v>
      </c>
      <c r="H180" s="1" t="s">
        <v>12334</v>
      </c>
      <c r="I180" s="1" t="s">
        <v>12335</v>
      </c>
      <c r="J180" s="1" t="s">
        <v>12335</v>
      </c>
      <c r="K180" s="2"/>
      <c r="L180" s="1">
        <v>2.0</v>
      </c>
      <c r="M180" s="1"/>
      <c r="N180" s="1">
        <v>22.196883333333332</v>
      </c>
      <c r="O180" s="1" t="s">
        <v>11729</v>
      </c>
      <c r="P180" s="1" t="s">
        <v>12336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36</v>
      </c>
      <c r="B181" s="1" t="s">
        <v>17</v>
      </c>
      <c r="C181" s="3">
        <v>297.0</v>
      </c>
      <c r="D181" s="1">
        <v>0.0</v>
      </c>
      <c r="E181" s="1" t="s">
        <v>29</v>
      </c>
      <c r="F181" s="1" t="s">
        <v>38</v>
      </c>
      <c r="G181" s="1" t="s">
        <v>93</v>
      </c>
      <c r="H181" s="1" t="s">
        <v>12337</v>
      </c>
      <c r="I181" s="1" t="s">
        <v>12338</v>
      </c>
      <c r="J181" s="1" t="s">
        <v>12339</v>
      </c>
      <c r="K181" s="1" t="s">
        <v>12340</v>
      </c>
      <c r="L181" s="1">
        <v>6.0</v>
      </c>
      <c r="M181" s="1">
        <v>4.6923</v>
      </c>
      <c r="N181" s="1">
        <v>20.097433333333335</v>
      </c>
      <c r="O181" s="1" t="s">
        <v>43</v>
      </c>
      <c r="P181" s="1" t="s">
        <v>12341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58</v>
      </c>
      <c r="B182" s="1" t="s">
        <v>485</v>
      </c>
      <c r="C182" s="1">
        <v>376.0</v>
      </c>
      <c r="D182" s="1">
        <v>0.0</v>
      </c>
      <c r="E182" s="2"/>
      <c r="F182" s="1" t="s">
        <v>19</v>
      </c>
      <c r="G182" s="1" t="s">
        <v>20</v>
      </c>
      <c r="H182" s="1" t="s">
        <v>12342</v>
      </c>
      <c r="I182" s="1" t="s">
        <v>12343</v>
      </c>
      <c r="J182" s="1" t="s">
        <v>12343</v>
      </c>
      <c r="K182" s="2"/>
      <c r="L182" s="1">
        <v>0.0</v>
      </c>
      <c r="M182" s="1"/>
      <c r="N182" s="1">
        <v>14.821816666666667</v>
      </c>
      <c r="O182" s="1" t="s">
        <v>11729</v>
      </c>
      <c r="P182" s="1" t="s">
        <v>12344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485</v>
      </c>
      <c r="C183" s="1">
        <v>593.0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12345</v>
      </c>
      <c r="I183" s="1" t="s">
        <v>12346</v>
      </c>
      <c r="J183" s="1" t="s">
        <v>12346</v>
      </c>
      <c r="K183" s="2"/>
      <c r="L183" s="1">
        <v>-10.0</v>
      </c>
      <c r="M183" s="1"/>
      <c r="N183" s="1">
        <v>9.765016666666666</v>
      </c>
      <c r="O183" s="1" t="s">
        <v>11729</v>
      </c>
      <c r="P183" s="1" t="s">
        <v>12347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28</v>
      </c>
      <c r="B184" s="1" t="s">
        <v>17</v>
      </c>
      <c r="C184" s="1">
        <v>214.2</v>
      </c>
      <c r="D184" s="1">
        <v>0.0</v>
      </c>
      <c r="E184" s="1" t="s">
        <v>29</v>
      </c>
      <c r="F184" s="1" t="s">
        <v>19</v>
      </c>
      <c r="G184" s="1" t="s">
        <v>20</v>
      </c>
      <c r="H184" s="1" t="s">
        <v>12348</v>
      </c>
      <c r="I184" s="1" t="s">
        <v>12349</v>
      </c>
      <c r="J184" s="1" t="s">
        <v>12349</v>
      </c>
      <c r="K184" s="2"/>
      <c r="L184" s="1">
        <v>-6.0</v>
      </c>
      <c r="M184" s="1"/>
      <c r="N184" s="1">
        <v>8.658566666666667</v>
      </c>
      <c r="O184" s="1" t="s">
        <v>11771</v>
      </c>
      <c r="P184" s="1" t="s">
        <v>11835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28</v>
      </c>
      <c r="B185" s="1" t="s">
        <v>17</v>
      </c>
      <c r="C185" s="1">
        <v>299.0</v>
      </c>
      <c r="D185" s="1">
        <v>0.0</v>
      </c>
      <c r="E185" s="1" t="s">
        <v>29</v>
      </c>
      <c r="F185" s="1" t="s">
        <v>19</v>
      </c>
      <c r="G185" s="1" t="s">
        <v>20</v>
      </c>
      <c r="H185" s="1" t="s">
        <v>12350</v>
      </c>
      <c r="I185" s="1" t="s">
        <v>12351</v>
      </c>
      <c r="J185" s="1" t="s">
        <v>12351</v>
      </c>
      <c r="K185" s="2"/>
      <c r="L185" s="1">
        <v>-6.0</v>
      </c>
      <c r="M185" s="1"/>
      <c r="N185" s="1">
        <v>8.764583333333333</v>
      </c>
      <c r="O185" s="1" t="s">
        <v>11771</v>
      </c>
      <c r="P185" s="1" t="s">
        <v>12352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28</v>
      </c>
      <c r="B186" s="1" t="s">
        <v>17</v>
      </c>
      <c r="C186" s="3">
        <v>264.0</v>
      </c>
      <c r="D186" s="1">
        <v>0.0</v>
      </c>
      <c r="E186" s="1" t="s">
        <v>29</v>
      </c>
      <c r="F186" s="1" t="s">
        <v>19</v>
      </c>
      <c r="G186" s="1" t="s">
        <v>20</v>
      </c>
      <c r="H186" s="1" t="s">
        <v>12353</v>
      </c>
      <c r="I186" s="1" t="s">
        <v>12354</v>
      </c>
      <c r="J186" s="1" t="s">
        <v>12354</v>
      </c>
      <c r="K186" s="2"/>
      <c r="L186" s="1">
        <v>-7.0</v>
      </c>
      <c r="M186" s="1"/>
      <c r="N186" s="1">
        <v>7.1211</v>
      </c>
      <c r="O186" s="1" t="s">
        <v>11771</v>
      </c>
      <c r="P186" s="1" t="s">
        <v>12299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28</v>
      </c>
      <c r="B187" s="3" t="s">
        <v>17</v>
      </c>
      <c r="C187" s="1">
        <v>214.2</v>
      </c>
      <c r="D187" s="1">
        <v>0.0</v>
      </c>
      <c r="E187" s="1" t="s">
        <v>29</v>
      </c>
      <c r="F187" s="1" t="s">
        <v>19</v>
      </c>
      <c r="G187" s="1" t="s">
        <v>20</v>
      </c>
      <c r="H187" s="1" t="s">
        <v>12355</v>
      </c>
      <c r="I187" s="1" t="s">
        <v>12356</v>
      </c>
      <c r="J187" s="1" t="s">
        <v>12356</v>
      </c>
      <c r="K187" s="2"/>
      <c r="L187" s="1">
        <v>-6.0</v>
      </c>
      <c r="M187" s="1"/>
      <c r="N187" s="1">
        <v>8.232883333333334</v>
      </c>
      <c r="O187" s="1" t="s">
        <v>11771</v>
      </c>
      <c r="P187" s="1" t="s">
        <v>11835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36</v>
      </c>
      <c r="B188" s="1" t="s">
        <v>17</v>
      </c>
      <c r="C188" s="1">
        <v>379.0</v>
      </c>
      <c r="D188" s="1">
        <v>0.0</v>
      </c>
      <c r="E188" s="1" t="s">
        <v>29</v>
      </c>
      <c r="F188" s="1" t="s">
        <v>38</v>
      </c>
      <c r="G188" s="1" t="s">
        <v>93</v>
      </c>
      <c r="H188" s="1" t="s">
        <v>12357</v>
      </c>
      <c r="I188" s="1" t="s">
        <v>12358</v>
      </c>
      <c r="J188" s="1" t="s">
        <v>12359</v>
      </c>
      <c r="K188" s="1" t="s">
        <v>12360</v>
      </c>
      <c r="L188" s="1">
        <v>12.0</v>
      </c>
      <c r="M188" s="1">
        <v>2.0710166666666665</v>
      </c>
      <c r="N188" s="1">
        <v>15.097066666666667</v>
      </c>
      <c r="O188" s="1" t="s">
        <v>43</v>
      </c>
      <c r="P188" s="1" t="s">
        <v>12361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28</v>
      </c>
      <c r="B189" s="1" t="s">
        <v>17</v>
      </c>
      <c r="C189" s="1">
        <v>957.0</v>
      </c>
      <c r="D189" s="1">
        <v>0.0</v>
      </c>
      <c r="E189" s="1" t="s">
        <v>29</v>
      </c>
      <c r="F189" s="1" t="s">
        <v>19</v>
      </c>
      <c r="G189" s="1" t="s">
        <v>20</v>
      </c>
      <c r="H189" s="1" t="s">
        <v>12362</v>
      </c>
      <c r="I189" s="1" t="s">
        <v>12363</v>
      </c>
      <c r="J189" s="1" t="s">
        <v>12363</v>
      </c>
      <c r="K189" s="2"/>
      <c r="L189" s="1">
        <v>0.0</v>
      </c>
      <c r="M189" s="1"/>
      <c r="N189" s="1">
        <v>19.408766666666665</v>
      </c>
      <c r="O189" s="1" t="s">
        <v>11771</v>
      </c>
      <c r="P189" s="1" t="s">
        <v>12364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179</v>
      </c>
      <c r="B190" s="1" t="s">
        <v>17</v>
      </c>
      <c r="C190" s="3">
        <v>124.5</v>
      </c>
      <c r="D190" s="1">
        <v>124.5</v>
      </c>
      <c r="E190" s="2"/>
      <c r="F190" s="1" t="s">
        <v>67</v>
      </c>
      <c r="G190" s="1" t="s">
        <v>93</v>
      </c>
      <c r="H190" s="1" t="s">
        <v>12365</v>
      </c>
      <c r="I190" s="1" t="s">
        <v>12366</v>
      </c>
      <c r="J190" s="1" t="s">
        <v>12366</v>
      </c>
      <c r="K190" s="2"/>
      <c r="L190" s="1">
        <v>-5.0</v>
      </c>
      <c r="M190" s="1"/>
      <c r="N190" s="1">
        <v>0.86375</v>
      </c>
      <c r="O190" s="1" t="s">
        <v>182</v>
      </c>
      <c r="P190" s="1" t="s">
        <v>12367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485</v>
      </c>
      <c r="C191" s="1">
        <v>309.0</v>
      </c>
      <c r="D191" s="1">
        <v>0.0</v>
      </c>
      <c r="E191" s="1" t="s">
        <v>12368</v>
      </c>
      <c r="F191" s="1" t="s">
        <v>19</v>
      </c>
      <c r="G191" s="1" t="s">
        <v>20</v>
      </c>
      <c r="H191" s="1" t="s">
        <v>12369</v>
      </c>
      <c r="I191" s="1" t="s">
        <v>12370</v>
      </c>
      <c r="J191" s="1" t="s">
        <v>12370</v>
      </c>
      <c r="K191" s="2"/>
      <c r="L191" s="1">
        <v>-2.0</v>
      </c>
      <c r="M191" s="1"/>
      <c r="N191" s="1">
        <v>12.5652</v>
      </c>
      <c r="O191" s="1" t="s">
        <v>11729</v>
      </c>
      <c r="P191" s="1" t="s">
        <v>12371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36</v>
      </c>
      <c r="B192" s="1" t="s">
        <v>17</v>
      </c>
      <c r="C192" s="1">
        <v>304.0</v>
      </c>
      <c r="D192" s="1">
        <v>0.0</v>
      </c>
      <c r="E192" s="1" t="s">
        <v>29</v>
      </c>
      <c r="F192" s="1" t="s">
        <v>38</v>
      </c>
      <c r="G192" s="1" t="s">
        <v>20</v>
      </c>
      <c r="H192" s="1" t="s">
        <v>12372</v>
      </c>
      <c r="I192" s="1" t="s">
        <v>12373</v>
      </c>
      <c r="J192" s="1" t="s">
        <v>12374</v>
      </c>
      <c r="K192" s="1" t="s">
        <v>12375</v>
      </c>
      <c r="L192" s="1">
        <v>12.0</v>
      </c>
      <c r="M192" s="1">
        <v>11.354566666666667</v>
      </c>
      <c r="N192" s="1">
        <v>32.086816666666664</v>
      </c>
      <c r="O192" s="1" t="s">
        <v>43</v>
      </c>
      <c r="P192" s="1" t="s">
        <v>12376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58</v>
      </c>
      <c r="B193" s="1" t="s">
        <v>485</v>
      </c>
      <c r="C193" s="1">
        <v>364.0</v>
      </c>
      <c r="D193" s="1">
        <v>0.0</v>
      </c>
      <c r="E193" s="2"/>
      <c r="F193" s="1" t="s">
        <v>19</v>
      </c>
      <c r="G193" s="1" t="s">
        <v>93</v>
      </c>
      <c r="H193" s="1" t="s">
        <v>12377</v>
      </c>
      <c r="I193" s="1" t="s">
        <v>12378</v>
      </c>
      <c r="J193" s="1" t="s">
        <v>12378</v>
      </c>
      <c r="K193" s="2"/>
      <c r="L193" s="1">
        <v>4.0</v>
      </c>
      <c r="M193" s="1"/>
      <c r="N193" s="1">
        <v>19.815133333333332</v>
      </c>
      <c r="O193" s="1" t="s">
        <v>11729</v>
      </c>
      <c r="P193" s="1" t="s">
        <v>12379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179</v>
      </c>
      <c r="B194" s="1" t="s">
        <v>17</v>
      </c>
      <c r="C194" s="1">
        <v>368.0</v>
      </c>
      <c r="D194" s="1">
        <v>0.0</v>
      </c>
      <c r="E194" s="2"/>
      <c r="F194" s="1" t="s">
        <v>67</v>
      </c>
      <c r="G194" s="1" t="s">
        <v>93</v>
      </c>
      <c r="H194" s="1" t="s">
        <v>12380</v>
      </c>
      <c r="I194" s="1" t="s">
        <v>12381</v>
      </c>
      <c r="J194" s="1" t="s">
        <v>12381</v>
      </c>
      <c r="K194" s="2"/>
      <c r="L194" s="1">
        <v>5.0</v>
      </c>
      <c r="M194" s="1"/>
      <c r="N194" s="1">
        <v>11.370166666666666</v>
      </c>
      <c r="O194" s="1" t="s">
        <v>182</v>
      </c>
      <c r="P194" s="1" t="s">
        <v>12382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36</v>
      </c>
      <c r="B195" s="1" t="s">
        <v>17</v>
      </c>
      <c r="C195" s="1">
        <v>254.0</v>
      </c>
      <c r="D195" s="1">
        <v>29.0</v>
      </c>
      <c r="E195" s="1" t="s">
        <v>29</v>
      </c>
      <c r="F195" s="1" t="s">
        <v>38</v>
      </c>
      <c r="G195" s="1" t="s">
        <v>93</v>
      </c>
      <c r="H195" s="1" t="s">
        <v>12383</v>
      </c>
      <c r="I195" s="1" t="s">
        <v>12384</v>
      </c>
      <c r="J195" s="1" t="s">
        <v>12385</v>
      </c>
      <c r="K195" s="1" t="s">
        <v>12386</v>
      </c>
      <c r="L195" s="1">
        <v>8.0</v>
      </c>
      <c r="M195" s="1">
        <v>1.2308666666666668</v>
      </c>
      <c r="N195" s="1">
        <v>31.07135</v>
      </c>
      <c r="O195" s="1" t="s">
        <v>43</v>
      </c>
      <c r="P195" s="1" t="s">
        <v>12387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58</v>
      </c>
      <c r="B196" s="1" t="s">
        <v>485</v>
      </c>
      <c r="C196" s="1">
        <v>528.0</v>
      </c>
      <c r="D196" s="1">
        <v>0.0</v>
      </c>
      <c r="E196" s="2"/>
      <c r="F196" s="1" t="s">
        <v>19</v>
      </c>
      <c r="G196" s="1" t="s">
        <v>20</v>
      </c>
      <c r="H196" s="1" t="s">
        <v>12388</v>
      </c>
      <c r="I196" s="1" t="s">
        <v>12389</v>
      </c>
      <c r="J196" s="1" t="s">
        <v>12389</v>
      </c>
      <c r="K196" s="2"/>
      <c r="L196" s="1">
        <v>2.0</v>
      </c>
      <c r="M196" s="1"/>
      <c r="N196" s="1">
        <v>22.029066666666665</v>
      </c>
      <c r="O196" s="1" t="s">
        <v>11729</v>
      </c>
      <c r="P196" s="1" t="s">
        <v>12390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28</v>
      </c>
      <c r="B197" s="1" t="s">
        <v>17</v>
      </c>
      <c r="C197" s="1">
        <v>329.0</v>
      </c>
      <c r="D197" s="1">
        <v>0.0</v>
      </c>
      <c r="E197" s="2"/>
      <c r="F197" s="1" t="s">
        <v>67</v>
      </c>
      <c r="G197" s="1" t="s">
        <v>20</v>
      </c>
      <c r="H197" s="1" t="s">
        <v>12391</v>
      </c>
      <c r="I197" s="1" t="s">
        <v>12392</v>
      </c>
      <c r="J197" s="1" t="s">
        <v>12392</v>
      </c>
      <c r="K197" s="2"/>
      <c r="L197" s="1">
        <v>1.0</v>
      </c>
      <c r="M197" s="1"/>
      <c r="N197" s="1">
        <v>16.291016666666668</v>
      </c>
      <c r="O197" s="1" t="s">
        <v>11771</v>
      </c>
      <c r="P197" s="1" t="s">
        <v>12325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179</v>
      </c>
      <c r="B198" s="1" t="s">
        <v>17</v>
      </c>
      <c r="C198" s="1">
        <v>249.0</v>
      </c>
      <c r="D198" s="1">
        <v>249.0</v>
      </c>
      <c r="E198" s="2"/>
      <c r="F198" s="1" t="s">
        <v>67</v>
      </c>
      <c r="G198" s="1" t="s">
        <v>93</v>
      </c>
      <c r="H198" s="1" t="s">
        <v>12393</v>
      </c>
      <c r="I198" s="1" t="s">
        <v>12394</v>
      </c>
      <c r="J198" s="1" t="s">
        <v>12394</v>
      </c>
      <c r="K198" s="2"/>
      <c r="L198" s="1">
        <v>4.0</v>
      </c>
      <c r="M198" s="1"/>
      <c r="N198" s="1">
        <v>10.516516666666666</v>
      </c>
      <c r="O198" s="1" t="s">
        <v>182</v>
      </c>
      <c r="P198" s="1" t="s">
        <v>12395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58</v>
      </c>
      <c r="B199" s="1" t="s">
        <v>485</v>
      </c>
      <c r="C199" s="1">
        <v>632.0</v>
      </c>
      <c r="D199" s="1">
        <v>0.0</v>
      </c>
      <c r="E199" s="2"/>
      <c r="F199" s="1" t="s">
        <v>19</v>
      </c>
      <c r="G199" s="1" t="s">
        <v>20</v>
      </c>
      <c r="H199" s="1" t="s">
        <v>12396</v>
      </c>
      <c r="I199" s="1" t="s">
        <v>12397</v>
      </c>
      <c r="J199" s="1" t="s">
        <v>12397</v>
      </c>
      <c r="K199" s="2"/>
      <c r="L199" s="1">
        <v>4.0</v>
      </c>
      <c r="M199" s="1"/>
      <c r="N199" s="1">
        <v>24.613416666666666</v>
      </c>
      <c r="O199" s="1" t="s">
        <v>11729</v>
      </c>
      <c r="P199" s="1" t="s">
        <v>12398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485</v>
      </c>
      <c r="C200" s="1">
        <v>264.0</v>
      </c>
      <c r="D200" s="1">
        <v>0.0</v>
      </c>
      <c r="E200" s="1" t="s">
        <v>12399</v>
      </c>
      <c r="F200" s="1" t="s">
        <v>19</v>
      </c>
      <c r="G200" s="1" t="s">
        <v>20</v>
      </c>
      <c r="H200" s="1" t="s">
        <v>12400</v>
      </c>
      <c r="I200" s="1" t="s">
        <v>12401</v>
      </c>
      <c r="J200" s="1" t="s">
        <v>12401</v>
      </c>
      <c r="K200" s="2"/>
      <c r="L200" s="1">
        <v>-3.0</v>
      </c>
      <c r="M200" s="1"/>
      <c r="N200" s="1">
        <v>11.798183333333334</v>
      </c>
      <c r="O200" s="1" t="s">
        <v>11729</v>
      </c>
      <c r="P200" s="1" t="s">
        <v>12402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28</v>
      </c>
      <c r="B201" s="1" t="s">
        <v>17</v>
      </c>
      <c r="C201" s="1">
        <v>543.2</v>
      </c>
      <c r="D201" s="1">
        <v>0.0</v>
      </c>
      <c r="E201" s="1" t="s">
        <v>29</v>
      </c>
      <c r="F201" s="1" t="s">
        <v>19</v>
      </c>
      <c r="G201" s="1" t="s">
        <v>20</v>
      </c>
      <c r="H201" s="1" t="s">
        <v>12403</v>
      </c>
      <c r="I201" s="1" t="s">
        <v>12404</v>
      </c>
      <c r="J201" s="1" t="s">
        <v>12404</v>
      </c>
      <c r="K201" s="2"/>
      <c r="L201" s="1">
        <v>5.0</v>
      </c>
      <c r="M201" s="1"/>
      <c r="N201" s="1">
        <v>25.382233333333332</v>
      </c>
      <c r="O201" s="1" t="s">
        <v>11771</v>
      </c>
      <c r="P201" s="1" t="s">
        <v>12405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58</v>
      </c>
      <c r="B202" s="1" t="s">
        <v>485</v>
      </c>
      <c r="C202" s="1">
        <v>752.0</v>
      </c>
      <c r="D202" s="1">
        <v>0.0</v>
      </c>
      <c r="E202" s="2"/>
      <c r="F202" s="1" t="s">
        <v>19</v>
      </c>
      <c r="G202" s="1" t="s">
        <v>20</v>
      </c>
      <c r="H202" s="1" t="s">
        <v>12406</v>
      </c>
      <c r="I202" s="1" t="s">
        <v>12407</v>
      </c>
      <c r="J202" s="1" t="s">
        <v>12407</v>
      </c>
      <c r="K202" s="2"/>
      <c r="L202" s="1">
        <v>-2.0</v>
      </c>
      <c r="M202" s="1"/>
      <c r="N202" s="1">
        <v>17.430233333333334</v>
      </c>
      <c r="O202" s="1" t="s">
        <v>11729</v>
      </c>
      <c r="P202" s="1" t="s">
        <v>12408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36</v>
      </c>
      <c r="B203" s="1" t="s">
        <v>17</v>
      </c>
      <c r="C203" s="1">
        <v>698.0</v>
      </c>
      <c r="D203" s="1">
        <v>0.0</v>
      </c>
      <c r="E203" s="1" t="s">
        <v>12409</v>
      </c>
      <c r="F203" s="1" t="s">
        <v>38</v>
      </c>
      <c r="G203" s="1" t="s">
        <v>93</v>
      </c>
      <c r="H203" s="1" t="s">
        <v>12410</v>
      </c>
      <c r="I203" s="1" t="s">
        <v>12411</v>
      </c>
      <c r="J203" s="1" t="s">
        <v>12412</v>
      </c>
      <c r="K203" s="1" t="s">
        <v>12413</v>
      </c>
      <c r="L203" s="1">
        <v>0.0</v>
      </c>
      <c r="M203" s="1">
        <v>0.017816666666666668</v>
      </c>
      <c r="N203" s="1">
        <v>14.606966666666667</v>
      </c>
      <c r="O203" s="1" t="s">
        <v>43</v>
      </c>
      <c r="P203" s="1" t="s">
        <v>12414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36</v>
      </c>
      <c r="B204" s="1" t="s">
        <v>17</v>
      </c>
      <c r="C204" s="3">
        <v>528.0</v>
      </c>
      <c r="D204" s="1">
        <v>0.0</v>
      </c>
      <c r="E204" s="1" t="s">
        <v>12409</v>
      </c>
      <c r="F204" s="1" t="s">
        <v>38</v>
      </c>
      <c r="G204" s="1" t="s">
        <v>20</v>
      </c>
      <c r="H204" s="1" t="s">
        <v>12415</v>
      </c>
      <c r="I204" s="1" t="s">
        <v>12416</v>
      </c>
      <c r="J204" s="1" t="s">
        <v>12417</v>
      </c>
      <c r="K204" s="1" t="s">
        <v>12418</v>
      </c>
      <c r="L204" s="1">
        <v>4.0</v>
      </c>
      <c r="M204" s="1">
        <v>0.012566666666666667</v>
      </c>
      <c r="N204" s="1">
        <v>20.346866666666667</v>
      </c>
      <c r="O204" s="1" t="s">
        <v>43</v>
      </c>
      <c r="P204" s="1" t="s">
        <v>12419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28</v>
      </c>
      <c r="B205" s="1" t="s">
        <v>17</v>
      </c>
      <c r="C205" s="3">
        <v>862.0</v>
      </c>
      <c r="D205" s="1">
        <v>0.0</v>
      </c>
      <c r="E205" s="1" t="s">
        <v>29</v>
      </c>
      <c r="F205" s="1" t="s">
        <v>19</v>
      </c>
      <c r="G205" s="1" t="s">
        <v>20</v>
      </c>
      <c r="H205" s="1" t="s">
        <v>12420</v>
      </c>
      <c r="I205" s="1" t="s">
        <v>12421</v>
      </c>
      <c r="J205" s="1" t="s">
        <v>12421</v>
      </c>
      <c r="K205" s="2"/>
      <c r="L205" s="1">
        <v>0.0</v>
      </c>
      <c r="M205" s="1"/>
      <c r="N205" s="1">
        <v>19.882983333333332</v>
      </c>
      <c r="O205" s="1" t="s">
        <v>11771</v>
      </c>
      <c r="P205" s="1" t="s">
        <v>12422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58</v>
      </c>
      <c r="B206" s="1" t="s">
        <v>485</v>
      </c>
      <c r="C206" s="1">
        <v>329.0</v>
      </c>
      <c r="D206" s="1">
        <v>0.0</v>
      </c>
      <c r="E206" s="2"/>
      <c r="F206" s="1" t="s">
        <v>19</v>
      </c>
      <c r="G206" s="1" t="s">
        <v>20</v>
      </c>
      <c r="H206" s="1" t="s">
        <v>12423</v>
      </c>
      <c r="I206" s="1" t="s">
        <v>12424</v>
      </c>
      <c r="J206" s="1" t="s">
        <v>12424</v>
      </c>
      <c r="K206" s="2"/>
      <c r="L206" s="1">
        <v>0.0</v>
      </c>
      <c r="M206" s="1"/>
      <c r="N206" s="1">
        <v>15.84555</v>
      </c>
      <c r="O206" s="1" t="s">
        <v>11729</v>
      </c>
      <c r="P206" s="1" t="s">
        <v>12425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28</v>
      </c>
      <c r="B207" s="1" t="s">
        <v>17</v>
      </c>
      <c r="C207" s="1">
        <v>464.0</v>
      </c>
      <c r="D207" s="1">
        <v>0.0</v>
      </c>
      <c r="E207" s="1" t="s">
        <v>29</v>
      </c>
      <c r="F207" s="1" t="s">
        <v>19</v>
      </c>
      <c r="G207" s="1" t="s">
        <v>20</v>
      </c>
      <c r="H207" s="1" t="s">
        <v>12426</v>
      </c>
      <c r="I207" s="1" t="s">
        <v>12427</v>
      </c>
      <c r="J207" s="1" t="s">
        <v>12427</v>
      </c>
      <c r="K207" s="2"/>
      <c r="L207" s="1">
        <v>0.0</v>
      </c>
      <c r="M207" s="1"/>
      <c r="N207" s="1">
        <v>14.421133333333334</v>
      </c>
      <c r="O207" s="1" t="s">
        <v>11771</v>
      </c>
      <c r="P207" s="1" t="s">
        <v>12428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36</v>
      </c>
      <c r="B208" s="1" t="s">
        <v>17</v>
      </c>
      <c r="C208" s="3">
        <v>398.0</v>
      </c>
      <c r="D208" s="1">
        <v>100.0</v>
      </c>
      <c r="E208" s="2"/>
      <c r="F208" s="1" t="s">
        <v>67</v>
      </c>
      <c r="G208" s="1" t="s">
        <v>93</v>
      </c>
      <c r="H208" s="1" t="s">
        <v>12429</v>
      </c>
      <c r="I208" s="1" t="s">
        <v>12430</v>
      </c>
      <c r="J208" s="1" t="s">
        <v>12430</v>
      </c>
      <c r="K208" s="2"/>
      <c r="L208" s="1">
        <v>2.0</v>
      </c>
      <c r="M208" s="1"/>
      <c r="N208" s="1">
        <v>21.732266666666668</v>
      </c>
      <c r="O208" s="1" t="s">
        <v>43</v>
      </c>
      <c r="P208" s="1" t="s">
        <v>12431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179</v>
      </c>
      <c r="B209" s="1" t="s">
        <v>17</v>
      </c>
      <c r="C209" s="3">
        <v>129.0</v>
      </c>
      <c r="D209" s="1">
        <v>0.0</v>
      </c>
      <c r="E209" s="2"/>
      <c r="F209" s="1" t="s">
        <v>67</v>
      </c>
      <c r="G209" s="1" t="s">
        <v>93</v>
      </c>
      <c r="H209" s="1" t="s">
        <v>12432</v>
      </c>
      <c r="I209" s="1" t="s">
        <v>12433</v>
      </c>
      <c r="J209" s="1" t="s">
        <v>12433</v>
      </c>
      <c r="K209" s="2"/>
      <c r="L209" s="1">
        <v>-5.0</v>
      </c>
      <c r="M209" s="1"/>
      <c r="N209" s="1">
        <v>0.33095</v>
      </c>
      <c r="O209" s="1" t="s">
        <v>182</v>
      </c>
      <c r="P209" s="1" t="s">
        <v>12434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3" t="s">
        <v>485</v>
      </c>
      <c r="C210" s="1">
        <v>376.0</v>
      </c>
      <c r="D210" s="1">
        <v>0.0</v>
      </c>
      <c r="E210" s="1" t="s">
        <v>2720</v>
      </c>
      <c r="F210" s="1" t="s">
        <v>19</v>
      </c>
      <c r="G210" s="1" t="s">
        <v>20</v>
      </c>
      <c r="H210" s="1" t="s">
        <v>12435</v>
      </c>
      <c r="I210" s="1" t="s">
        <v>12436</v>
      </c>
      <c r="J210" s="1" t="s">
        <v>12436</v>
      </c>
      <c r="K210" s="2"/>
      <c r="L210" s="1">
        <v>1.0</v>
      </c>
      <c r="M210" s="1"/>
      <c r="N210" s="1">
        <v>16.37985</v>
      </c>
      <c r="O210" s="1" t="s">
        <v>11729</v>
      </c>
      <c r="P210" s="1" t="s">
        <v>12437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485</v>
      </c>
      <c r="C211" s="3">
        <v>433.0</v>
      </c>
      <c r="D211" s="1">
        <v>0.0</v>
      </c>
      <c r="E211" s="1" t="s">
        <v>12399</v>
      </c>
      <c r="F211" s="1" t="s">
        <v>19</v>
      </c>
      <c r="G211" s="1" t="s">
        <v>20</v>
      </c>
      <c r="H211" s="1" t="s">
        <v>12438</v>
      </c>
      <c r="I211" s="1" t="s">
        <v>12439</v>
      </c>
      <c r="J211" s="1" t="s">
        <v>12439</v>
      </c>
      <c r="K211" s="2"/>
      <c r="L211" s="1">
        <v>0.0</v>
      </c>
      <c r="M211" s="1"/>
      <c r="N211" s="1">
        <v>14.869216666666667</v>
      </c>
      <c r="O211" s="1" t="s">
        <v>11729</v>
      </c>
      <c r="P211" s="1" t="s">
        <v>2444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58</v>
      </c>
      <c r="B212" s="1" t="s">
        <v>485</v>
      </c>
      <c r="C212" s="3">
        <v>1056.0</v>
      </c>
      <c r="D212" s="1">
        <v>0.0</v>
      </c>
      <c r="E212" s="2"/>
      <c r="F212" s="1" t="s">
        <v>19</v>
      </c>
      <c r="G212" s="1" t="s">
        <v>20</v>
      </c>
      <c r="H212" s="1" t="s">
        <v>12440</v>
      </c>
      <c r="I212" s="1" t="s">
        <v>12441</v>
      </c>
      <c r="J212" s="1" t="s">
        <v>12441</v>
      </c>
      <c r="K212" s="2"/>
      <c r="L212" s="1">
        <v>0.0</v>
      </c>
      <c r="M212" s="1"/>
      <c r="N212" s="1">
        <v>20.21795</v>
      </c>
      <c r="O212" s="1" t="s">
        <v>11729</v>
      </c>
      <c r="P212" s="1" t="s">
        <v>12442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28</v>
      </c>
      <c r="B213" s="1" t="s">
        <v>17</v>
      </c>
      <c r="C213" s="1">
        <v>388.0</v>
      </c>
      <c r="D213" s="1">
        <v>0.0</v>
      </c>
      <c r="E213" s="1" t="s">
        <v>29</v>
      </c>
      <c r="F213" s="1" t="s">
        <v>19</v>
      </c>
      <c r="G213" s="1" t="s">
        <v>20</v>
      </c>
      <c r="H213" s="1" t="s">
        <v>12443</v>
      </c>
      <c r="I213" s="1" t="s">
        <v>12444</v>
      </c>
      <c r="J213" s="1" t="s">
        <v>12444</v>
      </c>
      <c r="K213" s="2"/>
      <c r="L213" s="1">
        <v>-5.0</v>
      </c>
      <c r="M213" s="1"/>
      <c r="N213" s="1">
        <v>9.924683333333334</v>
      </c>
      <c r="O213" s="1" t="s">
        <v>11771</v>
      </c>
      <c r="P213" s="1" t="s">
        <v>12445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28</v>
      </c>
      <c r="B214" s="1" t="s">
        <v>17</v>
      </c>
      <c r="C214" s="3">
        <v>601.4</v>
      </c>
      <c r="D214" s="1">
        <v>0.0</v>
      </c>
      <c r="E214" s="1" t="s">
        <v>29</v>
      </c>
      <c r="F214" s="1" t="s">
        <v>19</v>
      </c>
      <c r="G214" s="1" t="s">
        <v>20</v>
      </c>
      <c r="H214" s="1" t="s">
        <v>12446</v>
      </c>
      <c r="I214" s="1" t="s">
        <v>12447</v>
      </c>
      <c r="J214" s="1" t="s">
        <v>12447</v>
      </c>
      <c r="K214" s="2"/>
      <c r="L214" s="1">
        <v>0.0</v>
      </c>
      <c r="M214" s="1"/>
      <c r="N214" s="1">
        <v>20.2173</v>
      </c>
      <c r="O214" s="1" t="s">
        <v>11771</v>
      </c>
      <c r="P214" s="1" t="s">
        <v>12448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28</v>
      </c>
      <c r="B215" s="1" t="s">
        <v>17</v>
      </c>
      <c r="C215" s="1">
        <v>271.2</v>
      </c>
      <c r="D215" s="1">
        <v>0.0</v>
      </c>
      <c r="E215" s="1" t="s">
        <v>29</v>
      </c>
      <c r="F215" s="1" t="s">
        <v>19</v>
      </c>
      <c r="G215" s="1" t="s">
        <v>20</v>
      </c>
      <c r="H215" s="1" t="s">
        <v>12449</v>
      </c>
      <c r="I215" s="1" t="s">
        <v>12450</v>
      </c>
      <c r="J215" s="1" t="s">
        <v>12450</v>
      </c>
      <c r="K215" s="2"/>
      <c r="L215" s="1">
        <v>-1.0</v>
      </c>
      <c r="M215" s="1"/>
      <c r="N215" s="1">
        <v>13.920433333333333</v>
      </c>
      <c r="O215" s="1" t="s">
        <v>11771</v>
      </c>
      <c r="P215" s="1" t="s">
        <v>12451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28</v>
      </c>
      <c r="B216" s="1" t="s">
        <v>17</v>
      </c>
      <c r="C216" s="1">
        <v>329.0</v>
      </c>
      <c r="D216" s="1">
        <v>0.0</v>
      </c>
      <c r="E216" s="2"/>
      <c r="F216" s="1" t="s">
        <v>67</v>
      </c>
      <c r="G216" s="1" t="s">
        <v>20</v>
      </c>
      <c r="H216" s="1" t="s">
        <v>12452</v>
      </c>
      <c r="I216" s="1" t="s">
        <v>12453</v>
      </c>
      <c r="J216" s="1" t="s">
        <v>12453</v>
      </c>
      <c r="K216" s="2"/>
      <c r="L216" s="1">
        <v>0.0</v>
      </c>
      <c r="M216" s="1"/>
      <c r="N216" s="1">
        <v>14.3784</v>
      </c>
      <c r="O216" s="1" t="s">
        <v>11771</v>
      </c>
      <c r="P216" s="1" t="s">
        <v>12454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28</v>
      </c>
      <c r="B217" s="1" t="s">
        <v>17</v>
      </c>
      <c r="C217" s="1">
        <v>434.0</v>
      </c>
      <c r="D217" s="1">
        <v>0.0</v>
      </c>
      <c r="E217" s="1" t="s">
        <v>29</v>
      </c>
      <c r="F217" s="1" t="s">
        <v>19</v>
      </c>
      <c r="G217" s="1" t="s">
        <v>20</v>
      </c>
      <c r="H217" s="1" t="s">
        <v>12455</v>
      </c>
      <c r="I217" s="1" t="s">
        <v>12456</v>
      </c>
      <c r="J217" s="1" t="s">
        <v>12456</v>
      </c>
      <c r="K217" s="2"/>
      <c r="L217" s="1">
        <v>-1.0</v>
      </c>
      <c r="M217" s="1"/>
      <c r="N217" s="1">
        <v>13.4235</v>
      </c>
      <c r="O217" s="1" t="s">
        <v>11771</v>
      </c>
      <c r="P217" s="1" t="s">
        <v>12457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36</v>
      </c>
      <c r="B218" s="1" t="s">
        <v>17</v>
      </c>
      <c r="C218" s="1">
        <v>299.0</v>
      </c>
      <c r="D218" s="1">
        <v>0.0</v>
      </c>
      <c r="E218" s="1" t="s">
        <v>29</v>
      </c>
      <c r="F218" s="1" t="s">
        <v>38</v>
      </c>
      <c r="G218" s="1" t="s">
        <v>20</v>
      </c>
      <c r="H218" s="1" t="s">
        <v>12458</v>
      </c>
      <c r="I218" s="1" t="s">
        <v>12459</v>
      </c>
      <c r="J218" s="1" t="s">
        <v>12460</v>
      </c>
      <c r="K218" s="1" t="s">
        <v>12461</v>
      </c>
      <c r="L218" s="1">
        <v>-15.0</v>
      </c>
      <c r="M218" s="1">
        <v>0.2630166666666667</v>
      </c>
      <c r="N218" s="1">
        <v>7.273166666666667</v>
      </c>
      <c r="O218" s="1" t="s">
        <v>43</v>
      </c>
      <c r="P218" s="1" t="s">
        <v>11929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58</v>
      </c>
      <c r="B219" s="1" t="s">
        <v>17</v>
      </c>
      <c r="C219" s="1">
        <v>329.0</v>
      </c>
      <c r="D219" s="1">
        <v>0.0</v>
      </c>
      <c r="E219" s="2"/>
      <c r="F219" s="1" t="s">
        <v>19</v>
      </c>
      <c r="G219" s="1" t="s">
        <v>93</v>
      </c>
      <c r="H219" s="1" t="s">
        <v>12462</v>
      </c>
      <c r="I219" s="1" t="s">
        <v>12463</v>
      </c>
      <c r="J219" s="1" t="s">
        <v>12463</v>
      </c>
      <c r="K219" s="2"/>
      <c r="L219" s="1">
        <v>-6.0</v>
      </c>
      <c r="M219" s="1"/>
      <c r="N219" s="1">
        <v>8.363583333333333</v>
      </c>
      <c r="O219" s="1" t="s">
        <v>11729</v>
      </c>
      <c r="P219" s="1" t="s">
        <v>12294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36</v>
      </c>
      <c r="B220" s="1" t="s">
        <v>17</v>
      </c>
      <c r="C220" s="1">
        <v>327.0</v>
      </c>
      <c r="D220" s="1">
        <v>82.0</v>
      </c>
      <c r="E220" s="2"/>
      <c r="F220" s="1" t="s">
        <v>67</v>
      </c>
      <c r="G220" s="1" t="s">
        <v>68</v>
      </c>
      <c r="H220" s="1" t="s">
        <v>12464</v>
      </c>
      <c r="I220" s="1" t="s">
        <v>12465</v>
      </c>
      <c r="J220" s="1" t="s">
        <v>12465</v>
      </c>
      <c r="K220" s="2"/>
      <c r="L220" s="1">
        <v>-6.0</v>
      </c>
      <c r="M220" s="1"/>
      <c r="N220" s="1">
        <v>12.851033333333334</v>
      </c>
      <c r="O220" s="1" t="s">
        <v>43</v>
      </c>
      <c r="P220" s="1" t="s">
        <v>12466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28</v>
      </c>
      <c r="B221" s="1" t="s">
        <v>17</v>
      </c>
      <c r="C221" s="1">
        <v>214.2</v>
      </c>
      <c r="D221" s="1">
        <v>0.0</v>
      </c>
      <c r="E221" s="1" t="s">
        <v>29</v>
      </c>
      <c r="F221" s="1" t="s">
        <v>19</v>
      </c>
      <c r="G221" s="1" t="s">
        <v>20</v>
      </c>
      <c r="H221" s="1" t="s">
        <v>12467</v>
      </c>
      <c r="I221" s="1" t="s">
        <v>12468</v>
      </c>
      <c r="J221" s="1" t="s">
        <v>12468</v>
      </c>
      <c r="K221" s="2"/>
      <c r="L221" s="1">
        <v>-6.0</v>
      </c>
      <c r="M221" s="1"/>
      <c r="N221" s="1">
        <v>8.754283333333333</v>
      </c>
      <c r="O221" s="1" t="s">
        <v>11771</v>
      </c>
      <c r="P221" s="1" t="s">
        <v>12469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28</v>
      </c>
      <c r="B222" s="1" t="s">
        <v>17</v>
      </c>
      <c r="C222" s="1">
        <v>182.2</v>
      </c>
      <c r="D222" s="1">
        <v>0.0</v>
      </c>
      <c r="E222" s="1" t="s">
        <v>29</v>
      </c>
      <c r="F222" s="1" t="s">
        <v>19</v>
      </c>
      <c r="G222" s="1" t="s">
        <v>20</v>
      </c>
      <c r="H222" s="1" t="s">
        <v>12470</v>
      </c>
      <c r="I222" s="1" t="s">
        <v>12471</v>
      </c>
      <c r="J222" s="1" t="s">
        <v>12471</v>
      </c>
      <c r="K222" s="2"/>
      <c r="L222" s="1">
        <v>-8.0</v>
      </c>
      <c r="M222" s="1"/>
      <c r="N222" s="1">
        <v>6.9748</v>
      </c>
      <c r="O222" s="1" t="s">
        <v>11771</v>
      </c>
      <c r="P222" s="1" t="s">
        <v>11775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28</v>
      </c>
      <c r="B223" s="1" t="s">
        <v>17</v>
      </c>
      <c r="C223" s="1">
        <v>355.2</v>
      </c>
      <c r="D223" s="1">
        <v>0.0</v>
      </c>
      <c r="E223" s="1" t="s">
        <v>29</v>
      </c>
      <c r="F223" s="1" t="s">
        <v>19</v>
      </c>
      <c r="G223" s="1" t="s">
        <v>20</v>
      </c>
      <c r="H223" s="1" t="s">
        <v>12472</v>
      </c>
      <c r="I223" s="1" t="s">
        <v>12473</v>
      </c>
      <c r="J223" s="1" t="s">
        <v>12473</v>
      </c>
      <c r="K223" s="2"/>
      <c r="L223" s="1">
        <v>-6.0</v>
      </c>
      <c r="M223" s="1"/>
      <c r="N223" s="1">
        <v>8.59955</v>
      </c>
      <c r="O223" s="1" t="s">
        <v>11771</v>
      </c>
      <c r="P223" s="1" t="s">
        <v>12474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28</v>
      </c>
      <c r="B224" s="1" t="s">
        <v>17</v>
      </c>
      <c r="C224" s="3">
        <v>264.0</v>
      </c>
      <c r="D224" s="1">
        <v>0.0</v>
      </c>
      <c r="E224" s="1" t="s">
        <v>29</v>
      </c>
      <c r="F224" s="1" t="s">
        <v>19</v>
      </c>
      <c r="G224" s="1" t="s">
        <v>20</v>
      </c>
      <c r="H224" s="1" t="s">
        <v>12475</v>
      </c>
      <c r="I224" s="1" t="s">
        <v>12476</v>
      </c>
      <c r="J224" s="1" t="s">
        <v>12476</v>
      </c>
      <c r="K224" s="2"/>
      <c r="L224" s="1">
        <v>-6.0</v>
      </c>
      <c r="M224" s="1"/>
      <c r="N224" s="1">
        <v>8.981266666666667</v>
      </c>
      <c r="O224" s="1" t="s">
        <v>11771</v>
      </c>
      <c r="P224" s="1" t="s">
        <v>11844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28</v>
      </c>
      <c r="B225" s="1" t="s">
        <v>17</v>
      </c>
      <c r="C225" s="1">
        <v>629.2</v>
      </c>
      <c r="D225" s="1">
        <v>0.0</v>
      </c>
      <c r="E225" s="1" t="s">
        <v>29</v>
      </c>
      <c r="F225" s="1" t="s">
        <v>19</v>
      </c>
      <c r="G225" s="1" t="s">
        <v>20</v>
      </c>
      <c r="H225" s="1" t="s">
        <v>12477</v>
      </c>
      <c r="I225" s="1" t="s">
        <v>12478</v>
      </c>
      <c r="J225" s="1" t="s">
        <v>12478</v>
      </c>
      <c r="K225" s="2"/>
      <c r="L225" s="1">
        <v>-7.0</v>
      </c>
      <c r="M225" s="1"/>
      <c r="N225" s="1">
        <v>12.323183333333333</v>
      </c>
      <c r="O225" s="1" t="s">
        <v>11771</v>
      </c>
      <c r="P225" s="1" t="s">
        <v>12479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58</v>
      </c>
      <c r="B226" s="1" t="s">
        <v>17</v>
      </c>
      <c r="C226" s="3">
        <v>329.0</v>
      </c>
      <c r="D226" s="1">
        <v>0.0</v>
      </c>
      <c r="E226" s="2"/>
      <c r="F226" s="1" t="s">
        <v>19</v>
      </c>
      <c r="G226" s="1" t="s">
        <v>93</v>
      </c>
      <c r="H226" s="1" t="s">
        <v>12480</v>
      </c>
      <c r="I226" s="1" t="s">
        <v>12481</v>
      </c>
      <c r="J226" s="1" t="s">
        <v>12482</v>
      </c>
      <c r="K226" s="2"/>
      <c r="L226" s="1">
        <v>-1.0</v>
      </c>
      <c r="M226" s="1"/>
      <c r="N226" s="1">
        <v>13.329483333333334</v>
      </c>
      <c r="O226" s="1" t="s">
        <v>11729</v>
      </c>
      <c r="P226" s="1" t="s">
        <v>12483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36</v>
      </c>
      <c r="B227" s="1" t="s">
        <v>17</v>
      </c>
      <c r="C227" s="3">
        <v>250.0</v>
      </c>
      <c r="D227" s="1">
        <v>0.0</v>
      </c>
      <c r="E227" s="1" t="s">
        <v>12409</v>
      </c>
      <c r="F227" s="1" t="s">
        <v>38</v>
      </c>
      <c r="G227" s="1" t="s">
        <v>20</v>
      </c>
      <c r="H227" s="1" t="s">
        <v>12484</v>
      </c>
      <c r="I227" s="1" t="s">
        <v>12485</v>
      </c>
      <c r="J227" s="1" t="s">
        <v>12486</v>
      </c>
      <c r="K227" s="1" t="s">
        <v>12487</v>
      </c>
      <c r="L227" s="1">
        <v>6.0</v>
      </c>
      <c r="M227" s="1">
        <v>0.0155</v>
      </c>
      <c r="N227" s="1">
        <v>19.55145</v>
      </c>
      <c r="O227" s="1" t="s">
        <v>43</v>
      </c>
      <c r="P227" s="1" t="s">
        <v>12488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58</v>
      </c>
      <c r="B228" s="1" t="s">
        <v>17</v>
      </c>
      <c r="C228" s="1">
        <v>329.0</v>
      </c>
      <c r="D228" s="1">
        <v>0.0</v>
      </c>
      <c r="E228" s="2"/>
      <c r="F228" s="1" t="s">
        <v>19</v>
      </c>
      <c r="G228" s="1" t="s">
        <v>20</v>
      </c>
      <c r="H228" s="1" t="s">
        <v>12489</v>
      </c>
      <c r="I228" s="1" t="s">
        <v>12490</v>
      </c>
      <c r="J228" s="1" t="s">
        <v>12490</v>
      </c>
      <c r="K228" s="2"/>
      <c r="L228" s="1">
        <v>-7.0</v>
      </c>
      <c r="M228" s="1"/>
      <c r="N228" s="1">
        <v>7.3821666666666665</v>
      </c>
      <c r="O228" s="1" t="s">
        <v>11729</v>
      </c>
      <c r="P228" s="1" t="s">
        <v>12491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36</v>
      </c>
      <c r="B229" s="1" t="s">
        <v>17</v>
      </c>
      <c r="C229" s="1">
        <v>788.0</v>
      </c>
      <c r="D229" s="1">
        <v>0.0</v>
      </c>
      <c r="E229" s="1" t="s">
        <v>29</v>
      </c>
      <c r="F229" s="1" t="s">
        <v>38</v>
      </c>
      <c r="G229" s="1" t="s">
        <v>20</v>
      </c>
      <c r="H229" s="1" t="s">
        <v>12492</v>
      </c>
      <c r="I229" s="1" t="s">
        <v>12493</v>
      </c>
      <c r="J229" s="1" t="s">
        <v>12494</v>
      </c>
      <c r="K229" s="1" t="s">
        <v>12495</v>
      </c>
      <c r="L229" s="1">
        <v>-21.0</v>
      </c>
      <c r="M229" s="1">
        <v>1.66835</v>
      </c>
      <c r="N229" s="1">
        <v>9.90525</v>
      </c>
      <c r="O229" s="1" t="s">
        <v>43</v>
      </c>
      <c r="P229" s="1" t="s">
        <v>12496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36</v>
      </c>
      <c r="B230" s="1" t="s">
        <v>17</v>
      </c>
      <c r="C230" s="3">
        <v>250.0</v>
      </c>
      <c r="D230" s="1">
        <v>0.0</v>
      </c>
      <c r="E230" s="1" t="s">
        <v>29</v>
      </c>
      <c r="F230" s="1" t="s">
        <v>38</v>
      </c>
      <c r="G230" s="1" t="s">
        <v>20</v>
      </c>
      <c r="H230" s="1" t="s">
        <v>12497</v>
      </c>
      <c r="I230" s="1" t="s">
        <v>12498</v>
      </c>
      <c r="J230" s="1" t="s">
        <v>12499</v>
      </c>
      <c r="K230" s="1" t="s">
        <v>12500</v>
      </c>
      <c r="L230" s="1">
        <v>-3.0</v>
      </c>
      <c r="M230" s="1">
        <v>0.82795</v>
      </c>
      <c r="N230" s="1">
        <v>7.275616666666667</v>
      </c>
      <c r="O230" s="1" t="s">
        <v>43</v>
      </c>
      <c r="P230" s="1" t="s">
        <v>12501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28</v>
      </c>
      <c r="B231" s="1" t="s">
        <v>17</v>
      </c>
      <c r="C231" s="1">
        <v>553.2</v>
      </c>
      <c r="D231" s="1">
        <v>0.0</v>
      </c>
      <c r="E231" s="1" t="s">
        <v>29</v>
      </c>
      <c r="F231" s="1" t="s">
        <v>19</v>
      </c>
      <c r="G231" s="1" t="s">
        <v>20</v>
      </c>
      <c r="H231" s="1" t="s">
        <v>12502</v>
      </c>
      <c r="I231" s="1" t="s">
        <v>12503</v>
      </c>
      <c r="J231" s="1" t="s">
        <v>12503</v>
      </c>
      <c r="K231" s="2"/>
      <c r="L231" s="1">
        <v>-9.0</v>
      </c>
      <c r="M231" s="1"/>
      <c r="N231" s="1">
        <v>10.524066666666666</v>
      </c>
      <c r="O231" s="1" t="s">
        <v>11771</v>
      </c>
      <c r="P231" s="1" t="s">
        <v>12504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28</v>
      </c>
      <c r="B232" s="1" t="s">
        <v>17</v>
      </c>
      <c r="C232" s="3">
        <v>428.4</v>
      </c>
      <c r="D232" s="1">
        <v>0.0</v>
      </c>
      <c r="E232" s="1" t="s">
        <v>29</v>
      </c>
      <c r="F232" s="1" t="s">
        <v>19</v>
      </c>
      <c r="G232" s="1" t="s">
        <v>20</v>
      </c>
      <c r="H232" s="1" t="s">
        <v>12505</v>
      </c>
      <c r="I232" s="1" t="s">
        <v>12506</v>
      </c>
      <c r="J232" s="1" t="s">
        <v>12506</v>
      </c>
      <c r="K232" s="2"/>
      <c r="L232" s="1">
        <v>-5.0</v>
      </c>
      <c r="M232" s="1"/>
      <c r="N232" s="1">
        <v>9.5174</v>
      </c>
      <c r="O232" s="1" t="s">
        <v>11771</v>
      </c>
      <c r="P232" s="1" t="s">
        <v>12507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28</v>
      </c>
      <c r="B233" s="1" t="s">
        <v>17</v>
      </c>
      <c r="C233" s="1">
        <v>321.0</v>
      </c>
      <c r="D233" s="1">
        <v>0.0</v>
      </c>
      <c r="E233" s="1" t="s">
        <v>29</v>
      </c>
      <c r="F233" s="1" t="s">
        <v>19</v>
      </c>
      <c r="G233" s="1" t="s">
        <v>20</v>
      </c>
      <c r="H233" s="1" t="s">
        <v>12508</v>
      </c>
      <c r="I233" s="1" t="s">
        <v>12509</v>
      </c>
      <c r="J233" s="1" t="s">
        <v>12509</v>
      </c>
      <c r="K233" s="2"/>
      <c r="L233" s="1">
        <v>-4.0</v>
      </c>
      <c r="M233" s="1"/>
      <c r="N233" s="1">
        <v>10.185</v>
      </c>
      <c r="O233" s="1" t="s">
        <v>11771</v>
      </c>
      <c r="P233" s="1" t="s">
        <v>12510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36</v>
      </c>
      <c r="B234" s="1" t="s">
        <v>17</v>
      </c>
      <c r="C234" s="1">
        <v>398.0</v>
      </c>
      <c r="D234" s="1">
        <v>100.0</v>
      </c>
      <c r="E234" s="2"/>
      <c r="F234" s="1" t="s">
        <v>67</v>
      </c>
      <c r="G234" s="1" t="s">
        <v>93</v>
      </c>
      <c r="H234" s="1" t="s">
        <v>12511</v>
      </c>
      <c r="I234" s="1" t="s">
        <v>12512</v>
      </c>
      <c r="J234" s="1" t="s">
        <v>12512</v>
      </c>
      <c r="K234" s="2"/>
      <c r="L234" s="1">
        <v>-1.0</v>
      </c>
      <c r="M234" s="1"/>
      <c r="N234" s="1">
        <v>18.054816666666667</v>
      </c>
      <c r="O234" s="1" t="s">
        <v>43</v>
      </c>
      <c r="P234" s="1" t="s">
        <v>12513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58</v>
      </c>
      <c r="B235" s="1" t="s">
        <v>17</v>
      </c>
      <c r="C235" s="1">
        <v>329.0</v>
      </c>
      <c r="D235" s="1">
        <v>0.0</v>
      </c>
      <c r="E235" s="2"/>
      <c r="F235" s="1" t="s">
        <v>19</v>
      </c>
      <c r="G235" s="1" t="s">
        <v>20</v>
      </c>
      <c r="H235" s="1" t="s">
        <v>12514</v>
      </c>
      <c r="I235" s="1" t="s">
        <v>12515</v>
      </c>
      <c r="J235" s="1" t="s">
        <v>12515</v>
      </c>
      <c r="K235" s="2"/>
      <c r="L235" s="1">
        <v>0.0</v>
      </c>
      <c r="M235" s="1"/>
      <c r="N235" s="1">
        <v>14.713266666666666</v>
      </c>
      <c r="O235" s="1" t="s">
        <v>11729</v>
      </c>
      <c r="P235" s="1" t="s">
        <v>12087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36</v>
      </c>
      <c r="B236" s="1" t="s">
        <v>17</v>
      </c>
      <c r="C236" s="1">
        <v>199.0</v>
      </c>
      <c r="D236" s="1">
        <v>50.0</v>
      </c>
      <c r="E236" s="2"/>
      <c r="F236" s="1" t="s">
        <v>67</v>
      </c>
      <c r="G236" s="1" t="s">
        <v>93</v>
      </c>
      <c r="H236" s="1" t="s">
        <v>12516</v>
      </c>
      <c r="I236" s="1" t="s">
        <v>12517</v>
      </c>
      <c r="J236" s="1" t="s">
        <v>12517</v>
      </c>
      <c r="K236" s="2"/>
      <c r="L236" s="1">
        <v>-14.0</v>
      </c>
      <c r="M236" s="1"/>
      <c r="N236" s="1">
        <v>5.4436</v>
      </c>
      <c r="O236" s="1" t="s">
        <v>43</v>
      </c>
      <c r="P236" s="1" t="s">
        <v>12518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58</v>
      </c>
      <c r="B237" s="1" t="s">
        <v>17</v>
      </c>
      <c r="C237" s="3">
        <v>658.0</v>
      </c>
      <c r="D237" s="1">
        <v>0.0</v>
      </c>
      <c r="E237" s="2"/>
      <c r="F237" s="1" t="s">
        <v>19</v>
      </c>
      <c r="G237" s="1" t="s">
        <v>20</v>
      </c>
      <c r="H237" s="1" t="s">
        <v>12519</v>
      </c>
      <c r="I237" s="1" t="s">
        <v>12520</v>
      </c>
      <c r="J237" s="1" t="s">
        <v>12520</v>
      </c>
      <c r="K237" s="2"/>
      <c r="L237" s="1">
        <v>-11.0</v>
      </c>
      <c r="M237" s="1"/>
      <c r="N237" s="1">
        <v>8.29975</v>
      </c>
      <c r="O237" s="1" t="s">
        <v>11729</v>
      </c>
      <c r="P237" s="1" t="s">
        <v>12521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364.0</v>
      </c>
      <c r="D238" s="1">
        <v>0.0</v>
      </c>
      <c r="E238" s="1" t="s">
        <v>12522</v>
      </c>
      <c r="F238" s="1" t="s">
        <v>19</v>
      </c>
      <c r="G238" s="1" t="s">
        <v>20</v>
      </c>
      <c r="H238" s="1" t="s">
        <v>12523</v>
      </c>
      <c r="I238" s="1" t="s">
        <v>12524</v>
      </c>
      <c r="J238" s="1" t="s">
        <v>12524</v>
      </c>
      <c r="K238" s="2"/>
      <c r="L238" s="1">
        <v>-7.0</v>
      </c>
      <c r="M238" s="1"/>
      <c r="N238" s="1">
        <v>7.0251</v>
      </c>
      <c r="O238" s="1" t="s">
        <v>11729</v>
      </c>
      <c r="P238" s="1" t="s">
        <v>12525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58</v>
      </c>
      <c r="B239" s="1" t="s">
        <v>17</v>
      </c>
      <c r="C239" s="3">
        <v>439.0</v>
      </c>
      <c r="D239" s="1">
        <v>0.0</v>
      </c>
      <c r="E239" s="2"/>
      <c r="F239" s="1" t="s">
        <v>19</v>
      </c>
      <c r="G239" s="1" t="s">
        <v>20</v>
      </c>
      <c r="H239" s="1" t="s">
        <v>12526</v>
      </c>
      <c r="I239" s="1" t="s">
        <v>12527</v>
      </c>
      <c r="J239" s="1" t="s">
        <v>12527</v>
      </c>
      <c r="K239" s="2"/>
      <c r="L239" s="1">
        <v>-5.0</v>
      </c>
      <c r="M239" s="1"/>
      <c r="N239" s="1">
        <v>9.276233333333334</v>
      </c>
      <c r="O239" s="1" t="s">
        <v>11729</v>
      </c>
      <c r="P239" s="1" t="s">
        <v>12528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58</v>
      </c>
      <c r="B240" s="1" t="s">
        <v>17</v>
      </c>
      <c r="C240" s="3">
        <v>364.0</v>
      </c>
      <c r="D240" s="1">
        <v>0.0</v>
      </c>
      <c r="E240" s="2"/>
      <c r="F240" s="1" t="s">
        <v>19</v>
      </c>
      <c r="G240" s="1" t="s">
        <v>93</v>
      </c>
      <c r="H240" s="1" t="s">
        <v>12529</v>
      </c>
      <c r="I240" s="1" t="s">
        <v>12530</v>
      </c>
      <c r="J240" s="1" t="s">
        <v>12530</v>
      </c>
      <c r="K240" s="2"/>
      <c r="L240" s="1">
        <v>-6.0</v>
      </c>
      <c r="M240" s="1"/>
      <c r="N240" s="1">
        <v>8.83115</v>
      </c>
      <c r="O240" s="1" t="s">
        <v>11729</v>
      </c>
      <c r="P240" s="1" t="s">
        <v>12531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28</v>
      </c>
      <c r="B241" s="1" t="s">
        <v>17</v>
      </c>
      <c r="C241" s="1">
        <v>214.2</v>
      </c>
      <c r="D241" s="1">
        <v>0.0</v>
      </c>
      <c r="E241" s="1" t="s">
        <v>29</v>
      </c>
      <c r="F241" s="1" t="s">
        <v>19</v>
      </c>
      <c r="G241" s="1" t="s">
        <v>20</v>
      </c>
      <c r="H241" s="1" t="s">
        <v>12532</v>
      </c>
      <c r="I241" s="1" t="s">
        <v>12533</v>
      </c>
      <c r="J241" s="1" t="s">
        <v>12533</v>
      </c>
      <c r="K241" s="2"/>
      <c r="L241" s="1">
        <v>-5.0</v>
      </c>
      <c r="M241" s="1"/>
      <c r="N241" s="1">
        <v>9.83935</v>
      </c>
      <c r="O241" s="1" t="s">
        <v>11771</v>
      </c>
      <c r="P241" s="1" t="s">
        <v>11899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58</v>
      </c>
      <c r="B242" s="1" t="s">
        <v>17</v>
      </c>
      <c r="C242" s="1">
        <v>822.0</v>
      </c>
      <c r="D242" s="1">
        <v>0.0</v>
      </c>
      <c r="E242" s="2"/>
      <c r="F242" s="1" t="s">
        <v>19</v>
      </c>
      <c r="G242" s="1" t="s">
        <v>93</v>
      </c>
      <c r="H242" s="1" t="s">
        <v>12534</v>
      </c>
      <c r="I242" s="1" t="s">
        <v>12535</v>
      </c>
      <c r="J242" s="1" t="s">
        <v>12535</v>
      </c>
      <c r="K242" s="2"/>
      <c r="L242" s="1">
        <v>-5.0</v>
      </c>
      <c r="M242" s="1"/>
      <c r="N242" s="1">
        <v>14.2233</v>
      </c>
      <c r="O242" s="1" t="s">
        <v>11729</v>
      </c>
      <c r="P242" s="1" t="s">
        <v>12536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36</v>
      </c>
      <c r="B243" s="1" t="s">
        <v>17</v>
      </c>
      <c r="C243" s="1">
        <v>577.0</v>
      </c>
      <c r="D243" s="1">
        <v>0.0</v>
      </c>
      <c r="E243" s="1" t="s">
        <v>12409</v>
      </c>
      <c r="F243" s="1" t="s">
        <v>38</v>
      </c>
      <c r="G243" s="1" t="s">
        <v>20</v>
      </c>
      <c r="H243" s="1" t="s">
        <v>12537</v>
      </c>
      <c r="I243" s="1" t="s">
        <v>12538</v>
      </c>
      <c r="J243" s="1" t="s">
        <v>12539</v>
      </c>
      <c r="K243" s="1" t="s">
        <v>12540</v>
      </c>
      <c r="L243" s="1">
        <v>-16.0</v>
      </c>
      <c r="M243" s="1">
        <v>0.016383333333333333</v>
      </c>
      <c r="N243" s="1">
        <v>10.665866666666666</v>
      </c>
      <c r="O243" s="1" t="s">
        <v>43</v>
      </c>
      <c r="P243" s="1" t="s">
        <v>12541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36</v>
      </c>
      <c r="B244" s="1" t="s">
        <v>17</v>
      </c>
      <c r="C244" s="1">
        <v>387.0</v>
      </c>
      <c r="D244" s="1">
        <v>0.0</v>
      </c>
      <c r="E244" s="1" t="s">
        <v>12409</v>
      </c>
      <c r="F244" s="1" t="s">
        <v>38</v>
      </c>
      <c r="G244" s="1" t="s">
        <v>20</v>
      </c>
      <c r="H244" s="1" t="s">
        <v>12542</v>
      </c>
      <c r="I244" s="1" t="s">
        <v>12543</v>
      </c>
      <c r="J244" s="1" t="s">
        <v>12544</v>
      </c>
      <c r="K244" s="1" t="s">
        <v>12545</v>
      </c>
      <c r="L244" s="1">
        <v>0.0</v>
      </c>
      <c r="M244" s="1">
        <v>0.01735</v>
      </c>
      <c r="N244" s="1">
        <v>9.1301</v>
      </c>
      <c r="O244" s="1" t="s">
        <v>43</v>
      </c>
      <c r="P244" s="1" t="s">
        <v>12546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28</v>
      </c>
      <c r="B245" s="1" t="s">
        <v>17</v>
      </c>
      <c r="C245" s="3">
        <v>436.0</v>
      </c>
      <c r="D245" s="1">
        <v>0.0</v>
      </c>
      <c r="E245" s="1" t="s">
        <v>29</v>
      </c>
      <c r="F245" s="1" t="s">
        <v>19</v>
      </c>
      <c r="G245" s="1" t="s">
        <v>20</v>
      </c>
      <c r="H245" s="1" t="s">
        <v>12547</v>
      </c>
      <c r="I245" s="1" t="s">
        <v>12548</v>
      </c>
      <c r="J245" s="1" t="s">
        <v>12548</v>
      </c>
      <c r="K245" s="2"/>
      <c r="L245" s="1">
        <v>-6.0</v>
      </c>
      <c r="M245" s="1"/>
      <c r="N245" s="1">
        <v>8.398266666666666</v>
      </c>
      <c r="O245" s="1" t="s">
        <v>11771</v>
      </c>
      <c r="P245" s="1" t="s">
        <v>12549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179</v>
      </c>
      <c r="B246" s="1" t="s">
        <v>17</v>
      </c>
      <c r="C246" s="1">
        <v>309.0</v>
      </c>
      <c r="D246" s="1">
        <v>0.0</v>
      </c>
      <c r="E246" s="2"/>
      <c r="F246" s="1" t="s">
        <v>67</v>
      </c>
      <c r="G246" s="1" t="s">
        <v>93</v>
      </c>
      <c r="H246" s="1" t="s">
        <v>12550</v>
      </c>
      <c r="I246" s="1" t="s">
        <v>12551</v>
      </c>
      <c r="J246" s="1" t="s">
        <v>12551</v>
      </c>
      <c r="K246" s="2"/>
      <c r="L246" s="1">
        <v>6.0</v>
      </c>
      <c r="M246" s="1"/>
      <c r="N246" s="1">
        <v>12.79435</v>
      </c>
      <c r="O246" s="1" t="s">
        <v>182</v>
      </c>
      <c r="P246" s="1" t="s">
        <v>12552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28</v>
      </c>
      <c r="B247" s="1" t="s">
        <v>17</v>
      </c>
      <c r="C247" s="3">
        <v>515.0</v>
      </c>
      <c r="D247" s="1">
        <v>0.0</v>
      </c>
      <c r="E247" s="1" t="s">
        <v>29</v>
      </c>
      <c r="F247" s="1" t="s">
        <v>19</v>
      </c>
      <c r="G247" s="1" t="s">
        <v>20</v>
      </c>
      <c r="H247" s="1" t="s">
        <v>12553</v>
      </c>
      <c r="I247" s="1" t="s">
        <v>12554</v>
      </c>
      <c r="J247" s="1" t="s">
        <v>12554</v>
      </c>
      <c r="K247" s="2"/>
      <c r="L247" s="1">
        <v>-9.0</v>
      </c>
      <c r="M247" s="1"/>
      <c r="N247" s="1">
        <v>10.007166666666667</v>
      </c>
      <c r="O247" s="1" t="s">
        <v>11771</v>
      </c>
      <c r="P247" s="1" t="s">
        <v>12555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289.0</v>
      </c>
      <c r="D248" s="1">
        <v>0.0</v>
      </c>
      <c r="E248" s="1" t="s">
        <v>3545</v>
      </c>
      <c r="F248" s="1" t="s">
        <v>19</v>
      </c>
      <c r="G248" s="1" t="s">
        <v>20</v>
      </c>
      <c r="H248" s="1" t="s">
        <v>12556</v>
      </c>
      <c r="I248" s="1" t="s">
        <v>12557</v>
      </c>
      <c r="J248" s="1" t="s">
        <v>12557</v>
      </c>
      <c r="K248" s="2"/>
      <c r="L248" s="1">
        <v>-7.0</v>
      </c>
      <c r="M248" s="1"/>
      <c r="N248" s="1">
        <v>7.7026</v>
      </c>
      <c r="O248" s="1" t="s">
        <v>11729</v>
      </c>
      <c r="P248" s="1" t="s">
        <v>12558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58</v>
      </c>
      <c r="B249" s="1" t="s">
        <v>17</v>
      </c>
      <c r="C249" s="1">
        <v>831.0</v>
      </c>
      <c r="D249" s="1">
        <v>0.0</v>
      </c>
      <c r="E249" s="2"/>
      <c r="F249" s="1" t="s">
        <v>19</v>
      </c>
      <c r="G249" s="1" t="s">
        <v>20</v>
      </c>
      <c r="H249" s="1" t="s">
        <v>12559</v>
      </c>
      <c r="I249" s="1" t="s">
        <v>12560</v>
      </c>
      <c r="J249" s="1" t="s">
        <v>12560</v>
      </c>
      <c r="K249" s="2"/>
      <c r="L249" s="1">
        <v>-6.0</v>
      </c>
      <c r="M249" s="1"/>
      <c r="N249" s="1">
        <v>13.66335</v>
      </c>
      <c r="O249" s="1" t="s">
        <v>11729</v>
      </c>
      <c r="P249" s="1" t="s">
        <v>12561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58</v>
      </c>
      <c r="B250" s="1" t="s">
        <v>17</v>
      </c>
      <c r="C250" s="3">
        <v>655.0</v>
      </c>
      <c r="D250" s="1">
        <v>0.0</v>
      </c>
      <c r="E250" s="2"/>
      <c r="F250" s="1" t="s">
        <v>19</v>
      </c>
      <c r="G250" s="1" t="s">
        <v>20</v>
      </c>
      <c r="H250" s="1" t="s">
        <v>12562</v>
      </c>
      <c r="I250" s="1" t="s">
        <v>12563</v>
      </c>
      <c r="J250" s="1" t="s">
        <v>12563</v>
      </c>
      <c r="K250" s="2"/>
      <c r="L250" s="1">
        <v>-11.0</v>
      </c>
      <c r="M250" s="1"/>
      <c r="N250" s="1">
        <v>8.91165</v>
      </c>
      <c r="O250" s="1" t="s">
        <v>11729</v>
      </c>
      <c r="P250" s="1" t="s">
        <v>12564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28</v>
      </c>
      <c r="B251" s="1" t="s">
        <v>17</v>
      </c>
      <c r="C251" s="1">
        <v>528.2</v>
      </c>
      <c r="D251" s="1">
        <v>0.0</v>
      </c>
      <c r="E251" s="1" t="s">
        <v>29</v>
      </c>
      <c r="F251" s="1" t="s">
        <v>19</v>
      </c>
      <c r="G251" s="1" t="s">
        <v>20</v>
      </c>
      <c r="H251" s="1" t="s">
        <v>12565</v>
      </c>
      <c r="I251" s="1" t="s">
        <v>12566</v>
      </c>
      <c r="J251" s="1" t="s">
        <v>12566</v>
      </c>
      <c r="K251" s="2"/>
      <c r="L251" s="1">
        <v>-10.0</v>
      </c>
      <c r="M251" s="1"/>
      <c r="N251" s="1">
        <v>9.4939</v>
      </c>
      <c r="O251" s="1" t="s">
        <v>11771</v>
      </c>
      <c r="P251" s="1" t="s">
        <v>12567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28</v>
      </c>
      <c r="B252" s="1" t="s">
        <v>17</v>
      </c>
      <c r="C252" s="1">
        <v>431.2</v>
      </c>
      <c r="D252" s="1">
        <v>0.0</v>
      </c>
      <c r="E252" s="1" t="s">
        <v>29</v>
      </c>
      <c r="F252" s="1" t="s">
        <v>19</v>
      </c>
      <c r="G252" s="1" t="s">
        <v>20</v>
      </c>
      <c r="H252" s="1" t="s">
        <v>12568</v>
      </c>
      <c r="I252" s="1" t="s">
        <v>12569</v>
      </c>
      <c r="J252" s="1" t="s">
        <v>12569</v>
      </c>
      <c r="K252" s="2"/>
      <c r="L252" s="1">
        <v>-7.0</v>
      </c>
      <c r="M252" s="1"/>
      <c r="N252" s="1">
        <v>7.69635</v>
      </c>
      <c r="O252" s="1" t="s">
        <v>11771</v>
      </c>
      <c r="P252" s="1" t="s">
        <v>11875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3">
        <v>329.0</v>
      </c>
      <c r="D253" s="1">
        <v>0.0</v>
      </c>
      <c r="E253" s="1" t="s">
        <v>3545</v>
      </c>
      <c r="F253" s="1" t="s">
        <v>19</v>
      </c>
      <c r="G253" s="1" t="s">
        <v>20</v>
      </c>
      <c r="H253" s="1" t="s">
        <v>12570</v>
      </c>
      <c r="I253" s="1" t="s">
        <v>12571</v>
      </c>
      <c r="J253" s="1" t="s">
        <v>12571</v>
      </c>
      <c r="K253" s="2"/>
      <c r="L253" s="1">
        <v>-8.0</v>
      </c>
      <c r="M253" s="1"/>
      <c r="N253" s="1">
        <v>6.3691</v>
      </c>
      <c r="O253" s="1" t="s">
        <v>11729</v>
      </c>
      <c r="P253" s="1" t="s">
        <v>12572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28</v>
      </c>
      <c r="B254" s="1" t="s">
        <v>17</v>
      </c>
      <c r="C254" s="1">
        <v>214.2</v>
      </c>
      <c r="D254" s="1">
        <v>0.0</v>
      </c>
      <c r="E254" s="1" t="s">
        <v>29</v>
      </c>
      <c r="F254" s="1" t="s">
        <v>19</v>
      </c>
      <c r="G254" s="1" t="s">
        <v>20</v>
      </c>
      <c r="H254" s="1" t="s">
        <v>12573</v>
      </c>
      <c r="I254" s="1" t="s">
        <v>12574</v>
      </c>
      <c r="J254" s="1" t="s">
        <v>12574</v>
      </c>
      <c r="K254" s="2"/>
      <c r="L254" s="1">
        <v>-5.0</v>
      </c>
      <c r="M254" s="1"/>
      <c r="N254" s="1">
        <v>9.540516666666667</v>
      </c>
      <c r="O254" s="1" t="s">
        <v>11771</v>
      </c>
      <c r="P254" s="1" t="s">
        <v>11835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36</v>
      </c>
      <c r="B255" s="1" t="s">
        <v>17</v>
      </c>
      <c r="C255" s="1">
        <v>236.0</v>
      </c>
      <c r="D255" s="1">
        <v>73.0</v>
      </c>
      <c r="E255" s="2"/>
      <c r="F255" s="1" t="s">
        <v>67</v>
      </c>
      <c r="G255" s="1" t="s">
        <v>68</v>
      </c>
      <c r="H255" s="1" t="s">
        <v>12575</v>
      </c>
      <c r="I255" s="1" t="s">
        <v>12576</v>
      </c>
      <c r="J255" s="1" t="s">
        <v>12576</v>
      </c>
      <c r="K255" s="2"/>
      <c r="L255" s="1">
        <v>-6.0</v>
      </c>
      <c r="M255" s="1"/>
      <c r="N255" s="1">
        <v>12.378483333333334</v>
      </c>
      <c r="O255" s="1" t="s">
        <v>43</v>
      </c>
      <c r="P255" s="1" t="s">
        <v>12577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179</v>
      </c>
      <c r="B256" s="1" t="s">
        <v>17</v>
      </c>
      <c r="C256" s="1">
        <v>373.5</v>
      </c>
      <c r="D256" s="1">
        <v>373.5</v>
      </c>
      <c r="E256" s="2"/>
      <c r="F256" s="1" t="s">
        <v>67</v>
      </c>
      <c r="G256" s="1" t="s">
        <v>93</v>
      </c>
      <c r="H256" s="1" t="s">
        <v>12578</v>
      </c>
      <c r="I256" s="1" t="s">
        <v>12579</v>
      </c>
      <c r="J256" s="1" t="s">
        <v>12579</v>
      </c>
      <c r="K256" s="2"/>
      <c r="L256" s="1">
        <v>4.0</v>
      </c>
      <c r="M256" s="1"/>
      <c r="N256" s="1">
        <v>10.1375</v>
      </c>
      <c r="O256" s="1" t="s">
        <v>182</v>
      </c>
      <c r="P256" s="1" t="s">
        <v>12580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1">
        <v>319.0</v>
      </c>
      <c r="D257" s="1">
        <v>0.0</v>
      </c>
      <c r="E257" s="1" t="s">
        <v>3545</v>
      </c>
      <c r="F257" s="1" t="s">
        <v>19</v>
      </c>
      <c r="G257" s="1" t="s">
        <v>20</v>
      </c>
      <c r="H257" s="1" t="s">
        <v>12581</v>
      </c>
      <c r="I257" s="1" t="s">
        <v>12582</v>
      </c>
      <c r="J257" s="1" t="s">
        <v>12582</v>
      </c>
      <c r="K257" s="2"/>
      <c r="L257" s="1">
        <v>-1.0</v>
      </c>
      <c r="M257" s="1"/>
      <c r="N257" s="1">
        <v>13.053933333333333</v>
      </c>
      <c r="O257" s="1" t="s">
        <v>11729</v>
      </c>
      <c r="P257" s="1" t="s">
        <v>12583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28</v>
      </c>
      <c r="B258" s="1" t="s">
        <v>17</v>
      </c>
      <c r="C258" s="1">
        <v>214.2</v>
      </c>
      <c r="D258" s="1">
        <v>0.0</v>
      </c>
      <c r="E258" s="1" t="s">
        <v>29</v>
      </c>
      <c r="F258" s="1" t="s">
        <v>19</v>
      </c>
      <c r="G258" s="1" t="s">
        <v>20</v>
      </c>
      <c r="H258" s="1" t="s">
        <v>12584</v>
      </c>
      <c r="I258" s="1" t="s">
        <v>12585</v>
      </c>
      <c r="J258" s="1" t="s">
        <v>12585</v>
      </c>
      <c r="K258" s="2"/>
      <c r="L258" s="1">
        <v>-4.0</v>
      </c>
      <c r="M258" s="1"/>
      <c r="N258" s="1">
        <v>10.93715</v>
      </c>
      <c r="O258" s="1" t="s">
        <v>11771</v>
      </c>
      <c r="P258" s="1" t="s">
        <v>12586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58</v>
      </c>
      <c r="B259" s="1" t="s">
        <v>17</v>
      </c>
      <c r="C259" s="1">
        <v>329.0</v>
      </c>
      <c r="D259" s="1">
        <v>0.0</v>
      </c>
      <c r="E259" s="2"/>
      <c r="F259" s="1" t="s">
        <v>19</v>
      </c>
      <c r="G259" s="1" t="s">
        <v>20</v>
      </c>
      <c r="H259" s="1" t="s">
        <v>12587</v>
      </c>
      <c r="I259" s="1" t="s">
        <v>12588</v>
      </c>
      <c r="J259" s="1" t="s">
        <v>12588</v>
      </c>
      <c r="K259" s="2"/>
      <c r="L259" s="1">
        <v>-6.0</v>
      </c>
      <c r="M259" s="1"/>
      <c r="N259" s="1">
        <v>8.29425</v>
      </c>
      <c r="O259" s="1" t="s">
        <v>11729</v>
      </c>
      <c r="P259" s="1" t="s">
        <v>12425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58</v>
      </c>
      <c r="B260" s="1" t="s">
        <v>17</v>
      </c>
      <c r="C260" s="1">
        <v>264.0</v>
      </c>
      <c r="D260" s="1">
        <v>0.0</v>
      </c>
      <c r="E260" s="2"/>
      <c r="F260" s="1" t="s">
        <v>19</v>
      </c>
      <c r="G260" s="1" t="s">
        <v>20</v>
      </c>
      <c r="H260" s="1" t="s">
        <v>12589</v>
      </c>
      <c r="I260" s="1" t="s">
        <v>12590</v>
      </c>
      <c r="J260" s="1" t="s">
        <v>12590</v>
      </c>
      <c r="K260" s="2"/>
      <c r="L260" s="1">
        <v>-3.0</v>
      </c>
      <c r="M260" s="1"/>
      <c r="N260" s="1">
        <v>11.048866666666667</v>
      </c>
      <c r="O260" s="1" t="s">
        <v>11729</v>
      </c>
      <c r="P260" s="1" t="s">
        <v>11829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58</v>
      </c>
      <c r="B261" s="1" t="s">
        <v>17</v>
      </c>
      <c r="C261" s="1">
        <v>428.0</v>
      </c>
      <c r="D261" s="1">
        <v>0.0</v>
      </c>
      <c r="E261" s="2"/>
      <c r="F261" s="1" t="s">
        <v>19</v>
      </c>
      <c r="G261" s="1" t="s">
        <v>20</v>
      </c>
      <c r="H261" s="1" t="s">
        <v>12591</v>
      </c>
      <c r="I261" s="1" t="s">
        <v>12592</v>
      </c>
      <c r="J261" s="1" t="s">
        <v>12592</v>
      </c>
      <c r="K261" s="2"/>
      <c r="L261" s="1">
        <v>-2.0</v>
      </c>
      <c r="M261" s="1"/>
      <c r="N261" s="1">
        <v>12.313016666666666</v>
      </c>
      <c r="O261" s="1" t="s">
        <v>11729</v>
      </c>
      <c r="P261" s="1" t="s">
        <v>12593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28</v>
      </c>
      <c r="B262" s="1" t="s">
        <v>17</v>
      </c>
      <c r="C262" s="1">
        <v>602.2</v>
      </c>
      <c r="D262" s="1">
        <v>0.0</v>
      </c>
      <c r="E262" s="1" t="s">
        <v>29</v>
      </c>
      <c r="F262" s="1" t="s">
        <v>19</v>
      </c>
      <c r="G262" s="1" t="s">
        <v>20</v>
      </c>
      <c r="H262" s="1" t="s">
        <v>12594</v>
      </c>
      <c r="I262" s="1" t="s">
        <v>12595</v>
      </c>
      <c r="J262" s="1" t="s">
        <v>12595</v>
      </c>
      <c r="K262" s="2"/>
      <c r="L262" s="1">
        <v>-4.0</v>
      </c>
      <c r="M262" s="1"/>
      <c r="N262" s="1">
        <v>15.47335</v>
      </c>
      <c r="O262" s="1" t="s">
        <v>11771</v>
      </c>
      <c r="P262" s="1" t="s">
        <v>12596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28</v>
      </c>
      <c r="B263" s="1" t="s">
        <v>17</v>
      </c>
      <c r="C263" s="1">
        <v>329.0</v>
      </c>
      <c r="D263" s="1">
        <v>0.0</v>
      </c>
      <c r="E263" s="1" t="s">
        <v>29</v>
      </c>
      <c r="F263" s="1" t="s">
        <v>19</v>
      </c>
      <c r="G263" s="1" t="s">
        <v>20</v>
      </c>
      <c r="H263" s="1" t="s">
        <v>12597</v>
      </c>
      <c r="I263" s="1" t="s">
        <v>12598</v>
      </c>
      <c r="J263" s="1" t="s">
        <v>12598</v>
      </c>
      <c r="K263" s="2"/>
      <c r="L263" s="1">
        <v>-1.0</v>
      </c>
      <c r="M263" s="1"/>
      <c r="N263" s="1">
        <v>13.120016666666666</v>
      </c>
      <c r="O263" s="1" t="s">
        <v>11771</v>
      </c>
      <c r="P263" s="1" t="s">
        <v>12599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28</v>
      </c>
      <c r="B264" s="1" t="s">
        <v>17</v>
      </c>
      <c r="C264" s="1">
        <v>538.2</v>
      </c>
      <c r="D264" s="1">
        <v>0.0</v>
      </c>
      <c r="E264" s="1" t="s">
        <v>29</v>
      </c>
      <c r="F264" s="1" t="s">
        <v>19</v>
      </c>
      <c r="G264" s="1" t="s">
        <v>20</v>
      </c>
      <c r="H264" s="1" t="s">
        <v>12600</v>
      </c>
      <c r="I264" s="1" t="s">
        <v>12601</v>
      </c>
      <c r="J264" s="1" t="s">
        <v>12601</v>
      </c>
      <c r="K264" s="2"/>
      <c r="L264" s="1">
        <v>-8.0</v>
      </c>
      <c r="M264" s="1"/>
      <c r="N264" s="1">
        <v>11.957533333333334</v>
      </c>
      <c r="O264" s="1" t="s">
        <v>11771</v>
      </c>
      <c r="P264" s="1" t="s">
        <v>12602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28</v>
      </c>
      <c r="B265" s="1" t="s">
        <v>17</v>
      </c>
      <c r="C265" s="3">
        <v>359.0</v>
      </c>
      <c r="D265" s="1">
        <v>0.0</v>
      </c>
      <c r="E265" s="1" t="s">
        <v>29</v>
      </c>
      <c r="F265" s="1" t="s">
        <v>19</v>
      </c>
      <c r="G265" s="1" t="s">
        <v>20</v>
      </c>
      <c r="H265" s="1" t="s">
        <v>12603</v>
      </c>
      <c r="I265" s="1" t="s">
        <v>12604</v>
      </c>
      <c r="J265" s="1" t="s">
        <v>12604</v>
      </c>
      <c r="K265" s="2"/>
      <c r="L265" s="1">
        <v>-4.0</v>
      </c>
      <c r="M265" s="1"/>
      <c r="N265" s="1">
        <v>10.247633333333333</v>
      </c>
      <c r="O265" s="1" t="s">
        <v>11771</v>
      </c>
      <c r="P265" s="1" t="s">
        <v>12605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58</v>
      </c>
      <c r="B266" s="1" t="s">
        <v>17</v>
      </c>
      <c r="C266" s="1">
        <v>528.0</v>
      </c>
      <c r="D266" s="1">
        <v>0.0</v>
      </c>
      <c r="E266" s="2"/>
      <c r="F266" s="1" t="s">
        <v>19</v>
      </c>
      <c r="G266" s="1" t="s">
        <v>93</v>
      </c>
      <c r="H266" s="1" t="s">
        <v>12606</v>
      </c>
      <c r="I266" s="1" t="s">
        <v>12607</v>
      </c>
      <c r="J266" s="1" t="s">
        <v>12607</v>
      </c>
      <c r="K266" s="2"/>
      <c r="L266" s="1">
        <v>-2.0</v>
      </c>
      <c r="M266" s="1"/>
      <c r="N266" s="1">
        <v>17.105766666666668</v>
      </c>
      <c r="O266" s="1" t="s">
        <v>11729</v>
      </c>
      <c r="P266" s="1" t="s">
        <v>12608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28</v>
      </c>
      <c r="B267" s="1" t="s">
        <v>17</v>
      </c>
      <c r="C267" s="1">
        <v>507.0</v>
      </c>
      <c r="D267" s="1">
        <v>0.0</v>
      </c>
      <c r="E267" s="1" t="s">
        <v>29</v>
      </c>
      <c r="F267" s="1" t="s">
        <v>19</v>
      </c>
      <c r="G267" s="1" t="s">
        <v>20</v>
      </c>
      <c r="H267" s="1" t="s">
        <v>12609</v>
      </c>
      <c r="I267" s="1" t="s">
        <v>12610</v>
      </c>
      <c r="J267" s="1" t="s">
        <v>12610</v>
      </c>
      <c r="K267" s="2"/>
      <c r="L267" s="1">
        <v>-4.0</v>
      </c>
      <c r="M267" s="1"/>
      <c r="N267" s="1">
        <v>15.45595</v>
      </c>
      <c r="O267" s="1" t="s">
        <v>11771</v>
      </c>
      <c r="P267" s="1" t="s">
        <v>12611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58</v>
      </c>
      <c r="B268" s="1" t="s">
        <v>17</v>
      </c>
      <c r="C268" s="1">
        <v>793.0</v>
      </c>
      <c r="D268" s="1">
        <v>0.0</v>
      </c>
      <c r="E268" s="2"/>
      <c r="F268" s="1" t="s">
        <v>19</v>
      </c>
      <c r="G268" s="1" t="s">
        <v>93</v>
      </c>
      <c r="H268" s="1" t="s">
        <v>12612</v>
      </c>
      <c r="I268" s="1" t="s">
        <v>12613</v>
      </c>
      <c r="J268" s="1" t="s">
        <v>12613</v>
      </c>
      <c r="K268" s="2"/>
      <c r="L268" s="1">
        <v>-3.0</v>
      </c>
      <c r="M268" s="1"/>
      <c r="N268" s="1">
        <v>16.0587</v>
      </c>
      <c r="O268" s="1" t="s">
        <v>11729</v>
      </c>
      <c r="P268" s="1" t="s">
        <v>12614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36</v>
      </c>
      <c r="B269" s="1" t="s">
        <v>17</v>
      </c>
      <c r="C269" s="1">
        <v>423.0</v>
      </c>
      <c r="D269" s="1">
        <v>0.0</v>
      </c>
      <c r="E269" s="1" t="s">
        <v>12409</v>
      </c>
      <c r="F269" s="1" t="s">
        <v>38</v>
      </c>
      <c r="G269" s="1" t="s">
        <v>20</v>
      </c>
      <c r="H269" s="1" t="s">
        <v>12615</v>
      </c>
      <c r="I269" s="1" t="s">
        <v>12616</v>
      </c>
      <c r="J269" s="1" t="s">
        <v>12617</v>
      </c>
      <c r="K269" s="1" t="s">
        <v>12618</v>
      </c>
      <c r="L269" s="1">
        <v>3.0</v>
      </c>
      <c r="M269" s="1">
        <v>0.01395</v>
      </c>
      <c r="N269" s="1">
        <v>25.485383333333335</v>
      </c>
      <c r="O269" s="1" t="s">
        <v>43</v>
      </c>
      <c r="P269" s="1" t="s">
        <v>12619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58</v>
      </c>
      <c r="B270" s="1" t="s">
        <v>17</v>
      </c>
      <c r="C270" s="1">
        <v>329.0</v>
      </c>
      <c r="D270" s="1">
        <v>0.0</v>
      </c>
      <c r="E270" s="2"/>
      <c r="F270" s="1" t="s">
        <v>19</v>
      </c>
      <c r="G270" s="1" t="s">
        <v>20</v>
      </c>
      <c r="H270" s="1" t="s">
        <v>12620</v>
      </c>
      <c r="I270" s="1" t="s">
        <v>12621</v>
      </c>
      <c r="J270" s="1" t="s">
        <v>12621</v>
      </c>
      <c r="K270" s="2"/>
      <c r="L270" s="1">
        <v>-4.0</v>
      </c>
      <c r="M270" s="1"/>
      <c r="N270" s="1">
        <v>10.319866666666666</v>
      </c>
      <c r="O270" s="1" t="s">
        <v>11729</v>
      </c>
      <c r="P270" s="1" t="s">
        <v>12622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58</v>
      </c>
      <c r="B271" s="1" t="s">
        <v>17</v>
      </c>
      <c r="C271" s="1">
        <v>323.0</v>
      </c>
      <c r="D271" s="1">
        <v>0.0</v>
      </c>
      <c r="E271" s="2"/>
      <c r="F271" s="1" t="s">
        <v>19</v>
      </c>
      <c r="G271" s="1" t="s">
        <v>20</v>
      </c>
      <c r="H271" s="1" t="s">
        <v>12623</v>
      </c>
      <c r="I271" s="1" t="s">
        <v>12624</v>
      </c>
      <c r="J271" s="1" t="s">
        <v>12624</v>
      </c>
      <c r="K271" s="2"/>
      <c r="L271" s="1">
        <v>-6.0</v>
      </c>
      <c r="M271" s="1"/>
      <c r="N271" s="1">
        <v>8.479666666666667</v>
      </c>
      <c r="O271" s="1" t="s">
        <v>11729</v>
      </c>
      <c r="P271" s="1" t="s">
        <v>12625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58</v>
      </c>
      <c r="B272" s="1" t="s">
        <v>17</v>
      </c>
      <c r="C272" s="3">
        <v>1221.0</v>
      </c>
      <c r="D272" s="1">
        <v>0.0</v>
      </c>
      <c r="E272" s="2"/>
      <c r="F272" s="1" t="s">
        <v>19</v>
      </c>
      <c r="G272" s="1" t="s">
        <v>93</v>
      </c>
      <c r="H272" s="1" t="s">
        <v>12626</v>
      </c>
      <c r="I272" s="1" t="s">
        <v>12627</v>
      </c>
      <c r="J272" s="1" t="s">
        <v>12627</v>
      </c>
      <c r="K272" s="2"/>
      <c r="L272" s="1">
        <v>-6.0</v>
      </c>
      <c r="M272" s="1"/>
      <c r="N272" s="1">
        <v>13.770933333333334</v>
      </c>
      <c r="O272" s="1" t="s">
        <v>11729</v>
      </c>
      <c r="P272" s="1" t="s">
        <v>12628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28</v>
      </c>
      <c r="B273" s="1" t="s">
        <v>17</v>
      </c>
      <c r="C273" s="3">
        <v>364.0</v>
      </c>
      <c r="D273" s="1">
        <v>0.0</v>
      </c>
      <c r="E273" s="1" t="s">
        <v>29</v>
      </c>
      <c r="F273" s="1" t="s">
        <v>19</v>
      </c>
      <c r="G273" s="1" t="s">
        <v>20</v>
      </c>
      <c r="H273" s="1" t="s">
        <v>12629</v>
      </c>
      <c r="I273" s="1" t="s">
        <v>12630</v>
      </c>
      <c r="J273" s="1" t="s">
        <v>12630</v>
      </c>
      <c r="K273" s="2"/>
      <c r="L273" s="1">
        <v>-7.0</v>
      </c>
      <c r="M273" s="1"/>
      <c r="N273" s="1">
        <v>7.72415</v>
      </c>
      <c r="O273" s="1" t="s">
        <v>11771</v>
      </c>
      <c r="P273" s="1" t="s">
        <v>12631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36</v>
      </c>
      <c r="B274" s="1" t="s">
        <v>17</v>
      </c>
      <c r="C274" s="1">
        <v>245.0</v>
      </c>
      <c r="D274" s="1">
        <v>61.0</v>
      </c>
      <c r="E274" s="2"/>
      <c r="F274" s="1" t="s">
        <v>67</v>
      </c>
      <c r="G274" s="1" t="s">
        <v>20</v>
      </c>
      <c r="H274" s="1" t="s">
        <v>12632</v>
      </c>
      <c r="I274" s="1" t="s">
        <v>12633</v>
      </c>
      <c r="J274" s="1" t="s">
        <v>12633</v>
      </c>
      <c r="K274" s="2"/>
      <c r="L274" s="1">
        <v>-6.0</v>
      </c>
      <c r="M274" s="1"/>
      <c r="N274" s="1">
        <v>12.00395</v>
      </c>
      <c r="O274" s="1" t="s">
        <v>43</v>
      </c>
      <c r="P274" s="1" t="s">
        <v>12634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58</v>
      </c>
      <c r="B275" s="1" t="s">
        <v>17</v>
      </c>
      <c r="C275" s="1">
        <v>962.0</v>
      </c>
      <c r="D275" s="1">
        <v>0.0</v>
      </c>
      <c r="E275" s="2"/>
      <c r="F275" s="1" t="s">
        <v>19</v>
      </c>
      <c r="G275" s="1" t="s">
        <v>20</v>
      </c>
      <c r="H275" s="1" t="s">
        <v>12635</v>
      </c>
      <c r="I275" s="1" t="s">
        <v>12636</v>
      </c>
      <c r="J275" s="1" t="s">
        <v>12636</v>
      </c>
      <c r="K275" s="2"/>
      <c r="L275" s="1">
        <v>-3.0</v>
      </c>
      <c r="M275" s="1"/>
      <c r="N275" s="1">
        <v>16.328416666666666</v>
      </c>
      <c r="O275" s="1" t="s">
        <v>11729</v>
      </c>
      <c r="P275" s="1" t="s">
        <v>12637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28</v>
      </c>
      <c r="B276" s="1" t="s">
        <v>17</v>
      </c>
      <c r="C276" s="1">
        <v>532.4</v>
      </c>
      <c r="D276" s="1">
        <v>0.0</v>
      </c>
      <c r="E276" s="1" t="s">
        <v>29</v>
      </c>
      <c r="F276" s="1" t="s">
        <v>19</v>
      </c>
      <c r="G276" s="1" t="s">
        <v>20</v>
      </c>
      <c r="H276" s="1" t="s">
        <v>12638</v>
      </c>
      <c r="I276" s="1" t="s">
        <v>12639</v>
      </c>
      <c r="J276" s="1" t="s">
        <v>12639</v>
      </c>
      <c r="K276" s="2"/>
      <c r="L276" s="1">
        <v>-7.0</v>
      </c>
      <c r="M276" s="1"/>
      <c r="N276" s="1">
        <v>12.826883333333333</v>
      </c>
      <c r="O276" s="1" t="s">
        <v>11771</v>
      </c>
      <c r="P276" s="1" t="s">
        <v>12640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58</v>
      </c>
      <c r="B277" s="1" t="s">
        <v>17</v>
      </c>
      <c r="C277" s="1">
        <v>632.0</v>
      </c>
      <c r="D277" s="1">
        <v>0.0</v>
      </c>
      <c r="E277" s="2"/>
      <c r="F277" s="1" t="s">
        <v>19</v>
      </c>
      <c r="G277" s="1" t="s">
        <v>20</v>
      </c>
      <c r="H277" s="1" t="s">
        <v>12641</v>
      </c>
      <c r="I277" s="1" t="s">
        <v>12642</v>
      </c>
      <c r="J277" s="1" t="s">
        <v>12642</v>
      </c>
      <c r="K277" s="2"/>
      <c r="L277" s="1">
        <v>-6.0</v>
      </c>
      <c r="M277" s="1"/>
      <c r="N277" s="1">
        <v>13.137</v>
      </c>
      <c r="O277" s="1" t="s">
        <v>11729</v>
      </c>
      <c r="P277" s="1" t="s">
        <v>12643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36</v>
      </c>
      <c r="B278" s="1" t="s">
        <v>17</v>
      </c>
      <c r="C278" s="1">
        <v>293.0</v>
      </c>
      <c r="D278" s="1">
        <v>13.0</v>
      </c>
      <c r="E278" s="1" t="s">
        <v>3918</v>
      </c>
      <c r="F278" s="1" t="s">
        <v>38</v>
      </c>
      <c r="G278" s="1" t="s">
        <v>20</v>
      </c>
      <c r="H278" s="1" t="s">
        <v>12644</v>
      </c>
      <c r="I278" s="1" t="s">
        <v>12645</v>
      </c>
      <c r="J278" s="1" t="s">
        <v>12646</v>
      </c>
      <c r="K278" s="1" t="s">
        <v>12647</v>
      </c>
      <c r="L278" s="1">
        <v>5.0</v>
      </c>
      <c r="M278" s="1">
        <v>0.021616666666666666</v>
      </c>
      <c r="N278" s="1">
        <v>11.48165</v>
      </c>
      <c r="O278" s="1" t="s">
        <v>43</v>
      </c>
      <c r="P278" s="1" t="s">
        <v>12648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28</v>
      </c>
      <c r="B279" s="1" t="s">
        <v>17</v>
      </c>
      <c r="C279" s="3">
        <v>777.2</v>
      </c>
      <c r="D279" s="1">
        <v>0.0</v>
      </c>
      <c r="E279" s="1" t="s">
        <v>29</v>
      </c>
      <c r="F279" s="1" t="s">
        <v>19</v>
      </c>
      <c r="G279" s="1" t="s">
        <v>20</v>
      </c>
      <c r="H279" s="1" t="s">
        <v>12649</v>
      </c>
      <c r="I279" s="1" t="s">
        <v>12650</v>
      </c>
      <c r="J279" s="1" t="s">
        <v>12650</v>
      </c>
      <c r="K279" s="2"/>
      <c r="L279" s="1">
        <v>0.0</v>
      </c>
      <c r="M279" s="1"/>
      <c r="N279" s="1">
        <v>51.72186666666666</v>
      </c>
      <c r="O279" s="1" t="s">
        <v>11771</v>
      </c>
      <c r="P279" s="1" t="s">
        <v>12651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36</v>
      </c>
      <c r="B280" s="1" t="s">
        <v>17</v>
      </c>
      <c r="C280" s="3">
        <v>299.0</v>
      </c>
      <c r="D280" s="1">
        <v>70.0</v>
      </c>
      <c r="E280" s="2"/>
      <c r="F280" s="1" t="s">
        <v>67</v>
      </c>
      <c r="G280" s="1" t="s">
        <v>20</v>
      </c>
      <c r="H280" s="1" t="s">
        <v>12652</v>
      </c>
      <c r="I280" s="1" t="s">
        <v>12653</v>
      </c>
      <c r="J280" s="1" t="s">
        <v>12653</v>
      </c>
      <c r="K280" s="2"/>
      <c r="L280" s="1">
        <v>-7.0</v>
      </c>
      <c r="M280" s="1"/>
      <c r="N280" s="1">
        <v>11.284183333333333</v>
      </c>
      <c r="O280" s="1" t="s">
        <v>43</v>
      </c>
      <c r="P280" s="1" t="s">
        <v>12654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36</v>
      </c>
      <c r="B281" s="1" t="s">
        <v>17</v>
      </c>
      <c r="C281" s="1">
        <v>247.0</v>
      </c>
      <c r="D281" s="1">
        <v>62.0</v>
      </c>
      <c r="E281" s="2"/>
      <c r="F281" s="1" t="s">
        <v>67</v>
      </c>
      <c r="G281" s="1" t="s">
        <v>68</v>
      </c>
      <c r="H281" s="1" t="s">
        <v>12655</v>
      </c>
      <c r="I281" s="1" t="s">
        <v>12656</v>
      </c>
      <c r="J281" s="1" t="s">
        <v>12656</v>
      </c>
      <c r="K281" s="2"/>
      <c r="L281" s="1">
        <v>-7.0</v>
      </c>
      <c r="M281" s="1"/>
      <c r="N281" s="1">
        <v>11.93055</v>
      </c>
      <c r="O281" s="1" t="s">
        <v>43</v>
      </c>
      <c r="P281" s="1" t="s">
        <v>12657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179</v>
      </c>
      <c r="B282" s="1" t="s">
        <v>17</v>
      </c>
      <c r="C282" s="3">
        <v>309.0</v>
      </c>
      <c r="D282" s="1">
        <v>0.0</v>
      </c>
      <c r="E282" s="2"/>
      <c r="F282" s="1" t="s">
        <v>67</v>
      </c>
      <c r="G282" s="1" t="s">
        <v>93</v>
      </c>
      <c r="H282" s="1" t="s">
        <v>12658</v>
      </c>
      <c r="I282" s="1" t="s">
        <v>12659</v>
      </c>
      <c r="J282" s="1" t="s">
        <v>12659</v>
      </c>
      <c r="K282" s="2"/>
      <c r="L282" s="1">
        <v>5.0</v>
      </c>
      <c r="M282" s="1"/>
      <c r="N282" s="1">
        <v>11.810066666666666</v>
      </c>
      <c r="O282" s="1" t="s">
        <v>182</v>
      </c>
      <c r="P282" s="1" t="s">
        <v>12660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36</v>
      </c>
      <c r="B283" s="1" t="s">
        <v>17</v>
      </c>
      <c r="C283" s="3">
        <v>492.0</v>
      </c>
      <c r="D283" s="1">
        <v>123.0</v>
      </c>
      <c r="E283" s="2"/>
      <c r="F283" s="1" t="s">
        <v>67</v>
      </c>
      <c r="G283" s="1" t="s">
        <v>68</v>
      </c>
      <c r="H283" s="1" t="s">
        <v>12661</v>
      </c>
      <c r="I283" s="1" t="s">
        <v>12662</v>
      </c>
      <c r="J283" s="1" t="s">
        <v>12662</v>
      </c>
      <c r="K283" s="2"/>
      <c r="L283" s="1">
        <v>-2.0</v>
      </c>
      <c r="M283" s="1"/>
      <c r="N283" s="1">
        <v>16.8335</v>
      </c>
      <c r="O283" s="1" t="s">
        <v>43</v>
      </c>
      <c r="P283" s="1" t="s">
        <v>12663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58</v>
      </c>
      <c r="B284" s="1" t="s">
        <v>17</v>
      </c>
      <c r="C284" s="1">
        <v>875.0</v>
      </c>
      <c r="D284" s="1">
        <v>0.0</v>
      </c>
      <c r="E284" s="2"/>
      <c r="F284" s="1" t="s">
        <v>19</v>
      </c>
      <c r="G284" s="1" t="s">
        <v>20</v>
      </c>
      <c r="H284" s="1" t="s">
        <v>12664</v>
      </c>
      <c r="I284" s="1" t="s">
        <v>12665</v>
      </c>
      <c r="J284" s="1" t="s">
        <v>12665</v>
      </c>
      <c r="K284" s="2"/>
      <c r="L284" s="1">
        <v>-5.0</v>
      </c>
      <c r="M284" s="1"/>
      <c r="N284" s="1">
        <v>14.837766666666667</v>
      </c>
      <c r="O284" s="1" t="s">
        <v>11729</v>
      </c>
      <c r="P284" s="1" t="s">
        <v>12666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28</v>
      </c>
      <c r="B285" s="1" t="s">
        <v>17</v>
      </c>
      <c r="C285" s="1">
        <v>329.0</v>
      </c>
      <c r="D285" s="1">
        <v>0.0</v>
      </c>
      <c r="E285" s="1" t="s">
        <v>29</v>
      </c>
      <c r="F285" s="1" t="s">
        <v>19</v>
      </c>
      <c r="G285" s="1" t="s">
        <v>20</v>
      </c>
      <c r="H285" s="1" t="s">
        <v>12667</v>
      </c>
      <c r="I285" s="1" t="s">
        <v>12668</v>
      </c>
      <c r="J285" s="1" t="s">
        <v>12668</v>
      </c>
      <c r="K285" s="2"/>
      <c r="L285" s="1">
        <v>-3.0</v>
      </c>
      <c r="M285" s="1"/>
      <c r="N285" s="1">
        <v>11.648366666666666</v>
      </c>
      <c r="O285" s="1" t="s">
        <v>11771</v>
      </c>
      <c r="P285" s="1" t="s">
        <v>12669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28</v>
      </c>
      <c r="B286" s="1" t="s">
        <v>17</v>
      </c>
      <c r="C286" s="1">
        <v>396.4</v>
      </c>
      <c r="D286" s="1">
        <v>0.0</v>
      </c>
      <c r="E286" s="1" t="s">
        <v>29</v>
      </c>
      <c r="F286" s="1" t="s">
        <v>19</v>
      </c>
      <c r="G286" s="1" t="s">
        <v>20</v>
      </c>
      <c r="H286" s="1" t="s">
        <v>12670</v>
      </c>
      <c r="I286" s="1" t="s">
        <v>12671</v>
      </c>
      <c r="J286" s="1" t="s">
        <v>12671</v>
      </c>
      <c r="K286" s="2"/>
      <c r="L286" s="1">
        <v>-6.0</v>
      </c>
      <c r="M286" s="1"/>
      <c r="N286" s="1">
        <v>8.821416666666666</v>
      </c>
      <c r="O286" s="1" t="s">
        <v>11771</v>
      </c>
      <c r="P286" s="1" t="s">
        <v>12672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36</v>
      </c>
      <c r="B287" s="1" t="s">
        <v>17</v>
      </c>
      <c r="C287" s="1">
        <v>436.0</v>
      </c>
      <c r="D287" s="1">
        <v>67.0</v>
      </c>
      <c r="E287" s="2"/>
      <c r="F287" s="1" t="s">
        <v>67</v>
      </c>
      <c r="G287" s="1" t="s">
        <v>20</v>
      </c>
      <c r="H287" s="1" t="s">
        <v>12673</v>
      </c>
      <c r="I287" s="1" t="s">
        <v>12674</v>
      </c>
      <c r="J287" s="1" t="s">
        <v>12674</v>
      </c>
      <c r="K287" s="2"/>
      <c r="L287" s="1">
        <v>-8.0</v>
      </c>
      <c r="M287" s="1"/>
      <c r="N287" s="1">
        <v>37.21933333333333</v>
      </c>
      <c r="O287" s="1" t="s">
        <v>43</v>
      </c>
      <c r="P287" s="1" t="s">
        <v>12675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58</v>
      </c>
      <c r="B288" s="1" t="s">
        <v>17</v>
      </c>
      <c r="C288" s="3">
        <v>369.0</v>
      </c>
      <c r="D288" s="1">
        <v>0.0</v>
      </c>
      <c r="E288" s="2"/>
      <c r="F288" s="1" t="s">
        <v>19</v>
      </c>
      <c r="G288" s="1" t="s">
        <v>20</v>
      </c>
      <c r="H288" s="1" t="s">
        <v>12676</v>
      </c>
      <c r="I288" s="1" t="s">
        <v>12677</v>
      </c>
      <c r="J288" s="1" t="s">
        <v>12677</v>
      </c>
      <c r="K288" s="2"/>
      <c r="L288" s="1">
        <v>-4.0</v>
      </c>
      <c r="M288" s="1"/>
      <c r="N288" s="1">
        <v>10.329283333333333</v>
      </c>
      <c r="O288" s="1" t="s">
        <v>11729</v>
      </c>
      <c r="P288" s="1" t="s">
        <v>12678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36</v>
      </c>
      <c r="B289" s="1" t="s">
        <v>17</v>
      </c>
      <c r="C289" s="3">
        <v>238.0</v>
      </c>
      <c r="D289" s="1">
        <v>0.0</v>
      </c>
      <c r="E289" s="2"/>
      <c r="F289" s="1" t="s">
        <v>67</v>
      </c>
      <c r="G289" s="1" t="s">
        <v>68</v>
      </c>
      <c r="H289" s="1" t="s">
        <v>12679</v>
      </c>
      <c r="I289" s="1" t="s">
        <v>12680</v>
      </c>
      <c r="J289" s="1" t="s">
        <v>12680</v>
      </c>
      <c r="K289" s="2"/>
      <c r="L289" s="1">
        <v>-3.0</v>
      </c>
      <c r="M289" s="1"/>
      <c r="N289" s="1">
        <v>15.286183333333334</v>
      </c>
      <c r="O289" s="1" t="s">
        <v>43</v>
      </c>
      <c r="P289" s="1" t="s">
        <v>12681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36</v>
      </c>
      <c r="B290" s="1" t="s">
        <v>17</v>
      </c>
      <c r="C290" s="3">
        <v>199.0</v>
      </c>
      <c r="D290" s="1">
        <v>50.0</v>
      </c>
      <c r="E290" s="2"/>
      <c r="F290" s="1" t="s">
        <v>67</v>
      </c>
      <c r="G290" s="1" t="s">
        <v>68</v>
      </c>
      <c r="H290" s="1" t="s">
        <v>12682</v>
      </c>
      <c r="I290" s="1" t="s">
        <v>12683</v>
      </c>
      <c r="J290" s="1" t="s">
        <v>12683</v>
      </c>
      <c r="K290" s="2"/>
      <c r="L290" s="1">
        <v>-10.0</v>
      </c>
      <c r="M290" s="1"/>
      <c r="N290" s="1">
        <v>9.2052</v>
      </c>
      <c r="O290" s="1" t="s">
        <v>43</v>
      </c>
      <c r="P290" s="1" t="s">
        <v>12684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28</v>
      </c>
      <c r="B291" s="1" t="s">
        <v>17</v>
      </c>
      <c r="C291" s="1">
        <v>434.0</v>
      </c>
      <c r="D291" s="1">
        <v>0.0</v>
      </c>
      <c r="E291" s="1" t="s">
        <v>29</v>
      </c>
      <c r="F291" s="1" t="s">
        <v>19</v>
      </c>
      <c r="G291" s="1" t="s">
        <v>20</v>
      </c>
      <c r="H291" s="1" t="s">
        <v>12685</v>
      </c>
      <c r="I291" s="1" t="s">
        <v>12686</v>
      </c>
      <c r="J291" s="1" t="s">
        <v>12686</v>
      </c>
      <c r="K291" s="2"/>
      <c r="L291" s="1">
        <v>-4.0</v>
      </c>
      <c r="M291" s="1"/>
      <c r="N291" s="1">
        <v>10.787616666666667</v>
      </c>
      <c r="O291" s="1" t="s">
        <v>11771</v>
      </c>
      <c r="P291" s="1" t="s">
        <v>12687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28</v>
      </c>
      <c r="B292" s="1" t="s">
        <v>17</v>
      </c>
      <c r="C292" s="3">
        <v>1974.0</v>
      </c>
      <c r="D292" s="1">
        <v>0.0</v>
      </c>
      <c r="E292" s="1" t="s">
        <v>29</v>
      </c>
      <c r="F292" s="1" t="s">
        <v>19</v>
      </c>
      <c r="G292" s="1" t="s">
        <v>20</v>
      </c>
      <c r="H292" s="1" t="s">
        <v>12688</v>
      </c>
      <c r="I292" s="1" t="s">
        <v>12689</v>
      </c>
      <c r="J292" s="1" t="s">
        <v>12689</v>
      </c>
      <c r="K292" s="2"/>
      <c r="L292" s="1">
        <v>-4.0</v>
      </c>
      <c r="M292" s="1"/>
      <c r="N292" s="1">
        <v>15.23885</v>
      </c>
      <c r="O292" s="1" t="s">
        <v>11771</v>
      </c>
      <c r="P292" s="1" t="s">
        <v>12690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36</v>
      </c>
      <c r="B293" s="1" t="s">
        <v>17</v>
      </c>
      <c r="C293" s="1">
        <v>388.0</v>
      </c>
      <c r="D293" s="1">
        <v>0.0</v>
      </c>
      <c r="E293" s="1" t="s">
        <v>3918</v>
      </c>
      <c r="F293" s="1" t="s">
        <v>38</v>
      </c>
      <c r="G293" s="1" t="s">
        <v>20</v>
      </c>
      <c r="H293" s="1" t="s">
        <v>12691</v>
      </c>
      <c r="I293" s="1" t="s">
        <v>12692</v>
      </c>
      <c r="J293" s="1" t="s">
        <v>12693</v>
      </c>
      <c r="K293" s="1" t="s">
        <v>12694</v>
      </c>
      <c r="L293" s="1">
        <v>-12.0</v>
      </c>
      <c r="M293" s="1">
        <v>0.0303</v>
      </c>
      <c r="N293" s="1">
        <v>8.4916</v>
      </c>
      <c r="O293" s="1" t="s">
        <v>43</v>
      </c>
      <c r="P293" s="1" t="s">
        <v>12695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28</v>
      </c>
      <c r="B294" s="1" t="s">
        <v>17</v>
      </c>
      <c r="C294" s="1">
        <v>429.0</v>
      </c>
      <c r="D294" s="1">
        <v>0.0</v>
      </c>
      <c r="E294" s="1" t="s">
        <v>29</v>
      </c>
      <c r="F294" s="1" t="s">
        <v>19</v>
      </c>
      <c r="G294" s="1" t="s">
        <v>20</v>
      </c>
      <c r="H294" s="1" t="s">
        <v>12696</v>
      </c>
      <c r="I294" s="1" t="s">
        <v>12697</v>
      </c>
      <c r="J294" s="1" t="s">
        <v>12697</v>
      </c>
      <c r="K294" s="2"/>
      <c r="L294" s="1">
        <v>-8.0</v>
      </c>
      <c r="M294" s="1"/>
      <c r="N294" s="1">
        <v>6.961033333333333</v>
      </c>
      <c r="O294" s="1" t="s">
        <v>11771</v>
      </c>
      <c r="P294" s="1" t="s">
        <v>12698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179</v>
      </c>
      <c r="B295" s="1" t="s">
        <v>17</v>
      </c>
      <c r="C295" s="3">
        <v>249.0</v>
      </c>
      <c r="D295" s="1">
        <v>0.0</v>
      </c>
      <c r="E295" s="2"/>
      <c r="F295" s="1" t="s">
        <v>67</v>
      </c>
      <c r="G295" s="1" t="s">
        <v>93</v>
      </c>
      <c r="H295" s="1" t="s">
        <v>12699</v>
      </c>
      <c r="I295" s="1" t="s">
        <v>12700</v>
      </c>
      <c r="J295" s="1" t="s">
        <v>12700</v>
      </c>
      <c r="K295" s="2"/>
      <c r="L295" s="1">
        <v>0.0</v>
      </c>
      <c r="M295" s="1"/>
      <c r="N295" s="1">
        <v>6.669533333333334</v>
      </c>
      <c r="O295" s="1" t="s">
        <v>182</v>
      </c>
      <c r="P295" s="1" t="s">
        <v>12701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58</v>
      </c>
      <c r="B296" s="1" t="s">
        <v>17</v>
      </c>
      <c r="C296" s="1">
        <v>558.0</v>
      </c>
      <c r="D296" s="1">
        <v>0.0</v>
      </c>
      <c r="E296" s="2"/>
      <c r="F296" s="1" t="s">
        <v>19</v>
      </c>
      <c r="G296" s="1" t="s">
        <v>20</v>
      </c>
      <c r="H296" s="1" t="s">
        <v>12702</v>
      </c>
      <c r="I296" s="1" t="s">
        <v>12703</v>
      </c>
      <c r="J296" s="1" t="s">
        <v>12703</v>
      </c>
      <c r="K296" s="2"/>
      <c r="L296" s="1">
        <v>-3.0</v>
      </c>
      <c r="M296" s="1"/>
      <c r="N296" s="1">
        <v>16.336166666666667</v>
      </c>
      <c r="O296" s="1" t="s">
        <v>11729</v>
      </c>
      <c r="P296" s="1" t="s">
        <v>12704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58</v>
      </c>
      <c r="B297" s="1" t="s">
        <v>17</v>
      </c>
      <c r="C297" s="1">
        <v>329.0</v>
      </c>
      <c r="D297" s="1">
        <v>0.0</v>
      </c>
      <c r="E297" s="2"/>
      <c r="F297" s="1" t="s">
        <v>19</v>
      </c>
      <c r="G297" s="1" t="s">
        <v>20</v>
      </c>
      <c r="H297" s="1" t="s">
        <v>12705</v>
      </c>
      <c r="I297" s="1" t="s">
        <v>12706</v>
      </c>
      <c r="J297" s="1" t="s">
        <v>12706</v>
      </c>
      <c r="K297" s="2"/>
      <c r="L297" s="1">
        <v>-5.0</v>
      </c>
      <c r="M297" s="1"/>
      <c r="N297" s="1">
        <v>9.27915</v>
      </c>
      <c r="O297" s="1" t="s">
        <v>11729</v>
      </c>
      <c r="P297" s="1" t="s">
        <v>12425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58</v>
      </c>
      <c r="B298" s="1" t="s">
        <v>17</v>
      </c>
      <c r="C298" s="1">
        <v>759.0</v>
      </c>
      <c r="D298" s="1">
        <v>0.0</v>
      </c>
      <c r="E298" s="2"/>
      <c r="F298" s="1" t="s">
        <v>19</v>
      </c>
      <c r="G298" s="1" t="s">
        <v>20</v>
      </c>
      <c r="H298" s="1" t="s">
        <v>12707</v>
      </c>
      <c r="I298" s="1" t="s">
        <v>12708</v>
      </c>
      <c r="J298" s="1" t="s">
        <v>12708</v>
      </c>
      <c r="K298" s="2"/>
      <c r="L298" s="1">
        <v>-3.0</v>
      </c>
      <c r="M298" s="1"/>
      <c r="N298" s="1">
        <v>16.932983333333333</v>
      </c>
      <c r="O298" s="1" t="s">
        <v>11729</v>
      </c>
      <c r="P298" s="1" t="s">
        <v>12709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58</v>
      </c>
      <c r="B299" s="1" t="s">
        <v>17</v>
      </c>
      <c r="C299" s="1">
        <v>264.0</v>
      </c>
      <c r="D299" s="1">
        <v>0.0</v>
      </c>
      <c r="E299" s="2"/>
      <c r="F299" s="1" t="s">
        <v>19</v>
      </c>
      <c r="G299" s="1" t="s">
        <v>20</v>
      </c>
      <c r="H299" s="1" t="s">
        <v>12710</v>
      </c>
      <c r="I299" s="1" t="s">
        <v>12711</v>
      </c>
      <c r="J299" s="1" t="s">
        <v>12711</v>
      </c>
      <c r="K299" s="2"/>
      <c r="L299" s="1">
        <v>-3.0</v>
      </c>
      <c r="M299" s="1"/>
      <c r="N299" s="1">
        <v>11.736283333333333</v>
      </c>
      <c r="O299" s="1" t="s">
        <v>11729</v>
      </c>
      <c r="P299" s="1" t="s">
        <v>12712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36</v>
      </c>
      <c r="B300" s="1" t="s">
        <v>17</v>
      </c>
      <c r="C300" s="1">
        <v>299.0</v>
      </c>
      <c r="D300" s="1">
        <v>75.0</v>
      </c>
      <c r="E300" s="2"/>
      <c r="F300" s="1" t="s">
        <v>67</v>
      </c>
      <c r="G300" s="1" t="s">
        <v>68</v>
      </c>
      <c r="H300" s="1" t="s">
        <v>12713</v>
      </c>
      <c r="I300" s="1" t="s">
        <v>12714</v>
      </c>
      <c r="J300" s="1" t="s">
        <v>12714</v>
      </c>
      <c r="K300" s="2"/>
      <c r="L300" s="1">
        <v>-5.0</v>
      </c>
      <c r="M300" s="1"/>
      <c r="N300" s="1">
        <v>13.808466666666666</v>
      </c>
      <c r="O300" s="1" t="s">
        <v>43</v>
      </c>
      <c r="P300" s="1" t="s">
        <v>12715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179</v>
      </c>
      <c r="B301" s="1" t="s">
        <v>17</v>
      </c>
      <c r="C301" s="1">
        <v>249.0</v>
      </c>
      <c r="D301" s="1">
        <v>0.0</v>
      </c>
      <c r="E301" s="2"/>
      <c r="F301" s="1" t="s">
        <v>67</v>
      </c>
      <c r="G301" s="1" t="s">
        <v>93</v>
      </c>
      <c r="H301" s="1" t="s">
        <v>12716</v>
      </c>
      <c r="I301" s="1" t="s">
        <v>12717</v>
      </c>
      <c r="J301" s="1" t="s">
        <v>12717</v>
      </c>
      <c r="K301" s="2"/>
      <c r="L301" s="1">
        <v>1.0</v>
      </c>
      <c r="M301" s="1"/>
      <c r="N301" s="1">
        <v>7.098083333333333</v>
      </c>
      <c r="O301" s="1" t="s">
        <v>182</v>
      </c>
      <c r="P301" s="1" t="s">
        <v>12718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16</v>
      </c>
      <c r="B302" s="1" t="s">
        <v>17</v>
      </c>
      <c r="C302" s="1">
        <v>294.0</v>
      </c>
      <c r="D302" s="1">
        <v>0.0</v>
      </c>
      <c r="E302" s="2"/>
      <c r="F302" s="1" t="s">
        <v>67</v>
      </c>
      <c r="G302" s="1" t="s">
        <v>20</v>
      </c>
      <c r="H302" s="1" t="s">
        <v>12719</v>
      </c>
      <c r="I302" s="1" t="s">
        <v>12720</v>
      </c>
      <c r="J302" s="1" t="s">
        <v>12720</v>
      </c>
      <c r="K302" s="2"/>
      <c r="L302" s="1">
        <v>-4.0</v>
      </c>
      <c r="M302" s="1"/>
      <c r="N302" s="1">
        <v>10.450466666666667</v>
      </c>
      <c r="O302" s="1" t="s">
        <v>11729</v>
      </c>
      <c r="P302" s="1" t="s">
        <v>12721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36</v>
      </c>
      <c r="B303" s="1" t="s">
        <v>17</v>
      </c>
      <c r="C303" s="1">
        <v>250.0</v>
      </c>
      <c r="D303" s="1">
        <v>0.0</v>
      </c>
      <c r="E303" s="1" t="s">
        <v>3918</v>
      </c>
      <c r="F303" s="1" t="s">
        <v>38</v>
      </c>
      <c r="G303" s="1" t="s">
        <v>20</v>
      </c>
      <c r="H303" s="1" t="s">
        <v>12722</v>
      </c>
      <c r="I303" s="1" t="s">
        <v>12723</v>
      </c>
      <c r="J303" s="1" t="s">
        <v>12724</v>
      </c>
      <c r="K303" s="1" t="s">
        <v>12725</v>
      </c>
      <c r="L303" s="1">
        <v>0.0</v>
      </c>
      <c r="M303" s="1">
        <v>0.0202</v>
      </c>
      <c r="N303" s="1">
        <v>12.3369</v>
      </c>
      <c r="O303" s="1" t="s">
        <v>43</v>
      </c>
      <c r="P303" s="1" t="s">
        <v>12726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58</v>
      </c>
      <c r="B304" s="3" t="s">
        <v>17</v>
      </c>
      <c r="C304" s="1">
        <v>323.0</v>
      </c>
      <c r="D304" s="1">
        <v>0.0</v>
      </c>
      <c r="E304" s="2"/>
      <c r="F304" s="1" t="s">
        <v>19</v>
      </c>
      <c r="G304" s="1" t="s">
        <v>20</v>
      </c>
      <c r="H304" s="1" t="s">
        <v>12727</v>
      </c>
      <c r="I304" s="1" t="s">
        <v>12728</v>
      </c>
      <c r="J304" s="1" t="s">
        <v>12728</v>
      </c>
      <c r="K304" s="2"/>
      <c r="L304" s="1">
        <v>0.0</v>
      </c>
      <c r="M304" s="1"/>
      <c r="N304" s="1">
        <v>15.217</v>
      </c>
      <c r="O304" s="1" t="s">
        <v>11729</v>
      </c>
      <c r="P304" s="1" t="s">
        <v>12729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179</v>
      </c>
      <c r="B305" s="1" t="s">
        <v>17</v>
      </c>
      <c r="C305" s="3">
        <v>498.0</v>
      </c>
      <c r="D305" s="1">
        <v>0.0</v>
      </c>
      <c r="E305" s="2"/>
      <c r="F305" s="1" t="s">
        <v>67</v>
      </c>
      <c r="G305" s="1" t="s">
        <v>93</v>
      </c>
      <c r="H305" s="1" t="s">
        <v>12730</v>
      </c>
      <c r="I305" s="1" t="s">
        <v>12731</v>
      </c>
      <c r="J305" s="1" t="s">
        <v>12731</v>
      </c>
      <c r="K305" s="2"/>
      <c r="L305" s="1">
        <v>1.0</v>
      </c>
      <c r="M305" s="1"/>
      <c r="N305" s="1">
        <v>7.118266666666667</v>
      </c>
      <c r="O305" s="1" t="s">
        <v>182</v>
      </c>
      <c r="P305" s="1" t="s">
        <v>12732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58</v>
      </c>
      <c r="B306" s="1" t="s">
        <v>17</v>
      </c>
      <c r="C306" s="1">
        <v>972.0</v>
      </c>
      <c r="D306" s="1">
        <v>0.0</v>
      </c>
      <c r="E306" s="2"/>
      <c r="F306" s="1" t="s">
        <v>19</v>
      </c>
      <c r="G306" s="1" t="s">
        <v>20</v>
      </c>
      <c r="H306" s="1" t="s">
        <v>12733</v>
      </c>
      <c r="I306" s="1" t="s">
        <v>12734</v>
      </c>
      <c r="J306" s="1" t="s">
        <v>12734</v>
      </c>
      <c r="K306" s="2"/>
      <c r="L306" s="1">
        <v>0.0</v>
      </c>
      <c r="M306" s="1"/>
      <c r="N306" s="1">
        <v>20.8508</v>
      </c>
      <c r="O306" s="1" t="s">
        <v>11729</v>
      </c>
      <c r="P306" s="1" t="s">
        <v>12735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36</v>
      </c>
      <c r="B307" s="1" t="s">
        <v>17</v>
      </c>
      <c r="C307" s="1">
        <v>488.0</v>
      </c>
      <c r="D307" s="1">
        <v>117.0</v>
      </c>
      <c r="E307" s="2"/>
      <c r="F307" s="1" t="s">
        <v>67</v>
      </c>
      <c r="G307" s="1" t="s">
        <v>93</v>
      </c>
      <c r="H307" s="1" t="s">
        <v>12736</v>
      </c>
      <c r="I307" s="1" t="s">
        <v>12737</v>
      </c>
      <c r="J307" s="1" t="s">
        <v>12737</v>
      </c>
      <c r="K307" s="2"/>
      <c r="L307" s="1">
        <v>-4.0</v>
      </c>
      <c r="M307" s="1"/>
      <c r="N307" s="1">
        <v>14.933633333333333</v>
      </c>
      <c r="O307" s="1" t="s">
        <v>43</v>
      </c>
      <c r="P307" s="1" t="s">
        <v>12738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58</v>
      </c>
      <c r="B308" s="1" t="s">
        <v>485</v>
      </c>
      <c r="C308" s="1">
        <v>1056.0</v>
      </c>
      <c r="D308" s="1">
        <v>0.0</v>
      </c>
      <c r="E308" s="2"/>
      <c r="F308" s="1" t="s">
        <v>19</v>
      </c>
      <c r="G308" s="1" t="s">
        <v>20</v>
      </c>
      <c r="H308" s="1" t="s">
        <v>12739</v>
      </c>
      <c r="I308" s="1" t="s">
        <v>12740</v>
      </c>
      <c r="J308" s="1" t="s">
        <v>12740</v>
      </c>
      <c r="K308" s="2"/>
      <c r="L308" s="1">
        <v>-3.0</v>
      </c>
      <c r="M308" s="1"/>
      <c r="N308" s="1">
        <v>16.110116666666666</v>
      </c>
      <c r="O308" s="1" t="s">
        <v>11729</v>
      </c>
      <c r="P308" s="1" t="s">
        <v>12741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28</v>
      </c>
      <c r="B309" s="1" t="s">
        <v>17</v>
      </c>
      <c r="C309" s="3">
        <v>577.4</v>
      </c>
      <c r="D309" s="1">
        <v>0.0</v>
      </c>
      <c r="E309" s="1" t="s">
        <v>29</v>
      </c>
      <c r="F309" s="1" t="s">
        <v>19</v>
      </c>
      <c r="G309" s="1" t="s">
        <v>20</v>
      </c>
      <c r="H309" s="1" t="s">
        <v>12742</v>
      </c>
      <c r="I309" s="1" t="s">
        <v>12743</v>
      </c>
      <c r="J309" s="1" t="s">
        <v>12743</v>
      </c>
      <c r="K309" s="2"/>
      <c r="L309" s="1">
        <v>-7.0</v>
      </c>
      <c r="M309" s="1"/>
      <c r="N309" s="1">
        <v>12.907233333333334</v>
      </c>
      <c r="O309" s="1" t="s">
        <v>11771</v>
      </c>
      <c r="P309" s="1" t="s">
        <v>12744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28</v>
      </c>
      <c r="B310" s="1" t="s">
        <v>17</v>
      </c>
      <c r="C310" s="1">
        <v>443.4</v>
      </c>
      <c r="D310" s="1">
        <v>0.0</v>
      </c>
      <c r="E310" s="1" t="s">
        <v>29</v>
      </c>
      <c r="F310" s="1" t="s">
        <v>19</v>
      </c>
      <c r="G310" s="1" t="s">
        <v>20</v>
      </c>
      <c r="H310" s="1" t="s">
        <v>12745</v>
      </c>
      <c r="I310" s="1" t="s">
        <v>12746</v>
      </c>
      <c r="J310" s="1" t="s">
        <v>12746</v>
      </c>
      <c r="K310" s="2"/>
      <c r="L310" s="1">
        <v>-4.0</v>
      </c>
      <c r="M310" s="1"/>
      <c r="N310" s="1">
        <v>10.846433333333334</v>
      </c>
      <c r="O310" s="1" t="s">
        <v>11771</v>
      </c>
      <c r="P310" s="1" t="s">
        <v>12747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36</v>
      </c>
      <c r="B311" s="1" t="s">
        <v>17</v>
      </c>
      <c r="C311" s="3">
        <v>199.0</v>
      </c>
      <c r="D311" s="1">
        <v>50.0</v>
      </c>
      <c r="E311" s="2"/>
      <c r="F311" s="1" t="s">
        <v>67</v>
      </c>
      <c r="G311" s="1" t="s">
        <v>20</v>
      </c>
      <c r="H311" s="1" t="s">
        <v>12748</v>
      </c>
      <c r="I311" s="1" t="s">
        <v>12749</v>
      </c>
      <c r="J311" s="1" t="s">
        <v>12749</v>
      </c>
      <c r="K311" s="2"/>
      <c r="L311" s="1">
        <v>-7.0</v>
      </c>
      <c r="M311" s="1"/>
      <c r="N311" s="1">
        <v>10.138566666666666</v>
      </c>
      <c r="O311" s="1" t="s">
        <v>43</v>
      </c>
      <c r="P311" s="1" t="s">
        <v>12750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36</v>
      </c>
      <c r="B312" s="1" t="s">
        <v>17</v>
      </c>
      <c r="C312" s="1">
        <v>557.0</v>
      </c>
      <c r="D312" s="1">
        <v>0.0</v>
      </c>
      <c r="E312" s="1" t="s">
        <v>3918</v>
      </c>
      <c r="F312" s="1" t="s">
        <v>38</v>
      </c>
      <c r="G312" s="1" t="s">
        <v>20</v>
      </c>
      <c r="H312" s="1" t="s">
        <v>12751</v>
      </c>
      <c r="I312" s="1" t="s">
        <v>12752</v>
      </c>
      <c r="J312" s="1" t="s">
        <v>12753</v>
      </c>
      <c r="K312" s="1" t="s">
        <v>12754</v>
      </c>
      <c r="L312" s="1">
        <v>-21.0</v>
      </c>
      <c r="M312" s="1">
        <v>0.018</v>
      </c>
      <c r="N312" s="1">
        <v>19.025066666666667</v>
      </c>
      <c r="O312" s="1" t="s">
        <v>43</v>
      </c>
      <c r="P312" s="1" t="s">
        <v>12755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36</v>
      </c>
      <c r="B313" s="1" t="s">
        <v>17</v>
      </c>
      <c r="C313" s="1">
        <v>236.0</v>
      </c>
      <c r="D313" s="1">
        <v>73.0</v>
      </c>
      <c r="E313" s="2"/>
      <c r="F313" s="1" t="s">
        <v>67</v>
      </c>
      <c r="G313" s="1" t="s">
        <v>20</v>
      </c>
      <c r="H313" s="1" t="s">
        <v>12756</v>
      </c>
      <c r="I313" s="1" t="s">
        <v>12757</v>
      </c>
      <c r="J313" s="1" t="s">
        <v>12757</v>
      </c>
      <c r="K313" s="2"/>
      <c r="L313" s="1">
        <v>-9.0</v>
      </c>
      <c r="M313" s="1"/>
      <c r="N313" s="1">
        <v>9.492683333333334</v>
      </c>
      <c r="O313" s="1" t="s">
        <v>43</v>
      </c>
      <c r="P313" s="1" t="s">
        <v>12758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36</v>
      </c>
      <c r="B314" s="1" t="s">
        <v>17</v>
      </c>
      <c r="C314" s="1">
        <v>199.0</v>
      </c>
      <c r="D314" s="1">
        <v>50.0</v>
      </c>
      <c r="E314" s="2"/>
      <c r="F314" s="1" t="s">
        <v>67</v>
      </c>
      <c r="G314" s="1" t="s">
        <v>20</v>
      </c>
      <c r="H314" s="1" t="s">
        <v>12759</v>
      </c>
      <c r="I314" s="1" t="s">
        <v>12760</v>
      </c>
      <c r="J314" s="1" t="s">
        <v>12760</v>
      </c>
      <c r="K314" s="2"/>
      <c r="L314" s="1">
        <v>-11.0</v>
      </c>
      <c r="M314" s="1"/>
      <c r="N314" s="1">
        <v>8.3044</v>
      </c>
      <c r="O314" s="1" t="s">
        <v>43</v>
      </c>
      <c r="P314" s="1" t="s">
        <v>12761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28</v>
      </c>
      <c r="B315" s="1" t="s">
        <v>17</v>
      </c>
      <c r="C315" s="1">
        <v>182.2</v>
      </c>
      <c r="D315" s="1">
        <v>0.0</v>
      </c>
      <c r="E315" s="1" t="s">
        <v>29</v>
      </c>
      <c r="F315" s="1" t="s">
        <v>19</v>
      </c>
      <c r="G315" s="1" t="s">
        <v>20</v>
      </c>
      <c r="H315" s="1" t="s">
        <v>12762</v>
      </c>
      <c r="I315" s="1" t="s">
        <v>12763</v>
      </c>
      <c r="J315" s="1" t="s">
        <v>12763</v>
      </c>
      <c r="K315" s="2"/>
      <c r="L315" s="1">
        <v>-2.0</v>
      </c>
      <c r="M315" s="1"/>
      <c r="N315" s="1">
        <v>12.130616666666667</v>
      </c>
      <c r="O315" s="1" t="s">
        <v>11771</v>
      </c>
      <c r="P315" s="1" t="s">
        <v>11775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58</v>
      </c>
      <c r="B316" s="1" t="s">
        <v>485</v>
      </c>
      <c r="C316" s="3">
        <v>403.0</v>
      </c>
      <c r="D316" s="1">
        <v>0.0</v>
      </c>
      <c r="E316" s="2"/>
      <c r="F316" s="1" t="s">
        <v>19</v>
      </c>
      <c r="G316" s="1" t="s">
        <v>20</v>
      </c>
      <c r="H316" s="1" t="s">
        <v>12764</v>
      </c>
      <c r="I316" s="1" t="s">
        <v>12765</v>
      </c>
      <c r="J316" s="1" t="s">
        <v>12765</v>
      </c>
      <c r="K316" s="2"/>
      <c r="L316" s="1">
        <v>-4.0</v>
      </c>
      <c r="M316" s="1"/>
      <c r="N316" s="1">
        <v>10.218016666666667</v>
      </c>
      <c r="O316" s="1" t="s">
        <v>11729</v>
      </c>
      <c r="P316" s="1" t="s">
        <v>12766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28</v>
      </c>
      <c r="B317" s="1" t="s">
        <v>17</v>
      </c>
      <c r="C317" s="3">
        <v>214.2</v>
      </c>
      <c r="D317" s="1">
        <v>0.0</v>
      </c>
      <c r="E317" s="1" t="s">
        <v>29</v>
      </c>
      <c r="F317" s="1" t="s">
        <v>19</v>
      </c>
      <c r="G317" s="1" t="s">
        <v>20</v>
      </c>
      <c r="H317" s="1" t="s">
        <v>12767</v>
      </c>
      <c r="I317" s="1" t="s">
        <v>12768</v>
      </c>
      <c r="J317" s="1" t="s">
        <v>12768</v>
      </c>
      <c r="K317" s="2"/>
      <c r="L317" s="1">
        <v>-6.0</v>
      </c>
      <c r="M317" s="1"/>
      <c r="N317" s="1">
        <v>8.67165</v>
      </c>
      <c r="O317" s="1" t="s">
        <v>11771</v>
      </c>
      <c r="P317" s="1" t="s">
        <v>11835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28</v>
      </c>
      <c r="B318" s="1" t="s">
        <v>17</v>
      </c>
      <c r="C318" s="1">
        <v>458.4</v>
      </c>
      <c r="D318" s="1">
        <v>0.0</v>
      </c>
      <c r="E318" s="1" t="s">
        <v>29</v>
      </c>
      <c r="F318" s="1" t="s">
        <v>19</v>
      </c>
      <c r="G318" s="1" t="s">
        <v>20</v>
      </c>
      <c r="H318" s="1" t="s">
        <v>12769</v>
      </c>
      <c r="I318" s="1" t="s">
        <v>12770</v>
      </c>
      <c r="J318" s="1" t="s">
        <v>12770</v>
      </c>
      <c r="K318" s="2"/>
      <c r="L318" s="1">
        <v>-4.0</v>
      </c>
      <c r="M318" s="1"/>
      <c r="N318" s="1">
        <v>10.319583333333334</v>
      </c>
      <c r="O318" s="1" t="s">
        <v>11771</v>
      </c>
      <c r="P318" s="1" t="s">
        <v>12771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16</v>
      </c>
      <c r="B319" s="1" t="s">
        <v>17</v>
      </c>
      <c r="C319" s="3">
        <v>264.0</v>
      </c>
      <c r="D319" s="1">
        <v>0.0</v>
      </c>
      <c r="E319" s="2"/>
      <c r="F319" s="1" t="s">
        <v>67</v>
      </c>
      <c r="G319" s="1" t="s">
        <v>20</v>
      </c>
      <c r="H319" s="1" t="s">
        <v>12772</v>
      </c>
      <c r="I319" s="1" t="s">
        <v>12773</v>
      </c>
      <c r="J319" s="1" t="s">
        <v>12773</v>
      </c>
      <c r="K319" s="2"/>
      <c r="L319" s="1">
        <v>-6.0</v>
      </c>
      <c r="M319" s="1"/>
      <c r="N319" s="1">
        <v>8.922316666666667</v>
      </c>
      <c r="O319" s="1" t="s">
        <v>11729</v>
      </c>
      <c r="P319" s="1" t="s">
        <v>12774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36</v>
      </c>
      <c r="B320" s="1" t="s">
        <v>17</v>
      </c>
      <c r="C320" s="1">
        <v>305.0</v>
      </c>
      <c r="D320" s="1">
        <v>89.0</v>
      </c>
      <c r="E320" s="2"/>
      <c r="F320" s="1" t="s">
        <v>67</v>
      </c>
      <c r="G320" s="1" t="s">
        <v>20</v>
      </c>
      <c r="H320" s="1" t="s">
        <v>12775</v>
      </c>
      <c r="I320" s="1" t="s">
        <v>12776</v>
      </c>
      <c r="J320" s="1" t="s">
        <v>12776</v>
      </c>
      <c r="K320" s="2"/>
      <c r="L320" s="1">
        <v>-10.0</v>
      </c>
      <c r="M320" s="1"/>
      <c r="N320" s="1">
        <v>18.3496</v>
      </c>
      <c r="O320" s="1" t="s">
        <v>43</v>
      </c>
      <c r="P320" s="1" t="s">
        <v>12777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58</v>
      </c>
      <c r="B321" s="1" t="s">
        <v>17</v>
      </c>
      <c r="C321" s="1">
        <v>264.0</v>
      </c>
      <c r="D321" s="1">
        <v>0.0</v>
      </c>
      <c r="E321" s="2"/>
      <c r="F321" s="1" t="s">
        <v>19</v>
      </c>
      <c r="G321" s="1" t="s">
        <v>20</v>
      </c>
      <c r="H321" s="1" t="s">
        <v>12778</v>
      </c>
      <c r="I321" s="1" t="s">
        <v>12779</v>
      </c>
      <c r="J321" s="1" t="s">
        <v>12779</v>
      </c>
      <c r="K321" s="2"/>
      <c r="L321" s="1">
        <v>-2.0</v>
      </c>
      <c r="M321" s="1"/>
      <c r="N321" s="1">
        <v>12.903916666666667</v>
      </c>
      <c r="O321" s="1" t="s">
        <v>11729</v>
      </c>
      <c r="P321" s="1" t="s">
        <v>12780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264.0</v>
      </c>
      <c r="D322" s="1">
        <v>0.0</v>
      </c>
      <c r="E322" s="1" t="s">
        <v>10657</v>
      </c>
      <c r="F322" s="1" t="s">
        <v>19</v>
      </c>
      <c r="G322" s="1" t="s">
        <v>20</v>
      </c>
      <c r="H322" s="1" t="s">
        <v>12781</v>
      </c>
      <c r="I322" s="1" t="s">
        <v>12782</v>
      </c>
      <c r="J322" s="1" t="s">
        <v>12782</v>
      </c>
      <c r="K322" s="2"/>
      <c r="L322" s="1">
        <v>-1.0</v>
      </c>
      <c r="M322" s="1"/>
      <c r="N322" s="1">
        <v>13.92565</v>
      </c>
      <c r="O322" s="1" t="s">
        <v>11729</v>
      </c>
      <c r="P322" s="1" t="s">
        <v>928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28</v>
      </c>
      <c r="B323" s="1" t="s">
        <v>17</v>
      </c>
      <c r="C323" s="1">
        <v>214.2</v>
      </c>
      <c r="D323" s="1">
        <v>0.0</v>
      </c>
      <c r="E323" s="1" t="s">
        <v>29</v>
      </c>
      <c r="F323" s="1" t="s">
        <v>19</v>
      </c>
      <c r="G323" s="1" t="s">
        <v>20</v>
      </c>
      <c r="H323" s="1" t="s">
        <v>12783</v>
      </c>
      <c r="I323" s="1" t="s">
        <v>12784</v>
      </c>
      <c r="J323" s="1" t="s">
        <v>12784</v>
      </c>
      <c r="K323" s="2"/>
      <c r="L323" s="1">
        <v>-3.0</v>
      </c>
      <c r="M323" s="1"/>
      <c r="N323" s="1">
        <v>11.448766666666666</v>
      </c>
      <c r="O323" s="1" t="s">
        <v>11771</v>
      </c>
      <c r="P323" s="1" t="s">
        <v>11935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58</v>
      </c>
      <c r="B324" s="1" t="s">
        <v>17</v>
      </c>
      <c r="C324" s="1">
        <v>394.0</v>
      </c>
      <c r="D324" s="1">
        <v>0.0</v>
      </c>
      <c r="E324" s="2"/>
      <c r="F324" s="1" t="s">
        <v>19</v>
      </c>
      <c r="G324" s="1" t="s">
        <v>20</v>
      </c>
      <c r="H324" s="1" t="s">
        <v>12785</v>
      </c>
      <c r="I324" s="1" t="s">
        <v>12786</v>
      </c>
      <c r="J324" s="1" t="s">
        <v>12786</v>
      </c>
      <c r="K324" s="2"/>
      <c r="L324" s="1">
        <v>-2.0</v>
      </c>
      <c r="M324" s="1"/>
      <c r="N324" s="1">
        <v>12.0845</v>
      </c>
      <c r="O324" s="1" t="s">
        <v>11729</v>
      </c>
      <c r="P324" s="1" t="s">
        <v>12787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36</v>
      </c>
      <c r="B325" s="1" t="s">
        <v>17</v>
      </c>
      <c r="C325" s="1">
        <v>258.0</v>
      </c>
      <c r="D325" s="1">
        <v>0.0</v>
      </c>
      <c r="E325" s="1" t="s">
        <v>3918</v>
      </c>
      <c r="F325" s="1" t="s">
        <v>38</v>
      </c>
      <c r="G325" s="1" t="s">
        <v>20</v>
      </c>
      <c r="H325" s="1" t="s">
        <v>12788</v>
      </c>
      <c r="I325" s="1" t="s">
        <v>12789</v>
      </c>
      <c r="J325" s="1" t="s">
        <v>12790</v>
      </c>
      <c r="K325" s="1" t="s">
        <v>12791</v>
      </c>
      <c r="L325" s="1">
        <v>1.0</v>
      </c>
      <c r="M325" s="1">
        <v>0.02355</v>
      </c>
      <c r="N325" s="1">
        <v>22.924</v>
      </c>
      <c r="O325" s="1" t="s">
        <v>43</v>
      </c>
      <c r="P325" s="1" t="s">
        <v>12792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36</v>
      </c>
      <c r="B326" s="1" t="s">
        <v>17</v>
      </c>
      <c r="C326" s="1">
        <v>297.0</v>
      </c>
      <c r="D326" s="1">
        <v>14.0</v>
      </c>
      <c r="E326" s="1" t="s">
        <v>3918</v>
      </c>
      <c r="F326" s="1" t="s">
        <v>38</v>
      </c>
      <c r="G326" s="1" t="s">
        <v>20</v>
      </c>
      <c r="H326" s="1" t="s">
        <v>12793</v>
      </c>
      <c r="I326" s="1" t="s">
        <v>12794</v>
      </c>
      <c r="J326" s="1" t="s">
        <v>12795</v>
      </c>
      <c r="K326" s="1" t="s">
        <v>12796</v>
      </c>
      <c r="L326" s="1">
        <v>-7.0</v>
      </c>
      <c r="M326" s="1">
        <v>0.014583333333333334</v>
      </c>
      <c r="N326" s="1">
        <v>6.822233333333333</v>
      </c>
      <c r="O326" s="1" t="s">
        <v>43</v>
      </c>
      <c r="P326" s="1" t="s">
        <v>12797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58</v>
      </c>
      <c r="B327" s="1" t="s">
        <v>17</v>
      </c>
      <c r="C327" s="1">
        <v>334.0</v>
      </c>
      <c r="D327" s="1">
        <v>0.0</v>
      </c>
      <c r="E327" s="2"/>
      <c r="F327" s="1" t="s">
        <v>19</v>
      </c>
      <c r="G327" s="1" t="s">
        <v>20</v>
      </c>
      <c r="H327" s="1" t="s">
        <v>12798</v>
      </c>
      <c r="I327" s="1" t="s">
        <v>12799</v>
      </c>
      <c r="J327" s="1" t="s">
        <v>12799</v>
      </c>
      <c r="K327" s="2"/>
      <c r="L327" s="1">
        <v>6.0</v>
      </c>
      <c r="M327" s="1"/>
      <c r="N327" s="1">
        <v>21.40438333333333</v>
      </c>
      <c r="O327" s="1" t="s">
        <v>11729</v>
      </c>
      <c r="P327" s="1" t="s">
        <v>12800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28</v>
      </c>
      <c r="B328" s="1" t="s">
        <v>17</v>
      </c>
      <c r="C328" s="1">
        <v>214.2</v>
      </c>
      <c r="D328" s="1">
        <v>0.0</v>
      </c>
      <c r="E328" s="1" t="s">
        <v>29</v>
      </c>
      <c r="F328" s="1" t="s">
        <v>19</v>
      </c>
      <c r="G328" s="1" t="s">
        <v>20</v>
      </c>
      <c r="H328" s="1" t="s">
        <v>12801</v>
      </c>
      <c r="I328" s="1" t="s">
        <v>12802</v>
      </c>
      <c r="J328" s="1" t="s">
        <v>12802</v>
      </c>
      <c r="K328" s="2"/>
      <c r="L328" s="1">
        <v>-5.0</v>
      </c>
      <c r="M328" s="1"/>
      <c r="N328" s="1">
        <v>9.944183333333333</v>
      </c>
      <c r="O328" s="1" t="s">
        <v>11771</v>
      </c>
      <c r="P328" s="1" t="s">
        <v>12803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28</v>
      </c>
      <c r="B329" s="1" t="s">
        <v>17</v>
      </c>
      <c r="C329" s="1">
        <v>396.4</v>
      </c>
      <c r="D329" s="1">
        <v>0.0</v>
      </c>
      <c r="E329" s="1" t="s">
        <v>29</v>
      </c>
      <c r="F329" s="1" t="s">
        <v>19</v>
      </c>
      <c r="G329" s="1" t="s">
        <v>20</v>
      </c>
      <c r="H329" s="1" t="s">
        <v>12804</v>
      </c>
      <c r="I329" s="1" t="s">
        <v>12805</v>
      </c>
      <c r="J329" s="1" t="s">
        <v>12805</v>
      </c>
      <c r="K329" s="2"/>
      <c r="L329" s="1">
        <v>-5.0</v>
      </c>
      <c r="M329" s="1"/>
      <c r="N329" s="1">
        <v>9.278533333333334</v>
      </c>
      <c r="O329" s="1" t="s">
        <v>11771</v>
      </c>
      <c r="P329" s="1" t="s">
        <v>12672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36</v>
      </c>
      <c r="B330" s="1" t="s">
        <v>17</v>
      </c>
      <c r="C330" s="3">
        <v>250.0</v>
      </c>
      <c r="D330" s="1">
        <v>0.0</v>
      </c>
      <c r="E330" s="1" t="s">
        <v>3918</v>
      </c>
      <c r="F330" s="1" t="s">
        <v>38</v>
      </c>
      <c r="G330" s="1" t="s">
        <v>20</v>
      </c>
      <c r="H330" s="1" t="s">
        <v>12806</v>
      </c>
      <c r="I330" s="1" t="s">
        <v>12807</v>
      </c>
      <c r="J330" s="1" t="s">
        <v>12808</v>
      </c>
      <c r="K330" s="1" t="s">
        <v>12809</v>
      </c>
      <c r="L330" s="1">
        <v>6.0</v>
      </c>
      <c r="M330" s="1">
        <v>0.017333333333333333</v>
      </c>
      <c r="N330" s="1">
        <v>23.602883333333335</v>
      </c>
      <c r="O330" s="1" t="s">
        <v>43</v>
      </c>
      <c r="P330" s="1" t="s">
        <v>12810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179</v>
      </c>
      <c r="B331" s="1" t="s">
        <v>17</v>
      </c>
      <c r="C331" s="1">
        <v>309.0</v>
      </c>
      <c r="D331" s="1">
        <v>0.0</v>
      </c>
      <c r="E331" s="2"/>
      <c r="F331" s="1" t="s">
        <v>67</v>
      </c>
      <c r="G331" s="1" t="s">
        <v>93</v>
      </c>
      <c r="H331" s="1" t="s">
        <v>12811</v>
      </c>
      <c r="I331" s="1" t="s">
        <v>12812</v>
      </c>
      <c r="J331" s="1" t="s">
        <v>12812</v>
      </c>
      <c r="K331" s="2"/>
      <c r="L331" s="1">
        <v>0.0</v>
      </c>
      <c r="M331" s="1"/>
      <c r="N331" s="1">
        <v>6.4614</v>
      </c>
      <c r="O331" s="1" t="s">
        <v>182</v>
      </c>
      <c r="P331" s="1" t="s">
        <v>12813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36</v>
      </c>
      <c r="B332" s="1" t="s">
        <v>17</v>
      </c>
      <c r="C332" s="1">
        <v>247.0</v>
      </c>
      <c r="D332" s="1">
        <v>62.0</v>
      </c>
      <c r="E332" s="2"/>
      <c r="F332" s="1" t="s">
        <v>67</v>
      </c>
      <c r="G332" s="1" t="s">
        <v>68</v>
      </c>
      <c r="H332" s="1" t="s">
        <v>12814</v>
      </c>
      <c r="I332" s="1" t="s">
        <v>12815</v>
      </c>
      <c r="J332" s="1" t="s">
        <v>12815</v>
      </c>
      <c r="K332" s="2"/>
      <c r="L332" s="1">
        <v>-10.0</v>
      </c>
      <c r="M332" s="1"/>
      <c r="N332" s="1">
        <v>9.6493</v>
      </c>
      <c r="O332" s="1" t="s">
        <v>43</v>
      </c>
      <c r="P332" s="1" t="s">
        <v>12816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36</v>
      </c>
      <c r="B333" s="1" t="s">
        <v>17</v>
      </c>
      <c r="C333" s="1">
        <v>279.0</v>
      </c>
      <c r="D333" s="1">
        <v>0.0</v>
      </c>
      <c r="E333" s="1" t="s">
        <v>3918</v>
      </c>
      <c r="F333" s="1" t="s">
        <v>38</v>
      </c>
      <c r="G333" s="1" t="s">
        <v>20</v>
      </c>
      <c r="H333" s="1" t="s">
        <v>12817</v>
      </c>
      <c r="I333" s="1" t="s">
        <v>12818</v>
      </c>
      <c r="J333" s="1" t="s">
        <v>12819</v>
      </c>
      <c r="K333" s="1" t="s">
        <v>12820</v>
      </c>
      <c r="L333" s="1">
        <v>1.0</v>
      </c>
      <c r="M333" s="1">
        <v>0.0163</v>
      </c>
      <c r="N333" s="1">
        <v>20.268383333333333</v>
      </c>
      <c r="O333" s="1" t="s">
        <v>43</v>
      </c>
      <c r="P333" s="1" t="s">
        <v>12821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58</v>
      </c>
      <c r="B334" s="1" t="s">
        <v>17</v>
      </c>
      <c r="C334" s="3">
        <v>462.0</v>
      </c>
      <c r="D334" s="1">
        <v>0.0</v>
      </c>
      <c r="E334" s="2"/>
      <c r="F334" s="1" t="s">
        <v>19</v>
      </c>
      <c r="G334" s="1" t="s">
        <v>20</v>
      </c>
      <c r="H334" s="1" t="s">
        <v>12822</v>
      </c>
      <c r="I334" s="1" t="s">
        <v>12823</v>
      </c>
      <c r="J334" s="1" t="s">
        <v>12823</v>
      </c>
      <c r="K334" s="2"/>
      <c r="L334" s="1">
        <v>0.0</v>
      </c>
      <c r="M334" s="1"/>
      <c r="N334" s="1">
        <v>14.699183333333334</v>
      </c>
      <c r="O334" s="1" t="s">
        <v>11729</v>
      </c>
      <c r="P334" s="1" t="s">
        <v>12824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58</v>
      </c>
      <c r="B335" s="1" t="s">
        <v>17</v>
      </c>
      <c r="C335" s="1">
        <v>658.0</v>
      </c>
      <c r="D335" s="1">
        <v>0.0</v>
      </c>
      <c r="E335" s="2"/>
      <c r="F335" s="1" t="s">
        <v>19</v>
      </c>
      <c r="G335" s="1" t="s">
        <v>20</v>
      </c>
      <c r="H335" s="1" t="s">
        <v>12825</v>
      </c>
      <c r="I335" s="1" t="s">
        <v>12826</v>
      </c>
      <c r="J335" s="1" t="s">
        <v>12826</v>
      </c>
      <c r="K335" s="2"/>
      <c r="L335" s="1">
        <v>-4.0</v>
      </c>
      <c r="M335" s="1"/>
      <c r="N335" s="1">
        <v>15.9882</v>
      </c>
      <c r="O335" s="1" t="s">
        <v>11729</v>
      </c>
      <c r="P335" s="1" t="s">
        <v>12827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28</v>
      </c>
      <c r="B336" s="3" t="s">
        <v>17</v>
      </c>
      <c r="C336" s="1">
        <v>264.0</v>
      </c>
      <c r="D336" s="1">
        <v>0.0</v>
      </c>
      <c r="E336" s="1" t="s">
        <v>29</v>
      </c>
      <c r="F336" s="1" t="s">
        <v>19</v>
      </c>
      <c r="G336" s="1" t="s">
        <v>20</v>
      </c>
      <c r="H336" s="1" t="s">
        <v>12828</v>
      </c>
      <c r="I336" s="1" t="s">
        <v>12829</v>
      </c>
      <c r="J336" s="1" t="s">
        <v>12829</v>
      </c>
      <c r="K336" s="2"/>
      <c r="L336" s="1">
        <v>-7.0</v>
      </c>
      <c r="M336" s="1"/>
      <c r="N336" s="1">
        <v>7.0375</v>
      </c>
      <c r="O336" s="1" t="s">
        <v>11771</v>
      </c>
      <c r="P336" s="1" t="s">
        <v>12830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36</v>
      </c>
      <c r="B337" s="1" t="s">
        <v>17</v>
      </c>
      <c r="C337" s="1">
        <v>444.0</v>
      </c>
      <c r="D337" s="1">
        <v>111.0</v>
      </c>
      <c r="E337" s="2"/>
      <c r="F337" s="1" t="s">
        <v>67</v>
      </c>
      <c r="G337" s="1" t="s">
        <v>68</v>
      </c>
      <c r="H337" s="1" t="s">
        <v>12831</v>
      </c>
      <c r="I337" s="1" t="s">
        <v>12832</v>
      </c>
      <c r="J337" s="1" t="s">
        <v>12832</v>
      </c>
      <c r="K337" s="2"/>
      <c r="L337" s="1">
        <v>-3.0</v>
      </c>
      <c r="M337" s="1"/>
      <c r="N337" s="1">
        <v>15.672366666666667</v>
      </c>
      <c r="O337" s="1" t="s">
        <v>43</v>
      </c>
      <c r="P337" s="1" t="s">
        <v>12833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179</v>
      </c>
      <c r="B338" s="1" t="s">
        <v>17</v>
      </c>
      <c r="C338" s="3">
        <v>0.0</v>
      </c>
      <c r="D338" s="1">
        <v>249.0</v>
      </c>
      <c r="E338" s="1" t="s">
        <v>3918</v>
      </c>
      <c r="F338" s="1" t="s">
        <v>38</v>
      </c>
      <c r="G338" s="1" t="s">
        <v>93</v>
      </c>
      <c r="H338" s="1" t="s">
        <v>12834</v>
      </c>
      <c r="I338" s="1" t="s">
        <v>12835</v>
      </c>
      <c r="J338" s="1" t="s">
        <v>12836</v>
      </c>
      <c r="K338" s="1" t="s">
        <v>12837</v>
      </c>
      <c r="L338" s="1">
        <v>0.0</v>
      </c>
      <c r="M338" s="1">
        <v>0.012583333333333334</v>
      </c>
      <c r="N338" s="1">
        <v>12.577483333333333</v>
      </c>
      <c r="O338" s="1" t="s">
        <v>182</v>
      </c>
      <c r="P338" s="1" t="s">
        <v>12838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28</v>
      </c>
      <c r="B339" s="1" t="s">
        <v>17</v>
      </c>
      <c r="C339" s="3">
        <v>394.0</v>
      </c>
      <c r="D339" s="1">
        <v>0.0</v>
      </c>
      <c r="E339" s="1" t="s">
        <v>29</v>
      </c>
      <c r="F339" s="1" t="s">
        <v>19</v>
      </c>
      <c r="G339" s="1" t="s">
        <v>20</v>
      </c>
      <c r="H339" s="1" t="s">
        <v>12839</v>
      </c>
      <c r="I339" s="1" t="s">
        <v>12840</v>
      </c>
      <c r="J339" s="1" t="s">
        <v>12840</v>
      </c>
      <c r="K339" s="2"/>
      <c r="L339" s="1">
        <v>-1.0</v>
      </c>
      <c r="M339" s="1"/>
      <c r="N339" s="1">
        <v>100.85995</v>
      </c>
      <c r="O339" s="1" t="s">
        <v>11771</v>
      </c>
      <c r="P339" s="1" t="s">
        <v>12841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36</v>
      </c>
      <c r="B340" s="1" t="s">
        <v>17</v>
      </c>
      <c r="C340" s="1">
        <v>247.0</v>
      </c>
      <c r="D340" s="1">
        <v>79.0</v>
      </c>
      <c r="E340" s="2"/>
      <c r="F340" s="1" t="s">
        <v>67</v>
      </c>
      <c r="G340" s="1" t="s">
        <v>20</v>
      </c>
      <c r="H340" s="1" t="s">
        <v>12842</v>
      </c>
      <c r="I340" s="1" t="s">
        <v>12843</v>
      </c>
      <c r="J340" s="1" t="s">
        <v>12843</v>
      </c>
      <c r="K340" s="2"/>
      <c r="L340" s="1">
        <v>0.0</v>
      </c>
      <c r="M340" s="1"/>
      <c r="N340" s="1">
        <v>56.33593333333334</v>
      </c>
      <c r="O340" s="1" t="s">
        <v>43</v>
      </c>
      <c r="P340" s="1" t="s">
        <v>12844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36</v>
      </c>
      <c r="B341" s="1" t="s">
        <v>180</v>
      </c>
      <c r="C341" s="3">
        <v>306.0</v>
      </c>
      <c r="D341" s="1">
        <v>0.0</v>
      </c>
      <c r="E341" s="2"/>
      <c r="F341" s="1" t="s">
        <v>38</v>
      </c>
      <c r="G341" s="1" t="s">
        <v>20</v>
      </c>
      <c r="H341" s="1" t="s">
        <v>12845</v>
      </c>
      <c r="I341" s="2"/>
      <c r="J341" s="2"/>
      <c r="K341" s="1" t="s">
        <v>12846</v>
      </c>
      <c r="L341" s="1">
        <v>0.0</v>
      </c>
      <c r="M341" s="1">
        <v>416.9902833333333</v>
      </c>
      <c r="N341" s="2"/>
      <c r="O341" s="1" t="s">
        <v>43</v>
      </c>
      <c r="P341" s="1" t="s">
        <v>11755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179</v>
      </c>
      <c r="B342" s="1" t="s">
        <v>17</v>
      </c>
      <c r="C342" s="1">
        <v>65.0</v>
      </c>
      <c r="D342" s="1">
        <v>0.0</v>
      </c>
      <c r="E342" s="2"/>
      <c r="F342" s="1" t="s">
        <v>67</v>
      </c>
      <c r="G342" s="1" t="s">
        <v>93</v>
      </c>
      <c r="H342" s="1" t="s">
        <v>12847</v>
      </c>
      <c r="I342" s="1" t="s">
        <v>12848</v>
      </c>
      <c r="J342" s="1" t="s">
        <v>4229</v>
      </c>
      <c r="K342" s="2"/>
      <c r="L342" s="1">
        <v>185.0</v>
      </c>
      <c r="M342" s="1"/>
      <c r="N342" s="1">
        <v>0.4237166666666667</v>
      </c>
      <c r="O342" s="1" t="s">
        <v>182</v>
      </c>
      <c r="P342" s="1" t="s">
        <v>12849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179</v>
      </c>
      <c r="B343" s="1" t="s">
        <v>17</v>
      </c>
      <c r="C343" s="1">
        <v>108.0</v>
      </c>
      <c r="D343" s="1">
        <v>0.0</v>
      </c>
      <c r="E343" s="2"/>
      <c r="F343" s="1" t="s">
        <v>67</v>
      </c>
      <c r="G343" s="1" t="s">
        <v>93</v>
      </c>
      <c r="H343" s="1" t="s">
        <v>12850</v>
      </c>
      <c r="I343" s="1" t="s">
        <v>12851</v>
      </c>
      <c r="J343" s="1" t="s">
        <v>4229</v>
      </c>
      <c r="K343" s="2"/>
      <c r="L343" s="1">
        <v>197.0</v>
      </c>
      <c r="M343" s="1"/>
      <c r="N343" s="1">
        <v>0.4448</v>
      </c>
      <c r="O343" s="1" t="s">
        <v>182</v>
      </c>
      <c r="P343" s="1" t="s">
        <v>12852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28</v>
      </c>
      <c r="B344" s="1" t="s">
        <v>17</v>
      </c>
      <c r="C344" s="3">
        <v>329.0</v>
      </c>
      <c r="D344" s="1">
        <v>0.0</v>
      </c>
      <c r="E344" s="1" t="s">
        <v>29</v>
      </c>
      <c r="F344" s="1" t="s">
        <v>19</v>
      </c>
      <c r="G344" s="1" t="s">
        <v>20</v>
      </c>
      <c r="H344" s="1" t="s">
        <v>12853</v>
      </c>
      <c r="I344" s="1" t="s">
        <v>12854</v>
      </c>
      <c r="J344" s="1" t="s">
        <v>12854</v>
      </c>
      <c r="K344" s="2"/>
      <c r="L344" s="1">
        <v>-2.0</v>
      </c>
      <c r="M344" s="1"/>
      <c r="N344" s="1">
        <v>12.146383333333333</v>
      </c>
      <c r="O344" s="1" t="s">
        <v>11771</v>
      </c>
      <c r="P344" s="1" t="s">
        <v>12325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58</v>
      </c>
      <c r="B345" s="1" t="s">
        <v>485</v>
      </c>
      <c r="C345" s="3">
        <v>528.0</v>
      </c>
      <c r="D345" s="1">
        <v>0.0</v>
      </c>
      <c r="E345" s="2"/>
      <c r="F345" s="1" t="s">
        <v>19</v>
      </c>
      <c r="G345" s="1" t="s">
        <v>20</v>
      </c>
      <c r="H345" s="1" t="s">
        <v>12855</v>
      </c>
      <c r="I345" s="1" t="s">
        <v>12856</v>
      </c>
      <c r="J345" s="1" t="s">
        <v>12856</v>
      </c>
      <c r="K345" s="2"/>
      <c r="L345" s="1">
        <v>-8.0</v>
      </c>
      <c r="M345" s="1"/>
      <c r="N345" s="1">
        <v>11.7588</v>
      </c>
      <c r="O345" s="1" t="s">
        <v>11729</v>
      </c>
      <c r="P345" s="1" t="s">
        <v>12857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36</v>
      </c>
      <c r="B346" s="1" t="s">
        <v>17</v>
      </c>
      <c r="C346" s="3">
        <v>273.0</v>
      </c>
      <c r="D346" s="1">
        <v>0.0</v>
      </c>
      <c r="E346" s="1" t="s">
        <v>29</v>
      </c>
      <c r="F346" s="1" t="s">
        <v>38</v>
      </c>
      <c r="G346" s="1" t="s">
        <v>20</v>
      </c>
      <c r="H346" s="1" t="s">
        <v>12858</v>
      </c>
      <c r="I346" s="1" t="s">
        <v>12859</v>
      </c>
      <c r="J346" s="1" t="s">
        <v>12860</v>
      </c>
      <c r="K346" s="1" t="s">
        <v>12861</v>
      </c>
      <c r="L346" s="1">
        <v>-6.0</v>
      </c>
      <c r="M346" s="1">
        <v>0.7692</v>
      </c>
      <c r="N346" s="1">
        <v>8.351766666666666</v>
      </c>
      <c r="O346" s="1" t="s">
        <v>43</v>
      </c>
      <c r="P346" s="1" t="s">
        <v>12862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58</v>
      </c>
      <c r="B347" s="1" t="s">
        <v>485</v>
      </c>
      <c r="C347" s="1">
        <v>394.0</v>
      </c>
      <c r="D347" s="1">
        <v>0.0</v>
      </c>
      <c r="E347" s="2"/>
      <c r="F347" s="1" t="s">
        <v>19</v>
      </c>
      <c r="G347" s="1" t="s">
        <v>20</v>
      </c>
      <c r="H347" s="1" t="s">
        <v>12863</v>
      </c>
      <c r="I347" s="1" t="s">
        <v>12864</v>
      </c>
      <c r="J347" s="1" t="s">
        <v>12864</v>
      </c>
      <c r="K347" s="2"/>
      <c r="L347" s="1">
        <v>-6.0</v>
      </c>
      <c r="M347" s="1"/>
      <c r="N347" s="1">
        <v>8.100633333333333</v>
      </c>
      <c r="O347" s="1" t="s">
        <v>11729</v>
      </c>
      <c r="P347" s="1" t="s">
        <v>12865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58</v>
      </c>
      <c r="B348" s="1" t="s">
        <v>485</v>
      </c>
      <c r="C348" s="1">
        <v>443.0</v>
      </c>
      <c r="D348" s="1">
        <v>0.0</v>
      </c>
      <c r="E348" s="2"/>
      <c r="F348" s="1" t="s">
        <v>19</v>
      </c>
      <c r="G348" s="1" t="s">
        <v>20</v>
      </c>
      <c r="H348" s="1" t="s">
        <v>12866</v>
      </c>
      <c r="I348" s="1" t="s">
        <v>12867</v>
      </c>
      <c r="J348" s="1" t="s">
        <v>12867</v>
      </c>
      <c r="K348" s="2"/>
      <c r="L348" s="1">
        <v>-4.0</v>
      </c>
      <c r="M348" s="1"/>
      <c r="N348" s="1">
        <v>10.216983333333333</v>
      </c>
      <c r="O348" s="1" t="s">
        <v>11729</v>
      </c>
      <c r="P348" s="1" t="s">
        <v>12868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36</v>
      </c>
      <c r="B349" s="1" t="s">
        <v>17</v>
      </c>
      <c r="C349" s="1">
        <v>199.0</v>
      </c>
      <c r="D349" s="1">
        <v>50.0</v>
      </c>
      <c r="E349" s="2"/>
      <c r="F349" s="1" t="s">
        <v>67</v>
      </c>
      <c r="G349" s="1" t="s">
        <v>68</v>
      </c>
      <c r="H349" s="1" t="s">
        <v>12869</v>
      </c>
      <c r="I349" s="1" t="s">
        <v>12870</v>
      </c>
      <c r="J349" s="1" t="s">
        <v>4229</v>
      </c>
      <c r="K349" s="2"/>
      <c r="L349" s="1">
        <v>198.0</v>
      </c>
      <c r="M349" s="1"/>
      <c r="N349" s="1">
        <v>6.420933333333333</v>
      </c>
      <c r="O349" s="1" t="s">
        <v>43</v>
      </c>
      <c r="P349" s="1" t="s">
        <v>12871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28</v>
      </c>
      <c r="B350" s="1" t="s">
        <v>17</v>
      </c>
      <c r="C350" s="1">
        <v>284.2</v>
      </c>
      <c r="D350" s="1">
        <v>0.0</v>
      </c>
      <c r="E350" s="1" t="s">
        <v>29</v>
      </c>
      <c r="F350" s="1" t="s">
        <v>19</v>
      </c>
      <c r="G350" s="1" t="s">
        <v>20</v>
      </c>
      <c r="H350" s="1" t="s">
        <v>12872</v>
      </c>
      <c r="I350" s="1" t="s">
        <v>12873</v>
      </c>
      <c r="J350" s="1" t="s">
        <v>12873</v>
      </c>
      <c r="K350" s="2"/>
      <c r="L350" s="1">
        <v>-3.0</v>
      </c>
      <c r="M350" s="1"/>
      <c r="N350" s="1">
        <v>11.079066666666666</v>
      </c>
      <c r="O350" s="1" t="s">
        <v>11771</v>
      </c>
      <c r="P350" s="1" t="s">
        <v>12874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28</v>
      </c>
      <c r="B351" s="1" t="s">
        <v>17</v>
      </c>
      <c r="C351" s="1">
        <v>492.0</v>
      </c>
      <c r="D351" s="1">
        <v>0.0</v>
      </c>
      <c r="E351" s="1" t="s">
        <v>29</v>
      </c>
      <c r="F351" s="1" t="s">
        <v>19</v>
      </c>
      <c r="G351" s="1" t="s">
        <v>20</v>
      </c>
      <c r="H351" s="1" t="s">
        <v>12875</v>
      </c>
      <c r="I351" s="1" t="s">
        <v>12876</v>
      </c>
      <c r="J351" s="1" t="s">
        <v>12876</v>
      </c>
      <c r="K351" s="2"/>
      <c r="L351" s="1">
        <v>-6.0</v>
      </c>
      <c r="M351" s="1"/>
      <c r="N351" s="1">
        <v>8.620266666666666</v>
      </c>
      <c r="O351" s="1" t="s">
        <v>11771</v>
      </c>
      <c r="P351" s="1" t="s">
        <v>12877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28</v>
      </c>
      <c r="B352" s="1" t="s">
        <v>17</v>
      </c>
      <c r="C352" s="1">
        <v>388.0</v>
      </c>
      <c r="D352" s="1">
        <v>0.0</v>
      </c>
      <c r="E352" s="1" t="s">
        <v>29</v>
      </c>
      <c r="F352" s="1" t="s">
        <v>19</v>
      </c>
      <c r="G352" s="1" t="s">
        <v>20</v>
      </c>
      <c r="H352" s="1" t="s">
        <v>12878</v>
      </c>
      <c r="I352" s="1" t="s">
        <v>12879</v>
      </c>
      <c r="J352" s="1" t="s">
        <v>12879</v>
      </c>
      <c r="K352" s="2"/>
      <c r="L352" s="1">
        <v>-4.0</v>
      </c>
      <c r="M352" s="1"/>
      <c r="N352" s="1">
        <v>10.675466666666667</v>
      </c>
      <c r="O352" s="1" t="s">
        <v>11771</v>
      </c>
      <c r="P352" s="1" t="s">
        <v>12880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28</v>
      </c>
      <c r="B353" s="1" t="s">
        <v>17</v>
      </c>
      <c r="C353" s="1">
        <v>365.2</v>
      </c>
      <c r="D353" s="1">
        <v>0.0</v>
      </c>
      <c r="E353" s="1" t="s">
        <v>29</v>
      </c>
      <c r="F353" s="1" t="s">
        <v>19</v>
      </c>
      <c r="G353" s="1" t="s">
        <v>20</v>
      </c>
      <c r="H353" s="1" t="s">
        <v>12881</v>
      </c>
      <c r="I353" s="1" t="s">
        <v>12882</v>
      </c>
      <c r="J353" s="1" t="s">
        <v>12882</v>
      </c>
      <c r="K353" s="2"/>
      <c r="L353" s="1">
        <v>-5.0</v>
      </c>
      <c r="M353" s="1"/>
      <c r="N353" s="1">
        <v>9.8462</v>
      </c>
      <c r="O353" s="1" t="s">
        <v>11771</v>
      </c>
      <c r="P353" s="1" t="s">
        <v>12883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28</v>
      </c>
      <c r="B354" s="1" t="s">
        <v>17</v>
      </c>
      <c r="C354" s="1">
        <v>388.0</v>
      </c>
      <c r="D354" s="1">
        <v>0.0</v>
      </c>
      <c r="E354" s="1" t="s">
        <v>29</v>
      </c>
      <c r="F354" s="1" t="s">
        <v>19</v>
      </c>
      <c r="G354" s="1" t="s">
        <v>20</v>
      </c>
      <c r="H354" s="1" t="s">
        <v>12884</v>
      </c>
      <c r="I354" s="1" t="s">
        <v>12885</v>
      </c>
      <c r="J354" s="1" t="s">
        <v>12885</v>
      </c>
      <c r="K354" s="2"/>
      <c r="L354" s="1">
        <v>-7.0</v>
      </c>
      <c r="M354" s="1"/>
      <c r="N354" s="1">
        <v>7.637716666666667</v>
      </c>
      <c r="O354" s="1" t="s">
        <v>11771</v>
      </c>
      <c r="P354" s="1" t="s">
        <v>12886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36</v>
      </c>
      <c r="B355" s="1" t="s">
        <v>17</v>
      </c>
      <c r="C355" s="1">
        <v>245.0</v>
      </c>
      <c r="D355" s="1">
        <v>61.0</v>
      </c>
      <c r="E355" s="2"/>
      <c r="F355" s="1" t="s">
        <v>67</v>
      </c>
      <c r="G355" s="1" t="s">
        <v>68</v>
      </c>
      <c r="H355" s="1" t="s">
        <v>12887</v>
      </c>
      <c r="I355" s="1" t="s">
        <v>12888</v>
      </c>
      <c r="J355" s="1" t="s">
        <v>4229</v>
      </c>
      <c r="K355" s="2"/>
      <c r="L355" s="1">
        <v>234.0</v>
      </c>
      <c r="M355" s="1"/>
      <c r="N355" s="1">
        <v>13.995116666666666</v>
      </c>
      <c r="O355" s="1" t="s">
        <v>43</v>
      </c>
      <c r="P355" s="1" t="s">
        <v>11922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28</v>
      </c>
      <c r="B356" s="1" t="s">
        <v>17</v>
      </c>
      <c r="C356" s="1">
        <v>428.4</v>
      </c>
      <c r="D356" s="1">
        <v>0.0</v>
      </c>
      <c r="E356" s="1" t="s">
        <v>29</v>
      </c>
      <c r="F356" s="1" t="s">
        <v>19</v>
      </c>
      <c r="G356" s="1" t="s">
        <v>20</v>
      </c>
      <c r="H356" s="1" t="s">
        <v>12889</v>
      </c>
      <c r="I356" s="1" t="s">
        <v>12890</v>
      </c>
      <c r="J356" s="1" t="s">
        <v>12890</v>
      </c>
      <c r="K356" s="2"/>
      <c r="L356" s="1">
        <v>-5.0</v>
      </c>
      <c r="M356" s="1"/>
      <c r="N356" s="1">
        <v>9.949533333333333</v>
      </c>
      <c r="O356" s="1" t="s">
        <v>11771</v>
      </c>
      <c r="P356" s="1" t="s">
        <v>12507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58</v>
      </c>
      <c r="B357" s="1" t="s">
        <v>485</v>
      </c>
      <c r="C357" s="1">
        <v>394.0</v>
      </c>
      <c r="D357" s="1">
        <v>0.0</v>
      </c>
      <c r="E357" s="2"/>
      <c r="F357" s="1" t="s">
        <v>19</v>
      </c>
      <c r="G357" s="1" t="s">
        <v>20</v>
      </c>
      <c r="H357" s="1" t="s">
        <v>12891</v>
      </c>
      <c r="I357" s="1" t="s">
        <v>12892</v>
      </c>
      <c r="J357" s="1" t="s">
        <v>12892</v>
      </c>
      <c r="K357" s="2"/>
      <c r="L357" s="1">
        <v>-8.0</v>
      </c>
      <c r="M357" s="1"/>
      <c r="N357" s="1">
        <v>6.67025</v>
      </c>
      <c r="O357" s="1" t="s">
        <v>11729</v>
      </c>
      <c r="P357" s="1" t="s">
        <v>12893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58</v>
      </c>
      <c r="B358" s="1" t="s">
        <v>17</v>
      </c>
      <c r="C358" s="1">
        <v>329.0</v>
      </c>
      <c r="D358" s="1">
        <v>0.0</v>
      </c>
      <c r="E358" s="2"/>
      <c r="F358" s="1" t="s">
        <v>19</v>
      </c>
      <c r="G358" s="1" t="s">
        <v>20</v>
      </c>
      <c r="H358" s="1" t="s">
        <v>12894</v>
      </c>
      <c r="I358" s="1" t="s">
        <v>12895</v>
      </c>
      <c r="J358" s="1" t="s">
        <v>12895</v>
      </c>
      <c r="K358" s="2"/>
      <c r="L358" s="1">
        <v>-6.0</v>
      </c>
      <c r="M358" s="1"/>
      <c r="N358" s="1">
        <v>8.76165</v>
      </c>
      <c r="O358" s="1" t="s">
        <v>11729</v>
      </c>
      <c r="P358" s="1" t="s">
        <v>12896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58</v>
      </c>
      <c r="B359" s="1" t="s">
        <v>17</v>
      </c>
      <c r="C359" s="1">
        <v>388.0</v>
      </c>
      <c r="D359" s="1">
        <v>0.0</v>
      </c>
      <c r="E359" s="2"/>
      <c r="F359" s="1" t="s">
        <v>19</v>
      </c>
      <c r="G359" s="1" t="s">
        <v>20</v>
      </c>
      <c r="H359" s="1" t="s">
        <v>12897</v>
      </c>
      <c r="I359" s="1" t="s">
        <v>12898</v>
      </c>
      <c r="J359" s="1" t="s">
        <v>12898</v>
      </c>
      <c r="K359" s="2"/>
      <c r="L359" s="1">
        <v>-6.0</v>
      </c>
      <c r="M359" s="1"/>
      <c r="N359" s="1">
        <v>8.463033333333334</v>
      </c>
      <c r="O359" s="1" t="s">
        <v>11729</v>
      </c>
      <c r="P359" s="1" t="s">
        <v>12899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58</v>
      </c>
      <c r="B360" s="1" t="s">
        <v>17</v>
      </c>
      <c r="C360" s="1">
        <v>717.0</v>
      </c>
      <c r="D360" s="1">
        <v>0.0</v>
      </c>
      <c r="E360" s="2"/>
      <c r="F360" s="1" t="s">
        <v>19</v>
      </c>
      <c r="G360" s="1" t="s">
        <v>20</v>
      </c>
      <c r="H360" s="1" t="s">
        <v>12900</v>
      </c>
      <c r="I360" s="1" t="s">
        <v>12901</v>
      </c>
      <c r="J360" s="1" t="s">
        <v>12901</v>
      </c>
      <c r="K360" s="2"/>
      <c r="L360" s="1">
        <v>-12.0</v>
      </c>
      <c r="M360" s="1"/>
      <c r="N360" s="1">
        <v>7.025216666666667</v>
      </c>
      <c r="O360" s="1" t="s">
        <v>11729</v>
      </c>
      <c r="P360" s="1" t="s">
        <v>12902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58</v>
      </c>
      <c r="B361" s="1" t="s">
        <v>17</v>
      </c>
      <c r="C361" s="1">
        <v>329.0</v>
      </c>
      <c r="D361" s="1">
        <v>0.0</v>
      </c>
      <c r="E361" s="2"/>
      <c r="F361" s="1" t="s">
        <v>19</v>
      </c>
      <c r="G361" s="1" t="s">
        <v>20</v>
      </c>
      <c r="H361" s="1" t="s">
        <v>12903</v>
      </c>
      <c r="I361" s="1" t="s">
        <v>12904</v>
      </c>
      <c r="J361" s="1" t="s">
        <v>12904</v>
      </c>
      <c r="K361" s="2"/>
      <c r="L361" s="1">
        <v>-7.0</v>
      </c>
      <c r="M361" s="1"/>
      <c r="N361" s="1">
        <v>7.320433333333333</v>
      </c>
      <c r="O361" s="1" t="s">
        <v>11729</v>
      </c>
      <c r="P361" s="1" t="s">
        <v>12905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28</v>
      </c>
      <c r="B362" s="1" t="s">
        <v>17</v>
      </c>
      <c r="C362" s="1">
        <v>404.0</v>
      </c>
      <c r="D362" s="1">
        <v>0.0</v>
      </c>
      <c r="E362" s="1" t="s">
        <v>29</v>
      </c>
      <c r="F362" s="1" t="s">
        <v>19</v>
      </c>
      <c r="G362" s="1" t="s">
        <v>20</v>
      </c>
      <c r="H362" s="1" t="s">
        <v>12906</v>
      </c>
      <c r="I362" s="1" t="s">
        <v>12907</v>
      </c>
      <c r="J362" s="1" t="s">
        <v>12907</v>
      </c>
      <c r="K362" s="2"/>
      <c r="L362" s="1">
        <v>-7.0</v>
      </c>
      <c r="M362" s="1"/>
      <c r="N362" s="1">
        <v>7.712783333333333</v>
      </c>
      <c r="O362" s="1" t="s">
        <v>11771</v>
      </c>
      <c r="P362" s="1" t="s">
        <v>12908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28</v>
      </c>
      <c r="B363" s="1" t="s">
        <v>17</v>
      </c>
      <c r="C363" s="1">
        <v>234.0</v>
      </c>
      <c r="D363" s="1">
        <v>0.0</v>
      </c>
      <c r="E363" s="1" t="s">
        <v>29</v>
      </c>
      <c r="F363" s="1" t="s">
        <v>19</v>
      </c>
      <c r="G363" s="1" t="s">
        <v>20</v>
      </c>
      <c r="H363" s="1" t="s">
        <v>12909</v>
      </c>
      <c r="I363" s="1" t="s">
        <v>12910</v>
      </c>
      <c r="J363" s="1" t="s">
        <v>12910</v>
      </c>
      <c r="K363" s="2"/>
      <c r="L363" s="1">
        <v>-4.0</v>
      </c>
      <c r="M363" s="1"/>
      <c r="N363" s="1">
        <v>10.35235</v>
      </c>
      <c r="O363" s="1" t="s">
        <v>11771</v>
      </c>
      <c r="P363" s="1" t="s">
        <v>12911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28</v>
      </c>
      <c r="B364" s="1" t="s">
        <v>17</v>
      </c>
      <c r="C364" s="3">
        <v>318.2</v>
      </c>
      <c r="D364" s="1">
        <v>0.0</v>
      </c>
      <c r="E364" s="1" t="s">
        <v>29</v>
      </c>
      <c r="F364" s="1" t="s">
        <v>19</v>
      </c>
      <c r="G364" s="1" t="s">
        <v>20</v>
      </c>
      <c r="H364" s="1" t="s">
        <v>12912</v>
      </c>
      <c r="I364" s="1" t="s">
        <v>12913</v>
      </c>
      <c r="J364" s="1" t="s">
        <v>12913</v>
      </c>
      <c r="K364" s="2"/>
      <c r="L364" s="1">
        <v>-7.0</v>
      </c>
      <c r="M364" s="1"/>
      <c r="N364" s="1">
        <v>7.9611</v>
      </c>
      <c r="O364" s="1" t="s">
        <v>11771</v>
      </c>
      <c r="P364" s="1" t="s">
        <v>12914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28</v>
      </c>
      <c r="B365" s="1" t="s">
        <v>17</v>
      </c>
      <c r="C365" s="3">
        <v>264.0</v>
      </c>
      <c r="D365" s="1">
        <v>0.0</v>
      </c>
      <c r="E365" s="1" t="s">
        <v>29</v>
      </c>
      <c r="F365" s="1" t="s">
        <v>19</v>
      </c>
      <c r="G365" s="1" t="s">
        <v>20</v>
      </c>
      <c r="H365" s="1" t="s">
        <v>12915</v>
      </c>
      <c r="I365" s="1" t="s">
        <v>12916</v>
      </c>
      <c r="J365" s="1" t="s">
        <v>12916</v>
      </c>
      <c r="K365" s="2"/>
      <c r="L365" s="1">
        <v>-7.0</v>
      </c>
      <c r="M365" s="1"/>
      <c r="N365" s="1">
        <v>7.5146</v>
      </c>
      <c r="O365" s="1" t="s">
        <v>11771</v>
      </c>
      <c r="P365" s="1" t="s">
        <v>12299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28</v>
      </c>
      <c r="B366" s="1" t="s">
        <v>17</v>
      </c>
      <c r="C366" s="1">
        <v>438.4</v>
      </c>
      <c r="D366" s="1">
        <v>0.0</v>
      </c>
      <c r="E366" s="1" t="s">
        <v>29</v>
      </c>
      <c r="F366" s="1" t="s">
        <v>19</v>
      </c>
      <c r="G366" s="1" t="s">
        <v>20</v>
      </c>
      <c r="H366" s="1" t="s">
        <v>12917</v>
      </c>
      <c r="I366" s="1" t="s">
        <v>12918</v>
      </c>
      <c r="J366" s="1" t="s">
        <v>12918</v>
      </c>
      <c r="K366" s="2"/>
      <c r="L366" s="1">
        <v>-6.0</v>
      </c>
      <c r="M366" s="1"/>
      <c r="N366" s="1">
        <v>8.608466666666667</v>
      </c>
      <c r="O366" s="1" t="s">
        <v>11771</v>
      </c>
      <c r="P366" s="1" t="s">
        <v>12919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58</v>
      </c>
      <c r="B367" s="1" t="s">
        <v>17</v>
      </c>
      <c r="C367" s="1">
        <v>702.0</v>
      </c>
      <c r="D367" s="1">
        <v>0.0</v>
      </c>
      <c r="E367" s="2"/>
      <c r="F367" s="1" t="s">
        <v>19</v>
      </c>
      <c r="G367" s="1" t="s">
        <v>20</v>
      </c>
      <c r="H367" s="1" t="s">
        <v>12920</v>
      </c>
      <c r="I367" s="1" t="s">
        <v>12921</v>
      </c>
      <c r="J367" s="1" t="s">
        <v>12921</v>
      </c>
      <c r="K367" s="2"/>
      <c r="L367" s="1">
        <v>-10.0</v>
      </c>
      <c r="M367" s="1"/>
      <c r="N367" s="1">
        <v>9.5836</v>
      </c>
      <c r="O367" s="1" t="s">
        <v>11729</v>
      </c>
      <c r="P367" s="1" t="s">
        <v>12922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28</v>
      </c>
      <c r="B368" s="1" t="s">
        <v>17</v>
      </c>
      <c r="C368" s="1">
        <v>394.0</v>
      </c>
      <c r="D368" s="1">
        <v>0.0</v>
      </c>
      <c r="E368" s="1" t="s">
        <v>29</v>
      </c>
      <c r="F368" s="1" t="s">
        <v>19</v>
      </c>
      <c r="G368" s="1" t="s">
        <v>20</v>
      </c>
      <c r="H368" s="1" t="s">
        <v>12923</v>
      </c>
      <c r="I368" s="1" t="s">
        <v>12924</v>
      </c>
      <c r="J368" s="1" t="s">
        <v>12924</v>
      </c>
      <c r="K368" s="2"/>
      <c r="L368" s="1">
        <v>-5.0</v>
      </c>
      <c r="M368" s="1"/>
      <c r="N368" s="1">
        <v>9.588516666666667</v>
      </c>
      <c r="O368" s="1" t="s">
        <v>11771</v>
      </c>
      <c r="P368" s="1" t="s">
        <v>12925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36</v>
      </c>
      <c r="B369" s="1" t="s">
        <v>17</v>
      </c>
      <c r="C369" s="1">
        <v>299.0</v>
      </c>
      <c r="D369" s="1">
        <v>0.0</v>
      </c>
      <c r="E369" s="1" t="s">
        <v>29</v>
      </c>
      <c r="F369" s="1" t="s">
        <v>38</v>
      </c>
      <c r="G369" s="1" t="s">
        <v>20</v>
      </c>
      <c r="H369" s="1" t="s">
        <v>12926</v>
      </c>
      <c r="I369" s="1" t="s">
        <v>12927</v>
      </c>
      <c r="J369" s="1" t="s">
        <v>12928</v>
      </c>
      <c r="K369" s="1" t="s">
        <v>12929</v>
      </c>
      <c r="L369" s="1">
        <v>-25.0</v>
      </c>
      <c r="M369" s="1">
        <v>1.1230666666666667</v>
      </c>
      <c r="N369" s="1">
        <v>9.030233333333333</v>
      </c>
      <c r="O369" s="1" t="s">
        <v>43</v>
      </c>
      <c r="P369" s="1" t="s">
        <v>12930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16</v>
      </c>
      <c r="B370" s="1" t="s">
        <v>17</v>
      </c>
      <c r="C370" s="1">
        <v>264.0</v>
      </c>
      <c r="D370" s="1">
        <v>0.0</v>
      </c>
      <c r="E370" s="1" t="s">
        <v>12931</v>
      </c>
      <c r="F370" s="1" t="s">
        <v>19</v>
      </c>
      <c r="G370" s="1" t="s">
        <v>20</v>
      </c>
      <c r="H370" s="1" t="s">
        <v>12932</v>
      </c>
      <c r="I370" s="1" t="s">
        <v>12933</v>
      </c>
      <c r="J370" s="1" t="s">
        <v>12933</v>
      </c>
      <c r="K370" s="2"/>
      <c r="L370" s="1">
        <v>-6.0</v>
      </c>
      <c r="M370" s="1"/>
      <c r="N370" s="1">
        <v>8.495116666666666</v>
      </c>
      <c r="O370" s="1" t="s">
        <v>11729</v>
      </c>
      <c r="P370" s="1" t="s">
        <v>12934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434.0</v>
      </c>
      <c r="D371" s="1">
        <v>0.0</v>
      </c>
      <c r="E371" s="1" t="s">
        <v>12935</v>
      </c>
      <c r="F371" s="1" t="s">
        <v>19</v>
      </c>
      <c r="G371" s="1" t="s">
        <v>20</v>
      </c>
      <c r="H371" s="1" t="s">
        <v>12936</v>
      </c>
      <c r="I371" s="1" t="s">
        <v>12937</v>
      </c>
      <c r="J371" s="1" t="s">
        <v>12937</v>
      </c>
      <c r="K371" s="2"/>
      <c r="L371" s="1">
        <v>-7.0</v>
      </c>
      <c r="M371" s="1"/>
      <c r="N371" s="1">
        <v>7.809633333333333</v>
      </c>
      <c r="O371" s="1" t="s">
        <v>11729</v>
      </c>
      <c r="P371" s="1" t="s">
        <v>12938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58</v>
      </c>
      <c r="B372" s="1" t="s">
        <v>17</v>
      </c>
      <c r="C372" s="1">
        <v>364.0</v>
      </c>
      <c r="D372" s="1">
        <v>0.0</v>
      </c>
      <c r="E372" s="2"/>
      <c r="F372" s="1" t="s">
        <v>19</v>
      </c>
      <c r="G372" s="1" t="s">
        <v>20</v>
      </c>
      <c r="H372" s="1" t="s">
        <v>12939</v>
      </c>
      <c r="I372" s="1" t="s">
        <v>12940</v>
      </c>
      <c r="J372" s="1" t="s">
        <v>12940</v>
      </c>
      <c r="K372" s="2"/>
      <c r="L372" s="1">
        <v>-7.0</v>
      </c>
      <c r="M372" s="1"/>
      <c r="N372" s="1">
        <v>7.3733</v>
      </c>
      <c r="O372" s="1" t="s">
        <v>11729</v>
      </c>
      <c r="P372" s="1" t="s">
        <v>12941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36</v>
      </c>
      <c r="B373" s="1" t="s">
        <v>17</v>
      </c>
      <c r="C373" s="1">
        <v>398.0</v>
      </c>
      <c r="D373" s="1">
        <v>100.0</v>
      </c>
      <c r="E373" s="2"/>
      <c r="F373" s="1" t="s">
        <v>67</v>
      </c>
      <c r="G373" s="1" t="s">
        <v>68</v>
      </c>
      <c r="H373" s="1" t="s">
        <v>12942</v>
      </c>
      <c r="I373" s="1" t="s">
        <v>12943</v>
      </c>
      <c r="J373" s="1" t="s">
        <v>12943</v>
      </c>
      <c r="K373" s="2"/>
      <c r="L373" s="1">
        <v>-10.0</v>
      </c>
      <c r="M373" s="1"/>
      <c r="N373" s="1">
        <v>8.908983333333333</v>
      </c>
      <c r="O373" s="1" t="s">
        <v>43</v>
      </c>
      <c r="P373" s="1" t="s">
        <v>12944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28</v>
      </c>
      <c r="B374" s="1" t="s">
        <v>17</v>
      </c>
      <c r="C374" s="1">
        <v>214.2</v>
      </c>
      <c r="D374" s="1">
        <v>0.0</v>
      </c>
      <c r="E374" s="1" t="s">
        <v>29</v>
      </c>
      <c r="F374" s="1" t="s">
        <v>19</v>
      </c>
      <c r="G374" s="1" t="s">
        <v>20</v>
      </c>
      <c r="H374" s="1" t="s">
        <v>12945</v>
      </c>
      <c r="I374" s="1" t="s">
        <v>12946</v>
      </c>
      <c r="J374" s="1" t="s">
        <v>12946</v>
      </c>
      <c r="K374" s="2"/>
      <c r="L374" s="1">
        <v>-2.0</v>
      </c>
      <c r="M374" s="1"/>
      <c r="N374" s="1">
        <v>12.896833333333333</v>
      </c>
      <c r="O374" s="1" t="s">
        <v>11771</v>
      </c>
      <c r="P374" s="1" t="s">
        <v>12235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28</v>
      </c>
      <c r="B375" s="1" t="s">
        <v>17</v>
      </c>
      <c r="C375" s="1">
        <v>669.6</v>
      </c>
      <c r="D375" s="1">
        <v>0.0</v>
      </c>
      <c r="E375" s="1" t="s">
        <v>29</v>
      </c>
      <c r="F375" s="1" t="s">
        <v>19</v>
      </c>
      <c r="G375" s="1" t="s">
        <v>20</v>
      </c>
      <c r="H375" s="1" t="s">
        <v>12947</v>
      </c>
      <c r="I375" s="1" t="s">
        <v>12948</v>
      </c>
      <c r="J375" s="1" t="s">
        <v>12948</v>
      </c>
      <c r="K375" s="2"/>
      <c r="L375" s="1">
        <v>-7.0</v>
      </c>
      <c r="M375" s="1"/>
      <c r="N375" s="1">
        <v>12.664083333333334</v>
      </c>
      <c r="O375" s="1" t="s">
        <v>11771</v>
      </c>
      <c r="P375" s="1" t="s">
        <v>12949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179</v>
      </c>
      <c r="B376" s="1" t="s">
        <v>17</v>
      </c>
      <c r="C376" s="1">
        <v>249.0</v>
      </c>
      <c r="D376" s="1">
        <v>0.0</v>
      </c>
      <c r="E376" s="2"/>
      <c r="F376" s="1" t="s">
        <v>67</v>
      </c>
      <c r="G376" s="1" t="s">
        <v>93</v>
      </c>
      <c r="H376" s="1" t="s">
        <v>12950</v>
      </c>
      <c r="I376" s="1" t="s">
        <v>12951</v>
      </c>
      <c r="J376" s="1" t="s">
        <v>12951</v>
      </c>
      <c r="K376" s="2"/>
      <c r="L376" s="1">
        <v>0.0</v>
      </c>
      <c r="M376" s="1"/>
      <c r="N376" s="1">
        <v>5.904683333333334</v>
      </c>
      <c r="O376" s="1" t="s">
        <v>182</v>
      </c>
      <c r="P376" s="1" t="s">
        <v>12952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28</v>
      </c>
      <c r="B377" s="1" t="s">
        <v>17</v>
      </c>
      <c r="C377" s="1">
        <v>264.0</v>
      </c>
      <c r="D377" s="1">
        <v>0.0</v>
      </c>
      <c r="E377" s="1" t="s">
        <v>29</v>
      </c>
      <c r="F377" s="1" t="s">
        <v>19</v>
      </c>
      <c r="G377" s="1" t="s">
        <v>20</v>
      </c>
      <c r="H377" s="1" t="s">
        <v>12953</v>
      </c>
      <c r="I377" s="1" t="s">
        <v>12954</v>
      </c>
      <c r="J377" s="1" t="s">
        <v>12954</v>
      </c>
      <c r="K377" s="2"/>
      <c r="L377" s="1">
        <v>-3.0</v>
      </c>
      <c r="M377" s="1"/>
      <c r="N377" s="1">
        <v>11.253616666666666</v>
      </c>
      <c r="O377" s="1" t="s">
        <v>11771</v>
      </c>
      <c r="P377" s="1" t="s">
        <v>12830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179</v>
      </c>
      <c r="B378" s="1" t="s">
        <v>17</v>
      </c>
      <c r="C378" s="1">
        <v>194.0</v>
      </c>
      <c r="D378" s="1">
        <v>0.0</v>
      </c>
      <c r="E378" s="2"/>
      <c r="F378" s="1" t="s">
        <v>67</v>
      </c>
      <c r="G378" s="1" t="s">
        <v>93</v>
      </c>
      <c r="H378" s="1" t="s">
        <v>12955</v>
      </c>
      <c r="I378" s="1" t="s">
        <v>12956</v>
      </c>
      <c r="J378" s="1" t="s">
        <v>12956</v>
      </c>
      <c r="K378" s="2"/>
      <c r="L378" s="1">
        <v>0.0</v>
      </c>
      <c r="M378" s="1"/>
      <c r="N378" s="1">
        <v>6.102766666666667</v>
      </c>
      <c r="O378" s="1" t="s">
        <v>182</v>
      </c>
      <c r="P378" s="1" t="s">
        <v>12957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179</v>
      </c>
      <c r="B379" s="1" t="s">
        <v>17</v>
      </c>
      <c r="C379" s="1">
        <v>59.0</v>
      </c>
      <c r="D379" s="1">
        <v>0.0</v>
      </c>
      <c r="E379" s="2"/>
      <c r="F379" s="1" t="s">
        <v>67</v>
      </c>
      <c r="G379" s="1" t="s">
        <v>93</v>
      </c>
      <c r="H379" s="1" t="s">
        <v>12958</v>
      </c>
      <c r="I379" s="1" t="s">
        <v>12959</v>
      </c>
      <c r="J379" s="1" t="s">
        <v>12959</v>
      </c>
      <c r="K379" s="2"/>
      <c r="L379" s="1">
        <v>-5.0</v>
      </c>
      <c r="M379" s="1"/>
      <c r="N379" s="1">
        <v>0.056966666666666665</v>
      </c>
      <c r="O379" s="1" t="s">
        <v>182</v>
      </c>
      <c r="P379" s="1" t="s">
        <v>12960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28</v>
      </c>
      <c r="B380" s="1" t="s">
        <v>17</v>
      </c>
      <c r="C380" s="3">
        <v>214.2</v>
      </c>
      <c r="D380" s="1">
        <v>0.0</v>
      </c>
      <c r="E380" s="1" t="s">
        <v>29</v>
      </c>
      <c r="F380" s="1" t="s">
        <v>19</v>
      </c>
      <c r="G380" s="1" t="s">
        <v>20</v>
      </c>
      <c r="H380" s="1" t="s">
        <v>12961</v>
      </c>
      <c r="I380" s="1" t="s">
        <v>12962</v>
      </c>
      <c r="J380" s="1" t="s">
        <v>12962</v>
      </c>
      <c r="K380" s="2"/>
      <c r="L380" s="1">
        <v>-9.0</v>
      </c>
      <c r="M380" s="1"/>
      <c r="N380" s="1">
        <v>5.739083333333333</v>
      </c>
      <c r="O380" s="1" t="s">
        <v>11771</v>
      </c>
      <c r="P380" s="1" t="s">
        <v>11835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28</v>
      </c>
      <c r="B381" s="1" t="s">
        <v>17</v>
      </c>
      <c r="C381" s="1">
        <v>511.2</v>
      </c>
      <c r="D381" s="1">
        <v>0.0</v>
      </c>
      <c r="E381" s="1" t="s">
        <v>29</v>
      </c>
      <c r="F381" s="1" t="s">
        <v>19</v>
      </c>
      <c r="G381" s="1" t="s">
        <v>20</v>
      </c>
      <c r="H381" s="1" t="s">
        <v>12963</v>
      </c>
      <c r="I381" s="1" t="s">
        <v>12964</v>
      </c>
      <c r="J381" s="1" t="s">
        <v>12964</v>
      </c>
      <c r="K381" s="2"/>
      <c r="L381" s="1">
        <v>-8.0</v>
      </c>
      <c r="M381" s="1"/>
      <c r="N381" s="1">
        <v>11.190633333333333</v>
      </c>
      <c r="O381" s="1" t="s">
        <v>11771</v>
      </c>
      <c r="P381" s="1" t="s">
        <v>12965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36</v>
      </c>
      <c r="B382" s="1" t="s">
        <v>17</v>
      </c>
      <c r="C382" s="1">
        <v>253.0</v>
      </c>
      <c r="D382" s="1">
        <v>73.0</v>
      </c>
      <c r="E382" s="2"/>
      <c r="F382" s="1" t="s">
        <v>67</v>
      </c>
      <c r="G382" s="1" t="s">
        <v>68</v>
      </c>
      <c r="H382" s="1" t="s">
        <v>12966</v>
      </c>
      <c r="I382" s="1" t="s">
        <v>12967</v>
      </c>
      <c r="J382" s="1" t="s">
        <v>12967</v>
      </c>
      <c r="K382" s="2"/>
      <c r="L382" s="1">
        <v>-12.0</v>
      </c>
      <c r="M382" s="1"/>
      <c r="N382" s="1">
        <v>6.944383333333334</v>
      </c>
      <c r="O382" s="1" t="s">
        <v>43</v>
      </c>
      <c r="P382" s="1" t="s">
        <v>12968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28</v>
      </c>
      <c r="B383" s="1" t="s">
        <v>17</v>
      </c>
      <c r="C383" s="1">
        <v>379.0</v>
      </c>
      <c r="D383" s="1">
        <v>0.0</v>
      </c>
      <c r="E383" s="1" t="s">
        <v>29</v>
      </c>
      <c r="F383" s="1" t="s">
        <v>19</v>
      </c>
      <c r="G383" s="1" t="s">
        <v>20</v>
      </c>
      <c r="H383" s="1" t="s">
        <v>12969</v>
      </c>
      <c r="I383" s="1" t="s">
        <v>12970</v>
      </c>
      <c r="J383" s="1" t="s">
        <v>12970</v>
      </c>
      <c r="K383" s="2"/>
      <c r="L383" s="1">
        <v>-3.0</v>
      </c>
      <c r="M383" s="1"/>
      <c r="N383" s="1">
        <v>11.364033333333333</v>
      </c>
      <c r="O383" s="1" t="s">
        <v>11771</v>
      </c>
      <c r="P383" s="1" t="s">
        <v>12971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58</v>
      </c>
      <c r="B384" s="1" t="s">
        <v>17</v>
      </c>
      <c r="C384" s="3">
        <v>388.0</v>
      </c>
      <c r="D384" s="1">
        <v>0.0</v>
      </c>
      <c r="E384" s="2"/>
      <c r="F384" s="1" t="s">
        <v>19</v>
      </c>
      <c r="G384" s="1" t="s">
        <v>20</v>
      </c>
      <c r="H384" s="1" t="s">
        <v>12972</v>
      </c>
      <c r="I384" s="1" t="s">
        <v>12973</v>
      </c>
      <c r="J384" s="1" t="s">
        <v>12973</v>
      </c>
      <c r="K384" s="2"/>
      <c r="L384" s="1">
        <v>3.0</v>
      </c>
      <c r="M384" s="1"/>
      <c r="N384" s="1">
        <v>18.073733333333333</v>
      </c>
      <c r="O384" s="1" t="s">
        <v>11729</v>
      </c>
      <c r="P384" s="1" t="s">
        <v>12974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58</v>
      </c>
      <c r="B385" s="1" t="s">
        <v>17</v>
      </c>
      <c r="C385" s="1">
        <v>329.0</v>
      </c>
      <c r="D385" s="1">
        <v>0.0</v>
      </c>
      <c r="E385" s="2"/>
      <c r="F385" s="1" t="s">
        <v>19</v>
      </c>
      <c r="G385" s="1" t="s">
        <v>20</v>
      </c>
      <c r="H385" s="1" t="s">
        <v>12975</v>
      </c>
      <c r="I385" s="1" t="s">
        <v>12976</v>
      </c>
      <c r="J385" s="1" t="s">
        <v>12976</v>
      </c>
      <c r="K385" s="2"/>
      <c r="L385" s="1">
        <v>5.0</v>
      </c>
      <c r="M385" s="1"/>
      <c r="N385" s="1">
        <v>20.85945</v>
      </c>
      <c r="O385" s="1" t="s">
        <v>11729</v>
      </c>
      <c r="P385" s="1" t="s">
        <v>12087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28</v>
      </c>
      <c r="B386" s="1" t="s">
        <v>17</v>
      </c>
      <c r="C386" s="1">
        <v>329.0</v>
      </c>
      <c r="D386" s="1">
        <v>0.0</v>
      </c>
      <c r="E386" s="1" t="s">
        <v>29</v>
      </c>
      <c r="F386" s="1" t="s">
        <v>19</v>
      </c>
      <c r="G386" s="1" t="s">
        <v>20</v>
      </c>
      <c r="H386" s="1" t="s">
        <v>12977</v>
      </c>
      <c r="I386" s="1" t="s">
        <v>12978</v>
      </c>
      <c r="J386" s="1" t="s">
        <v>12978</v>
      </c>
      <c r="K386" s="2"/>
      <c r="L386" s="1">
        <v>2.0</v>
      </c>
      <c r="M386" s="1"/>
      <c r="N386" s="1">
        <v>17.7111</v>
      </c>
      <c r="O386" s="1" t="s">
        <v>11771</v>
      </c>
      <c r="P386" s="1" t="s">
        <v>12159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179</v>
      </c>
      <c r="B387" s="1" t="s">
        <v>17</v>
      </c>
      <c r="C387" s="3">
        <v>345.0</v>
      </c>
      <c r="D387" s="1">
        <v>0.0</v>
      </c>
      <c r="E387" s="2"/>
      <c r="F387" s="1" t="s">
        <v>67</v>
      </c>
      <c r="G387" s="1" t="s">
        <v>93</v>
      </c>
      <c r="H387" s="1" t="s">
        <v>12979</v>
      </c>
      <c r="I387" s="1" t="s">
        <v>12980</v>
      </c>
      <c r="J387" s="1" t="s">
        <v>12980</v>
      </c>
      <c r="K387" s="2"/>
      <c r="L387" s="1">
        <v>10.0</v>
      </c>
      <c r="M387" s="1"/>
      <c r="N387" s="1">
        <v>16.62525</v>
      </c>
      <c r="O387" s="1" t="s">
        <v>182</v>
      </c>
      <c r="P387" s="1" t="s">
        <v>12981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58</v>
      </c>
      <c r="B388" s="1" t="s">
        <v>17</v>
      </c>
      <c r="C388" s="1">
        <v>379.0</v>
      </c>
      <c r="D388" s="1">
        <v>0.0</v>
      </c>
      <c r="E388" s="2"/>
      <c r="F388" s="1" t="s">
        <v>19</v>
      </c>
      <c r="G388" s="1" t="s">
        <v>20</v>
      </c>
      <c r="H388" s="1" t="s">
        <v>12982</v>
      </c>
      <c r="I388" s="1" t="s">
        <v>12983</v>
      </c>
      <c r="J388" s="1" t="s">
        <v>12983</v>
      </c>
      <c r="K388" s="2"/>
      <c r="L388" s="1">
        <v>1.0</v>
      </c>
      <c r="M388" s="1"/>
      <c r="N388" s="1">
        <v>16.192733333333333</v>
      </c>
      <c r="O388" s="1" t="s">
        <v>11729</v>
      </c>
      <c r="P388" s="1" t="s">
        <v>12984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28</v>
      </c>
      <c r="B389" s="1" t="s">
        <v>17</v>
      </c>
      <c r="C389" s="1">
        <v>1484.8</v>
      </c>
      <c r="D389" s="1">
        <v>0.0</v>
      </c>
      <c r="E389" s="1" t="s">
        <v>29</v>
      </c>
      <c r="F389" s="1" t="s">
        <v>19</v>
      </c>
      <c r="G389" s="1" t="s">
        <v>20</v>
      </c>
      <c r="H389" s="1" t="s">
        <v>12985</v>
      </c>
      <c r="I389" s="1" t="s">
        <v>12986</v>
      </c>
      <c r="J389" s="1" t="s">
        <v>12986</v>
      </c>
      <c r="K389" s="2"/>
      <c r="L389" s="1">
        <v>-4.0</v>
      </c>
      <c r="M389" s="1"/>
      <c r="N389" s="1">
        <v>15.815916666666666</v>
      </c>
      <c r="O389" s="1" t="s">
        <v>11771</v>
      </c>
      <c r="P389" s="1" t="s">
        <v>12987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16</v>
      </c>
      <c r="B390" s="1" t="s">
        <v>17</v>
      </c>
      <c r="C390" s="1">
        <v>406.0</v>
      </c>
      <c r="D390" s="1">
        <v>0.0</v>
      </c>
      <c r="E390" s="1" t="s">
        <v>18</v>
      </c>
      <c r="F390" s="1" t="s">
        <v>19</v>
      </c>
      <c r="G390" s="1" t="s">
        <v>20</v>
      </c>
      <c r="H390" s="1" t="s">
        <v>12988</v>
      </c>
      <c r="I390" s="1" t="s">
        <v>12989</v>
      </c>
      <c r="J390" s="1" t="s">
        <v>12989</v>
      </c>
      <c r="K390" s="2"/>
      <c r="L390" s="1">
        <v>-3.0</v>
      </c>
      <c r="M390" s="1"/>
      <c r="N390" s="1">
        <v>11.166916666666667</v>
      </c>
      <c r="O390" s="1" t="s">
        <v>11729</v>
      </c>
      <c r="P390" s="1" t="s">
        <v>12990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58</v>
      </c>
      <c r="B391" s="1" t="s">
        <v>17</v>
      </c>
      <c r="C391" s="1">
        <v>364.0</v>
      </c>
      <c r="D391" s="1">
        <v>0.0</v>
      </c>
      <c r="E391" s="2"/>
      <c r="F391" s="1" t="s">
        <v>19</v>
      </c>
      <c r="G391" s="1" t="s">
        <v>20</v>
      </c>
      <c r="H391" s="1" t="s">
        <v>12991</v>
      </c>
      <c r="I391" s="1" t="s">
        <v>12992</v>
      </c>
      <c r="J391" s="1" t="s">
        <v>12992</v>
      </c>
      <c r="K391" s="2"/>
      <c r="L391" s="1">
        <v>0.0</v>
      </c>
      <c r="M391" s="1"/>
      <c r="N391" s="1">
        <v>15.475833333333334</v>
      </c>
      <c r="O391" s="1" t="s">
        <v>11729</v>
      </c>
      <c r="P391" s="1" t="s">
        <v>12993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58</v>
      </c>
      <c r="B392" s="1" t="s">
        <v>17</v>
      </c>
      <c r="C392" s="1">
        <v>264.0</v>
      </c>
      <c r="D392" s="1">
        <v>0.0</v>
      </c>
      <c r="E392" s="2"/>
      <c r="F392" s="1" t="s">
        <v>19</v>
      </c>
      <c r="G392" s="1" t="s">
        <v>20</v>
      </c>
      <c r="H392" s="1" t="s">
        <v>12994</v>
      </c>
      <c r="I392" s="1" t="s">
        <v>12995</v>
      </c>
      <c r="J392" s="1" t="s">
        <v>12995</v>
      </c>
      <c r="K392" s="2"/>
      <c r="L392" s="1">
        <v>-1.0</v>
      </c>
      <c r="M392" s="1"/>
      <c r="N392" s="1">
        <v>13.60315</v>
      </c>
      <c r="O392" s="1" t="s">
        <v>11729</v>
      </c>
      <c r="P392" s="1" t="s">
        <v>11829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3">
        <v>329.0</v>
      </c>
      <c r="D393" s="1">
        <v>0.0</v>
      </c>
      <c r="E393" s="1" t="s">
        <v>18</v>
      </c>
      <c r="F393" s="1" t="s">
        <v>19</v>
      </c>
      <c r="G393" s="1" t="s">
        <v>20</v>
      </c>
      <c r="H393" s="1" t="s">
        <v>12996</v>
      </c>
      <c r="I393" s="1" t="s">
        <v>12997</v>
      </c>
      <c r="J393" s="1" t="s">
        <v>12997</v>
      </c>
      <c r="K393" s="2"/>
      <c r="L393" s="1">
        <v>-2.0</v>
      </c>
      <c r="M393" s="1"/>
      <c r="N393" s="1">
        <v>12.933666666666667</v>
      </c>
      <c r="O393" s="1" t="s">
        <v>11729</v>
      </c>
      <c r="P393" s="1" t="s">
        <v>378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16</v>
      </c>
      <c r="B394" s="1" t="s">
        <v>17</v>
      </c>
      <c r="C394" s="1">
        <v>369.0</v>
      </c>
      <c r="D394" s="1">
        <v>0.0</v>
      </c>
      <c r="E394" s="1" t="s">
        <v>2783</v>
      </c>
      <c r="F394" s="1" t="s">
        <v>19</v>
      </c>
      <c r="G394" s="1" t="s">
        <v>20</v>
      </c>
      <c r="H394" s="1" t="s">
        <v>12998</v>
      </c>
      <c r="I394" s="1" t="s">
        <v>12999</v>
      </c>
      <c r="J394" s="1" t="s">
        <v>12999</v>
      </c>
      <c r="K394" s="2"/>
      <c r="L394" s="1">
        <v>-2.0</v>
      </c>
      <c r="M394" s="1"/>
      <c r="N394" s="1">
        <v>12.523466666666666</v>
      </c>
      <c r="O394" s="1" t="s">
        <v>11729</v>
      </c>
      <c r="P394" s="1" t="s">
        <v>13000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28</v>
      </c>
      <c r="B395" s="1" t="s">
        <v>17</v>
      </c>
      <c r="C395" s="1">
        <v>329.0</v>
      </c>
      <c r="D395" s="1">
        <v>0.0</v>
      </c>
      <c r="E395" s="1" t="s">
        <v>29</v>
      </c>
      <c r="F395" s="1" t="s">
        <v>19</v>
      </c>
      <c r="G395" s="1" t="s">
        <v>20</v>
      </c>
      <c r="H395" s="1" t="s">
        <v>13001</v>
      </c>
      <c r="I395" s="1" t="s">
        <v>13002</v>
      </c>
      <c r="J395" s="1" t="s">
        <v>13002</v>
      </c>
      <c r="K395" s="2"/>
      <c r="L395" s="1">
        <v>-1.0</v>
      </c>
      <c r="M395" s="1"/>
      <c r="N395" s="1">
        <v>13.961233333333332</v>
      </c>
      <c r="O395" s="1" t="s">
        <v>11771</v>
      </c>
      <c r="P395" s="1" t="s">
        <v>12454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58</v>
      </c>
      <c r="B396" s="1" t="s">
        <v>17</v>
      </c>
      <c r="C396" s="1">
        <v>434.0</v>
      </c>
      <c r="D396" s="1">
        <v>0.0</v>
      </c>
      <c r="E396" s="2"/>
      <c r="F396" s="1" t="s">
        <v>19</v>
      </c>
      <c r="G396" s="1" t="s">
        <v>20</v>
      </c>
      <c r="H396" s="1" t="s">
        <v>13003</v>
      </c>
      <c r="I396" s="1" t="s">
        <v>13004</v>
      </c>
      <c r="J396" s="1" t="s">
        <v>13004</v>
      </c>
      <c r="K396" s="2"/>
      <c r="L396" s="1">
        <v>-1.0</v>
      </c>
      <c r="M396" s="1"/>
      <c r="N396" s="1">
        <v>13.594933333333334</v>
      </c>
      <c r="O396" s="1" t="s">
        <v>11729</v>
      </c>
      <c r="P396" s="1" t="s">
        <v>13005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36</v>
      </c>
      <c r="B397" s="1" t="s">
        <v>17</v>
      </c>
      <c r="C397" s="3">
        <v>247.0</v>
      </c>
      <c r="D397" s="1">
        <v>62.0</v>
      </c>
      <c r="E397" s="2"/>
      <c r="F397" s="1" t="s">
        <v>67</v>
      </c>
      <c r="G397" s="1" t="s">
        <v>20</v>
      </c>
      <c r="H397" s="1" t="s">
        <v>13006</v>
      </c>
      <c r="I397" s="1" t="s">
        <v>13007</v>
      </c>
      <c r="J397" s="1" t="s">
        <v>13007</v>
      </c>
      <c r="K397" s="2"/>
      <c r="L397" s="1">
        <v>-1.0</v>
      </c>
      <c r="M397" s="1"/>
      <c r="N397" s="1">
        <v>17.333166666666667</v>
      </c>
      <c r="O397" s="1" t="s">
        <v>43</v>
      </c>
      <c r="P397" s="1" t="s">
        <v>13008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58</v>
      </c>
      <c r="B398" s="1" t="s">
        <v>17</v>
      </c>
      <c r="C398" s="3">
        <v>658.0</v>
      </c>
      <c r="D398" s="1">
        <v>0.0</v>
      </c>
      <c r="E398" s="2"/>
      <c r="F398" s="1" t="s">
        <v>19</v>
      </c>
      <c r="G398" s="1" t="s">
        <v>20</v>
      </c>
      <c r="H398" s="1" t="s">
        <v>13009</v>
      </c>
      <c r="I398" s="1" t="s">
        <v>13010</v>
      </c>
      <c r="J398" s="1" t="s">
        <v>13010</v>
      </c>
      <c r="K398" s="2"/>
      <c r="L398" s="1">
        <v>-10.0</v>
      </c>
      <c r="M398" s="1"/>
      <c r="N398" s="1">
        <v>9.348566666666667</v>
      </c>
      <c r="O398" s="1" t="s">
        <v>11729</v>
      </c>
      <c r="P398" s="1" t="s">
        <v>13011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58</v>
      </c>
      <c r="B399" s="1" t="s">
        <v>17</v>
      </c>
      <c r="C399" s="1">
        <v>404.0</v>
      </c>
      <c r="D399" s="1">
        <v>0.0</v>
      </c>
      <c r="E399" s="2"/>
      <c r="F399" s="1" t="s">
        <v>19</v>
      </c>
      <c r="G399" s="1" t="s">
        <v>93</v>
      </c>
      <c r="H399" s="1" t="s">
        <v>13012</v>
      </c>
      <c r="I399" s="1" t="s">
        <v>13013</v>
      </c>
      <c r="J399" s="1" t="s">
        <v>13013</v>
      </c>
      <c r="K399" s="2"/>
      <c r="L399" s="1">
        <v>0.0</v>
      </c>
      <c r="M399" s="1"/>
      <c r="N399" s="1">
        <v>14.221033333333333</v>
      </c>
      <c r="O399" s="1" t="s">
        <v>11729</v>
      </c>
      <c r="P399" s="1" t="s">
        <v>13014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28</v>
      </c>
      <c r="B400" s="1" t="s">
        <v>17</v>
      </c>
      <c r="C400" s="1">
        <v>705.2</v>
      </c>
      <c r="D400" s="1">
        <v>0.0</v>
      </c>
      <c r="E400" s="1" t="s">
        <v>29</v>
      </c>
      <c r="F400" s="1" t="s">
        <v>19</v>
      </c>
      <c r="G400" s="1" t="s">
        <v>20</v>
      </c>
      <c r="H400" s="1" t="s">
        <v>13015</v>
      </c>
      <c r="I400" s="1" t="s">
        <v>13016</v>
      </c>
      <c r="J400" s="1" t="s">
        <v>13016</v>
      </c>
      <c r="K400" s="2"/>
      <c r="L400" s="1">
        <v>-7.0</v>
      </c>
      <c r="M400" s="1"/>
      <c r="N400" s="1">
        <v>12.552666666666667</v>
      </c>
      <c r="O400" s="1" t="s">
        <v>11771</v>
      </c>
      <c r="P400" s="1" t="s">
        <v>13017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58</v>
      </c>
      <c r="B401" s="1" t="s">
        <v>17</v>
      </c>
      <c r="C401" s="3">
        <v>289.0</v>
      </c>
      <c r="D401" s="1">
        <v>0.0</v>
      </c>
      <c r="E401" s="2"/>
      <c r="F401" s="1" t="s">
        <v>19</v>
      </c>
      <c r="G401" s="1" t="s">
        <v>20</v>
      </c>
      <c r="H401" s="1" t="s">
        <v>13018</v>
      </c>
      <c r="I401" s="1" t="s">
        <v>13019</v>
      </c>
      <c r="J401" s="1" t="s">
        <v>13019</v>
      </c>
      <c r="K401" s="2"/>
      <c r="L401" s="1">
        <v>-9.0</v>
      </c>
      <c r="M401" s="1"/>
      <c r="N401" s="1">
        <v>5.2509</v>
      </c>
      <c r="O401" s="1" t="s">
        <v>11729</v>
      </c>
      <c r="P401" s="1" t="s">
        <v>12302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36</v>
      </c>
      <c r="B402" s="1" t="s">
        <v>17</v>
      </c>
      <c r="C402" s="1">
        <v>318.0</v>
      </c>
      <c r="D402" s="1">
        <v>0.0</v>
      </c>
      <c r="E402" s="1" t="s">
        <v>29</v>
      </c>
      <c r="F402" s="1" t="s">
        <v>38</v>
      </c>
      <c r="G402" s="1" t="s">
        <v>20</v>
      </c>
      <c r="H402" s="1" t="s">
        <v>13020</v>
      </c>
      <c r="I402" s="1" t="s">
        <v>13021</v>
      </c>
      <c r="J402" s="1" t="s">
        <v>13022</v>
      </c>
      <c r="K402" s="1" t="s">
        <v>13023</v>
      </c>
      <c r="L402" s="1">
        <v>-27.0</v>
      </c>
      <c r="M402" s="1">
        <v>4.40225</v>
      </c>
      <c r="N402" s="1">
        <v>8.386416666666667</v>
      </c>
      <c r="O402" s="1" t="s">
        <v>43</v>
      </c>
      <c r="P402" s="1" t="s">
        <v>13024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58</v>
      </c>
      <c r="B403" s="1" t="s">
        <v>17</v>
      </c>
      <c r="C403" s="1">
        <v>958.0</v>
      </c>
      <c r="D403" s="1">
        <v>0.0</v>
      </c>
      <c r="E403" s="2"/>
      <c r="F403" s="1" t="s">
        <v>19</v>
      </c>
      <c r="G403" s="1" t="s">
        <v>20</v>
      </c>
      <c r="H403" s="1" t="s">
        <v>13025</v>
      </c>
      <c r="I403" s="1" t="s">
        <v>13026</v>
      </c>
      <c r="J403" s="1" t="s">
        <v>13026</v>
      </c>
      <c r="K403" s="2"/>
      <c r="L403" s="1">
        <v>-8.0</v>
      </c>
      <c r="M403" s="1"/>
      <c r="N403" s="1">
        <v>11.493916666666667</v>
      </c>
      <c r="O403" s="1" t="s">
        <v>11729</v>
      </c>
      <c r="P403" s="1" t="s">
        <v>13027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17</v>
      </c>
      <c r="C404" s="1">
        <v>618.0</v>
      </c>
      <c r="D404" s="1">
        <v>0.0</v>
      </c>
      <c r="E404" s="1" t="s">
        <v>13028</v>
      </c>
      <c r="F404" s="1" t="s">
        <v>19</v>
      </c>
      <c r="G404" s="1" t="s">
        <v>20</v>
      </c>
      <c r="H404" s="1" t="s">
        <v>13029</v>
      </c>
      <c r="I404" s="1" t="s">
        <v>13030</v>
      </c>
      <c r="J404" s="1" t="s">
        <v>13030</v>
      </c>
      <c r="K404" s="2"/>
      <c r="L404" s="1">
        <v>-6.0</v>
      </c>
      <c r="M404" s="1"/>
      <c r="N404" s="1">
        <v>13.14355</v>
      </c>
      <c r="O404" s="1" t="s">
        <v>11729</v>
      </c>
      <c r="P404" s="1" t="s">
        <v>13031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36</v>
      </c>
      <c r="B405" s="1" t="s">
        <v>17</v>
      </c>
      <c r="C405" s="1">
        <v>309.0</v>
      </c>
      <c r="D405" s="1">
        <v>0.0</v>
      </c>
      <c r="E405" s="1" t="s">
        <v>29</v>
      </c>
      <c r="F405" s="1" t="s">
        <v>38</v>
      </c>
      <c r="G405" s="1" t="s">
        <v>20</v>
      </c>
      <c r="H405" s="1" t="s">
        <v>13032</v>
      </c>
      <c r="I405" s="1" t="s">
        <v>13033</v>
      </c>
      <c r="J405" s="1" t="s">
        <v>13034</v>
      </c>
      <c r="K405" s="1" t="s">
        <v>13035</v>
      </c>
      <c r="L405" s="1">
        <v>-6.0</v>
      </c>
      <c r="M405" s="1">
        <v>5.156583333333334</v>
      </c>
      <c r="N405" s="1">
        <v>13.323983333333333</v>
      </c>
      <c r="O405" s="1" t="s">
        <v>43</v>
      </c>
      <c r="P405" s="1" t="s">
        <v>12162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179</v>
      </c>
      <c r="B406" s="1" t="s">
        <v>17</v>
      </c>
      <c r="C406" s="3">
        <v>119.0</v>
      </c>
      <c r="D406" s="1">
        <v>0.0</v>
      </c>
      <c r="E406" s="2"/>
      <c r="F406" s="1" t="s">
        <v>67</v>
      </c>
      <c r="G406" s="1" t="s">
        <v>93</v>
      </c>
      <c r="H406" s="1" t="s">
        <v>13036</v>
      </c>
      <c r="I406" s="1" t="s">
        <v>13037</v>
      </c>
      <c r="J406" s="1" t="s">
        <v>13037</v>
      </c>
      <c r="K406" s="2"/>
      <c r="L406" s="1">
        <v>3.0</v>
      </c>
      <c r="M406" s="1"/>
      <c r="N406" s="1">
        <v>9.420833333333333</v>
      </c>
      <c r="O406" s="1" t="s">
        <v>182</v>
      </c>
      <c r="P406" s="1" t="s">
        <v>13038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16</v>
      </c>
      <c r="B407" s="1" t="s">
        <v>17</v>
      </c>
      <c r="C407" s="1">
        <v>323.0</v>
      </c>
      <c r="D407" s="1">
        <v>0.0</v>
      </c>
      <c r="E407" s="1" t="s">
        <v>12133</v>
      </c>
      <c r="F407" s="1" t="s">
        <v>19</v>
      </c>
      <c r="G407" s="1" t="s">
        <v>20</v>
      </c>
      <c r="H407" s="1" t="s">
        <v>13039</v>
      </c>
      <c r="I407" s="1" t="s">
        <v>13040</v>
      </c>
      <c r="J407" s="1" t="s">
        <v>13040</v>
      </c>
      <c r="K407" s="2"/>
      <c r="L407" s="1">
        <v>0.0</v>
      </c>
      <c r="M407" s="1"/>
      <c r="N407" s="1">
        <v>14.094283333333333</v>
      </c>
      <c r="O407" s="1" t="s">
        <v>11729</v>
      </c>
      <c r="P407" s="1" t="s">
        <v>13041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58</v>
      </c>
      <c r="B408" s="1" t="s">
        <v>17</v>
      </c>
      <c r="C408" s="3">
        <v>777.0</v>
      </c>
      <c r="D408" s="1">
        <v>0.0</v>
      </c>
      <c r="E408" s="2"/>
      <c r="F408" s="1" t="s">
        <v>19</v>
      </c>
      <c r="G408" s="1" t="s">
        <v>20</v>
      </c>
      <c r="H408" s="1" t="s">
        <v>13042</v>
      </c>
      <c r="I408" s="1" t="s">
        <v>13043</v>
      </c>
      <c r="J408" s="1" t="s">
        <v>13043</v>
      </c>
      <c r="K408" s="2"/>
      <c r="L408" s="1">
        <v>-2.0</v>
      </c>
      <c r="M408" s="1"/>
      <c r="N408" s="1">
        <v>17.72575</v>
      </c>
      <c r="O408" s="1" t="s">
        <v>11729</v>
      </c>
      <c r="P408" s="1" t="s">
        <v>13044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16</v>
      </c>
      <c r="B409" s="1" t="s">
        <v>17</v>
      </c>
      <c r="C409" s="3">
        <v>329.0</v>
      </c>
      <c r="D409" s="1">
        <v>0.0</v>
      </c>
      <c r="E409" s="1" t="s">
        <v>12133</v>
      </c>
      <c r="F409" s="1" t="s">
        <v>19</v>
      </c>
      <c r="G409" s="1" t="s">
        <v>20</v>
      </c>
      <c r="H409" s="1" t="s">
        <v>13045</v>
      </c>
      <c r="I409" s="1" t="s">
        <v>13046</v>
      </c>
      <c r="J409" s="1" t="s">
        <v>13046</v>
      </c>
      <c r="K409" s="2"/>
      <c r="L409" s="1">
        <v>-9.0</v>
      </c>
      <c r="M409" s="1"/>
      <c r="N409" s="1">
        <v>5.477866666666666</v>
      </c>
      <c r="O409" s="1" t="s">
        <v>11729</v>
      </c>
      <c r="P409" s="1" t="s">
        <v>13047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28</v>
      </c>
      <c r="B410" s="1" t="s">
        <v>17</v>
      </c>
      <c r="C410" s="1">
        <v>368.0</v>
      </c>
      <c r="D410" s="1">
        <v>0.0</v>
      </c>
      <c r="E410" s="1" t="s">
        <v>29</v>
      </c>
      <c r="F410" s="1" t="s">
        <v>19</v>
      </c>
      <c r="G410" s="1" t="s">
        <v>20</v>
      </c>
      <c r="H410" s="1" t="s">
        <v>13048</v>
      </c>
      <c r="I410" s="1" t="s">
        <v>13049</v>
      </c>
      <c r="J410" s="1" t="s">
        <v>13049</v>
      </c>
      <c r="K410" s="2"/>
      <c r="L410" s="1">
        <v>-5.0</v>
      </c>
      <c r="M410" s="1"/>
      <c r="N410" s="1">
        <v>9.15195</v>
      </c>
      <c r="O410" s="1" t="s">
        <v>11771</v>
      </c>
      <c r="P410" s="1" t="s">
        <v>13050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36</v>
      </c>
      <c r="B411" s="1" t="s">
        <v>17</v>
      </c>
      <c r="C411" s="1">
        <v>309.0</v>
      </c>
      <c r="D411" s="1">
        <v>0.0</v>
      </c>
      <c r="E411" s="1" t="s">
        <v>12409</v>
      </c>
      <c r="F411" s="1" t="s">
        <v>38</v>
      </c>
      <c r="G411" s="1" t="s">
        <v>20</v>
      </c>
      <c r="H411" s="1" t="s">
        <v>13051</v>
      </c>
      <c r="I411" s="1" t="s">
        <v>13052</v>
      </c>
      <c r="J411" s="1" t="s">
        <v>13053</v>
      </c>
      <c r="K411" s="1" t="s">
        <v>13054</v>
      </c>
      <c r="L411" s="1">
        <v>3.0</v>
      </c>
      <c r="M411" s="1">
        <v>0.021016666666666666</v>
      </c>
      <c r="N411" s="1">
        <v>11.1725</v>
      </c>
      <c r="O411" s="1" t="s">
        <v>43</v>
      </c>
      <c r="P411" s="1" t="s">
        <v>12758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179</v>
      </c>
      <c r="B412" s="1" t="s">
        <v>17</v>
      </c>
      <c r="C412" s="3">
        <v>536.0</v>
      </c>
      <c r="D412" s="1">
        <v>0.0</v>
      </c>
      <c r="E412" s="1" t="s">
        <v>12409</v>
      </c>
      <c r="F412" s="1" t="s">
        <v>38</v>
      </c>
      <c r="G412" s="1" t="s">
        <v>93</v>
      </c>
      <c r="H412" s="1" t="s">
        <v>13055</v>
      </c>
      <c r="I412" s="1" t="s">
        <v>13056</v>
      </c>
      <c r="J412" s="1" t="s">
        <v>13057</v>
      </c>
      <c r="K412" s="1" t="s">
        <v>13058</v>
      </c>
      <c r="L412" s="1">
        <v>6.0</v>
      </c>
      <c r="M412" s="1">
        <v>0.022883333333333332</v>
      </c>
      <c r="N412" s="1">
        <v>6.47045</v>
      </c>
      <c r="O412" s="1" t="s">
        <v>182</v>
      </c>
      <c r="P412" s="1" t="s">
        <v>13059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58</v>
      </c>
      <c r="B413" s="1" t="s">
        <v>17</v>
      </c>
      <c r="C413" s="3">
        <v>369.0</v>
      </c>
      <c r="D413" s="1">
        <v>0.0</v>
      </c>
      <c r="E413" s="2"/>
      <c r="F413" s="1" t="s">
        <v>19</v>
      </c>
      <c r="G413" s="1" t="s">
        <v>20</v>
      </c>
      <c r="H413" s="1" t="s">
        <v>13060</v>
      </c>
      <c r="I413" s="1" t="s">
        <v>13061</v>
      </c>
      <c r="J413" s="1" t="s">
        <v>13061</v>
      </c>
      <c r="K413" s="2"/>
      <c r="L413" s="1">
        <v>-2.0</v>
      </c>
      <c r="M413" s="1"/>
      <c r="N413" s="1">
        <v>12.59675</v>
      </c>
      <c r="O413" s="1" t="s">
        <v>11729</v>
      </c>
      <c r="P413" s="1" t="s">
        <v>13062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28</v>
      </c>
      <c r="B414" s="1" t="s">
        <v>17</v>
      </c>
      <c r="C414" s="3">
        <v>182.2</v>
      </c>
      <c r="D414" s="1">
        <v>0.0</v>
      </c>
      <c r="E414" s="1" t="s">
        <v>29</v>
      </c>
      <c r="F414" s="1" t="s">
        <v>19</v>
      </c>
      <c r="G414" s="1" t="s">
        <v>20</v>
      </c>
      <c r="H414" s="1" t="s">
        <v>13063</v>
      </c>
      <c r="I414" s="1" t="s">
        <v>13064</v>
      </c>
      <c r="J414" s="1" t="s">
        <v>13064</v>
      </c>
      <c r="K414" s="2"/>
      <c r="L414" s="1">
        <v>-3.0</v>
      </c>
      <c r="M414" s="1"/>
      <c r="N414" s="1">
        <v>11.233533333333334</v>
      </c>
      <c r="O414" s="1" t="s">
        <v>11771</v>
      </c>
      <c r="P414" s="1" t="s">
        <v>11775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16</v>
      </c>
      <c r="B415" s="1" t="s">
        <v>17</v>
      </c>
      <c r="C415" s="1">
        <v>364.0</v>
      </c>
      <c r="D415" s="1">
        <v>0.0</v>
      </c>
      <c r="E415" s="1" t="s">
        <v>7020</v>
      </c>
      <c r="F415" s="1" t="s">
        <v>19</v>
      </c>
      <c r="G415" s="1" t="s">
        <v>20</v>
      </c>
      <c r="H415" s="1" t="s">
        <v>13065</v>
      </c>
      <c r="I415" s="1" t="s">
        <v>13066</v>
      </c>
      <c r="J415" s="1" t="s">
        <v>13066</v>
      </c>
      <c r="K415" s="2"/>
      <c r="L415" s="1">
        <v>0.0</v>
      </c>
      <c r="M415" s="1"/>
      <c r="N415" s="1">
        <v>15.602783333333333</v>
      </c>
      <c r="O415" s="1" t="s">
        <v>11729</v>
      </c>
      <c r="P415" s="1" t="s">
        <v>13067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58</v>
      </c>
      <c r="B416" s="1" t="s">
        <v>17</v>
      </c>
      <c r="C416" s="3">
        <v>264.0</v>
      </c>
      <c r="D416" s="1">
        <v>0.0</v>
      </c>
      <c r="E416" s="2"/>
      <c r="F416" s="1" t="s">
        <v>19</v>
      </c>
      <c r="G416" s="1" t="s">
        <v>20</v>
      </c>
      <c r="H416" s="1" t="s">
        <v>13068</v>
      </c>
      <c r="I416" s="1" t="s">
        <v>13069</v>
      </c>
      <c r="J416" s="1" t="s">
        <v>13069</v>
      </c>
      <c r="K416" s="2"/>
      <c r="L416" s="1">
        <v>1.0</v>
      </c>
      <c r="M416" s="1"/>
      <c r="N416" s="1">
        <v>16.068316666666668</v>
      </c>
      <c r="O416" s="1" t="s">
        <v>11729</v>
      </c>
      <c r="P416" s="1" t="s">
        <v>13070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36</v>
      </c>
      <c r="B417" s="1" t="s">
        <v>17</v>
      </c>
      <c r="C417" s="3">
        <v>494.0</v>
      </c>
      <c r="D417" s="1">
        <v>124.0</v>
      </c>
      <c r="E417" s="2"/>
      <c r="F417" s="1" t="s">
        <v>67</v>
      </c>
      <c r="G417" s="1" t="s">
        <v>68</v>
      </c>
      <c r="H417" s="1" t="s">
        <v>13071</v>
      </c>
      <c r="I417" s="1" t="s">
        <v>13072</v>
      </c>
      <c r="J417" s="1" t="s">
        <v>13072</v>
      </c>
      <c r="K417" s="2"/>
      <c r="L417" s="1">
        <v>6.0</v>
      </c>
      <c r="M417" s="1"/>
      <c r="N417" s="1">
        <v>25.663883333333334</v>
      </c>
      <c r="O417" s="1" t="s">
        <v>43</v>
      </c>
      <c r="P417" s="1" t="s">
        <v>13073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28</v>
      </c>
      <c r="B418" s="1" t="s">
        <v>17</v>
      </c>
      <c r="C418" s="1">
        <v>264.0</v>
      </c>
      <c r="D418" s="1">
        <v>0.0</v>
      </c>
      <c r="E418" s="1" t="s">
        <v>29</v>
      </c>
      <c r="F418" s="1" t="s">
        <v>19</v>
      </c>
      <c r="G418" s="1" t="s">
        <v>20</v>
      </c>
      <c r="H418" s="1" t="s">
        <v>13074</v>
      </c>
      <c r="I418" s="1" t="s">
        <v>13075</v>
      </c>
      <c r="J418" s="1" t="s">
        <v>13075</v>
      </c>
      <c r="K418" s="2"/>
      <c r="L418" s="1">
        <v>9.0</v>
      </c>
      <c r="M418" s="1"/>
      <c r="N418" s="1">
        <v>24.9347</v>
      </c>
      <c r="O418" s="1" t="s">
        <v>11771</v>
      </c>
      <c r="P418" s="1" t="s">
        <v>13076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28</v>
      </c>
      <c r="B419" s="1" t="s">
        <v>17</v>
      </c>
      <c r="C419" s="3">
        <v>214.2</v>
      </c>
      <c r="D419" s="1">
        <v>0.0</v>
      </c>
      <c r="E419" s="1" t="s">
        <v>29</v>
      </c>
      <c r="F419" s="1" t="s">
        <v>19</v>
      </c>
      <c r="G419" s="1" t="s">
        <v>20</v>
      </c>
      <c r="H419" s="1" t="s">
        <v>13077</v>
      </c>
      <c r="I419" s="1" t="s">
        <v>13078</v>
      </c>
      <c r="J419" s="1" t="s">
        <v>13078</v>
      </c>
      <c r="K419" s="2"/>
      <c r="L419" s="1">
        <v>2.0</v>
      </c>
      <c r="M419" s="1"/>
      <c r="N419" s="1">
        <v>17.545766666666665</v>
      </c>
      <c r="O419" s="1" t="s">
        <v>11771</v>
      </c>
      <c r="P419" s="1" t="s">
        <v>11935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28</v>
      </c>
      <c r="B420" s="1" t="s">
        <v>17</v>
      </c>
      <c r="C420" s="1">
        <v>563.0</v>
      </c>
      <c r="D420" s="1">
        <v>0.0</v>
      </c>
      <c r="E420" s="1" t="s">
        <v>29</v>
      </c>
      <c r="F420" s="1" t="s">
        <v>19</v>
      </c>
      <c r="G420" s="1" t="s">
        <v>20</v>
      </c>
      <c r="H420" s="1" t="s">
        <v>13079</v>
      </c>
      <c r="I420" s="1" t="s">
        <v>13080</v>
      </c>
      <c r="J420" s="1" t="s">
        <v>13080</v>
      </c>
      <c r="K420" s="2"/>
      <c r="L420" s="1">
        <v>8.0</v>
      </c>
      <c r="M420" s="1"/>
      <c r="N420" s="1">
        <v>28.943216666666668</v>
      </c>
      <c r="O420" s="1" t="s">
        <v>11771</v>
      </c>
      <c r="P420" s="1" t="s">
        <v>13081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58</v>
      </c>
      <c r="B421" s="1" t="s">
        <v>17</v>
      </c>
      <c r="C421" s="1">
        <v>329.0</v>
      </c>
      <c r="D421" s="1">
        <v>0.0</v>
      </c>
      <c r="E421" s="2"/>
      <c r="F421" s="1" t="s">
        <v>19</v>
      </c>
      <c r="G421" s="1" t="s">
        <v>20</v>
      </c>
      <c r="H421" s="1" t="s">
        <v>13082</v>
      </c>
      <c r="I421" s="1" t="s">
        <v>13083</v>
      </c>
      <c r="J421" s="1" t="s">
        <v>13083</v>
      </c>
      <c r="K421" s="2"/>
      <c r="L421" s="1">
        <v>12.0</v>
      </c>
      <c r="M421" s="1"/>
      <c r="N421" s="1">
        <v>27.299316666666666</v>
      </c>
      <c r="O421" s="1" t="s">
        <v>11729</v>
      </c>
      <c r="P421" s="1" t="s">
        <v>12491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28</v>
      </c>
      <c r="B422" s="1" t="s">
        <v>17</v>
      </c>
      <c r="C422" s="3">
        <v>329.0</v>
      </c>
      <c r="D422" s="1">
        <v>0.0</v>
      </c>
      <c r="E422" s="1" t="s">
        <v>29</v>
      </c>
      <c r="F422" s="1" t="s">
        <v>19</v>
      </c>
      <c r="G422" s="1" t="s">
        <v>20</v>
      </c>
      <c r="H422" s="1" t="s">
        <v>13084</v>
      </c>
      <c r="I422" s="1" t="s">
        <v>13085</v>
      </c>
      <c r="J422" s="1" t="s">
        <v>13085</v>
      </c>
      <c r="K422" s="2"/>
      <c r="L422" s="1">
        <v>9.0</v>
      </c>
      <c r="M422" s="1"/>
      <c r="N422" s="1">
        <v>24.8965</v>
      </c>
      <c r="O422" s="1" t="s">
        <v>11771</v>
      </c>
      <c r="P422" s="1" t="s">
        <v>13086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58</v>
      </c>
      <c r="B423" s="1" t="s">
        <v>17</v>
      </c>
      <c r="C423" s="1">
        <v>1450.0</v>
      </c>
      <c r="D423" s="1">
        <v>0.0</v>
      </c>
      <c r="E423" s="2"/>
      <c r="F423" s="1" t="s">
        <v>19</v>
      </c>
      <c r="G423" s="1" t="s">
        <v>20</v>
      </c>
      <c r="H423" s="1" t="s">
        <v>13087</v>
      </c>
      <c r="I423" s="1" t="s">
        <v>13088</v>
      </c>
      <c r="J423" s="1" t="s">
        <v>13088</v>
      </c>
      <c r="K423" s="2"/>
      <c r="L423" s="1">
        <v>11.0</v>
      </c>
      <c r="M423" s="1"/>
      <c r="N423" s="1">
        <v>31.8917</v>
      </c>
      <c r="O423" s="1" t="s">
        <v>11729</v>
      </c>
      <c r="P423" s="1" t="s">
        <v>13089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28</v>
      </c>
      <c r="B424" s="3" t="s">
        <v>17</v>
      </c>
      <c r="C424" s="1">
        <v>725.0</v>
      </c>
      <c r="D424" s="1">
        <v>0.0</v>
      </c>
      <c r="E424" s="1" t="s">
        <v>29</v>
      </c>
      <c r="F424" s="1" t="s">
        <v>19</v>
      </c>
      <c r="G424" s="1" t="s">
        <v>20</v>
      </c>
      <c r="H424" s="1" t="s">
        <v>13090</v>
      </c>
      <c r="I424" s="1" t="s">
        <v>13091</v>
      </c>
      <c r="J424" s="1" t="s">
        <v>13091</v>
      </c>
      <c r="K424" s="2"/>
      <c r="L424" s="1">
        <v>5.0</v>
      </c>
      <c r="M424" s="1"/>
      <c r="N424" s="1">
        <v>25.452816666666667</v>
      </c>
      <c r="O424" s="1" t="s">
        <v>11771</v>
      </c>
      <c r="P424" s="1" t="s">
        <v>13092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36</v>
      </c>
      <c r="B425" s="1" t="s">
        <v>17</v>
      </c>
      <c r="C425" s="1">
        <v>299.0</v>
      </c>
      <c r="D425" s="1">
        <v>75.0</v>
      </c>
      <c r="E425" s="2"/>
      <c r="F425" s="1" t="s">
        <v>67</v>
      </c>
      <c r="G425" s="1" t="s">
        <v>68</v>
      </c>
      <c r="H425" s="1" t="s">
        <v>13093</v>
      </c>
      <c r="I425" s="1" t="s">
        <v>13094</v>
      </c>
      <c r="J425" s="1" t="s">
        <v>13094</v>
      </c>
      <c r="K425" s="2"/>
      <c r="L425" s="1">
        <v>0.0</v>
      </c>
      <c r="M425" s="1"/>
      <c r="N425" s="1">
        <v>22.9456</v>
      </c>
      <c r="O425" s="1" t="s">
        <v>43</v>
      </c>
      <c r="P425" s="1" t="s">
        <v>13095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36</v>
      </c>
      <c r="B426" s="1" t="s">
        <v>17</v>
      </c>
      <c r="C426" s="3">
        <v>611.0</v>
      </c>
      <c r="D426" s="1">
        <v>0.0</v>
      </c>
      <c r="E426" s="1" t="s">
        <v>12409</v>
      </c>
      <c r="F426" s="1" t="s">
        <v>38</v>
      </c>
      <c r="G426" s="1" t="s">
        <v>20</v>
      </c>
      <c r="H426" s="1" t="s">
        <v>13096</v>
      </c>
      <c r="I426" s="1" t="s">
        <v>13097</v>
      </c>
      <c r="J426" s="1" t="s">
        <v>13098</v>
      </c>
      <c r="K426" s="1" t="s">
        <v>13099</v>
      </c>
      <c r="L426" s="1">
        <v>-9.0</v>
      </c>
      <c r="M426" s="1">
        <v>0.050366666666666664</v>
      </c>
      <c r="N426" s="1">
        <v>18.944433333333333</v>
      </c>
      <c r="O426" s="1" t="s">
        <v>43</v>
      </c>
      <c r="P426" s="1" t="s">
        <v>13100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28</v>
      </c>
      <c r="B427" s="1" t="s">
        <v>17</v>
      </c>
      <c r="C427" s="1">
        <v>567.2</v>
      </c>
      <c r="D427" s="1">
        <v>0.0</v>
      </c>
      <c r="E427" s="1" t="s">
        <v>29</v>
      </c>
      <c r="F427" s="1" t="s">
        <v>19</v>
      </c>
      <c r="G427" s="1" t="s">
        <v>20</v>
      </c>
      <c r="H427" s="1" t="s">
        <v>13101</v>
      </c>
      <c r="I427" s="1" t="s">
        <v>13102</v>
      </c>
      <c r="J427" s="1" t="s">
        <v>13102</v>
      </c>
      <c r="K427" s="2"/>
      <c r="L427" s="1">
        <v>6.0</v>
      </c>
      <c r="M427" s="1"/>
      <c r="N427" s="1">
        <v>26.880533333333332</v>
      </c>
      <c r="O427" s="1" t="s">
        <v>11771</v>
      </c>
      <c r="P427" s="1" t="s">
        <v>13103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28</v>
      </c>
      <c r="B428" s="1" t="s">
        <v>17</v>
      </c>
      <c r="C428" s="1">
        <v>428.4</v>
      </c>
      <c r="D428" s="1">
        <v>0.0</v>
      </c>
      <c r="E428" s="1" t="s">
        <v>29</v>
      </c>
      <c r="F428" s="1" t="s">
        <v>19</v>
      </c>
      <c r="G428" s="1" t="s">
        <v>20</v>
      </c>
      <c r="H428" s="1" t="s">
        <v>13104</v>
      </c>
      <c r="I428" s="1" t="s">
        <v>13105</v>
      </c>
      <c r="J428" s="1" t="s">
        <v>13105</v>
      </c>
      <c r="K428" s="2"/>
      <c r="L428" s="1">
        <v>-3.0</v>
      </c>
      <c r="M428" s="1"/>
      <c r="N428" s="1">
        <v>11.859916666666667</v>
      </c>
      <c r="O428" s="1" t="s">
        <v>11771</v>
      </c>
      <c r="P428" s="1" t="s">
        <v>13106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36</v>
      </c>
      <c r="B429" s="1" t="s">
        <v>17</v>
      </c>
      <c r="C429" s="1">
        <v>443.0</v>
      </c>
      <c r="D429" s="1">
        <v>0.0</v>
      </c>
      <c r="E429" s="1" t="s">
        <v>12409</v>
      </c>
      <c r="F429" s="1" t="s">
        <v>38</v>
      </c>
      <c r="G429" s="1" t="s">
        <v>20</v>
      </c>
      <c r="H429" s="1" t="s">
        <v>13107</v>
      </c>
      <c r="I429" s="1" t="s">
        <v>13108</v>
      </c>
      <c r="J429" s="1" t="s">
        <v>13109</v>
      </c>
      <c r="K429" s="1" t="s">
        <v>13110</v>
      </c>
      <c r="L429" s="1">
        <v>-3.0</v>
      </c>
      <c r="M429" s="1">
        <v>0.053283333333333335</v>
      </c>
      <c r="N429" s="1">
        <v>18.90355</v>
      </c>
      <c r="O429" s="1" t="s">
        <v>43</v>
      </c>
      <c r="P429" s="1" t="s">
        <v>13111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36</v>
      </c>
      <c r="B430" s="1" t="s">
        <v>17</v>
      </c>
      <c r="C430" s="1">
        <v>339.0</v>
      </c>
      <c r="D430" s="1">
        <v>75.0</v>
      </c>
      <c r="E430" s="2"/>
      <c r="F430" s="1" t="s">
        <v>67</v>
      </c>
      <c r="G430" s="1" t="s">
        <v>20</v>
      </c>
      <c r="H430" s="1" t="s">
        <v>13112</v>
      </c>
      <c r="I430" s="1" t="s">
        <v>13113</v>
      </c>
      <c r="J430" s="1" t="s">
        <v>13113</v>
      </c>
      <c r="K430" s="2"/>
      <c r="L430" s="1">
        <v>-5.0</v>
      </c>
      <c r="M430" s="1"/>
      <c r="N430" s="1">
        <v>13.921516666666667</v>
      </c>
      <c r="O430" s="1" t="s">
        <v>43</v>
      </c>
      <c r="P430" s="1" t="s">
        <v>13114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36</v>
      </c>
      <c r="B431" s="1" t="s">
        <v>17</v>
      </c>
      <c r="C431" s="1">
        <v>309.0</v>
      </c>
      <c r="D431" s="1">
        <v>0.0</v>
      </c>
      <c r="E431" s="1" t="s">
        <v>12409</v>
      </c>
      <c r="F431" s="1" t="s">
        <v>38</v>
      </c>
      <c r="G431" s="1" t="s">
        <v>20</v>
      </c>
      <c r="H431" s="1" t="s">
        <v>13115</v>
      </c>
      <c r="I431" s="1" t="s">
        <v>13116</v>
      </c>
      <c r="J431" s="1" t="s">
        <v>13117</v>
      </c>
      <c r="K431" s="1" t="s">
        <v>13118</v>
      </c>
      <c r="L431" s="1">
        <v>3.0</v>
      </c>
      <c r="M431" s="1">
        <v>0.03286666666666667</v>
      </c>
      <c r="N431" s="1">
        <v>17.033816666666667</v>
      </c>
      <c r="O431" s="1" t="s">
        <v>43</v>
      </c>
      <c r="P431" s="1" t="s">
        <v>11800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179</v>
      </c>
      <c r="B432" s="1" t="s">
        <v>17</v>
      </c>
      <c r="C432" s="1">
        <v>249.0</v>
      </c>
      <c r="D432" s="1">
        <v>249.0</v>
      </c>
      <c r="E432" s="2"/>
      <c r="F432" s="1" t="s">
        <v>67</v>
      </c>
      <c r="G432" s="1" t="s">
        <v>93</v>
      </c>
      <c r="H432" s="1" t="s">
        <v>13119</v>
      </c>
      <c r="I432" s="1" t="s">
        <v>13120</v>
      </c>
      <c r="J432" s="1" t="s">
        <v>13120</v>
      </c>
      <c r="K432" s="2"/>
      <c r="L432" s="1">
        <v>23.0</v>
      </c>
      <c r="M432" s="1"/>
      <c r="N432" s="1">
        <v>29.212033333333334</v>
      </c>
      <c r="O432" s="1" t="s">
        <v>182</v>
      </c>
      <c r="P432" s="1" t="s">
        <v>13121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28</v>
      </c>
      <c r="B433" s="1" t="s">
        <v>17</v>
      </c>
      <c r="C433" s="1">
        <v>214.2</v>
      </c>
      <c r="D433" s="1">
        <v>0.0</v>
      </c>
      <c r="E433" s="1" t="s">
        <v>29</v>
      </c>
      <c r="F433" s="1" t="s">
        <v>19</v>
      </c>
      <c r="G433" s="1" t="s">
        <v>20</v>
      </c>
      <c r="H433" s="1" t="s">
        <v>13122</v>
      </c>
      <c r="I433" s="1" t="s">
        <v>13123</v>
      </c>
      <c r="J433" s="1" t="s">
        <v>13123</v>
      </c>
      <c r="K433" s="2"/>
      <c r="L433" s="1">
        <v>2.0</v>
      </c>
      <c r="M433" s="1"/>
      <c r="N433" s="1">
        <v>17.7475</v>
      </c>
      <c r="O433" s="1" t="s">
        <v>11771</v>
      </c>
      <c r="P433" s="1" t="s">
        <v>11835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28</v>
      </c>
      <c r="B434" s="1" t="s">
        <v>17</v>
      </c>
      <c r="C434" s="1">
        <v>329.0</v>
      </c>
      <c r="D434" s="1">
        <v>0.0</v>
      </c>
      <c r="E434" s="1" t="s">
        <v>29</v>
      </c>
      <c r="F434" s="1" t="s">
        <v>19</v>
      </c>
      <c r="G434" s="1" t="s">
        <v>20</v>
      </c>
      <c r="H434" s="1" t="s">
        <v>13124</v>
      </c>
      <c r="I434" s="1" t="s">
        <v>13125</v>
      </c>
      <c r="J434" s="1" t="s">
        <v>13125</v>
      </c>
      <c r="K434" s="2"/>
      <c r="L434" s="1">
        <v>3.0</v>
      </c>
      <c r="M434" s="1"/>
      <c r="N434" s="1">
        <v>18.8862</v>
      </c>
      <c r="O434" s="1" t="s">
        <v>11771</v>
      </c>
      <c r="P434" s="1" t="s">
        <v>13126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28</v>
      </c>
      <c r="B435" s="1" t="s">
        <v>17</v>
      </c>
      <c r="C435" s="1">
        <v>463.4</v>
      </c>
      <c r="D435" s="1">
        <v>0.0</v>
      </c>
      <c r="E435" s="1" t="s">
        <v>29</v>
      </c>
      <c r="F435" s="1" t="s">
        <v>19</v>
      </c>
      <c r="G435" s="1" t="s">
        <v>20</v>
      </c>
      <c r="H435" s="1" t="s">
        <v>13127</v>
      </c>
      <c r="I435" s="1" t="s">
        <v>13128</v>
      </c>
      <c r="J435" s="1" t="s">
        <v>13128</v>
      </c>
      <c r="K435" s="2"/>
      <c r="L435" s="1">
        <v>2.0</v>
      </c>
      <c r="M435" s="1"/>
      <c r="N435" s="1">
        <v>17.79545</v>
      </c>
      <c r="O435" s="1" t="s">
        <v>11771</v>
      </c>
      <c r="P435" s="1" t="s">
        <v>13129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907.0</v>
      </c>
      <c r="D436" s="1">
        <v>0.0</v>
      </c>
      <c r="E436" s="1" t="s">
        <v>12133</v>
      </c>
      <c r="F436" s="1" t="s">
        <v>19</v>
      </c>
      <c r="G436" s="1" t="s">
        <v>20</v>
      </c>
      <c r="H436" s="1" t="s">
        <v>13130</v>
      </c>
      <c r="I436" s="1" t="s">
        <v>13131</v>
      </c>
      <c r="J436" s="1" t="s">
        <v>13131</v>
      </c>
      <c r="K436" s="2"/>
      <c r="L436" s="1">
        <v>-8.0</v>
      </c>
      <c r="M436" s="1"/>
      <c r="N436" s="1">
        <v>11.826233333333333</v>
      </c>
      <c r="O436" s="1" t="s">
        <v>11729</v>
      </c>
      <c r="P436" s="1" t="s">
        <v>13132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179</v>
      </c>
      <c r="B437" s="1" t="s">
        <v>17</v>
      </c>
      <c r="C437" s="1">
        <v>374.0</v>
      </c>
      <c r="D437" s="1">
        <v>0.0</v>
      </c>
      <c r="E437" s="2"/>
      <c r="F437" s="1" t="s">
        <v>67</v>
      </c>
      <c r="G437" s="1" t="s">
        <v>93</v>
      </c>
      <c r="H437" s="1" t="s">
        <v>13133</v>
      </c>
      <c r="I437" s="1" t="s">
        <v>13134</v>
      </c>
      <c r="J437" s="1" t="s">
        <v>13134</v>
      </c>
      <c r="K437" s="2"/>
      <c r="L437" s="1">
        <v>-9.0</v>
      </c>
      <c r="M437" s="1"/>
      <c r="N437" s="1">
        <v>6.0083166666666665</v>
      </c>
      <c r="O437" s="1" t="s">
        <v>182</v>
      </c>
      <c r="P437" s="1" t="s">
        <v>13135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36</v>
      </c>
      <c r="B438" s="1" t="s">
        <v>17</v>
      </c>
      <c r="C438" s="1">
        <v>339.0</v>
      </c>
      <c r="D438" s="1">
        <v>0.0</v>
      </c>
      <c r="E438" s="1" t="s">
        <v>12409</v>
      </c>
      <c r="F438" s="1" t="s">
        <v>38</v>
      </c>
      <c r="G438" s="1" t="s">
        <v>20</v>
      </c>
      <c r="H438" s="1" t="s">
        <v>13136</v>
      </c>
      <c r="I438" s="1" t="s">
        <v>13137</v>
      </c>
      <c r="J438" s="1" t="s">
        <v>13138</v>
      </c>
      <c r="K438" s="1" t="s">
        <v>13139</v>
      </c>
      <c r="L438" s="1">
        <v>-2.0</v>
      </c>
      <c r="M438" s="1">
        <v>0.053366666666666666</v>
      </c>
      <c r="N438" s="1">
        <v>16.2428</v>
      </c>
      <c r="O438" s="1" t="s">
        <v>43</v>
      </c>
      <c r="P438" s="1" t="s">
        <v>13140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36</v>
      </c>
      <c r="B439" s="1" t="s">
        <v>17</v>
      </c>
      <c r="C439" s="1">
        <v>359.0</v>
      </c>
      <c r="D439" s="1">
        <v>75.0</v>
      </c>
      <c r="E439" s="2"/>
      <c r="F439" s="1" t="s">
        <v>67</v>
      </c>
      <c r="G439" s="1" t="s">
        <v>20</v>
      </c>
      <c r="H439" s="1" t="s">
        <v>13141</v>
      </c>
      <c r="I439" s="1" t="s">
        <v>13142</v>
      </c>
      <c r="J439" s="1" t="s">
        <v>13142</v>
      </c>
      <c r="K439" s="2"/>
      <c r="L439" s="1">
        <v>0.0</v>
      </c>
      <c r="M439" s="1"/>
      <c r="N439" s="1">
        <v>19.039166666666667</v>
      </c>
      <c r="O439" s="1" t="s">
        <v>43</v>
      </c>
      <c r="P439" s="1" t="s">
        <v>13143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36</v>
      </c>
      <c r="B440" s="1" t="s">
        <v>17</v>
      </c>
      <c r="C440" s="3">
        <v>236.0</v>
      </c>
      <c r="D440" s="1">
        <v>73.0</v>
      </c>
      <c r="E440" s="2"/>
      <c r="F440" s="1" t="s">
        <v>67</v>
      </c>
      <c r="G440" s="1" t="s">
        <v>68</v>
      </c>
      <c r="H440" s="1" t="s">
        <v>13144</v>
      </c>
      <c r="I440" s="1" t="s">
        <v>13145</v>
      </c>
      <c r="J440" s="1" t="s">
        <v>13145</v>
      </c>
      <c r="K440" s="2"/>
      <c r="L440" s="1">
        <v>-7.0</v>
      </c>
      <c r="M440" s="1"/>
      <c r="N440" s="1">
        <v>12.0125</v>
      </c>
      <c r="O440" s="1" t="s">
        <v>43</v>
      </c>
      <c r="P440" s="1" t="s">
        <v>12577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28</v>
      </c>
      <c r="B441" s="1" t="s">
        <v>17</v>
      </c>
      <c r="C441" s="1">
        <v>364.0</v>
      </c>
      <c r="D441" s="1">
        <v>0.0</v>
      </c>
      <c r="E441" s="1" t="s">
        <v>29</v>
      </c>
      <c r="F441" s="1" t="s">
        <v>19</v>
      </c>
      <c r="G441" s="1" t="s">
        <v>20</v>
      </c>
      <c r="H441" s="1" t="s">
        <v>13146</v>
      </c>
      <c r="I441" s="1" t="s">
        <v>13147</v>
      </c>
      <c r="J441" s="1" t="s">
        <v>13147</v>
      </c>
      <c r="K441" s="2"/>
      <c r="L441" s="1">
        <v>0.0</v>
      </c>
      <c r="M441" s="1"/>
      <c r="N441" s="1">
        <v>14.485516666666667</v>
      </c>
      <c r="O441" s="1" t="s">
        <v>11771</v>
      </c>
      <c r="P441" s="1" t="s">
        <v>13148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58</v>
      </c>
      <c r="B442" s="1" t="s">
        <v>17</v>
      </c>
      <c r="C442" s="1">
        <v>777.0</v>
      </c>
      <c r="D442" s="1">
        <v>0.0</v>
      </c>
      <c r="E442" s="2"/>
      <c r="F442" s="1" t="s">
        <v>19</v>
      </c>
      <c r="G442" s="1" t="s">
        <v>20</v>
      </c>
      <c r="H442" s="1" t="s">
        <v>13149</v>
      </c>
      <c r="I442" s="1" t="s">
        <v>13150</v>
      </c>
      <c r="J442" s="1" t="s">
        <v>13150</v>
      </c>
      <c r="K442" s="2"/>
      <c r="L442" s="1">
        <v>0.0</v>
      </c>
      <c r="M442" s="1"/>
      <c r="N442" s="1">
        <v>20.358466666666665</v>
      </c>
      <c r="O442" s="1" t="s">
        <v>11729</v>
      </c>
      <c r="P442" s="1" t="s">
        <v>13151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36</v>
      </c>
      <c r="B443" s="1" t="s">
        <v>17</v>
      </c>
      <c r="C443" s="3">
        <v>247.0</v>
      </c>
      <c r="D443" s="1">
        <v>62.0</v>
      </c>
      <c r="E443" s="2"/>
      <c r="F443" s="1" t="s">
        <v>67</v>
      </c>
      <c r="G443" s="1" t="s">
        <v>68</v>
      </c>
      <c r="H443" s="1" t="s">
        <v>13152</v>
      </c>
      <c r="I443" s="1" t="s">
        <v>13153</v>
      </c>
      <c r="J443" s="1" t="s">
        <v>13153</v>
      </c>
      <c r="K443" s="2"/>
      <c r="L443" s="1">
        <v>-2.0</v>
      </c>
      <c r="M443" s="1"/>
      <c r="N443" s="1">
        <v>16.76025</v>
      </c>
      <c r="O443" s="1" t="s">
        <v>43</v>
      </c>
      <c r="P443" s="1" t="s">
        <v>13154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28</v>
      </c>
      <c r="B444" s="1" t="s">
        <v>17</v>
      </c>
      <c r="C444" s="1">
        <v>214.2</v>
      </c>
      <c r="D444" s="1">
        <v>0.0</v>
      </c>
      <c r="E444" s="1" t="s">
        <v>29</v>
      </c>
      <c r="F444" s="1" t="s">
        <v>19</v>
      </c>
      <c r="G444" s="1" t="s">
        <v>20</v>
      </c>
      <c r="H444" s="1" t="s">
        <v>13155</v>
      </c>
      <c r="I444" s="1" t="s">
        <v>13156</v>
      </c>
      <c r="J444" s="1" t="s">
        <v>13156</v>
      </c>
      <c r="K444" s="2"/>
      <c r="L444" s="1">
        <v>-5.0</v>
      </c>
      <c r="M444" s="1"/>
      <c r="N444" s="1">
        <v>9.89005</v>
      </c>
      <c r="O444" s="1" t="s">
        <v>11771</v>
      </c>
      <c r="P444" s="1" t="s">
        <v>11935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28</v>
      </c>
      <c r="B445" s="1" t="s">
        <v>17</v>
      </c>
      <c r="C445" s="1">
        <v>566.0</v>
      </c>
      <c r="D445" s="1">
        <v>0.0</v>
      </c>
      <c r="E445" s="1" t="s">
        <v>29</v>
      </c>
      <c r="F445" s="1" t="s">
        <v>19</v>
      </c>
      <c r="G445" s="1" t="s">
        <v>20</v>
      </c>
      <c r="H445" s="1" t="s">
        <v>13157</v>
      </c>
      <c r="I445" s="1" t="s">
        <v>13158</v>
      </c>
      <c r="J445" s="1" t="s">
        <v>13158</v>
      </c>
      <c r="K445" s="2"/>
      <c r="L445" s="1">
        <v>0.0</v>
      </c>
      <c r="M445" s="1"/>
      <c r="N445" s="1">
        <v>19.4296</v>
      </c>
      <c r="O445" s="1" t="s">
        <v>11771</v>
      </c>
      <c r="P445" s="1" t="s">
        <v>13159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36</v>
      </c>
      <c r="B446" s="1" t="s">
        <v>17</v>
      </c>
      <c r="C446" s="1">
        <v>748.0</v>
      </c>
      <c r="D446" s="1">
        <v>0.0</v>
      </c>
      <c r="E446" s="1" t="s">
        <v>29</v>
      </c>
      <c r="F446" s="1" t="s">
        <v>38</v>
      </c>
      <c r="G446" s="1" t="s">
        <v>20</v>
      </c>
      <c r="H446" s="1" t="s">
        <v>13160</v>
      </c>
      <c r="I446" s="1" t="s">
        <v>13161</v>
      </c>
      <c r="J446" s="1" t="s">
        <v>13162</v>
      </c>
      <c r="K446" s="1" t="s">
        <v>13163</v>
      </c>
      <c r="L446" s="1">
        <v>-20.0</v>
      </c>
      <c r="M446" s="1">
        <v>0.6916833333333333</v>
      </c>
      <c r="N446" s="1">
        <v>16.612066666666667</v>
      </c>
      <c r="O446" s="1" t="s">
        <v>43</v>
      </c>
      <c r="P446" s="1" t="s">
        <v>13164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28</v>
      </c>
      <c r="B447" s="1" t="s">
        <v>17</v>
      </c>
      <c r="C447" s="1">
        <v>651.6</v>
      </c>
      <c r="D447" s="1">
        <v>0.0</v>
      </c>
      <c r="E447" s="1" t="s">
        <v>29</v>
      </c>
      <c r="F447" s="1" t="s">
        <v>19</v>
      </c>
      <c r="G447" s="1" t="s">
        <v>20</v>
      </c>
      <c r="H447" s="1" t="s">
        <v>13165</v>
      </c>
      <c r="I447" s="1" t="s">
        <v>13166</v>
      </c>
      <c r="J447" s="1" t="s">
        <v>13166</v>
      </c>
      <c r="K447" s="2"/>
      <c r="L447" s="1">
        <v>0.0</v>
      </c>
      <c r="M447" s="1"/>
      <c r="N447" s="1">
        <v>20.273683333333334</v>
      </c>
      <c r="O447" s="1" t="s">
        <v>11771</v>
      </c>
      <c r="P447" s="1" t="s">
        <v>13167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16</v>
      </c>
      <c r="B448" s="1" t="s">
        <v>17</v>
      </c>
      <c r="C448" s="1">
        <v>658.0</v>
      </c>
      <c r="D448" s="1">
        <v>0.0</v>
      </c>
      <c r="E448" s="1" t="s">
        <v>13168</v>
      </c>
      <c r="F448" s="1" t="s">
        <v>19</v>
      </c>
      <c r="G448" s="1" t="s">
        <v>20</v>
      </c>
      <c r="H448" s="1" t="s">
        <v>13169</v>
      </c>
      <c r="I448" s="1" t="s">
        <v>13170</v>
      </c>
      <c r="J448" s="1" t="s">
        <v>13170</v>
      </c>
      <c r="K448" s="2"/>
      <c r="L448" s="1">
        <v>-4.0</v>
      </c>
      <c r="M448" s="1"/>
      <c r="N448" s="1">
        <v>15.936833333333333</v>
      </c>
      <c r="O448" s="1" t="s">
        <v>11729</v>
      </c>
      <c r="P448" s="1" t="s">
        <v>13171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36</v>
      </c>
      <c r="B449" s="1" t="s">
        <v>17</v>
      </c>
      <c r="C449" s="1">
        <v>866.0</v>
      </c>
      <c r="D449" s="1">
        <v>0.0</v>
      </c>
      <c r="E449" s="1" t="s">
        <v>29</v>
      </c>
      <c r="F449" s="1" t="s">
        <v>38</v>
      </c>
      <c r="G449" s="1" t="s">
        <v>20</v>
      </c>
      <c r="H449" s="1" t="s">
        <v>13172</v>
      </c>
      <c r="I449" s="1" t="s">
        <v>13173</v>
      </c>
      <c r="J449" s="1" t="s">
        <v>13174</v>
      </c>
      <c r="K449" s="1" t="s">
        <v>13175</v>
      </c>
      <c r="L449" s="1">
        <v>-27.0</v>
      </c>
      <c r="M449" s="1">
        <v>0.5912833333333334</v>
      </c>
      <c r="N449" s="1">
        <v>14.990383333333334</v>
      </c>
      <c r="O449" s="1" t="s">
        <v>43</v>
      </c>
      <c r="P449" s="1" t="s">
        <v>13176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28</v>
      </c>
      <c r="B450" s="1" t="s">
        <v>17</v>
      </c>
      <c r="C450" s="3">
        <v>678.0</v>
      </c>
      <c r="D450" s="1">
        <v>0.0</v>
      </c>
      <c r="E450" s="1" t="s">
        <v>29</v>
      </c>
      <c r="F450" s="1" t="s">
        <v>19</v>
      </c>
      <c r="G450" s="1" t="s">
        <v>20</v>
      </c>
      <c r="H450" s="1" t="s">
        <v>13177</v>
      </c>
      <c r="I450" s="1" t="s">
        <v>13178</v>
      </c>
      <c r="J450" s="1" t="s">
        <v>13178</v>
      </c>
      <c r="K450" s="2"/>
      <c r="L450" s="1">
        <v>-4.0</v>
      </c>
      <c r="M450" s="1"/>
      <c r="N450" s="1">
        <v>15.21085</v>
      </c>
      <c r="O450" s="1" t="s">
        <v>11771</v>
      </c>
      <c r="P450" s="1" t="s">
        <v>13179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36</v>
      </c>
      <c r="B451" s="1" t="s">
        <v>17</v>
      </c>
      <c r="C451" s="1">
        <v>612.0</v>
      </c>
      <c r="D451" s="1">
        <v>0.0</v>
      </c>
      <c r="E451" s="1" t="s">
        <v>12409</v>
      </c>
      <c r="F451" s="1" t="s">
        <v>38</v>
      </c>
      <c r="G451" s="1" t="s">
        <v>20</v>
      </c>
      <c r="H451" s="1" t="s">
        <v>13180</v>
      </c>
      <c r="I451" s="1" t="s">
        <v>13181</v>
      </c>
      <c r="J451" s="1" t="s">
        <v>13182</v>
      </c>
      <c r="K451" s="1" t="s">
        <v>13183</v>
      </c>
      <c r="L451" s="1">
        <v>-11.0</v>
      </c>
      <c r="M451" s="1">
        <v>0.09583333333333334</v>
      </c>
      <c r="N451" s="1">
        <v>11.4492</v>
      </c>
      <c r="O451" s="1" t="s">
        <v>43</v>
      </c>
      <c r="P451" s="1" t="s">
        <v>13184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28</v>
      </c>
      <c r="B452" s="1" t="s">
        <v>17</v>
      </c>
      <c r="C452" s="1">
        <v>214.2</v>
      </c>
      <c r="D452" s="1">
        <v>0.0</v>
      </c>
      <c r="E452" s="1" t="s">
        <v>29</v>
      </c>
      <c r="F452" s="1" t="s">
        <v>19</v>
      </c>
      <c r="G452" s="1" t="s">
        <v>20</v>
      </c>
      <c r="H452" s="1" t="s">
        <v>13185</v>
      </c>
      <c r="I452" s="1" t="s">
        <v>13186</v>
      </c>
      <c r="J452" s="1" t="s">
        <v>13186</v>
      </c>
      <c r="K452" s="2"/>
      <c r="L452" s="1">
        <v>0.0</v>
      </c>
      <c r="M452" s="1"/>
      <c r="N452" s="1">
        <v>15.446016666666667</v>
      </c>
      <c r="O452" s="1" t="s">
        <v>11771</v>
      </c>
      <c r="P452" s="1" t="s">
        <v>11935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28</v>
      </c>
      <c r="B453" s="1" t="s">
        <v>17</v>
      </c>
      <c r="C453" s="1">
        <v>512.4</v>
      </c>
      <c r="D453" s="1">
        <v>0.0</v>
      </c>
      <c r="E453" s="1" t="s">
        <v>29</v>
      </c>
      <c r="F453" s="1" t="s">
        <v>19</v>
      </c>
      <c r="G453" s="1" t="s">
        <v>20</v>
      </c>
      <c r="H453" s="1" t="s">
        <v>13187</v>
      </c>
      <c r="I453" s="1" t="s">
        <v>13188</v>
      </c>
      <c r="J453" s="1" t="s">
        <v>13188</v>
      </c>
      <c r="K453" s="2"/>
      <c r="L453" s="1">
        <v>-4.0</v>
      </c>
      <c r="M453" s="1"/>
      <c r="N453" s="1">
        <v>15.533033333333334</v>
      </c>
      <c r="O453" s="1" t="s">
        <v>11771</v>
      </c>
      <c r="P453" s="1" t="s">
        <v>13189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36</v>
      </c>
      <c r="B454" s="1" t="s">
        <v>17</v>
      </c>
      <c r="C454" s="1">
        <v>565.0</v>
      </c>
      <c r="D454" s="1">
        <v>117.0</v>
      </c>
      <c r="E454" s="2"/>
      <c r="F454" s="1" t="s">
        <v>67</v>
      </c>
      <c r="G454" s="1" t="s">
        <v>68</v>
      </c>
      <c r="H454" s="1" t="s">
        <v>13190</v>
      </c>
      <c r="I454" s="1" t="s">
        <v>13191</v>
      </c>
      <c r="J454" s="1" t="s">
        <v>13191</v>
      </c>
      <c r="K454" s="2"/>
      <c r="L454" s="1">
        <v>-8.0</v>
      </c>
      <c r="M454" s="1"/>
      <c r="N454" s="1">
        <v>64.8562</v>
      </c>
      <c r="O454" s="1" t="s">
        <v>43</v>
      </c>
      <c r="P454" s="1" t="s">
        <v>13192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36</v>
      </c>
      <c r="B455" s="1" t="s">
        <v>17</v>
      </c>
      <c r="C455" s="1">
        <v>642.0</v>
      </c>
      <c r="D455" s="1">
        <v>0.0</v>
      </c>
      <c r="E455" s="1" t="s">
        <v>12409</v>
      </c>
      <c r="F455" s="1" t="s">
        <v>38</v>
      </c>
      <c r="G455" s="1" t="s">
        <v>20</v>
      </c>
      <c r="H455" s="1" t="s">
        <v>13193</v>
      </c>
      <c r="I455" s="1" t="s">
        <v>13194</v>
      </c>
      <c r="J455" s="1" t="s">
        <v>13195</v>
      </c>
      <c r="K455" s="1" t="s">
        <v>13196</v>
      </c>
      <c r="L455" s="1">
        <v>-14.0</v>
      </c>
      <c r="M455" s="1">
        <v>0.019616666666666668</v>
      </c>
      <c r="N455" s="1">
        <v>18.984666666666666</v>
      </c>
      <c r="O455" s="1" t="s">
        <v>43</v>
      </c>
      <c r="P455" s="1" t="s">
        <v>13197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28</v>
      </c>
      <c r="B456" s="1" t="s">
        <v>17</v>
      </c>
      <c r="C456" s="1">
        <v>428.4</v>
      </c>
      <c r="D456" s="1">
        <v>0.0</v>
      </c>
      <c r="E456" s="1" t="s">
        <v>29</v>
      </c>
      <c r="F456" s="1" t="s">
        <v>19</v>
      </c>
      <c r="G456" s="1" t="s">
        <v>20</v>
      </c>
      <c r="H456" s="1" t="s">
        <v>13198</v>
      </c>
      <c r="I456" s="1" t="s">
        <v>13199</v>
      </c>
      <c r="J456" s="1" t="s">
        <v>13199</v>
      </c>
      <c r="K456" s="2"/>
      <c r="L456" s="1">
        <v>7.0</v>
      </c>
      <c r="M456" s="1"/>
      <c r="N456" s="1">
        <v>22.883133333333333</v>
      </c>
      <c r="O456" s="1" t="s">
        <v>11771</v>
      </c>
      <c r="P456" s="1" t="s">
        <v>13200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58</v>
      </c>
      <c r="B457" s="1" t="s">
        <v>17</v>
      </c>
      <c r="C457" s="1">
        <v>705.0</v>
      </c>
      <c r="D457" s="1">
        <v>0.0</v>
      </c>
      <c r="E457" s="2"/>
      <c r="F457" s="1" t="s">
        <v>19</v>
      </c>
      <c r="G457" s="1" t="s">
        <v>20</v>
      </c>
      <c r="H457" s="1" t="s">
        <v>13201</v>
      </c>
      <c r="I457" s="1" t="s">
        <v>13202</v>
      </c>
      <c r="J457" s="1" t="s">
        <v>13202</v>
      </c>
      <c r="K457" s="2"/>
      <c r="L457" s="1">
        <v>-8.0</v>
      </c>
      <c r="M457" s="1"/>
      <c r="N457" s="1">
        <v>11.381733333333333</v>
      </c>
      <c r="O457" s="1" t="s">
        <v>11729</v>
      </c>
      <c r="P457" s="1" t="s">
        <v>13203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36</v>
      </c>
      <c r="B458" s="1" t="s">
        <v>17</v>
      </c>
      <c r="C458" s="3">
        <v>247.0</v>
      </c>
      <c r="D458" s="1">
        <v>62.0</v>
      </c>
      <c r="E458" s="2"/>
      <c r="F458" s="1" t="s">
        <v>67</v>
      </c>
      <c r="G458" s="1" t="s">
        <v>93</v>
      </c>
      <c r="H458" s="1" t="s">
        <v>13204</v>
      </c>
      <c r="I458" s="1" t="s">
        <v>13205</v>
      </c>
      <c r="J458" s="1" t="s">
        <v>13205</v>
      </c>
      <c r="K458" s="2"/>
      <c r="L458" s="1">
        <v>-10.0</v>
      </c>
      <c r="M458" s="1"/>
      <c r="N458" s="1">
        <v>9.044883333333333</v>
      </c>
      <c r="O458" s="1" t="s">
        <v>43</v>
      </c>
      <c r="P458" s="1" t="s">
        <v>13206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28</v>
      </c>
      <c r="B459" s="1" t="s">
        <v>17</v>
      </c>
      <c r="C459" s="1">
        <v>289.0</v>
      </c>
      <c r="D459" s="1">
        <v>0.0</v>
      </c>
      <c r="E459" s="1" t="s">
        <v>29</v>
      </c>
      <c r="F459" s="1" t="s">
        <v>19</v>
      </c>
      <c r="G459" s="1" t="s">
        <v>20</v>
      </c>
      <c r="H459" s="1" t="s">
        <v>13207</v>
      </c>
      <c r="I459" s="1" t="s">
        <v>13208</v>
      </c>
      <c r="J459" s="1" t="s">
        <v>13208</v>
      </c>
      <c r="K459" s="2"/>
      <c r="L459" s="1">
        <v>-7.0</v>
      </c>
      <c r="M459" s="1"/>
      <c r="N459" s="1">
        <v>7.3880333333333335</v>
      </c>
      <c r="O459" s="1" t="s">
        <v>11771</v>
      </c>
      <c r="P459" s="1" t="s">
        <v>13209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28</v>
      </c>
      <c r="B460" s="1" t="s">
        <v>17</v>
      </c>
      <c r="C460" s="1">
        <v>484.2</v>
      </c>
      <c r="D460" s="1">
        <v>0.0</v>
      </c>
      <c r="E460" s="1" t="s">
        <v>29</v>
      </c>
      <c r="F460" s="1" t="s">
        <v>19</v>
      </c>
      <c r="G460" s="1" t="s">
        <v>20</v>
      </c>
      <c r="H460" s="1" t="s">
        <v>13210</v>
      </c>
      <c r="I460" s="1" t="s">
        <v>13211</v>
      </c>
      <c r="J460" s="1" t="s">
        <v>13211</v>
      </c>
      <c r="K460" s="2"/>
      <c r="L460" s="1">
        <v>-2.0</v>
      </c>
      <c r="M460" s="1"/>
      <c r="N460" s="1">
        <v>12.847616666666667</v>
      </c>
      <c r="O460" s="1" t="s">
        <v>11771</v>
      </c>
      <c r="P460" s="1" t="s">
        <v>13212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58</v>
      </c>
      <c r="B461" s="1" t="s">
        <v>17</v>
      </c>
      <c r="C461" s="3">
        <v>399.0</v>
      </c>
      <c r="D461" s="1">
        <v>0.0</v>
      </c>
      <c r="E461" s="2"/>
      <c r="F461" s="1" t="s">
        <v>19</v>
      </c>
      <c r="G461" s="1" t="s">
        <v>20</v>
      </c>
      <c r="H461" s="1" t="s">
        <v>13213</v>
      </c>
      <c r="I461" s="1" t="s">
        <v>13214</v>
      </c>
      <c r="J461" s="1" t="s">
        <v>13214</v>
      </c>
      <c r="K461" s="2"/>
      <c r="L461" s="1">
        <v>-4.0</v>
      </c>
      <c r="M461" s="1"/>
      <c r="N461" s="1">
        <v>10.2595</v>
      </c>
      <c r="O461" s="1" t="s">
        <v>11729</v>
      </c>
      <c r="P461" s="1" t="s">
        <v>13215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28</v>
      </c>
      <c r="B462" s="1" t="s">
        <v>17</v>
      </c>
      <c r="C462" s="1">
        <v>438.4</v>
      </c>
      <c r="D462" s="1">
        <v>0.0</v>
      </c>
      <c r="E462" s="1" t="s">
        <v>29</v>
      </c>
      <c r="F462" s="1" t="s">
        <v>19</v>
      </c>
      <c r="G462" s="1" t="s">
        <v>20</v>
      </c>
      <c r="H462" s="1" t="s">
        <v>13216</v>
      </c>
      <c r="I462" s="1" t="s">
        <v>13217</v>
      </c>
      <c r="J462" s="1" t="s">
        <v>13217</v>
      </c>
      <c r="K462" s="2"/>
      <c r="L462" s="1">
        <v>-5.0</v>
      </c>
      <c r="M462" s="1"/>
      <c r="N462" s="1">
        <v>9.4611</v>
      </c>
      <c r="O462" s="1" t="s">
        <v>11771</v>
      </c>
      <c r="P462" s="1" t="s">
        <v>13218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28</v>
      </c>
      <c r="B463" s="3" t="s">
        <v>17</v>
      </c>
      <c r="C463" s="1">
        <v>394.0</v>
      </c>
      <c r="D463" s="1">
        <v>0.0</v>
      </c>
      <c r="E463" s="1" t="s">
        <v>29</v>
      </c>
      <c r="F463" s="1" t="s">
        <v>19</v>
      </c>
      <c r="G463" s="1" t="s">
        <v>20</v>
      </c>
      <c r="H463" s="1" t="s">
        <v>13219</v>
      </c>
      <c r="I463" s="1" t="s">
        <v>13220</v>
      </c>
      <c r="J463" s="1" t="s">
        <v>13220</v>
      </c>
      <c r="K463" s="2"/>
      <c r="L463" s="1">
        <v>-6.0</v>
      </c>
      <c r="M463" s="1"/>
      <c r="N463" s="1">
        <v>8.084983333333334</v>
      </c>
      <c r="O463" s="1" t="s">
        <v>11771</v>
      </c>
      <c r="P463" s="1" t="s">
        <v>13221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36</v>
      </c>
      <c r="B464" s="1" t="s">
        <v>17</v>
      </c>
      <c r="C464" s="1">
        <v>344.0</v>
      </c>
      <c r="D464" s="1">
        <v>0.0</v>
      </c>
      <c r="E464" s="1" t="s">
        <v>12409</v>
      </c>
      <c r="F464" s="1" t="s">
        <v>38</v>
      </c>
      <c r="G464" s="1" t="s">
        <v>20</v>
      </c>
      <c r="H464" s="1" t="s">
        <v>13222</v>
      </c>
      <c r="I464" s="1" t="s">
        <v>13223</v>
      </c>
      <c r="J464" s="1" t="s">
        <v>13224</v>
      </c>
      <c r="K464" s="1" t="s">
        <v>13225</v>
      </c>
      <c r="L464" s="1">
        <v>-8.0</v>
      </c>
      <c r="M464" s="1">
        <v>0.01855</v>
      </c>
      <c r="N464" s="1">
        <v>7.023533333333333</v>
      </c>
      <c r="O464" s="1" t="s">
        <v>43</v>
      </c>
      <c r="P464" s="1" t="s">
        <v>13226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16</v>
      </c>
      <c r="B465" s="1" t="s">
        <v>17</v>
      </c>
      <c r="C465" s="1">
        <v>478.0</v>
      </c>
      <c r="D465" s="1">
        <v>0.0</v>
      </c>
      <c r="E465" s="1" t="s">
        <v>12286</v>
      </c>
      <c r="F465" s="1" t="s">
        <v>19</v>
      </c>
      <c r="G465" s="1" t="s">
        <v>20</v>
      </c>
      <c r="H465" s="1" t="s">
        <v>13227</v>
      </c>
      <c r="I465" s="1" t="s">
        <v>13228</v>
      </c>
      <c r="J465" s="1" t="s">
        <v>13228</v>
      </c>
      <c r="K465" s="2"/>
      <c r="L465" s="1">
        <v>-5.0</v>
      </c>
      <c r="M465" s="1"/>
      <c r="N465" s="1">
        <v>9.640766666666666</v>
      </c>
      <c r="O465" s="1" t="s">
        <v>11729</v>
      </c>
      <c r="P465" s="1" t="s">
        <v>13229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28</v>
      </c>
      <c r="B466" s="1" t="s">
        <v>17</v>
      </c>
      <c r="C466" s="1">
        <v>600.4</v>
      </c>
      <c r="D466" s="1">
        <v>0.0</v>
      </c>
      <c r="E466" s="1" t="s">
        <v>29</v>
      </c>
      <c r="F466" s="1" t="s">
        <v>19</v>
      </c>
      <c r="G466" s="1" t="s">
        <v>20</v>
      </c>
      <c r="H466" s="1" t="s">
        <v>13230</v>
      </c>
      <c r="I466" s="1" t="s">
        <v>13231</v>
      </c>
      <c r="J466" s="1" t="s">
        <v>13231</v>
      </c>
      <c r="K466" s="2"/>
      <c r="L466" s="1">
        <v>-5.0</v>
      </c>
      <c r="M466" s="1"/>
      <c r="N466" s="1">
        <v>14.016166666666667</v>
      </c>
      <c r="O466" s="1" t="s">
        <v>11771</v>
      </c>
      <c r="P466" s="1" t="s">
        <v>13232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179</v>
      </c>
      <c r="B467" s="1" t="s">
        <v>17</v>
      </c>
      <c r="C467" s="1">
        <v>119.0</v>
      </c>
      <c r="D467" s="1">
        <v>0.0</v>
      </c>
      <c r="E467" s="2"/>
      <c r="F467" s="1" t="s">
        <v>67</v>
      </c>
      <c r="G467" s="1" t="s">
        <v>93</v>
      </c>
      <c r="H467" s="1" t="s">
        <v>13233</v>
      </c>
      <c r="I467" s="1" t="s">
        <v>13234</v>
      </c>
      <c r="J467" s="1" t="s">
        <v>13234</v>
      </c>
      <c r="K467" s="2"/>
      <c r="L467" s="1">
        <v>-1.0</v>
      </c>
      <c r="M467" s="1"/>
      <c r="N467" s="1">
        <v>4.666366666666667</v>
      </c>
      <c r="O467" s="1" t="s">
        <v>182</v>
      </c>
      <c r="P467" s="1" t="s">
        <v>13235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179</v>
      </c>
      <c r="B468" s="1" t="s">
        <v>17</v>
      </c>
      <c r="C468" s="1">
        <v>309.0</v>
      </c>
      <c r="D468" s="1">
        <v>0.0</v>
      </c>
      <c r="E468" s="2"/>
      <c r="F468" s="1" t="s">
        <v>67</v>
      </c>
      <c r="G468" s="1" t="s">
        <v>93</v>
      </c>
      <c r="H468" s="1" t="s">
        <v>13236</v>
      </c>
      <c r="I468" s="1" t="s">
        <v>13237</v>
      </c>
      <c r="J468" s="1" t="s">
        <v>13237</v>
      </c>
      <c r="K468" s="2"/>
      <c r="L468" s="1">
        <v>-1.0</v>
      </c>
      <c r="M468" s="1"/>
      <c r="N468" s="1">
        <v>4.962483333333333</v>
      </c>
      <c r="O468" s="1" t="s">
        <v>182</v>
      </c>
      <c r="P468" s="1" t="s">
        <v>13238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36</v>
      </c>
      <c r="B469" s="1" t="s">
        <v>17</v>
      </c>
      <c r="C469" s="1">
        <v>612.0</v>
      </c>
      <c r="D469" s="1">
        <v>0.0</v>
      </c>
      <c r="E469" s="1" t="s">
        <v>12409</v>
      </c>
      <c r="F469" s="1" t="s">
        <v>38</v>
      </c>
      <c r="G469" s="1" t="s">
        <v>20</v>
      </c>
      <c r="H469" s="1" t="s">
        <v>13239</v>
      </c>
      <c r="I469" s="1" t="s">
        <v>13240</v>
      </c>
      <c r="J469" s="1" t="s">
        <v>13241</v>
      </c>
      <c r="K469" s="1" t="s">
        <v>13242</v>
      </c>
      <c r="L469" s="1">
        <v>0.0</v>
      </c>
      <c r="M469" s="1">
        <v>0.03381666666666667</v>
      </c>
      <c r="N469" s="1">
        <v>14.659866666666666</v>
      </c>
      <c r="O469" s="1" t="s">
        <v>43</v>
      </c>
      <c r="P469" s="1" t="s">
        <v>13243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28</v>
      </c>
      <c r="B470" s="1" t="s">
        <v>17</v>
      </c>
      <c r="C470" s="1">
        <v>428.4</v>
      </c>
      <c r="D470" s="1">
        <v>0.0</v>
      </c>
      <c r="E470" s="1" t="s">
        <v>29</v>
      </c>
      <c r="F470" s="1" t="s">
        <v>19</v>
      </c>
      <c r="G470" s="1" t="s">
        <v>20</v>
      </c>
      <c r="H470" s="1" t="s">
        <v>13244</v>
      </c>
      <c r="I470" s="1" t="s">
        <v>13245</v>
      </c>
      <c r="J470" s="1" t="s">
        <v>13245</v>
      </c>
      <c r="K470" s="2"/>
      <c r="L470" s="1">
        <v>-11.0</v>
      </c>
      <c r="M470" s="1"/>
      <c r="N470" s="1">
        <v>40.30455</v>
      </c>
      <c r="O470" s="1" t="s">
        <v>11771</v>
      </c>
      <c r="P470" s="1" t="s">
        <v>13246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28</v>
      </c>
      <c r="B471" s="1" t="s">
        <v>17</v>
      </c>
      <c r="C471" s="1">
        <v>289.0</v>
      </c>
      <c r="D471" s="1">
        <v>0.0</v>
      </c>
      <c r="E471" s="1" t="s">
        <v>29</v>
      </c>
      <c r="F471" s="1" t="s">
        <v>19</v>
      </c>
      <c r="G471" s="1" t="s">
        <v>20</v>
      </c>
      <c r="H471" s="1" t="s">
        <v>13247</v>
      </c>
      <c r="I471" s="1" t="s">
        <v>13248</v>
      </c>
      <c r="J471" s="1" t="s">
        <v>13248</v>
      </c>
      <c r="K471" s="2"/>
      <c r="L471" s="1">
        <v>-9.0</v>
      </c>
      <c r="M471" s="1"/>
      <c r="N471" s="1">
        <v>5.184366666666667</v>
      </c>
      <c r="O471" s="1" t="s">
        <v>11771</v>
      </c>
      <c r="P471" s="1" t="s">
        <v>12241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58</v>
      </c>
      <c r="B472" s="1" t="s">
        <v>17</v>
      </c>
      <c r="C472" s="1">
        <v>364.0</v>
      </c>
      <c r="D472" s="1">
        <v>0.0</v>
      </c>
      <c r="E472" s="2"/>
      <c r="F472" s="1" t="s">
        <v>19</v>
      </c>
      <c r="G472" s="1" t="s">
        <v>20</v>
      </c>
      <c r="H472" s="1" t="s">
        <v>13249</v>
      </c>
      <c r="I472" s="1" t="s">
        <v>13250</v>
      </c>
      <c r="J472" s="1" t="s">
        <v>13250</v>
      </c>
      <c r="K472" s="2"/>
      <c r="L472" s="1">
        <v>-9.0</v>
      </c>
      <c r="M472" s="1"/>
      <c r="N472" s="1">
        <v>5.917883333333333</v>
      </c>
      <c r="O472" s="1" t="s">
        <v>11729</v>
      </c>
      <c r="P472" s="1" t="s">
        <v>13251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36</v>
      </c>
      <c r="B473" s="1" t="s">
        <v>17</v>
      </c>
      <c r="C473" s="1">
        <v>557.0</v>
      </c>
      <c r="D473" s="1">
        <v>0.0</v>
      </c>
      <c r="E473" s="1" t="s">
        <v>12409</v>
      </c>
      <c r="F473" s="1" t="s">
        <v>38</v>
      </c>
      <c r="G473" s="1" t="s">
        <v>20</v>
      </c>
      <c r="H473" s="1" t="s">
        <v>13252</v>
      </c>
      <c r="I473" s="1" t="s">
        <v>13253</v>
      </c>
      <c r="J473" s="1" t="s">
        <v>13254</v>
      </c>
      <c r="K473" s="1" t="s">
        <v>13255</v>
      </c>
      <c r="L473" s="1">
        <v>-3.0</v>
      </c>
      <c r="M473" s="1">
        <v>0.024283333333333334</v>
      </c>
      <c r="N473" s="1">
        <v>14.629333333333333</v>
      </c>
      <c r="O473" s="1" t="s">
        <v>43</v>
      </c>
      <c r="P473" s="1" t="s">
        <v>13256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28</v>
      </c>
      <c r="B474" s="1" t="s">
        <v>17</v>
      </c>
      <c r="C474" s="1">
        <v>281.2</v>
      </c>
      <c r="D474" s="1">
        <v>0.0</v>
      </c>
      <c r="E474" s="1" t="s">
        <v>29</v>
      </c>
      <c r="F474" s="1" t="s">
        <v>19</v>
      </c>
      <c r="G474" s="1" t="s">
        <v>20</v>
      </c>
      <c r="H474" s="1" t="s">
        <v>13257</v>
      </c>
      <c r="I474" s="1" t="s">
        <v>13258</v>
      </c>
      <c r="J474" s="1" t="s">
        <v>13258</v>
      </c>
      <c r="K474" s="2"/>
      <c r="L474" s="1">
        <v>-5.0</v>
      </c>
      <c r="M474" s="1"/>
      <c r="N474" s="1">
        <v>9.494166666666667</v>
      </c>
      <c r="O474" s="1" t="s">
        <v>11771</v>
      </c>
      <c r="P474" s="1" t="s">
        <v>13259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58</v>
      </c>
      <c r="B475" s="1" t="s">
        <v>17</v>
      </c>
      <c r="C475" s="1">
        <v>762.0</v>
      </c>
      <c r="D475" s="1">
        <v>0.0</v>
      </c>
      <c r="E475" s="2"/>
      <c r="F475" s="1" t="s">
        <v>19</v>
      </c>
      <c r="G475" s="1" t="s">
        <v>20</v>
      </c>
      <c r="H475" s="1" t="s">
        <v>13260</v>
      </c>
      <c r="I475" s="1" t="s">
        <v>13261</v>
      </c>
      <c r="J475" s="1" t="s">
        <v>13261</v>
      </c>
      <c r="K475" s="2"/>
      <c r="L475" s="1">
        <v>-7.0</v>
      </c>
      <c r="M475" s="1"/>
      <c r="N475" s="1">
        <v>12.167766666666667</v>
      </c>
      <c r="O475" s="1" t="s">
        <v>11729</v>
      </c>
      <c r="P475" s="1" t="s">
        <v>13262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36</v>
      </c>
      <c r="B476" s="1" t="s">
        <v>17</v>
      </c>
      <c r="C476" s="3">
        <v>309.0</v>
      </c>
      <c r="D476" s="1">
        <v>0.0</v>
      </c>
      <c r="E476" s="1" t="s">
        <v>29</v>
      </c>
      <c r="F476" s="1" t="s">
        <v>38</v>
      </c>
      <c r="G476" s="1" t="s">
        <v>20</v>
      </c>
      <c r="H476" s="1" t="s">
        <v>13263</v>
      </c>
      <c r="I476" s="1" t="s">
        <v>13264</v>
      </c>
      <c r="J476" s="1" t="s">
        <v>13265</v>
      </c>
      <c r="K476" s="1" t="s">
        <v>13266</v>
      </c>
      <c r="L476" s="1">
        <v>-5.0</v>
      </c>
      <c r="M476" s="1">
        <v>0.7984666666666667</v>
      </c>
      <c r="N476" s="1">
        <v>18.89685</v>
      </c>
      <c r="O476" s="1" t="s">
        <v>43</v>
      </c>
      <c r="P476" s="1" t="s">
        <v>11778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28</v>
      </c>
      <c r="B477" s="1" t="s">
        <v>17</v>
      </c>
      <c r="C477" s="1">
        <v>224.2</v>
      </c>
      <c r="D477" s="1">
        <v>0.0</v>
      </c>
      <c r="E477" s="1" t="s">
        <v>29</v>
      </c>
      <c r="F477" s="1" t="s">
        <v>19</v>
      </c>
      <c r="G477" s="1" t="s">
        <v>20</v>
      </c>
      <c r="H477" s="1" t="s">
        <v>13267</v>
      </c>
      <c r="I477" s="1" t="s">
        <v>13268</v>
      </c>
      <c r="J477" s="1" t="s">
        <v>13268</v>
      </c>
      <c r="K477" s="2"/>
      <c r="L477" s="1">
        <v>-10.0</v>
      </c>
      <c r="M477" s="1"/>
      <c r="N477" s="1">
        <v>4.935566666666666</v>
      </c>
      <c r="O477" s="1" t="s">
        <v>11771</v>
      </c>
      <c r="P477" s="1" t="s">
        <v>13269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36</v>
      </c>
      <c r="B478" s="1" t="s">
        <v>17</v>
      </c>
      <c r="C478" s="1">
        <v>1045.0</v>
      </c>
      <c r="D478" s="1">
        <v>0.0</v>
      </c>
      <c r="E478" s="1" t="s">
        <v>12409</v>
      </c>
      <c r="F478" s="1" t="s">
        <v>38</v>
      </c>
      <c r="G478" s="1" t="s">
        <v>20</v>
      </c>
      <c r="H478" s="1" t="s">
        <v>13270</v>
      </c>
      <c r="I478" s="1" t="s">
        <v>13271</v>
      </c>
      <c r="J478" s="1" t="s">
        <v>13272</v>
      </c>
      <c r="K478" s="1" t="s">
        <v>13273</v>
      </c>
      <c r="L478" s="1">
        <v>4.0</v>
      </c>
      <c r="M478" s="1">
        <v>0.015783333333333333</v>
      </c>
      <c r="N478" s="1">
        <v>17.0707</v>
      </c>
      <c r="O478" s="1" t="s">
        <v>43</v>
      </c>
      <c r="P478" s="1" t="s">
        <v>13274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28</v>
      </c>
      <c r="B479" s="1" t="s">
        <v>17</v>
      </c>
      <c r="C479" s="1">
        <v>523.0</v>
      </c>
      <c r="D479" s="1">
        <v>0.0</v>
      </c>
      <c r="E479" s="1" t="s">
        <v>29</v>
      </c>
      <c r="F479" s="1" t="s">
        <v>19</v>
      </c>
      <c r="G479" s="1" t="s">
        <v>20</v>
      </c>
      <c r="H479" s="1" t="s">
        <v>13275</v>
      </c>
      <c r="I479" s="1" t="s">
        <v>13276</v>
      </c>
      <c r="J479" s="1" t="s">
        <v>13276</v>
      </c>
      <c r="K479" s="2"/>
      <c r="L479" s="1">
        <v>-2.0</v>
      </c>
      <c r="M479" s="1"/>
      <c r="N479" s="1">
        <v>17.916833333333333</v>
      </c>
      <c r="O479" s="1" t="s">
        <v>11771</v>
      </c>
      <c r="P479" s="1" t="s">
        <v>13277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36</v>
      </c>
      <c r="B480" s="1" t="s">
        <v>17</v>
      </c>
      <c r="C480" s="1">
        <v>284.0</v>
      </c>
      <c r="D480" s="1">
        <v>0.0</v>
      </c>
      <c r="E480" s="1" t="s">
        <v>12409</v>
      </c>
      <c r="F480" s="1" t="s">
        <v>38</v>
      </c>
      <c r="G480" s="1" t="s">
        <v>20</v>
      </c>
      <c r="H480" s="1" t="s">
        <v>13278</v>
      </c>
      <c r="I480" s="1" t="s">
        <v>13279</v>
      </c>
      <c r="J480" s="1" t="s">
        <v>13280</v>
      </c>
      <c r="K480" s="1" t="s">
        <v>13281</v>
      </c>
      <c r="L480" s="1">
        <v>2.0</v>
      </c>
      <c r="M480" s="1">
        <v>0.026133333333333335</v>
      </c>
      <c r="N480" s="1">
        <v>18.42525</v>
      </c>
      <c r="O480" s="1" t="s">
        <v>43</v>
      </c>
      <c r="P480" s="1" t="s">
        <v>13282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36</v>
      </c>
      <c r="B481" s="1" t="s">
        <v>17</v>
      </c>
      <c r="C481" s="1">
        <v>662.0</v>
      </c>
      <c r="D481" s="1">
        <v>0.0</v>
      </c>
      <c r="E481" s="1" t="s">
        <v>12409</v>
      </c>
      <c r="F481" s="1" t="s">
        <v>38</v>
      </c>
      <c r="G481" s="1" t="s">
        <v>20</v>
      </c>
      <c r="H481" s="1" t="s">
        <v>13283</v>
      </c>
      <c r="I481" s="1" t="s">
        <v>13284</v>
      </c>
      <c r="J481" s="1" t="s">
        <v>13285</v>
      </c>
      <c r="K481" s="1" t="s">
        <v>13286</v>
      </c>
      <c r="L481" s="1">
        <v>-5.0</v>
      </c>
      <c r="M481" s="1">
        <v>0.0285</v>
      </c>
      <c r="N481" s="1">
        <v>26.798283333333334</v>
      </c>
      <c r="O481" s="1" t="s">
        <v>43</v>
      </c>
      <c r="P481" s="1" t="s">
        <v>13287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58</v>
      </c>
      <c r="B482" s="1" t="s">
        <v>17</v>
      </c>
      <c r="C482" s="1">
        <v>321.0</v>
      </c>
      <c r="D482" s="1">
        <v>0.0</v>
      </c>
      <c r="E482" s="2"/>
      <c r="F482" s="1" t="s">
        <v>19</v>
      </c>
      <c r="G482" s="1" t="s">
        <v>20</v>
      </c>
      <c r="H482" s="1" t="s">
        <v>13288</v>
      </c>
      <c r="I482" s="1" t="s">
        <v>13289</v>
      </c>
      <c r="J482" s="1" t="s">
        <v>13289</v>
      </c>
      <c r="K482" s="2"/>
      <c r="L482" s="1">
        <v>-5.0</v>
      </c>
      <c r="M482" s="1"/>
      <c r="N482" s="1">
        <v>9.433616666666667</v>
      </c>
      <c r="O482" s="1" t="s">
        <v>11729</v>
      </c>
      <c r="P482" s="1" t="s">
        <v>13290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58</v>
      </c>
      <c r="B483" s="1" t="s">
        <v>17</v>
      </c>
      <c r="C483" s="1">
        <v>299.0</v>
      </c>
      <c r="D483" s="1">
        <v>0.0</v>
      </c>
      <c r="E483" s="2"/>
      <c r="F483" s="1" t="s">
        <v>19</v>
      </c>
      <c r="G483" s="1" t="s">
        <v>93</v>
      </c>
      <c r="H483" s="1" t="s">
        <v>13291</v>
      </c>
      <c r="I483" s="1" t="s">
        <v>13292</v>
      </c>
      <c r="J483" s="1" t="s">
        <v>13292</v>
      </c>
      <c r="K483" s="2"/>
      <c r="L483" s="1">
        <v>-8.0</v>
      </c>
      <c r="M483" s="1"/>
      <c r="N483" s="1">
        <v>6.00515</v>
      </c>
      <c r="O483" s="1" t="s">
        <v>11729</v>
      </c>
      <c r="P483" s="1" t="s">
        <v>13293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28</v>
      </c>
      <c r="B484" s="1" t="s">
        <v>17</v>
      </c>
      <c r="C484" s="1">
        <v>271.2</v>
      </c>
      <c r="D484" s="1">
        <v>0.0</v>
      </c>
      <c r="E484" s="1" t="s">
        <v>29</v>
      </c>
      <c r="F484" s="1" t="s">
        <v>19</v>
      </c>
      <c r="G484" s="1" t="s">
        <v>20</v>
      </c>
      <c r="H484" s="1" t="s">
        <v>13294</v>
      </c>
      <c r="I484" s="1" t="s">
        <v>13295</v>
      </c>
      <c r="J484" s="1" t="s">
        <v>13295</v>
      </c>
      <c r="K484" s="2"/>
      <c r="L484" s="1">
        <v>-5.0</v>
      </c>
      <c r="M484" s="1"/>
      <c r="N484" s="1">
        <v>9.36185</v>
      </c>
      <c r="O484" s="1" t="s">
        <v>11771</v>
      </c>
      <c r="P484" s="1" t="s">
        <v>13296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17</v>
      </c>
      <c r="C485" s="1">
        <v>493.0</v>
      </c>
      <c r="D485" s="1">
        <v>0.0</v>
      </c>
      <c r="E485" s="1" t="s">
        <v>12270</v>
      </c>
      <c r="F485" s="1" t="s">
        <v>19</v>
      </c>
      <c r="G485" s="1" t="s">
        <v>20</v>
      </c>
      <c r="H485" s="1" t="s">
        <v>13297</v>
      </c>
      <c r="I485" s="1" t="s">
        <v>13298</v>
      </c>
      <c r="J485" s="1" t="s">
        <v>13298</v>
      </c>
      <c r="K485" s="2"/>
      <c r="L485" s="1">
        <v>-8.0</v>
      </c>
      <c r="M485" s="1"/>
      <c r="N485" s="1">
        <v>6.04445</v>
      </c>
      <c r="O485" s="1" t="s">
        <v>11729</v>
      </c>
      <c r="P485" s="1" t="s">
        <v>13299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28</v>
      </c>
      <c r="B486" s="1" t="s">
        <v>17</v>
      </c>
      <c r="C486" s="3">
        <v>249.2</v>
      </c>
      <c r="D486" s="1">
        <v>0.0</v>
      </c>
      <c r="E486" s="1" t="s">
        <v>29</v>
      </c>
      <c r="F486" s="1" t="s">
        <v>19</v>
      </c>
      <c r="G486" s="1" t="s">
        <v>20</v>
      </c>
      <c r="H486" s="1" t="s">
        <v>13300</v>
      </c>
      <c r="I486" s="1" t="s">
        <v>13301</v>
      </c>
      <c r="J486" s="1" t="s">
        <v>13301</v>
      </c>
      <c r="K486" s="2"/>
      <c r="L486" s="1">
        <v>-5.0</v>
      </c>
      <c r="M486" s="1"/>
      <c r="N486" s="1">
        <v>9.841983333333333</v>
      </c>
      <c r="O486" s="1" t="s">
        <v>11771</v>
      </c>
      <c r="P486" s="1" t="s">
        <v>13302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36</v>
      </c>
      <c r="B487" s="1" t="s">
        <v>17</v>
      </c>
      <c r="C487" s="1">
        <v>527.0</v>
      </c>
      <c r="D487" s="1">
        <v>0.0</v>
      </c>
      <c r="E487" s="1" t="s">
        <v>12409</v>
      </c>
      <c r="F487" s="1" t="s">
        <v>38</v>
      </c>
      <c r="G487" s="1" t="s">
        <v>20</v>
      </c>
      <c r="H487" s="1" t="s">
        <v>13303</v>
      </c>
      <c r="I487" s="1" t="s">
        <v>13304</v>
      </c>
      <c r="J487" s="1" t="s">
        <v>13305</v>
      </c>
      <c r="K487" s="1" t="s">
        <v>13306</v>
      </c>
      <c r="L487" s="1">
        <v>-7.0</v>
      </c>
      <c r="M487" s="1">
        <v>38.97453333333333</v>
      </c>
      <c r="N487" s="1">
        <v>111.51391666666666</v>
      </c>
      <c r="O487" s="1" t="s">
        <v>43</v>
      </c>
      <c r="P487" s="1" t="s">
        <v>13307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179</v>
      </c>
      <c r="B488" s="1" t="s">
        <v>17</v>
      </c>
      <c r="C488" s="1">
        <v>358.0</v>
      </c>
      <c r="D488" s="1">
        <v>0.0</v>
      </c>
      <c r="E488" s="1" t="s">
        <v>12409</v>
      </c>
      <c r="F488" s="1" t="s">
        <v>38</v>
      </c>
      <c r="G488" s="1" t="s">
        <v>93</v>
      </c>
      <c r="H488" s="1" t="s">
        <v>13308</v>
      </c>
      <c r="I488" s="1" t="s">
        <v>13309</v>
      </c>
      <c r="J488" s="1" t="s">
        <v>13310</v>
      </c>
      <c r="K488" s="1" t="s">
        <v>13311</v>
      </c>
      <c r="L488" s="1">
        <v>2.0</v>
      </c>
      <c r="M488" s="1">
        <v>0.024066666666666667</v>
      </c>
      <c r="N488" s="1">
        <v>14.502716666666666</v>
      </c>
      <c r="O488" s="1" t="s">
        <v>182</v>
      </c>
      <c r="P488" s="1" t="s">
        <v>13312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28</v>
      </c>
      <c r="B489" s="1" t="s">
        <v>17</v>
      </c>
      <c r="C489" s="1">
        <v>658.0</v>
      </c>
      <c r="D489" s="1">
        <v>0.0</v>
      </c>
      <c r="E489" s="1" t="s">
        <v>29</v>
      </c>
      <c r="F489" s="1" t="s">
        <v>19</v>
      </c>
      <c r="G489" s="1" t="s">
        <v>20</v>
      </c>
      <c r="H489" s="1" t="s">
        <v>13313</v>
      </c>
      <c r="I489" s="1" t="s">
        <v>13314</v>
      </c>
      <c r="J489" s="1" t="s">
        <v>13314</v>
      </c>
      <c r="K489" s="2"/>
      <c r="L489" s="1">
        <v>-5.0</v>
      </c>
      <c r="M489" s="1"/>
      <c r="N489" s="1">
        <v>14.711566666666666</v>
      </c>
      <c r="O489" s="1" t="s">
        <v>11771</v>
      </c>
      <c r="P489" s="1" t="s">
        <v>13315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419.0</v>
      </c>
      <c r="D490" s="1">
        <v>0.0</v>
      </c>
      <c r="E490" s="1" t="s">
        <v>13316</v>
      </c>
      <c r="F490" s="1" t="s">
        <v>19</v>
      </c>
      <c r="G490" s="1" t="s">
        <v>20</v>
      </c>
      <c r="H490" s="1" t="s">
        <v>13317</v>
      </c>
      <c r="I490" s="1" t="s">
        <v>13318</v>
      </c>
      <c r="J490" s="1" t="s">
        <v>13318</v>
      </c>
      <c r="K490" s="2"/>
      <c r="L490" s="1">
        <v>-7.0</v>
      </c>
      <c r="M490" s="1"/>
      <c r="N490" s="1">
        <v>7.488016666666667</v>
      </c>
      <c r="O490" s="1" t="s">
        <v>11729</v>
      </c>
      <c r="P490" s="1" t="s">
        <v>13319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28</v>
      </c>
      <c r="B491" s="1" t="s">
        <v>17</v>
      </c>
      <c r="C491" s="1">
        <v>239.2</v>
      </c>
      <c r="D491" s="1">
        <v>0.0</v>
      </c>
      <c r="E491" s="1" t="s">
        <v>29</v>
      </c>
      <c r="F491" s="1" t="s">
        <v>19</v>
      </c>
      <c r="G491" s="1" t="s">
        <v>20</v>
      </c>
      <c r="H491" s="1" t="s">
        <v>13320</v>
      </c>
      <c r="I491" s="1" t="s">
        <v>13321</v>
      </c>
      <c r="J491" s="1" t="s">
        <v>13321</v>
      </c>
      <c r="K491" s="2"/>
      <c r="L491" s="1">
        <v>-8.0</v>
      </c>
      <c r="M491" s="1"/>
      <c r="N491" s="1">
        <v>6.5290333333333335</v>
      </c>
      <c r="O491" s="1" t="s">
        <v>11771</v>
      </c>
      <c r="P491" s="1" t="s">
        <v>13322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28</v>
      </c>
      <c r="B492" s="1" t="s">
        <v>17</v>
      </c>
      <c r="C492" s="1">
        <v>214.2</v>
      </c>
      <c r="D492" s="1">
        <v>0.0</v>
      </c>
      <c r="E492" s="1" t="s">
        <v>29</v>
      </c>
      <c r="F492" s="1" t="s">
        <v>19</v>
      </c>
      <c r="G492" s="1" t="s">
        <v>20</v>
      </c>
      <c r="H492" s="1" t="s">
        <v>13323</v>
      </c>
      <c r="I492" s="1" t="s">
        <v>13324</v>
      </c>
      <c r="J492" s="1" t="s">
        <v>13324</v>
      </c>
      <c r="K492" s="2"/>
      <c r="L492" s="1">
        <v>-6.0</v>
      </c>
      <c r="M492" s="1"/>
      <c r="N492" s="1">
        <v>8.344516666666667</v>
      </c>
      <c r="O492" s="1" t="s">
        <v>11771</v>
      </c>
      <c r="P492" s="1" t="s">
        <v>11835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58</v>
      </c>
      <c r="B493" s="1" t="s">
        <v>17</v>
      </c>
      <c r="C493" s="3">
        <v>329.0</v>
      </c>
      <c r="D493" s="1">
        <v>0.0</v>
      </c>
      <c r="E493" s="2"/>
      <c r="F493" s="1" t="s">
        <v>19</v>
      </c>
      <c r="G493" s="1" t="s">
        <v>20</v>
      </c>
      <c r="H493" s="1" t="s">
        <v>13325</v>
      </c>
      <c r="I493" s="1" t="s">
        <v>13326</v>
      </c>
      <c r="J493" s="1" t="s">
        <v>13326</v>
      </c>
      <c r="K493" s="2"/>
      <c r="L493" s="1">
        <v>-9.0</v>
      </c>
      <c r="M493" s="1"/>
      <c r="N493" s="1">
        <v>5.984066666666667</v>
      </c>
      <c r="O493" s="1" t="s">
        <v>11729</v>
      </c>
      <c r="P493" s="1" t="s">
        <v>13327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28</v>
      </c>
      <c r="B494" s="1" t="s">
        <v>17</v>
      </c>
      <c r="C494" s="1">
        <v>329.0</v>
      </c>
      <c r="D494" s="1">
        <v>0.0</v>
      </c>
      <c r="E494" s="1" t="s">
        <v>29</v>
      </c>
      <c r="F494" s="1" t="s">
        <v>19</v>
      </c>
      <c r="G494" s="1" t="s">
        <v>20</v>
      </c>
      <c r="H494" s="1" t="s">
        <v>13328</v>
      </c>
      <c r="I494" s="1" t="s">
        <v>13329</v>
      </c>
      <c r="J494" s="1" t="s">
        <v>13329</v>
      </c>
      <c r="K494" s="2"/>
      <c r="L494" s="1">
        <v>-4.0</v>
      </c>
      <c r="M494" s="1"/>
      <c r="N494" s="1">
        <v>10.366983333333334</v>
      </c>
      <c r="O494" s="1" t="s">
        <v>11771</v>
      </c>
      <c r="P494" s="1" t="s">
        <v>13086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329.0</v>
      </c>
      <c r="D495" s="1">
        <v>0.0</v>
      </c>
      <c r="E495" s="1" t="s">
        <v>9932</v>
      </c>
      <c r="F495" s="1" t="s">
        <v>19</v>
      </c>
      <c r="G495" s="1" t="s">
        <v>20</v>
      </c>
      <c r="H495" s="1" t="s">
        <v>13330</v>
      </c>
      <c r="I495" s="1" t="s">
        <v>13331</v>
      </c>
      <c r="J495" s="1" t="s">
        <v>13331</v>
      </c>
      <c r="K495" s="2"/>
      <c r="L495" s="1">
        <v>-6.0</v>
      </c>
      <c r="M495" s="1"/>
      <c r="N495" s="1">
        <v>8.388983333333334</v>
      </c>
      <c r="O495" s="1" t="s">
        <v>11729</v>
      </c>
      <c r="P495" s="1" t="s">
        <v>378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179</v>
      </c>
      <c r="B496" s="1" t="s">
        <v>17</v>
      </c>
      <c r="C496" s="1">
        <v>49.0</v>
      </c>
      <c r="D496" s="1">
        <v>0.0</v>
      </c>
      <c r="E496" s="2"/>
      <c r="F496" s="1" t="s">
        <v>67</v>
      </c>
      <c r="G496" s="1" t="s">
        <v>93</v>
      </c>
      <c r="H496" s="1" t="s">
        <v>13332</v>
      </c>
      <c r="I496" s="1" t="s">
        <v>13333</v>
      </c>
      <c r="J496" s="1" t="s">
        <v>13333</v>
      </c>
      <c r="K496" s="2"/>
      <c r="L496" s="1">
        <v>-4.0</v>
      </c>
      <c r="M496" s="1"/>
      <c r="N496" s="1">
        <v>1.9489333333333334</v>
      </c>
      <c r="O496" s="1" t="s">
        <v>182</v>
      </c>
      <c r="P496" s="1" t="s">
        <v>13334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58</v>
      </c>
      <c r="B497" s="1" t="s">
        <v>17</v>
      </c>
      <c r="C497" s="1">
        <v>633.0</v>
      </c>
      <c r="D497" s="1">
        <v>0.0</v>
      </c>
      <c r="E497" s="2"/>
      <c r="F497" s="1" t="s">
        <v>19</v>
      </c>
      <c r="G497" s="1" t="s">
        <v>20</v>
      </c>
      <c r="H497" s="1" t="s">
        <v>13335</v>
      </c>
      <c r="I497" s="1" t="s">
        <v>13336</v>
      </c>
      <c r="J497" s="1" t="s">
        <v>13336</v>
      </c>
      <c r="K497" s="2"/>
      <c r="L497" s="1">
        <v>-11.0</v>
      </c>
      <c r="M497" s="1"/>
      <c r="N497" s="1">
        <v>8.4194</v>
      </c>
      <c r="O497" s="1" t="s">
        <v>11729</v>
      </c>
      <c r="P497" s="1" t="s">
        <v>13337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179</v>
      </c>
      <c r="B498" s="1" t="s">
        <v>17</v>
      </c>
      <c r="C498" s="1">
        <v>0.0</v>
      </c>
      <c r="D498" s="1">
        <v>269.0</v>
      </c>
      <c r="E498" s="2"/>
      <c r="F498" s="1" t="s">
        <v>67</v>
      </c>
      <c r="G498" s="1" t="s">
        <v>93</v>
      </c>
      <c r="H498" s="1" t="s">
        <v>13338</v>
      </c>
      <c r="I498" s="1" t="s">
        <v>13339</v>
      </c>
      <c r="J498" s="1" t="s">
        <v>13339</v>
      </c>
      <c r="K498" s="2"/>
      <c r="L498" s="1">
        <v>-1.0</v>
      </c>
      <c r="M498" s="1"/>
      <c r="N498" s="1">
        <v>64.02718333333333</v>
      </c>
      <c r="O498" s="1" t="s">
        <v>182</v>
      </c>
      <c r="P498" s="1" t="s">
        <v>13340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179</v>
      </c>
      <c r="B499" s="1" t="s">
        <v>17</v>
      </c>
      <c r="C499" s="1">
        <v>249.0</v>
      </c>
      <c r="D499" s="1">
        <v>0.0</v>
      </c>
      <c r="E499" s="2"/>
      <c r="F499" s="1" t="s">
        <v>67</v>
      </c>
      <c r="G499" s="1" t="s">
        <v>93</v>
      </c>
      <c r="H499" s="1" t="s">
        <v>13341</v>
      </c>
      <c r="I499" s="1" t="s">
        <v>13342</v>
      </c>
      <c r="J499" s="1" t="s">
        <v>13342</v>
      </c>
      <c r="K499" s="2"/>
      <c r="L499" s="1">
        <v>0.0</v>
      </c>
      <c r="M499" s="1"/>
      <c r="N499" s="1">
        <v>6.004133333333334</v>
      </c>
      <c r="O499" s="1" t="s">
        <v>182</v>
      </c>
      <c r="P499" s="1" t="s">
        <v>13343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58</v>
      </c>
      <c r="B500" s="1" t="s">
        <v>17</v>
      </c>
      <c r="C500" s="3">
        <v>321.0</v>
      </c>
      <c r="D500" s="1">
        <v>0.0</v>
      </c>
      <c r="E500" s="2"/>
      <c r="F500" s="1" t="s">
        <v>19</v>
      </c>
      <c r="G500" s="1" t="s">
        <v>20</v>
      </c>
      <c r="H500" s="1" t="s">
        <v>13344</v>
      </c>
      <c r="I500" s="1" t="s">
        <v>13345</v>
      </c>
      <c r="J500" s="1" t="s">
        <v>13345</v>
      </c>
      <c r="K500" s="2"/>
      <c r="L500" s="1">
        <v>-6.0</v>
      </c>
      <c r="M500" s="1"/>
      <c r="N500" s="1">
        <v>8.768083333333333</v>
      </c>
      <c r="O500" s="1" t="s">
        <v>11729</v>
      </c>
      <c r="P500" s="1" t="s">
        <v>13346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28</v>
      </c>
      <c r="B501" s="1" t="s">
        <v>17</v>
      </c>
      <c r="C501" s="1">
        <v>428.4</v>
      </c>
      <c r="D501" s="1">
        <v>0.0</v>
      </c>
      <c r="E501" s="1" t="s">
        <v>29</v>
      </c>
      <c r="F501" s="1" t="s">
        <v>19</v>
      </c>
      <c r="G501" s="1" t="s">
        <v>20</v>
      </c>
      <c r="H501" s="1" t="s">
        <v>13347</v>
      </c>
      <c r="I501" s="1" t="s">
        <v>13348</v>
      </c>
      <c r="J501" s="1" t="s">
        <v>13348</v>
      </c>
      <c r="K501" s="2"/>
      <c r="L501" s="1">
        <v>-3.0</v>
      </c>
      <c r="M501" s="1"/>
      <c r="N501" s="1">
        <v>11.934683333333334</v>
      </c>
      <c r="O501" s="1" t="s">
        <v>11771</v>
      </c>
      <c r="P501" s="1" t="s">
        <v>13200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394.0</v>
      </c>
      <c r="D502" s="1">
        <v>0.0</v>
      </c>
      <c r="E502" s="1" t="s">
        <v>13349</v>
      </c>
      <c r="F502" s="1" t="s">
        <v>19</v>
      </c>
      <c r="G502" s="1" t="s">
        <v>20</v>
      </c>
      <c r="H502" s="1" t="s">
        <v>13350</v>
      </c>
      <c r="I502" s="1" t="s">
        <v>13351</v>
      </c>
      <c r="J502" s="1" t="s">
        <v>13351</v>
      </c>
      <c r="K502" s="2"/>
      <c r="L502" s="1">
        <v>-8.0</v>
      </c>
      <c r="M502" s="1"/>
      <c r="N502" s="1">
        <v>6.442966666666667</v>
      </c>
      <c r="O502" s="1" t="s">
        <v>11729</v>
      </c>
      <c r="P502" s="1" t="s">
        <v>13352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179</v>
      </c>
      <c r="B503" s="1" t="s">
        <v>17</v>
      </c>
      <c r="C503" s="1">
        <v>523.0</v>
      </c>
      <c r="D503" s="1">
        <v>10.0</v>
      </c>
      <c r="E503" s="1" t="s">
        <v>12409</v>
      </c>
      <c r="F503" s="1" t="s">
        <v>38</v>
      </c>
      <c r="G503" s="1" t="s">
        <v>93</v>
      </c>
      <c r="H503" s="1" t="s">
        <v>13353</v>
      </c>
      <c r="I503" s="1" t="s">
        <v>13354</v>
      </c>
      <c r="J503" s="1" t="s">
        <v>13355</v>
      </c>
      <c r="K503" s="1" t="s">
        <v>13356</v>
      </c>
      <c r="L503" s="1">
        <v>-23.0</v>
      </c>
      <c r="M503" s="1">
        <v>0.02245</v>
      </c>
      <c r="N503" s="1">
        <v>23.19715</v>
      </c>
      <c r="O503" s="1" t="s">
        <v>182</v>
      </c>
      <c r="P503" s="1" t="s">
        <v>13357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28</v>
      </c>
      <c r="B504" s="1" t="s">
        <v>17</v>
      </c>
      <c r="C504" s="1">
        <v>239.2</v>
      </c>
      <c r="D504" s="1">
        <v>0.0</v>
      </c>
      <c r="E504" s="1" t="s">
        <v>29</v>
      </c>
      <c r="F504" s="1" t="s">
        <v>19</v>
      </c>
      <c r="G504" s="1" t="s">
        <v>20</v>
      </c>
      <c r="H504" s="1" t="s">
        <v>13358</v>
      </c>
      <c r="I504" s="1" t="s">
        <v>13359</v>
      </c>
      <c r="J504" s="1" t="s">
        <v>13359</v>
      </c>
      <c r="K504" s="2"/>
      <c r="L504" s="1">
        <v>0.0</v>
      </c>
      <c r="M504" s="1"/>
      <c r="N504" s="1">
        <v>14.529566666666666</v>
      </c>
      <c r="O504" s="1" t="s">
        <v>11771</v>
      </c>
      <c r="P504" s="1" t="s">
        <v>13360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28</v>
      </c>
      <c r="B505" s="1" t="s">
        <v>17</v>
      </c>
      <c r="C505" s="1">
        <v>448.4</v>
      </c>
      <c r="D505" s="1">
        <v>0.0</v>
      </c>
      <c r="E505" s="1" t="s">
        <v>29</v>
      </c>
      <c r="F505" s="1" t="s">
        <v>19</v>
      </c>
      <c r="G505" s="1" t="s">
        <v>20</v>
      </c>
      <c r="H505" s="1" t="s">
        <v>13361</v>
      </c>
      <c r="I505" s="1" t="s">
        <v>13362</v>
      </c>
      <c r="J505" s="1" t="s">
        <v>13362</v>
      </c>
      <c r="K505" s="2"/>
      <c r="L505" s="1">
        <v>-4.0</v>
      </c>
      <c r="M505" s="1"/>
      <c r="N505" s="1">
        <v>10.73935</v>
      </c>
      <c r="O505" s="1" t="s">
        <v>11771</v>
      </c>
      <c r="P505" s="1" t="s">
        <v>13363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179</v>
      </c>
      <c r="B506" s="1" t="s">
        <v>17</v>
      </c>
      <c r="C506" s="1">
        <v>309.0</v>
      </c>
      <c r="D506" s="1">
        <v>0.0</v>
      </c>
      <c r="E506" s="2"/>
      <c r="F506" s="1" t="s">
        <v>67</v>
      </c>
      <c r="G506" s="1" t="s">
        <v>93</v>
      </c>
      <c r="H506" s="1" t="s">
        <v>13364</v>
      </c>
      <c r="I506" s="1" t="s">
        <v>13365</v>
      </c>
      <c r="J506" s="1" t="s">
        <v>13365</v>
      </c>
      <c r="K506" s="2"/>
      <c r="L506" s="1">
        <v>0.0</v>
      </c>
      <c r="M506" s="1"/>
      <c r="N506" s="1">
        <v>5.9699333333333335</v>
      </c>
      <c r="O506" s="1" t="s">
        <v>182</v>
      </c>
      <c r="P506" s="1" t="s">
        <v>13366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179</v>
      </c>
      <c r="B507" s="1" t="s">
        <v>17</v>
      </c>
      <c r="C507" s="1">
        <v>119.0</v>
      </c>
      <c r="D507" s="1">
        <v>0.0</v>
      </c>
      <c r="E507" s="2"/>
      <c r="F507" s="1" t="s">
        <v>67</v>
      </c>
      <c r="G507" s="1" t="s">
        <v>93</v>
      </c>
      <c r="H507" s="1" t="s">
        <v>13367</v>
      </c>
      <c r="I507" s="1" t="s">
        <v>13368</v>
      </c>
      <c r="J507" s="1" t="s">
        <v>13368</v>
      </c>
      <c r="K507" s="2"/>
      <c r="L507" s="1">
        <v>0.0</v>
      </c>
      <c r="M507" s="1"/>
      <c r="N507" s="1">
        <v>5.710966666666667</v>
      </c>
      <c r="O507" s="1" t="s">
        <v>182</v>
      </c>
      <c r="P507" s="1" t="s">
        <v>13369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36</v>
      </c>
      <c r="B508" s="1" t="s">
        <v>17</v>
      </c>
      <c r="C508" s="1">
        <v>250.0</v>
      </c>
      <c r="D508" s="1">
        <v>0.0</v>
      </c>
      <c r="E508" s="1" t="s">
        <v>12409</v>
      </c>
      <c r="F508" s="1" t="s">
        <v>38</v>
      </c>
      <c r="G508" s="1" t="s">
        <v>20</v>
      </c>
      <c r="H508" s="1" t="s">
        <v>13370</v>
      </c>
      <c r="I508" s="1" t="s">
        <v>13371</v>
      </c>
      <c r="J508" s="1" t="s">
        <v>13372</v>
      </c>
      <c r="K508" s="1" t="s">
        <v>13373</v>
      </c>
      <c r="L508" s="1">
        <v>3.0</v>
      </c>
      <c r="M508" s="1">
        <v>0.025316666666666668</v>
      </c>
      <c r="N508" s="1">
        <v>21.541266666666665</v>
      </c>
      <c r="O508" s="1" t="s">
        <v>43</v>
      </c>
      <c r="P508" s="1" t="s">
        <v>12930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58</v>
      </c>
      <c r="B509" s="1" t="s">
        <v>485</v>
      </c>
      <c r="C509" s="1">
        <v>460.0</v>
      </c>
      <c r="D509" s="1">
        <v>0.0</v>
      </c>
      <c r="E509" s="2"/>
      <c r="F509" s="1" t="s">
        <v>19</v>
      </c>
      <c r="G509" s="1" t="s">
        <v>20</v>
      </c>
      <c r="H509" s="1" t="s">
        <v>13374</v>
      </c>
      <c r="I509" s="1" t="s">
        <v>13375</v>
      </c>
      <c r="J509" s="1" t="s">
        <v>13375</v>
      </c>
      <c r="K509" s="2"/>
      <c r="L509" s="1">
        <v>-6.0</v>
      </c>
      <c r="M509" s="1"/>
      <c r="N509" s="1">
        <v>8.80105</v>
      </c>
      <c r="O509" s="1" t="s">
        <v>11729</v>
      </c>
      <c r="P509" s="1" t="s">
        <v>13376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36</v>
      </c>
      <c r="B510" s="1" t="s">
        <v>17</v>
      </c>
      <c r="C510" s="1">
        <v>578.0</v>
      </c>
      <c r="D510" s="1">
        <v>0.0</v>
      </c>
      <c r="E510" s="1" t="s">
        <v>29</v>
      </c>
      <c r="F510" s="1" t="s">
        <v>38</v>
      </c>
      <c r="G510" s="1" t="s">
        <v>20</v>
      </c>
      <c r="H510" s="1" t="s">
        <v>13377</v>
      </c>
      <c r="I510" s="1" t="s">
        <v>13378</v>
      </c>
      <c r="J510" s="1" t="s">
        <v>13379</v>
      </c>
      <c r="K510" s="1" t="s">
        <v>13380</v>
      </c>
      <c r="L510" s="1">
        <v>-5.0</v>
      </c>
      <c r="M510" s="1">
        <v>3.069366666666667</v>
      </c>
      <c r="N510" s="1">
        <v>15.818016666666667</v>
      </c>
      <c r="O510" s="1" t="s">
        <v>43</v>
      </c>
      <c r="P510" s="1" t="s">
        <v>13381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36</v>
      </c>
      <c r="B511" s="1" t="s">
        <v>17</v>
      </c>
      <c r="C511" s="1">
        <v>250.0</v>
      </c>
      <c r="D511" s="1">
        <v>0.0</v>
      </c>
      <c r="E511" s="1" t="s">
        <v>12409</v>
      </c>
      <c r="F511" s="1" t="s">
        <v>38</v>
      </c>
      <c r="G511" s="1" t="s">
        <v>20</v>
      </c>
      <c r="H511" s="1" t="s">
        <v>13382</v>
      </c>
      <c r="I511" s="1" t="s">
        <v>13383</v>
      </c>
      <c r="J511" s="1" t="s">
        <v>13384</v>
      </c>
      <c r="K511" s="1" t="s">
        <v>13385</v>
      </c>
      <c r="L511" s="1">
        <v>-1.0</v>
      </c>
      <c r="M511" s="1">
        <v>0.020083333333333335</v>
      </c>
      <c r="N511" s="1">
        <v>15.886966666666666</v>
      </c>
      <c r="O511" s="1" t="s">
        <v>43</v>
      </c>
      <c r="P511" s="1" t="s">
        <v>12930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36</v>
      </c>
      <c r="B512" s="1" t="s">
        <v>17</v>
      </c>
      <c r="C512" s="3">
        <v>661.0</v>
      </c>
      <c r="D512" s="1">
        <v>33.0</v>
      </c>
      <c r="E512" s="1" t="s">
        <v>12409</v>
      </c>
      <c r="F512" s="1" t="s">
        <v>38</v>
      </c>
      <c r="G512" s="1" t="s">
        <v>20</v>
      </c>
      <c r="H512" s="1" t="s">
        <v>13386</v>
      </c>
      <c r="I512" s="1" t="s">
        <v>13387</v>
      </c>
      <c r="J512" s="1" t="s">
        <v>13388</v>
      </c>
      <c r="K512" s="1" t="s">
        <v>13389</v>
      </c>
      <c r="L512" s="1">
        <v>11.0</v>
      </c>
      <c r="M512" s="1">
        <v>0.017416666666666667</v>
      </c>
      <c r="N512" s="1">
        <v>25.079816666666666</v>
      </c>
      <c r="O512" s="1" t="s">
        <v>43</v>
      </c>
      <c r="P512" s="1" t="s">
        <v>13390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58</v>
      </c>
      <c r="B513" s="1" t="s">
        <v>485</v>
      </c>
      <c r="C513" s="3">
        <v>517.0</v>
      </c>
      <c r="D513" s="1">
        <v>0.0</v>
      </c>
      <c r="E513" s="2"/>
      <c r="F513" s="1" t="s">
        <v>19</v>
      </c>
      <c r="G513" s="1" t="s">
        <v>20</v>
      </c>
      <c r="H513" s="1" t="s">
        <v>13391</v>
      </c>
      <c r="I513" s="1" t="s">
        <v>13392</v>
      </c>
      <c r="J513" s="1" t="s">
        <v>13392</v>
      </c>
      <c r="K513" s="2"/>
      <c r="L513" s="1">
        <v>1.0</v>
      </c>
      <c r="M513" s="1"/>
      <c r="N513" s="1">
        <v>21.177366666666668</v>
      </c>
      <c r="O513" s="1" t="s">
        <v>11729</v>
      </c>
      <c r="P513" s="1" t="s">
        <v>13393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36</v>
      </c>
      <c r="B514" s="1" t="s">
        <v>17</v>
      </c>
      <c r="C514" s="1">
        <v>810.0</v>
      </c>
      <c r="D514" s="1">
        <v>203.0</v>
      </c>
      <c r="E514" s="2"/>
      <c r="F514" s="1" t="s">
        <v>67</v>
      </c>
      <c r="G514" s="1" t="s">
        <v>68</v>
      </c>
      <c r="H514" s="1" t="s">
        <v>13394</v>
      </c>
      <c r="I514" s="1" t="s">
        <v>13395</v>
      </c>
      <c r="J514" s="1" t="s">
        <v>13395</v>
      </c>
      <c r="K514" s="2"/>
      <c r="L514" s="1">
        <v>0.0</v>
      </c>
      <c r="M514" s="1"/>
      <c r="N514" s="1">
        <v>23.348483333333334</v>
      </c>
      <c r="O514" s="1" t="s">
        <v>43</v>
      </c>
      <c r="P514" s="1" t="s">
        <v>13396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179</v>
      </c>
      <c r="B515" s="1" t="s">
        <v>17</v>
      </c>
      <c r="C515" s="1">
        <v>119.0</v>
      </c>
      <c r="D515" s="1">
        <v>0.0</v>
      </c>
      <c r="E515" s="2"/>
      <c r="F515" s="1" t="s">
        <v>67</v>
      </c>
      <c r="G515" s="1" t="s">
        <v>93</v>
      </c>
      <c r="H515" s="1" t="s">
        <v>13397</v>
      </c>
      <c r="I515" s="1" t="s">
        <v>13398</v>
      </c>
      <c r="J515" s="1" t="s">
        <v>13398</v>
      </c>
      <c r="K515" s="2"/>
      <c r="L515" s="1">
        <v>0.0</v>
      </c>
      <c r="M515" s="1"/>
      <c r="N515" s="1">
        <v>6.2484166666666665</v>
      </c>
      <c r="O515" s="1" t="s">
        <v>182</v>
      </c>
      <c r="P515" s="1" t="s">
        <v>13399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28</v>
      </c>
      <c r="B516" s="1" t="s">
        <v>17</v>
      </c>
      <c r="C516" s="3">
        <v>692.4</v>
      </c>
      <c r="D516" s="1">
        <v>0.0</v>
      </c>
      <c r="E516" s="1" t="s">
        <v>29</v>
      </c>
      <c r="F516" s="1" t="s">
        <v>19</v>
      </c>
      <c r="G516" s="1" t="s">
        <v>20</v>
      </c>
      <c r="H516" s="1" t="s">
        <v>13400</v>
      </c>
      <c r="I516" s="1" t="s">
        <v>13401</v>
      </c>
      <c r="J516" s="1" t="s">
        <v>13401</v>
      </c>
      <c r="K516" s="2"/>
      <c r="L516" s="1">
        <v>-2.0</v>
      </c>
      <c r="M516" s="1"/>
      <c r="N516" s="1">
        <v>17.335433333333334</v>
      </c>
      <c r="O516" s="1" t="s">
        <v>11771</v>
      </c>
      <c r="P516" s="1" t="s">
        <v>13402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58</v>
      </c>
      <c r="B517" s="1" t="s">
        <v>485</v>
      </c>
      <c r="C517" s="1">
        <v>1008.0</v>
      </c>
      <c r="D517" s="1">
        <v>0.0</v>
      </c>
      <c r="E517" s="2"/>
      <c r="F517" s="1" t="s">
        <v>19</v>
      </c>
      <c r="G517" s="1" t="s">
        <v>20</v>
      </c>
      <c r="H517" s="1" t="s">
        <v>13403</v>
      </c>
      <c r="I517" s="1" t="s">
        <v>13404</v>
      </c>
      <c r="J517" s="1" t="s">
        <v>13404</v>
      </c>
      <c r="K517" s="2"/>
      <c r="L517" s="1">
        <v>3.0</v>
      </c>
      <c r="M517" s="1"/>
      <c r="N517" s="1">
        <v>18.31815</v>
      </c>
      <c r="O517" s="1" t="s">
        <v>11729</v>
      </c>
      <c r="P517" s="1" t="s">
        <v>13405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28</v>
      </c>
      <c r="B518" s="1" t="s">
        <v>17</v>
      </c>
      <c r="C518" s="3">
        <v>336.2</v>
      </c>
      <c r="D518" s="1">
        <v>0.0</v>
      </c>
      <c r="E518" s="1" t="s">
        <v>29</v>
      </c>
      <c r="F518" s="1" t="s">
        <v>19</v>
      </c>
      <c r="G518" s="1" t="s">
        <v>20</v>
      </c>
      <c r="H518" s="1" t="s">
        <v>13406</v>
      </c>
      <c r="I518" s="1" t="s">
        <v>13407</v>
      </c>
      <c r="J518" s="1" t="s">
        <v>13407</v>
      </c>
      <c r="K518" s="2"/>
      <c r="L518" s="1">
        <v>-3.0</v>
      </c>
      <c r="M518" s="1"/>
      <c r="N518" s="1">
        <v>11.177733333333334</v>
      </c>
      <c r="O518" s="1" t="s">
        <v>11771</v>
      </c>
      <c r="P518" s="1" t="s">
        <v>13408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485</v>
      </c>
      <c r="C519" s="1">
        <v>299.0</v>
      </c>
      <c r="D519" s="1">
        <v>0.0</v>
      </c>
      <c r="E519" s="1" t="s">
        <v>3668</v>
      </c>
      <c r="F519" s="1" t="s">
        <v>19</v>
      </c>
      <c r="G519" s="1" t="s">
        <v>20</v>
      </c>
      <c r="H519" s="1" t="s">
        <v>13409</v>
      </c>
      <c r="I519" s="1" t="s">
        <v>13410</v>
      </c>
      <c r="J519" s="1" t="s">
        <v>13410</v>
      </c>
      <c r="K519" s="2"/>
      <c r="L519" s="1">
        <v>-4.0</v>
      </c>
      <c r="M519" s="1"/>
      <c r="N519" s="1">
        <v>10.11585</v>
      </c>
      <c r="O519" s="1" t="s">
        <v>11729</v>
      </c>
      <c r="P519" s="1" t="s">
        <v>13411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179</v>
      </c>
      <c r="B520" s="1" t="s">
        <v>17</v>
      </c>
      <c r="C520" s="1">
        <v>119.0</v>
      </c>
      <c r="D520" s="1">
        <v>0.0</v>
      </c>
      <c r="E520" s="2"/>
      <c r="F520" s="1" t="s">
        <v>67</v>
      </c>
      <c r="G520" s="1" t="s">
        <v>93</v>
      </c>
      <c r="H520" s="1" t="s">
        <v>13412</v>
      </c>
      <c r="I520" s="1" t="s">
        <v>13413</v>
      </c>
      <c r="J520" s="1" t="s">
        <v>13413</v>
      </c>
      <c r="K520" s="2"/>
      <c r="L520" s="1">
        <v>0.0</v>
      </c>
      <c r="M520" s="1"/>
      <c r="N520" s="1">
        <v>5.6786</v>
      </c>
      <c r="O520" s="1" t="s">
        <v>182</v>
      </c>
      <c r="P520" s="1" t="s">
        <v>13414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179</v>
      </c>
      <c r="B521" s="1" t="s">
        <v>17</v>
      </c>
      <c r="C521" s="1">
        <v>249.0</v>
      </c>
      <c r="D521" s="1">
        <v>0.0</v>
      </c>
      <c r="E521" s="2"/>
      <c r="F521" s="1" t="s">
        <v>67</v>
      </c>
      <c r="G521" s="1" t="s">
        <v>93</v>
      </c>
      <c r="H521" s="1" t="s">
        <v>13415</v>
      </c>
      <c r="I521" s="1" t="s">
        <v>13416</v>
      </c>
      <c r="J521" s="1" t="s">
        <v>13416</v>
      </c>
      <c r="K521" s="2"/>
      <c r="L521" s="1">
        <v>0.0</v>
      </c>
      <c r="M521" s="1"/>
      <c r="N521" s="1">
        <v>6.0289</v>
      </c>
      <c r="O521" s="1" t="s">
        <v>182</v>
      </c>
      <c r="P521" s="1" t="s">
        <v>13417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36</v>
      </c>
      <c r="B522" s="1" t="s">
        <v>17</v>
      </c>
      <c r="C522" s="1">
        <v>306.0</v>
      </c>
      <c r="D522" s="1">
        <v>0.0</v>
      </c>
      <c r="E522" s="1" t="s">
        <v>12409</v>
      </c>
      <c r="F522" s="1" t="s">
        <v>38</v>
      </c>
      <c r="G522" s="1" t="s">
        <v>93</v>
      </c>
      <c r="H522" s="1" t="s">
        <v>13418</v>
      </c>
      <c r="I522" s="1" t="s">
        <v>13419</v>
      </c>
      <c r="J522" s="1" t="s">
        <v>13420</v>
      </c>
      <c r="K522" s="1" t="s">
        <v>13421</v>
      </c>
      <c r="L522" s="1">
        <v>9.0</v>
      </c>
      <c r="M522" s="1">
        <v>0.02175</v>
      </c>
      <c r="N522" s="1">
        <v>11.0178</v>
      </c>
      <c r="O522" s="1" t="s">
        <v>43</v>
      </c>
      <c r="P522" s="1" t="s">
        <v>11755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36</v>
      </c>
      <c r="B523" s="1" t="s">
        <v>17</v>
      </c>
      <c r="C523" s="1">
        <v>232.0</v>
      </c>
      <c r="D523" s="1">
        <v>18.0</v>
      </c>
      <c r="E523" s="1" t="s">
        <v>12409</v>
      </c>
      <c r="F523" s="1" t="s">
        <v>38</v>
      </c>
      <c r="G523" s="1" t="s">
        <v>93</v>
      </c>
      <c r="H523" s="1" t="s">
        <v>13422</v>
      </c>
      <c r="I523" s="1" t="s">
        <v>13423</v>
      </c>
      <c r="J523" s="1" t="s">
        <v>13424</v>
      </c>
      <c r="K523" s="1" t="s">
        <v>13425</v>
      </c>
      <c r="L523" s="1">
        <v>-3.0</v>
      </c>
      <c r="M523" s="1">
        <v>0.0129</v>
      </c>
      <c r="N523" s="1">
        <v>8.055083333333334</v>
      </c>
      <c r="O523" s="1" t="s">
        <v>43</v>
      </c>
      <c r="P523" s="1" t="s">
        <v>11929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36</v>
      </c>
      <c r="B524" s="1" t="s">
        <v>17</v>
      </c>
      <c r="C524" s="1">
        <v>309.0</v>
      </c>
      <c r="D524" s="1">
        <v>0.0</v>
      </c>
      <c r="E524" s="1" t="s">
        <v>12409</v>
      </c>
      <c r="F524" s="1" t="s">
        <v>38</v>
      </c>
      <c r="G524" s="1" t="s">
        <v>20</v>
      </c>
      <c r="H524" s="1" t="s">
        <v>13426</v>
      </c>
      <c r="I524" s="1" t="s">
        <v>13427</v>
      </c>
      <c r="J524" s="1" t="s">
        <v>13428</v>
      </c>
      <c r="K524" s="1" t="s">
        <v>13429</v>
      </c>
      <c r="L524" s="1">
        <v>8.0</v>
      </c>
      <c r="M524" s="1">
        <v>0.020116666666666668</v>
      </c>
      <c r="N524" s="1">
        <v>14.10295</v>
      </c>
      <c r="O524" s="1" t="s">
        <v>43</v>
      </c>
      <c r="P524" s="1" t="s">
        <v>13008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28</v>
      </c>
      <c r="B525" s="1" t="s">
        <v>17</v>
      </c>
      <c r="C525" s="1">
        <v>658.0</v>
      </c>
      <c r="D525" s="1">
        <v>0.0</v>
      </c>
      <c r="E525" s="1" t="s">
        <v>29</v>
      </c>
      <c r="F525" s="1" t="s">
        <v>19</v>
      </c>
      <c r="G525" s="1" t="s">
        <v>20</v>
      </c>
      <c r="H525" s="1" t="s">
        <v>13430</v>
      </c>
      <c r="I525" s="1" t="s">
        <v>13431</v>
      </c>
      <c r="J525" s="1" t="s">
        <v>13431</v>
      </c>
      <c r="K525" s="2"/>
      <c r="L525" s="1">
        <v>-4.0</v>
      </c>
      <c r="M525" s="1"/>
      <c r="N525" s="1">
        <v>15.704066666666666</v>
      </c>
      <c r="O525" s="1" t="s">
        <v>11771</v>
      </c>
      <c r="P525" s="1" t="s">
        <v>13432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58</v>
      </c>
      <c r="B526" s="1" t="s">
        <v>485</v>
      </c>
      <c r="C526" s="1">
        <v>947.0</v>
      </c>
      <c r="D526" s="1">
        <v>0.0</v>
      </c>
      <c r="E526" s="2"/>
      <c r="F526" s="1" t="s">
        <v>19</v>
      </c>
      <c r="G526" s="1" t="s">
        <v>20</v>
      </c>
      <c r="H526" s="1" t="s">
        <v>13433</v>
      </c>
      <c r="I526" s="1" t="s">
        <v>13434</v>
      </c>
      <c r="J526" s="1" t="s">
        <v>13434</v>
      </c>
      <c r="K526" s="2"/>
      <c r="L526" s="1">
        <v>0.0</v>
      </c>
      <c r="M526" s="1"/>
      <c r="N526" s="1">
        <v>15.48315</v>
      </c>
      <c r="O526" s="1" t="s">
        <v>11729</v>
      </c>
      <c r="P526" s="1" t="s">
        <v>13435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485</v>
      </c>
      <c r="C527" s="1">
        <v>399.0</v>
      </c>
      <c r="D527" s="1">
        <v>0.0</v>
      </c>
      <c r="E527" s="1" t="s">
        <v>2783</v>
      </c>
      <c r="F527" s="1" t="s">
        <v>19</v>
      </c>
      <c r="G527" s="1" t="s">
        <v>20</v>
      </c>
      <c r="H527" s="1" t="s">
        <v>13436</v>
      </c>
      <c r="I527" s="1" t="s">
        <v>13437</v>
      </c>
      <c r="J527" s="1" t="s">
        <v>13437</v>
      </c>
      <c r="K527" s="2"/>
      <c r="L527" s="1">
        <v>0.0</v>
      </c>
      <c r="M527" s="1"/>
      <c r="N527" s="1">
        <v>15.562616666666667</v>
      </c>
      <c r="O527" s="1" t="s">
        <v>11729</v>
      </c>
      <c r="P527" s="1" t="s">
        <v>13438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28</v>
      </c>
      <c r="B528" s="1" t="s">
        <v>17</v>
      </c>
      <c r="C528" s="1">
        <v>375.2</v>
      </c>
      <c r="D528" s="1">
        <v>0.0</v>
      </c>
      <c r="E528" s="1" t="s">
        <v>29</v>
      </c>
      <c r="F528" s="1" t="s">
        <v>19</v>
      </c>
      <c r="G528" s="1" t="s">
        <v>20</v>
      </c>
      <c r="H528" s="1" t="s">
        <v>13439</v>
      </c>
      <c r="I528" s="1" t="s">
        <v>13440</v>
      </c>
      <c r="J528" s="1" t="s">
        <v>13440</v>
      </c>
      <c r="K528" s="2"/>
      <c r="L528" s="1">
        <v>1.0</v>
      </c>
      <c r="M528" s="1"/>
      <c r="N528" s="1">
        <v>29.985666666666667</v>
      </c>
      <c r="O528" s="1" t="s">
        <v>11771</v>
      </c>
      <c r="P528" s="1" t="s">
        <v>13441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36</v>
      </c>
      <c r="B529" s="1" t="s">
        <v>17</v>
      </c>
      <c r="C529" s="1">
        <v>199.0</v>
      </c>
      <c r="D529" s="1">
        <v>50.0</v>
      </c>
      <c r="E529" s="2"/>
      <c r="F529" s="1" t="s">
        <v>67</v>
      </c>
      <c r="G529" s="1" t="s">
        <v>68</v>
      </c>
      <c r="H529" s="1" t="s">
        <v>13442</v>
      </c>
      <c r="I529" s="1" t="s">
        <v>13443</v>
      </c>
      <c r="J529" s="1" t="s">
        <v>13443</v>
      </c>
      <c r="K529" s="2"/>
      <c r="L529" s="1">
        <v>-4.0</v>
      </c>
      <c r="M529" s="1"/>
      <c r="N529" s="1">
        <v>21.868483333333334</v>
      </c>
      <c r="O529" s="1" t="s">
        <v>43</v>
      </c>
      <c r="P529" s="1" t="s">
        <v>13444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28</v>
      </c>
      <c r="B530" s="1" t="s">
        <v>17</v>
      </c>
      <c r="C530" s="1">
        <v>622.4</v>
      </c>
      <c r="D530" s="1">
        <v>0.0</v>
      </c>
      <c r="E530" s="1" t="s">
        <v>29</v>
      </c>
      <c r="F530" s="1" t="s">
        <v>19</v>
      </c>
      <c r="G530" s="1" t="s">
        <v>20</v>
      </c>
      <c r="H530" s="1" t="s">
        <v>13445</v>
      </c>
      <c r="I530" s="1" t="s">
        <v>13446</v>
      </c>
      <c r="J530" s="1" t="s">
        <v>13446</v>
      </c>
      <c r="K530" s="2"/>
      <c r="L530" s="1">
        <v>0.0</v>
      </c>
      <c r="M530" s="1"/>
      <c r="N530" s="1">
        <v>32.39438333333333</v>
      </c>
      <c r="O530" s="1" t="s">
        <v>11771</v>
      </c>
      <c r="P530" s="1" t="s">
        <v>13447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58</v>
      </c>
      <c r="B531" s="1" t="s">
        <v>17</v>
      </c>
      <c r="C531" s="1">
        <v>264.0</v>
      </c>
      <c r="D531" s="1">
        <v>0.0</v>
      </c>
      <c r="E531" s="2"/>
      <c r="F531" s="1" t="s">
        <v>19</v>
      </c>
      <c r="G531" s="1" t="s">
        <v>93</v>
      </c>
      <c r="H531" s="1" t="s">
        <v>13448</v>
      </c>
      <c r="I531" s="1" t="s">
        <v>13449</v>
      </c>
      <c r="J531" s="1" t="s">
        <v>13449</v>
      </c>
      <c r="K531" s="2"/>
      <c r="L531" s="1">
        <v>-8.0</v>
      </c>
      <c r="M531" s="1"/>
      <c r="N531" s="1">
        <v>6.4091</v>
      </c>
      <c r="O531" s="1" t="s">
        <v>11729</v>
      </c>
      <c r="P531" s="1" t="s">
        <v>13450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28</v>
      </c>
      <c r="B532" s="1" t="s">
        <v>17</v>
      </c>
      <c r="C532" s="1">
        <v>701.6</v>
      </c>
      <c r="D532" s="1">
        <v>0.0</v>
      </c>
      <c r="E532" s="1" t="s">
        <v>29</v>
      </c>
      <c r="F532" s="1" t="s">
        <v>19</v>
      </c>
      <c r="G532" s="1" t="s">
        <v>20</v>
      </c>
      <c r="H532" s="1" t="s">
        <v>13451</v>
      </c>
      <c r="I532" s="1" t="s">
        <v>13452</v>
      </c>
      <c r="J532" s="1" t="s">
        <v>13452</v>
      </c>
      <c r="K532" s="2"/>
      <c r="L532" s="1">
        <v>-3.0</v>
      </c>
      <c r="M532" s="1"/>
      <c r="N532" s="1">
        <v>16.238716666666665</v>
      </c>
      <c r="O532" s="1" t="s">
        <v>11771</v>
      </c>
      <c r="P532" s="1" t="s">
        <v>13453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17</v>
      </c>
      <c r="C533" s="1">
        <v>329.0</v>
      </c>
      <c r="D533" s="1">
        <v>0.0</v>
      </c>
      <c r="E533" s="1" t="s">
        <v>13454</v>
      </c>
      <c r="F533" s="1" t="s">
        <v>19</v>
      </c>
      <c r="G533" s="1" t="s">
        <v>20</v>
      </c>
      <c r="H533" s="1" t="s">
        <v>13455</v>
      </c>
      <c r="I533" s="1" t="s">
        <v>13456</v>
      </c>
      <c r="J533" s="1" t="s">
        <v>13456</v>
      </c>
      <c r="K533" s="2"/>
      <c r="L533" s="1">
        <v>-5.0</v>
      </c>
      <c r="M533" s="1"/>
      <c r="N533" s="1">
        <v>9.628</v>
      </c>
      <c r="O533" s="1" t="s">
        <v>11729</v>
      </c>
      <c r="P533" s="1" t="s">
        <v>3814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16</v>
      </c>
      <c r="B534" s="1" t="s">
        <v>17</v>
      </c>
      <c r="C534" s="1">
        <v>369.0</v>
      </c>
      <c r="D534" s="1">
        <v>0.0</v>
      </c>
      <c r="E534" s="1" t="s">
        <v>13457</v>
      </c>
      <c r="F534" s="1" t="s">
        <v>19</v>
      </c>
      <c r="G534" s="1" t="s">
        <v>20</v>
      </c>
      <c r="H534" s="1" t="s">
        <v>13458</v>
      </c>
      <c r="I534" s="1" t="s">
        <v>13459</v>
      </c>
      <c r="J534" s="1" t="s">
        <v>13459</v>
      </c>
      <c r="K534" s="2"/>
      <c r="L534" s="1">
        <v>-7.0</v>
      </c>
      <c r="M534" s="1"/>
      <c r="N534" s="1">
        <v>7.479066666666666</v>
      </c>
      <c r="O534" s="1" t="s">
        <v>11729</v>
      </c>
      <c r="P534" s="1" t="s">
        <v>13460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364.0</v>
      </c>
      <c r="D535" s="1">
        <v>0.0</v>
      </c>
      <c r="E535" s="1" t="s">
        <v>13461</v>
      </c>
      <c r="F535" s="1" t="s">
        <v>19</v>
      </c>
      <c r="G535" s="1" t="s">
        <v>20</v>
      </c>
      <c r="H535" s="1" t="s">
        <v>13462</v>
      </c>
      <c r="I535" s="1" t="s">
        <v>13463</v>
      </c>
      <c r="J535" s="1" t="s">
        <v>13463</v>
      </c>
      <c r="K535" s="2"/>
      <c r="L535" s="1">
        <v>-7.0</v>
      </c>
      <c r="M535" s="1"/>
      <c r="N535" s="1">
        <v>7.0041</v>
      </c>
      <c r="O535" s="1" t="s">
        <v>11729</v>
      </c>
      <c r="P535" s="1" t="s">
        <v>13464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36</v>
      </c>
      <c r="B536" s="1" t="s">
        <v>17</v>
      </c>
      <c r="C536" s="1">
        <v>329.0</v>
      </c>
      <c r="D536" s="1">
        <v>0.0</v>
      </c>
      <c r="E536" s="1" t="s">
        <v>10761</v>
      </c>
      <c r="F536" s="1" t="s">
        <v>38</v>
      </c>
      <c r="G536" s="1" t="s">
        <v>20</v>
      </c>
      <c r="H536" s="1" t="s">
        <v>13465</v>
      </c>
      <c r="I536" s="1" t="s">
        <v>13466</v>
      </c>
      <c r="J536" s="1" t="s">
        <v>13467</v>
      </c>
      <c r="K536" s="1" t="s">
        <v>13468</v>
      </c>
      <c r="L536" s="1">
        <v>-14.0</v>
      </c>
      <c r="M536" s="1">
        <v>0.018583333333333334</v>
      </c>
      <c r="N536" s="1">
        <v>8.020916666666666</v>
      </c>
      <c r="O536" s="1" t="s">
        <v>43</v>
      </c>
      <c r="P536" s="1" t="s">
        <v>13469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28</v>
      </c>
      <c r="B537" s="1" t="s">
        <v>17</v>
      </c>
      <c r="C537" s="1">
        <v>329.0</v>
      </c>
      <c r="D537" s="1">
        <v>0.0</v>
      </c>
      <c r="E537" s="1" t="s">
        <v>29</v>
      </c>
      <c r="F537" s="1" t="s">
        <v>19</v>
      </c>
      <c r="G537" s="1" t="s">
        <v>20</v>
      </c>
      <c r="H537" s="1" t="s">
        <v>13470</v>
      </c>
      <c r="I537" s="1" t="s">
        <v>13471</v>
      </c>
      <c r="J537" s="1" t="s">
        <v>13471</v>
      </c>
      <c r="K537" s="2"/>
      <c r="L537" s="1">
        <v>-8.0</v>
      </c>
      <c r="M537" s="1"/>
      <c r="N537" s="1">
        <v>6.750866666666667</v>
      </c>
      <c r="O537" s="1" t="s">
        <v>11771</v>
      </c>
      <c r="P537" s="1" t="s">
        <v>12048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16</v>
      </c>
      <c r="B538" s="1" t="s">
        <v>17</v>
      </c>
      <c r="C538" s="1">
        <v>394.0</v>
      </c>
      <c r="D538" s="1">
        <v>0.0</v>
      </c>
      <c r="E538" s="1" t="s">
        <v>9549</v>
      </c>
      <c r="F538" s="1" t="s">
        <v>19</v>
      </c>
      <c r="G538" s="1" t="s">
        <v>20</v>
      </c>
      <c r="H538" s="1" t="s">
        <v>13472</v>
      </c>
      <c r="I538" s="1" t="s">
        <v>13473</v>
      </c>
      <c r="J538" s="1" t="s">
        <v>13473</v>
      </c>
      <c r="K538" s="2"/>
      <c r="L538" s="1">
        <v>-5.0</v>
      </c>
      <c r="M538" s="1"/>
      <c r="N538" s="1">
        <v>9.157966666666667</v>
      </c>
      <c r="O538" s="1" t="s">
        <v>11729</v>
      </c>
      <c r="P538" s="1" t="s">
        <v>13474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3">
        <v>264.0</v>
      </c>
      <c r="D539" s="1">
        <v>0.0</v>
      </c>
      <c r="E539" s="1" t="s">
        <v>13475</v>
      </c>
      <c r="F539" s="1" t="s">
        <v>19</v>
      </c>
      <c r="G539" s="1" t="s">
        <v>20</v>
      </c>
      <c r="H539" s="1" t="s">
        <v>13476</v>
      </c>
      <c r="I539" s="1" t="s">
        <v>13477</v>
      </c>
      <c r="J539" s="1" t="s">
        <v>13477</v>
      </c>
      <c r="K539" s="2"/>
      <c r="L539" s="1">
        <v>-8.0</v>
      </c>
      <c r="M539" s="1"/>
      <c r="N539" s="1">
        <v>6.456066666666667</v>
      </c>
      <c r="O539" s="1" t="s">
        <v>11729</v>
      </c>
      <c r="P539" s="1" t="s">
        <v>8253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58</v>
      </c>
      <c r="B540" s="1" t="s">
        <v>17</v>
      </c>
      <c r="C540" s="1">
        <v>394.0</v>
      </c>
      <c r="D540" s="1">
        <v>0.0</v>
      </c>
      <c r="E540" s="2"/>
      <c r="F540" s="1" t="s">
        <v>19</v>
      </c>
      <c r="G540" s="1" t="s">
        <v>20</v>
      </c>
      <c r="H540" s="1" t="s">
        <v>13478</v>
      </c>
      <c r="I540" s="1" t="s">
        <v>13479</v>
      </c>
      <c r="J540" s="1" t="s">
        <v>13479</v>
      </c>
      <c r="K540" s="2"/>
      <c r="L540" s="1">
        <v>-6.0</v>
      </c>
      <c r="M540" s="1"/>
      <c r="N540" s="1">
        <v>8.6021</v>
      </c>
      <c r="O540" s="1" t="s">
        <v>11729</v>
      </c>
      <c r="P540" s="1" t="s">
        <v>13480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36</v>
      </c>
      <c r="B541" s="1" t="s">
        <v>17</v>
      </c>
      <c r="C541" s="3">
        <v>211.0</v>
      </c>
      <c r="D541" s="1">
        <v>68.0</v>
      </c>
      <c r="E541" s="2"/>
      <c r="F541" s="1" t="s">
        <v>67</v>
      </c>
      <c r="G541" s="1" t="s">
        <v>20</v>
      </c>
      <c r="H541" s="1" t="s">
        <v>13481</v>
      </c>
      <c r="I541" s="1" t="s">
        <v>13482</v>
      </c>
      <c r="J541" s="1" t="s">
        <v>13482</v>
      </c>
      <c r="K541" s="2"/>
      <c r="L541" s="1">
        <v>-9.0</v>
      </c>
      <c r="M541" s="1"/>
      <c r="N541" s="1">
        <v>15.281983333333333</v>
      </c>
      <c r="O541" s="1" t="s">
        <v>43</v>
      </c>
      <c r="P541" s="1" t="s">
        <v>13483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28</v>
      </c>
      <c r="B542" s="1" t="s">
        <v>17</v>
      </c>
      <c r="C542" s="1">
        <v>264.0</v>
      </c>
      <c r="D542" s="1">
        <v>0.0</v>
      </c>
      <c r="E542" s="1" t="s">
        <v>29</v>
      </c>
      <c r="F542" s="1" t="s">
        <v>19</v>
      </c>
      <c r="G542" s="1" t="s">
        <v>20</v>
      </c>
      <c r="H542" s="1" t="s">
        <v>13484</v>
      </c>
      <c r="I542" s="1" t="s">
        <v>13485</v>
      </c>
      <c r="J542" s="1" t="s">
        <v>13485</v>
      </c>
      <c r="K542" s="2"/>
      <c r="L542" s="1">
        <v>-10.0</v>
      </c>
      <c r="M542" s="1"/>
      <c r="N542" s="1">
        <v>4.985316666666667</v>
      </c>
      <c r="O542" s="1" t="s">
        <v>11771</v>
      </c>
      <c r="P542" s="1" t="s">
        <v>13486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58</v>
      </c>
      <c r="B543" s="1" t="s">
        <v>17</v>
      </c>
      <c r="C543" s="1">
        <v>264.0</v>
      </c>
      <c r="D543" s="1">
        <v>0.0</v>
      </c>
      <c r="E543" s="2"/>
      <c r="F543" s="1" t="s">
        <v>19</v>
      </c>
      <c r="G543" s="1" t="s">
        <v>20</v>
      </c>
      <c r="H543" s="1" t="s">
        <v>13487</v>
      </c>
      <c r="I543" s="1" t="s">
        <v>13488</v>
      </c>
      <c r="J543" s="1" t="s">
        <v>13488</v>
      </c>
      <c r="K543" s="2"/>
      <c r="L543" s="1">
        <v>-9.0</v>
      </c>
      <c r="M543" s="1"/>
      <c r="N543" s="1">
        <v>5.535866666666666</v>
      </c>
      <c r="O543" s="1" t="s">
        <v>11729</v>
      </c>
      <c r="P543" s="1" t="s">
        <v>13489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36</v>
      </c>
      <c r="B544" s="1" t="s">
        <v>17</v>
      </c>
      <c r="C544" s="1">
        <v>355.0</v>
      </c>
      <c r="D544" s="1">
        <v>0.0</v>
      </c>
      <c r="E544" s="1" t="s">
        <v>29</v>
      </c>
      <c r="F544" s="1" t="s">
        <v>38</v>
      </c>
      <c r="G544" s="1" t="s">
        <v>20</v>
      </c>
      <c r="H544" s="1" t="s">
        <v>13490</v>
      </c>
      <c r="I544" s="1" t="s">
        <v>13491</v>
      </c>
      <c r="J544" s="1" t="s">
        <v>13492</v>
      </c>
      <c r="K544" s="1" t="s">
        <v>13493</v>
      </c>
      <c r="L544" s="1">
        <v>33.0</v>
      </c>
      <c r="M544" s="1">
        <v>11.662583333333334</v>
      </c>
      <c r="N544" s="1">
        <v>11.57375</v>
      </c>
      <c r="O544" s="1" t="s">
        <v>43</v>
      </c>
      <c r="P544" s="1" t="s">
        <v>13494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28</v>
      </c>
      <c r="B545" s="1" t="s">
        <v>17</v>
      </c>
      <c r="C545" s="1">
        <v>463.4</v>
      </c>
      <c r="D545" s="1">
        <v>0.0</v>
      </c>
      <c r="E545" s="1" t="s">
        <v>29</v>
      </c>
      <c r="F545" s="1" t="s">
        <v>19</v>
      </c>
      <c r="G545" s="1" t="s">
        <v>20</v>
      </c>
      <c r="H545" s="1" t="s">
        <v>13495</v>
      </c>
      <c r="I545" s="1" t="s">
        <v>13496</v>
      </c>
      <c r="J545" s="1" t="s">
        <v>13496</v>
      </c>
      <c r="K545" s="2"/>
      <c r="L545" s="1">
        <v>-7.0</v>
      </c>
      <c r="M545" s="1"/>
      <c r="N545" s="1">
        <v>7.212083333333333</v>
      </c>
      <c r="O545" s="1" t="s">
        <v>11771</v>
      </c>
      <c r="P545" s="1" t="s">
        <v>13497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28</v>
      </c>
      <c r="B546" s="1" t="s">
        <v>17</v>
      </c>
      <c r="C546" s="1">
        <v>254.2</v>
      </c>
      <c r="D546" s="1">
        <v>0.0</v>
      </c>
      <c r="E546" s="1" t="s">
        <v>29</v>
      </c>
      <c r="F546" s="1" t="s">
        <v>19</v>
      </c>
      <c r="G546" s="1" t="s">
        <v>20</v>
      </c>
      <c r="H546" s="1" t="s">
        <v>13498</v>
      </c>
      <c r="I546" s="1" t="s">
        <v>13499</v>
      </c>
      <c r="J546" s="1" t="s">
        <v>13499</v>
      </c>
      <c r="K546" s="2"/>
      <c r="L546" s="1">
        <v>-5.0</v>
      </c>
      <c r="M546" s="1"/>
      <c r="N546" s="1">
        <v>9.104183333333333</v>
      </c>
      <c r="O546" s="1" t="s">
        <v>11771</v>
      </c>
      <c r="P546" s="1" t="s">
        <v>13500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58</v>
      </c>
      <c r="B547" s="1" t="s">
        <v>17</v>
      </c>
      <c r="C547" s="1">
        <v>264.0</v>
      </c>
      <c r="D547" s="1">
        <v>0.0</v>
      </c>
      <c r="E547" s="2"/>
      <c r="F547" s="1" t="s">
        <v>19</v>
      </c>
      <c r="G547" s="1" t="s">
        <v>20</v>
      </c>
      <c r="H547" s="1" t="s">
        <v>13501</v>
      </c>
      <c r="I547" s="1" t="s">
        <v>13502</v>
      </c>
      <c r="J547" s="1" t="s">
        <v>13502</v>
      </c>
      <c r="K547" s="2"/>
      <c r="L547" s="1">
        <v>-6.0</v>
      </c>
      <c r="M547" s="1"/>
      <c r="N547" s="1">
        <v>8.4775</v>
      </c>
      <c r="O547" s="1" t="s">
        <v>11729</v>
      </c>
      <c r="P547" s="1" t="s">
        <v>11733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36</v>
      </c>
      <c r="B548" s="1" t="s">
        <v>17</v>
      </c>
      <c r="C548" s="1">
        <v>309.0</v>
      </c>
      <c r="D548" s="1">
        <v>0.0</v>
      </c>
      <c r="E548" s="1" t="s">
        <v>10761</v>
      </c>
      <c r="F548" s="1" t="s">
        <v>38</v>
      </c>
      <c r="G548" s="1" t="s">
        <v>20</v>
      </c>
      <c r="H548" s="1" t="s">
        <v>13503</v>
      </c>
      <c r="I548" s="1" t="s">
        <v>13504</v>
      </c>
      <c r="J548" s="1" t="s">
        <v>13505</v>
      </c>
      <c r="K548" s="1" t="s">
        <v>13506</v>
      </c>
      <c r="L548" s="1">
        <v>-7.0</v>
      </c>
      <c r="M548" s="1">
        <v>0.011516666666666666</v>
      </c>
      <c r="N548" s="1">
        <v>10.121633333333333</v>
      </c>
      <c r="O548" s="1" t="s">
        <v>43</v>
      </c>
      <c r="P548" s="1" t="s">
        <v>12758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36</v>
      </c>
      <c r="B549" s="1" t="s">
        <v>17</v>
      </c>
      <c r="C549" s="3">
        <v>250.0</v>
      </c>
      <c r="D549" s="1">
        <v>0.0</v>
      </c>
      <c r="E549" s="1" t="s">
        <v>10761</v>
      </c>
      <c r="F549" s="1" t="s">
        <v>38</v>
      </c>
      <c r="G549" s="1" t="s">
        <v>93</v>
      </c>
      <c r="H549" s="1" t="s">
        <v>13507</v>
      </c>
      <c r="I549" s="1" t="s">
        <v>13508</v>
      </c>
      <c r="J549" s="1" t="s">
        <v>13509</v>
      </c>
      <c r="K549" s="1" t="s">
        <v>13510</v>
      </c>
      <c r="L549" s="1">
        <v>-5.0</v>
      </c>
      <c r="M549" s="1">
        <v>0.021483333333333333</v>
      </c>
      <c r="N549" s="1">
        <v>8.638733333333333</v>
      </c>
      <c r="O549" s="1" t="s">
        <v>43</v>
      </c>
      <c r="P549" s="1" t="s">
        <v>11891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36</v>
      </c>
      <c r="B550" s="1" t="s">
        <v>17</v>
      </c>
      <c r="C550" s="3">
        <v>250.0</v>
      </c>
      <c r="D550" s="1">
        <v>0.0</v>
      </c>
      <c r="E550" s="1" t="s">
        <v>10761</v>
      </c>
      <c r="F550" s="1" t="s">
        <v>38</v>
      </c>
      <c r="G550" s="1" t="s">
        <v>20</v>
      </c>
      <c r="H550" s="1" t="s">
        <v>13511</v>
      </c>
      <c r="I550" s="1" t="s">
        <v>13512</v>
      </c>
      <c r="J550" s="1" t="s">
        <v>13513</v>
      </c>
      <c r="K550" s="1" t="s">
        <v>13514</v>
      </c>
      <c r="L550" s="1">
        <v>-4.0</v>
      </c>
      <c r="M550" s="1">
        <v>0.038533333333333336</v>
      </c>
      <c r="N550" s="1">
        <v>11.765683333333333</v>
      </c>
      <c r="O550" s="1" t="s">
        <v>43</v>
      </c>
      <c r="P550" s="1" t="s">
        <v>12726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264.0</v>
      </c>
      <c r="D551" s="1">
        <v>0.0</v>
      </c>
      <c r="E551" s="1" t="s">
        <v>1891</v>
      </c>
      <c r="F551" s="1" t="s">
        <v>19</v>
      </c>
      <c r="G551" s="1" t="s">
        <v>20</v>
      </c>
      <c r="H551" s="1" t="s">
        <v>13515</v>
      </c>
      <c r="I551" s="1" t="s">
        <v>13516</v>
      </c>
      <c r="J551" s="1" t="s">
        <v>13516</v>
      </c>
      <c r="K551" s="2"/>
      <c r="L551" s="1">
        <v>-2.0</v>
      </c>
      <c r="M551" s="1"/>
      <c r="N551" s="1">
        <v>12.7694</v>
      </c>
      <c r="O551" s="1" t="s">
        <v>11729</v>
      </c>
      <c r="P551" s="1" t="s">
        <v>13517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58</v>
      </c>
      <c r="B552" s="1" t="s">
        <v>17</v>
      </c>
      <c r="C552" s="1">
        <v>394.0</v>
      </c>
      <c r="D552" s="1">
        <v>0.0</v>
      </c>
      <c r="E552" s="2"/>
      <c r="F552" s="1" t="s">
        <v>19</v>
      </c>
      <c r="G552" s="1" t="s">
        <v>20</v>
      </c>
      <c r="H552" s="1" t="s">
        <v>13518</v>
      </c>
      <c r="I552" s="1" t="s">
        <v>13519</v>
      </c>
      <c r="J552" s="1" t="s">
        <v>13519</v>
      </c>
      <c r="K552" s="2"/>
      <c r="L552" s="1">
        <v>0.0</v>
      </c>
      <c r="M552" s="1"/>
      <c r="N552" s="1">
        <v>15.52005</v>
      </c>
      <c r="O552" s="1" t="s">
        <v>11729</v>
      </c>
      <c r="P552" s="1" t="s">
        <v>13520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28</v>
      </c>
      <c r="B553" s="1" t="s">
        <v>17</v>
      </c>
      <c r="C553" s="1">
        <v>364.0</v>
      </c>
      <c r="D553" s="1">
        <v>0.0</v>
      </c>
      <c r="E553" s="1" t="s">
        <v>29</v>
      </c>
      <c r="F553" s="1" t="s">
        <v>19</v>
      </c>
      <c r="G553" s="1" t="s">
        <v>20</v>
      </c>
      <c r="H553" s="1" t="s">
        <v>13521</v>
      </c>
      <c r="I553" s="1" t="s">
        <v>13522</v>
      </c>
      <c r="J553" s="1" t="s">
        <v>13522</v>
      </c>
      <c r="K553" s="2"/>
      <c r="L553" s="1">
        <v>-8.0</v>
      </c>
      <c r="M553" s="1"/>
      <c r="N553" s="1">
        <v>6.325733333333333</v>
      </c>
      <c r="O553" s="1" t="s">
        <v>11771</v>
      </c>
      <c r="P553" s="1" t="s">
        <v>13523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28</v>
      </c>
      <c r="B554" s="1" t="s">
        <v>17</v>
      </c>
      <c r="C554" s="3">
        <v>281.2</v>
      </c>
      <c r="D554" s="1">
        <v>0.0</v>
      </c>
      <c r="E554" s="1" t="s">
        <v>29</v>
      </c>
      <c r="F554" s="1" t="s">
        <v>19</v>
      </c>
      <c r="G554" s="1" t="s">
        <v>20</v>
      </c>
      <c r="H554" s="1" t="s">
        <v>13524</v>
      </c>
      <c r="I554" s="1" t="s">
        <v>13525</v>
      </c>
      <c r="J554" s="1" t="s">
        <v>13525</v>
      </c>
      <c r="K554" s="2"/>
      <c r="L554" s="1">
        <v>-7.0</v>
      </c>
      <c r="M554" s="1"/>
      <c r="N554" s="1">
        <v>7.317166666666667</v>
      </c>
      <c r="O554" s="1" t="s">
        <v>11771</v>
      </c>
      <c r="P554" s="1" t="s">
        <v>13259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28</v>
      </c>
      <c r="B555" s="1" t="s">
        <v>17</v>
      </c>
      <c r="C555" s="3">
        <v>493.0</v>
      </c>
      <c r="D555" s="1">
        <v>0.0</v>
      </c>
      <c r="E555" s="1" t="s">
        <v>29</v>
      </c>
      <c r="F555" s="1" t="s">
        <v>19</v>
      </c>
      <c r="G555" s="1" t="s">
        <v>20</v>
      </c>
      <c r="H555" s="1" t="s">
        <v>13526</v>
      </c>
      <c r="I555" s="1" t="s">
        <v>13527</v>
      </c>
      <c r="J555" s="1" t="s">
        <v>13527</v>
      </c>
      <c r="K555" s="2"/>
      <c r="L555" s="1">
        <v>-8.0</v>
      </c>
      <c r="M555" s="1"/>
      <c r="N555" s="1">
        <v>6.960566666666667</v>
      </c>
      <c r="O555" s="1" t="s">
        <v>11771</v>
      </c>
      <c r="P555" s="1" t="s">
        <v>13528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28</v>
      </c>
      <c r="B556" s="1" t="s">
        <v>17</v>
      </c>
      <c r="C556" s="1">
        <v>329.0</v>
      </c>
      <c r="D556" s="1">
        <v>0.0</v>
      </c>
      <c r="E556" s="1" t="s">
        <v>29</v>
      </c>
      <c r="F556" s="1" t="s">
        <v>19</v>
      </c>
      <c r="G556" s="1" t="s">
        <v>20</v>
      </c>
      <c r="H556" s="1" t="s">
        <v>13529</v>
      </c>
      <c r="I556" s="1" t="s">
        <v>13530</v>
      </c>
      <c r="J556" s="1" t="s">
        <v>13530</v>
      </c>
      <c r="K556" s="2"/>
      <c r="L556" s="1">
        <v>-8.0</v>
      </c>
      <c r="M556" s="1"/>
      <c r="N556" s="1">
        <v>6.5381833333333335</v>
      </c>
      <c r="O556" s="1" t="s">
        <v>11771</v>
      </c>
      <c r="P556" s="1" t="s">
        <v>12159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28</v>
      </c>
      <c r="B557" s="1" t="s">
        <v>17</v>
      </c>
      <c r="C557" s="1">
        <v>673.0</v>
      </c>
      <c r="D557" s="1">
        <v>0.0</v>
      </c>
      <c r="E557" s="1" t="s">
        <v>29</v>
      </c>
      <c r="F557" s="1" t="s">
        <v>19</v>
      </c>
      <c r="G557" s="1" t="s">
        <v>20</v>
      </c>
      <c r="H557" s="1" t="s">
        <v>13531</v>
      </c>
      <c r="I557" s="1" t="s">
        <v>13532</v>
      </c>
      <c r="J557" s="1" t="s">
        <v>13532</v>
      </c>
      <c r="K557" s="2"/>
      <c r="L557" s="1">
        <v>-6.0</v>
      </c>
      <c r="M557" s="1"/>
      <c r="N557" s="1">
        <v>13.610833333333334</v>
      </c>
      <c r="O557" s="1" t="s">
        <v>11771</v>
      </c>
      <c r="P557" s="1" t="s">
        <v>13533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28</v>
      </c>
      <c r="B558" s="3" t="s">
        <v>17</v>
      </c>
      <c r="C558" s="1">
        <v>214.2</v>
      </c>
      <c r="D558" s="1">
        <v>0.0</v>
      </c>
      <c r="E558" s="1" t="s">
        <v>29</v>
      </c>
      <c r="F558" s="1" t="s">
        <v>19</v>
      </c>
      <c r="G558" s="1" t="s">
        <v>20</v>
      </c>
      <c r="H558" s="1" t="s">
        <v>13534</v>
      </c>
      <c r="I558" s="1" t="s">
        <v>13535</v>
      </c>
      <c r="J558" s="1" t="s">
        <v>13535</v>
      </c>
      <c r="K558" s="2"/>
      <c r="L558" s="1">
        <v>-2.0</v>
      </c>
      <c r="M558" s="1"/>
      <c r="N558" s="1">
        <v>12.831133333333334</v>
      </c>
      <c r="O558" s="1" t="s">
        <v>11771</v>
      </c>
      <c r="P558" s="1" t="s">
        <v>11935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36</v>
      </c>
      <c r="B559" s="1" t="s">
        <v>17</v>
      </c>
      <c r="C559" s="1">
        <v>414.0</v>
      </c>
      <c r="D559" s="1">
        <v>0.0</v>
      </c>
      <c r="E559" s="1" t="s">
        <v>10761</v>
      </c>
      <c r="F559" s="1" t="s">
        <v>38</v>
      </c>
      <c r="G559" s="1" t="s">
        <v>20</v>
      </c>
      <c r="H559" s="1" t="s">
        <v>13536</v>
      </c>
      <c r="I559" s="1" t="s">
        <v>13537</v>
      </c>
      <c r="J559" s="1" t="s">
        <v>13538</v>
      </c>
      <c r="K559" s="1" t="s">
        <v>13539</v>
      </c>
      <c r="L559" s="1">
        <v>-3.0</v>
      </c>
      <c r="M559" s="1">
        <v>0.013</v>
      </c>
      <c r="N559" s="1">
        <v>7.888716666666666</v>
      </c>
      <c r="O559" s="1" t="s">
        <v>43</v>
      </c>
      <c r="P559" s="1" t="s">
        <v>13540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36</v>
      </c>
      <c r="B560" s="1" t="s">
        <v>17</v>
      </c>
      <c r="C560" s="1">
        <v>446.0</v>
      </c>
      <c r="D560" s="1">
        <v>0.0</v>
      </c>
      <c r="E560" s="1" t="s">
        <v>10761</v>
      </c>
      <c r="F560" s="1" t="s">
        <v>38</v>
      </c>
      <c r="G560" s="1" t="s">
        <v>20</v>
      </c>
      <c r="H560" s="1" t="s">
        <v>13541</v>
      </c>
      <c r="I560" s="1" t="s">
        <v>13542</v>
      </c>
      <c r="J560" s="1" t="s">
        <v>13543</v>
      </c>
      <c r="K560" s="1" t="s">
        <v>13544</v>
      </c>
      <c r="L560" s="1">
        <v>-2.0</v>
      </c>
      <c r="M560" s="1">
        <v>0.015066666666666667</v>
      </c>
      <c r="N560" s="1">
        <v>7.5491</v>
      </c>
      <c r="O560" s="1" t="s">
        <v>43</v>
      </c>
      <c r="P560" s="1" t="s">
        <v>13545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28</v>
      </c>
      <c r="B561" s="1" t="s">
        <v>17</v>
      </c>
      <c r="C561" s="1">
        <v>394.0</v>
      </c>
      <c r="D561" s="1">
        <v>0.0</v>
      </c>
      <c r="E561" s="1" t="s">
        <v>29</v>
      </c>
      <c r="F561" s="1" t="s">
        <v>19</v>
      </c>
      <c r="G561" s="1" t="s">
        <v>20</v>
      </c>
      <c r="H561" s="1" t="s">
        <v>13546</v>
      </c>
      <c r="I561" s="1" t="s">
        <v>13547</v>
      </c>
      <c r="J561" s="1" t="s">
        <v>13547</v>
      </c>
      <c r="K561" s="2"/>
      <c r="L561" s="1">
        <v>-3.0</v>
      </c>
      <c r="M561" s="1"/>
      <c r="N561" s="1">
        <v>11.428133333333333</v>
      </c>
      <c r="O561" s="1" t="s">
        <v>11771</v>
      </c>
      <c r="P561" s="1" t="s">
        <v>13548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28</v>
      </c>
      <c r="B562" s="1" t="s">
        <v>17</v>
      </c>
      <c r="C562" s="1">
        <v>380.0</v>
      </c>
      <c r="D562" s="1">
        <v>0.0</v>
      </c>
      <c r="E562" s="1" t="s">
        <v>29</v>
      </c>
      <c r="F562" s="1" t="s">
        <v>19</v>
      </c>
      <c r="G562" s="1" t="s">
        <v>20</v>
      </c>
      <c r="H562" s="1" t="s">
        <v>13549</v>
      </c>
      <c r="I562" s="1" t="s">
        <v>13550</v>
      </c>
      <c r="J562" s="1" t="s">
        <v>13550</v>
      </c>
      <c r="K562" s="2"/>
      <c r="L562" s="1">
        <v>-5.0</v>
      </c>
      <c r="M562" s="1"/>
      <c r="N562" s="1">
        <v>9.501983333333333</v>
      </c>
      <c r="O562" s="1" t="s">
        <v>11771</v>
      </c>
      <c r="P562" s="1" t="s">
        <v>13551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17</v>
      </c>
      <c r="C563" s="1">
        <v>388.0</v>
      </c>
      <c r="D563" s="1">
        <v>0.0</v>
      </c>
      <c r="E563" s="1" t="s">
        <v>13475</v>
      </c>
      <c r="F563" s="1" t="s">
        <v>19</v>
      </c>
      <c r="G563" s="1" t="s">
        <v>20</v>
      </c>
      <c r="H563" s="1" t="s">
        <v>13552</v>
      </c>
      <c r="I563" s="1" t="s">
        <v>13553</v>
      </c>
      <c r="J563" s="1" t="s">
        <v>13553</v>
      </c>
      <c r="K563" s="2"/>
      <c r="L563" s="1">
        <v>-5.0</v>
      </c>
      <c r="M563" s="1"/>
      <c r="N563" s="1">
        <v>9.827533333333333</v>
      </c>
      <c r="O563" s="1" t="s">
        <v>11729</v>
      </c>
      <c r="P563" s="1" t="s">
        <v>13554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58</v>
      </c>
      <c r="B564" s="1" t="s">
        <v>17</v>
      </c>
      <c r="C564" s="1">
        <v>919.0</v>
      </c>
      <c r="D564" s="1">
        <v>0.0</v>
      </c>
      <c r="E564" s="2"/>
      <c r="F564" s="1" t="s">
        <v>19</v>
      </c>
      <c r="G564" s="1" t="s">
        <v>20</v>
      </c>
      <c r="H564" s="1" t="s">
        <v>13555</v>
      </c>
      <c r="I564" s="1" t="s">
        <v>13556</v>
      </c>
      <c r="J564" s="1" t="s">
        <v>13556</v>
      </c>
      <c r="K564" s="2"/>
      <c r="L564" s="1">
        <v>-5.0</v>
      </c>
      <c r="M564" s="1"/>
      <c r="N564" s="1">
        <v>14.0458</v>
      </c>
      <c r="O564" s="1" t="s">
        <v>11729</v>
      </c>
      <c r="P564" s="1" t="s">
        <v>13557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36</v>
      </c>
      <c r="B565" s="1" t="s">
        <v>17</v>
      </c>
      <c r="C565" s="1">
        <v>199.0</v>
      </c>
      <c r="D565" s="1">
        <v>50.0</v>
      </c>
      <c r="E565" s="2"/>
      <c r="F565" s="1" t="s">
        <v>67</v>
      </c>
      <c r="G565" s="1" t="s">
        <v>68</v>
      </c>
      <c r="H565" s="1" t="s">
        <v>13558</v>
      </c>
      <c r="I565" s="1" t="s">
        <v>13559</v>
      </c>
      <c r="J565" s="1" t="s">
        <v>13559</v>
      </c>
      <c r="K565" s="2"/>
      <c r="L565" s="1">
        <v>-11.0</v>
      </c>
      <c r="M565" s="1"/>
      <c r="N565" s="1">
        <v>7.822216666666667</v>
      </c>
      <c r="O565" s="1" t="s">
        <v>43</v>
      </c>
      <c r="P565" s="1" t="s">
        <v>11949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36</v>
      </c>
      <c r="B566" s="1" t="s">
        <v>17</v>
      </c>
      <c r="C566" s="1">
        <v>269.0</v>
      </c>
      <c r="D566" s="1">
        <v>0.0</v>
      </c>
      <c r="E566" s="1" t="s">
        <v>10761</v>
      </c>
      <c r="F566" s="1" t="s">
        <v>38</v>
      </c>
      <c r="G566" s="1" t="s">
        <v>93</v>
      </c>
      <c r="H566" s="1" t="s">
        <v>13560</v>
      </c>
      <c r="I566" s="1" t="s">
        <v>13561</v>
      </c>
      <c r="J566" s="1" t="s">
        <v>13562</v>
      </c>
      <c r="K566" s="1" t="s">
        <v>13563</v>
      </c>
      <c r="L566" s="1">
        <v>-11.0</v>
      </c>
      <c r="M566" s="1">
        <v>0.6760666666666667</v>
      </c>
      <c r="N566" s="1">
        <v>7.099966666666667</v>
      </c>
      <c r="O566" s="1" t="s">
        <v>43</v>
      </c>
      <c r="P566" s="1" t="s">
        <v>11805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36</v>
      </c>
      <c r="B567" s="1" t="s">
        <v>17</v>
      </c>
      <c r="C567" s="1">
        <v>355.0</v>
      </c>
      <c r="D567" s="1">
        <v>0.0</v>
      </c>
      <c r="E567" s="1" t="s">
        <v>29</v>
      </c>
      <c r="F567" s="1" t="s">
        <v>38</v>
      </c>
      <c r="G567" s="1" t="s">
        <v>20</v>
      </c>
      <c r="H567" s="1" t="s">
        <v>13564</v>
      </c>
      <c r="I567" s="1" t="s">
        <v>13565</v>
      </c>
      <c r="J567" s="1" t="s">
        <v>13566</v>
      </c>
      <c r="K567" s="1" t="s">
        <v>13567</v>
      </c>
      <c r="L567" s="1">
        <v>-30.0</v>
      </c>
      <c r="M567" s="1">
        <v>0.4611</v>
      </c>
      <c r="N567" s="1">
        <v>6.733083333333333</v>
      </c>
      <c r="O567" s="1" t="s">
        <v>43</v>
      </c>
      <c r="P567" s="1" t="s">
        <v>13568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36</v>
      </c>
      <c r="B568" s="1" t="s">
        <v>17</v>
      </c>
      <c r="C568" s="1">
        <v>199.0</v>
      </c>
      <c r="D568" s="1">
        <v>50.0</v>
      </c>
      <c r="E568" s="2"/>
      <c r="F568" s="1" t="s">
        <v>67</v>
      </c>
      <c r="G568" s="1" t="s">
        <v>68</v>
      </c>
      <c r="H568" s="1" t="s">
        <v>13569</v>
      </c>
      <c r="I568" s="1" t="s">
        <v>13570</v>
      </c>
      <c r="J568" s="1" t="s">
        <v>13570</v>
      </c>
      <c r="K568" s="2"/>
      <c r="L568" s="1">
        <v>-11.0</v>
      </c>
      <c r="M568" s="1"/>
      <c r="N568" s="1">
        <v>7.958833333333334</v>
      </c>
      <c r="O568" s="1" t="s">
        <v>43</v>
      </c>
      <c r="P568" s="1" t="s">
        <v>11778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28</v>
      </c>
      <c r="B569" s="1" t="s">
        <v>17</v>
      </c>
      <c r="C569" s="1">
        <v>528.0</v>
      </c>
      <c r="D569" s="1">
        <v>0.0</v>
      </c>
      <c r="E569" s="1" t="s">
        <v>29</v>
      </c>
      <c r="F569" s="1" t="s">
        <v>19</v>
      </c>
      <c r="G569" s="1" t="s">
        <v>20</v>
      </c>
      <c r="H569" s="1" t="s">
        <v>13571</v>
      </c>
      <c r="I569" s="1" t="s">
        <v>13572</v>
      </c>
      <c r="J569" s="1" t="s">
        <v>13572</v>
      </c>
      <c r="K569" s="2"/>
      <c r="L569" s="1">
        <v>-5.0</v>
      </c>
      <c r="M569" s="1"/>
      <c r="N569" s="1">
        <v>14.1803</v>
      </c>
      <c r="O569" s="1" t="s">
        <v>11771</v>
      </c>
      <c r="P569" s="1" t="s">
        <v>13573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58</v>
      </c>
      <c r="B570" s="1" t="s">
        <v>17</v>
      </c>
      <c r="C570" s="1">
        <v>369.0</v>
      </c>
      <c r="D570" s="1">
        <v>0.0</v>
      </c>
      <c r="E570" s="2"/>
      <c r="F570" s="1" t="s">
        <v>19</v>
      </c>
      <c r="G570" s="1" t="s">
        <v>20</v>
      </c>
      <c r="H570" s="1" t="s">
        <v>13574</v>
      </c>
      <c r="I570" s="1" t="s">
        <v>13575</v>
      </c>
      <c r="J570" s="1" t="s">
        <v>13575</v>
      </c>
      <c r="K570" s="2"/>
      <c r="L570" s="1">
        <v>-2.0</v>
      </c>
      <c r="M570" s="1"/>
      <c r="N570" s="1">
        <v>12.135933333333334</v>
      </c>
      <c r="O570" s="1" t="s">
        <v>11729</v>
      </c>
      <c r="P570" s="1" t="s">
        <v>13576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58</v>
      </c>
      <c r="B571" s="1" t="s">
        <v>17</v>
      </c>
      <c r="C571" s="1">
        <v>399.0</v>
      </c>
      <c r="D571" s="1">
        <v>0.0</v>
      </c>
      <c r="E571" s="2"/>
      <c r="F571" s="1" t="s">
        <v>19</v>
      </c>
      <c r="G571" s="1" t="s">
        <v>93</v>
      </c>
      <c r="H571" s="1" t="s">
        <v>13577</v>
      </c>
      <c r="I571" s="1" t="s">
        <v>13578</v>
      </c>
      <c r="J571" s="1" t="s">
        <v>13578</v>
      </c>
      <c r="K571" s="2"/>
      <c r="L571" s="1">
        <v>-5.0</v>
      </c>
      <c r="M571" s="1"/>
      <c r="N571" s="1">
        <v>9.927216666666666</v>
      </c>
      <c r="O571" s="1" t="s">
        <v>11729</v>
      </c>
      <c r="P571" s="1" t="s">
        <v>13579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179</v>
      </c>
      <c r="B572" s="1" t="s">
        <v>17</v>
      </c>
      <c r="C572" s="1">
        <v>119.0</v>
      </c>
      <c r="D572" s="1">
        <v>0.0</v>
      </c>
      <c r="E572" s="2"/>
      <c r="F572" s="1" t="s">
        <v>67</v>
      </c>
      <c r="G572" s="1" t="s">
        <v>93</v>
      </c>
      <c r="H572" s="1" t="s">
        <v>13580</v>
      </c>
      <c r="I572" s="1" t="s">
        <v>13581</v>
      </c>
      <c r="J572" s="1" t="s">
        <v>13581</v>
      </c>
      <c r="K572" s="2"/>
      <c r="L572" s="1">
        <v>-5.0</v>
      </c>
      <c r="M572" s="1"/>
      <c r="N572" s="1">
        <v>0.4235833333333333</v>
      </c>
      <c r="O572" s="1" t="s">
        <v>182</v>
      </c>
      <c r="P572" s="1" t="s">
        <v>13582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28</v>
      </c>
      <c r="B573" s="1" t="s">
        <v>17</v>
      </c>
      <c r="C573" s="1">
        <v>274.2</v>
      </c>
      <c r="D573" s="1">
        <v>0.0</v>
      </c>
      <c r="E573" s="1" t="s">
        <v>29</v>
      </c>
      <c r="F573" s="1" t="s">
        <v>19</v>
      </c>
      <c r="G573" s="1" t="s">
        <v>20</v>
      </c>
      <c r="H573" s="1" t="s">
        <v>13583</v>
      </c>
      <c r="I573" s="1" t="s">
        <v>13584</v>
      </c>
      <c r="J573" s="1" t="s">
        <v>13584</v>
      </c>
      <c r="K573" s="2"/>
      <c r="L573" s="1">
        <v>-8.0</v>
      </c>
      <c r="M573" s="1"/>
      <c r="N573" s="1">
        <v>6.522133333333334</v>
      </c>
      <c r="O573" s="1" t="s">
        <v>11771</v>
      </c>
      <c r="P573" s="1" t="s">
        <v>13585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16</v>
      </c>
      <c r="B574" s="1" t="s">
        <v>17</v>
      </c>
      <c r="C574" s="1">
        <v>264.0</v>
      </c>
      <c r="D574" s="1">
        <v>0.0</v>
      </c>
      <c r="E574" s="1" t="s">
        <v>13586</v>
      </c>
      <c r="F574" s="1" t="s">
        <v>19</v>
      </c>
      <c r="G574" s="1" t="s">
        <v>20</v>
      </c>
      <c r="H574" s="1" t="s">
        <v>13587</v>
      </c>
      <c r="I574" s="1" t="s">
        <v>13588</v>
      </c>
      <c r="J574" s="1" t="s">
        <v>13588</v>
      </c>
      <c r="K574" s="2"/>
      <c r="L574" s="1">
        <v>-7.0</v>
      </c>
      <c r="M574" s="1"/>
      <c r="N574" s="1">
        <v>7.2103</v>
      </c>
      <c r="O574" s="1" t="s">
        <v>11729</v>
      </c>
      <c r="P574" s="1" t="s">
        <v>1100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36</v>
      </c>
      <c r="B575" s="1" t="s">
        <v>17</v>
      </c>
      <c r="C575" s="1">
        <v>358.0</v>
      </c>
      <c r="D575" s="1">
        <v>0.0</v>
      </c>
      <c r="E575" s="1" t="s">
        <v>29</v>
      </c>
      <c r="F575" s="1" t="s">
        <v>38</v>
      </c>
      <c r="G575" s="1" t="s">
        <v>93</v>
      </c>
      <c r="H575" s="1" t="s">
        <v>13589</v>
      </c>
      <c r="I575" s="1" t="s">
        <v>13590</v>
      </c>
      <c r="J575" s="1" t="s">
        <v>13591</v>
      </c>
      <c r="K575" s="1" t="s">
        <v>13592</v>
      </c>
      <c r="L575" s="1">
        <v>-3.0</v>
      </c>
      <c r="M575" s="1">
        <v>31.26265</v>
      </c>
      <c r="N575" s="1">
        <v>38.8489</v>
      </c>
      <c r="O575" s="1" t="s">
        <v>43</v>
      </c>
      <c r="P575" s="1" t="s">
        <v>13593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28</v>
      </c>
      <c r="B576" s="1" t="s">
        <v>17</v>
      </c>
      <c r="C576" s="3">
        <v>413.4</v>
      </c>
      <c r="D576" s="1">
        <v>0.0</v>
      </c>
      <c r="E576" s="1" t="s">
        <v>29</v>
      </c>
      <c r="F576" s="1" t="s">
        <v>19</v>
      </c>
      <c r="G576" s="1" t="s">
        <v>20</v>
      </c>
      <c r="H576" s="1" t="s">
        <v>13594</v>
      </c>
      <c r="I576" s="1" t="s">
        <v>13595</v>
      </c>
      <c r="J576" s="1" t="s">
        <v>13595</v>
      </c>
      <c r="K576" s="2"/>
      <c r="L576" s="1">
        <v>2.0</v>
      </c>
      <c r="M576" s="1"/>
      <c r="N576" s="1">
        <v>17.98695</v>
      </c>
      <c r="O576" s="1" t="s">
        <v>11771</v>
      </c>
      <c r="P576" s="1" t="s">
        <v>13596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36</v>
      </c>
      <c r="B577" s="1" t="s">
        <v>17</v>
      </c>
      <c r="C577" s="1">
        <v>319.0</v>
      </c>
      <c r="D577" s="1">
        <v>0.0</v>
      </c>
      <c r="E577" s="1" t="s">
        <v>10761</v>
      </c>
      <c r="F577" s="1" t="s">
        <v>38</v>
      </c>
      <c r="G577" s="1" t="s">
        <v>20</v>
      </c>
      <c r="H577" s="1" t="s">
        <v>13597</v>
      </c>
      <c r="I577" s="1" t="s">
        <v>13598</v>
      </c>
      <c r="J577" s="1" t="s">
        <v>13599</v>
      </c>
      <c r="K577" s="1" t="s">
        <v>13600</v>
      </c>
      <c r="L577" s="1">
        <v>0.0</v>
      </c>
      <c r="M577" s="1">
        <v>0.0324</v>
      </c>
      <c r="N577" s="1">
        <v>18.018466666666665</v>
      </c>
      <c r="O577" s="1" t="s">
        <v>43</v>
      </c>
      <c r="P577" s="1" t="s">
        <v>13601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28</v>
      </c>
      <c r="B578" s="1" t="s">
        <v>17</v>
      </c>
      <c r="C578" s="1">
        <v>379.0</v>
      </c>
      <c r="D578" s="1">
        <v>0.0</v>
      </c>
      <c r="E578" s="1" t="s">
        <v>29</v>
      </c>
      <c r="F578" s="1" t="s">
        <v>19</v>
      </c>
      <c r="G578" s="1" t="s">
        <v>20</v>
      </c>
      <c r="H578" s="1" t="s">
        <v>13602</v>
      </c>
      <c r="I578" s="1" t="s">
        <v>13603</v>
      </c>
      <c r="J578" s="1" t="s">
        <v>13603</v>
      </c>
      <c r="K578" s="2"/>
      <c r="L578" s="1">
        <v>-5.0</v>
      </c>
      <c r="M578" s="1"/>
      <c r="N578" s="1">
        <v>9.32435</v>
      </c>
      <c r="O578" s="1" t="s">
        <v>11771</v>
      </c>
      <c r="P578" s="1" t="s">
        <v>13604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28</v>
      </c>
      <c r="B579" s="1" t="s">
        <v>17</v>
      </c>
      <c r="C579" s="3">
        <v>289.0</v>
      </c>
      <c r="D579" s="1">
        <v>0.0</v>
      </c>
      <c r="E579" s="1" t="s">
        <v>29</v>
      </c>
      <c r="F579" s="1" t="s">
        <v>19</v>
      </c>
      <c r="G579" s="1" t="s">
        <v>20</v>
      </c>
      <c r="H579" s="1" t="s">
        <v>13605</v>
      </c>
      <c r="I579" s="1" t="s">
        <v>13606</v>
      </c>
      <c r="J579" s="1" t="s">
        <v>13606</v>
      </c>
      <c r="K579" s="2"/>
      <c r="L579" s="1">
        <v>-6.0</v>
      </c>
      <c r="M579" s="1"/>
      <c r="N579" s="1">
        <v>8.158283333333333</v>
      </c>
      <c r="O579" s="1" t="s">
        <v>11771</v>
      </c>
      <c r="P579" s="1" t="s">
        <v>13607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28</v>
      </c>
      <c r="B580" s="1" t="s">
        <v>17</v>
      </c>
      <c r="C580" s="1">
        <v>214.2</v>
      </c>
      <c r="D580" s="1">
        <v>0.0</v>
      </c>
      <c r="E580" s="1" t="s">
        <v>29</v>
      </c>
      <c r="F580" s="1" t="s">
        <v>19</v>
      </c>
      <c r="G580" s="1" t="s">
        <v>20</v>
      </c>
      <c r="H580" s="1" t="s">
        <v>13608</v>
      </c>
      <c r="I580" s="1" t="s">
        <v>13609</v>
      </c>
      <c r="J580" s="1" t="s">
        <v>13609</v>
      </c>
      <c r="K580" s="2"/>
      <c r="L580" s="1">
        <v>-7.0</v>
      </c>
      <c r="M580" s="1"/>
      <c r="N580" s="1">
        <v>7.760466666666667</v>
      </c>
      <c r="O580" s="1" t="s">
        <v>11771</v>
      </c>
      <c r="P580" s="1" t="s">
        <v>11835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28</v>
      </c>
      <c r="B581" s="1" t="s">
        <v>17</v>
      </c>
      <c r="C581" s="1">
        <v>539.0</v>
      </c>
      <c r="D581" s="1">
        <v>0.0</v>
      </c>
      <c r="E581" s="1" t="s">
        <v>29</v>
      </c>
      <c r="F581" s="1" t="s">
        <v>19</v>
      </c>
      <c r="G581" s="1" t="s">
        <v>20</v>
      </c>
      <c r="H581" s="1" t="s">
        <v>13610</v>
      </c>
      <c r="I581" s="1" t="s">
        <v>13611</v>
      </c>
      <c r="J581" s="1" t="s">
        <v>13611</v>
      </c>
      <c r="K581" s="2"/>
      <c r="L581" s="1">
        <v>-12.0</v>
      </c>
      <c r="M581" s="1"/>
      <c r="N581" s="1">
        <v>7.7995</v>
      </c>
      <c r="O581" s="1" t="s">
        <v>11771</v>
      </c>
      <c r="P581" s="1" t="s">
        <v>13612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16</v>
      </c>
      <c r="B582" s="1" t="s">
        <v>17</v>
      </c>
      <c r="C582" s="1">
        <v>264.0</v>
      </c>
      <c r="D582" s="1">
        <v>0.0</v>
      </c>
      <c r="E582" s="1" t="s">
        <v>13475</v>
      </c>
      <c r="F582" s="1" t="s">
        <v>19</v>
      </c>
      <c r="G582" s="1" t="s">
        <v>20</v>
      </c>
      <c r="H582" s="1" t="s">
        <v>13613</v>
      </c>
      <c r="I582" s="1" t="s">
        <v>13614</v>
      </c>
      <c r="J582" s="1" t="s">
        <v>13614</v>
      </c>
      <c r="K582" s="2"/>
      <c r="L582" s="1">
        <v>-6.0</v>
      </c>
      <c r="M582" s="1"/>
      <c r="N582" s="1">
        <v>8.140183333333333</v>
      </c>
      <c r="O582" s="1" t="s">
        <v>11729</v>
      </c>
      <c r="P582" s="1" t="s">
        <v>13615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28</v>
      </c>
      <c r="B583" s="1" t="s">
        <v>17</v>
      </c>
      <c r="C583" s="1">
        <v>214.2</v>
      </c>
      <c r="D583" s="1">
        <v>0.0</v>
      </c>
      <c r="E583" s="1" t="s">
        <v>29</v>
      </c>
      <c r="F583" s="1" t="s">
        <v>19</v>
      </c>
      <c r="G583" s="1" t="s">
        <v>20</v>
      </c>
      <c r="H583" s="1" t="s">
        <v>13616</v>
      </c>
      <c r="I583" s="1" t="s">
        <v>13617</v>
      </c>
      <c r="J583" s="1" t="s">
        <v>13617</v>
      </c>
      <c r="K583" s="2"/>
      <c r="L583" s="1">
        <v>-6.0</v>
      </c>
      <c r="M583" s="1"/>
      <c r="N583" s="1">
        <v>8.05035</v>
      </c>
      <c r="O583" s="1" t="s">
        <v>11771</v>
      </c>
      <c r="P583" s="1" t="s">
        <v>11835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58</v>
      </c>
      <c r="B584" s="1" t="s">
        <v>17</v>
      </c>
      <c r="C584" s="1">
        <v>354.0</v>
      </c>
      <c r="D584" s="1">
        <v>0.0</v>
      </c>
      <c r="E584" s="2"/>
      <c r="F584" s="1" t="s">
        <v>19</v>
      </c>
      <c r="G584" s="1" t="s">
        <v>20</v>
      </c>
      <c r="H584" s="1" t="s">
        <v>13618</v>
      </c>
      <c r="I584" s="1" t="s">
        <v>13619</v>
      </c>
      <c r="J584" s="1" t="s">
        <v>13619</v>
      </c>
      <c r="K584" s="2"/>
      <c r="L584" s="1">
        <v>-7.0</v>
      </c>
      <c r="M584" s="1"/>
      <c r="N584" s="1">
        <v>7.4111666666666665</v>
      </c>
      <c r="O584" s="1" t="s">
        <v>11729</v>
      </c>
      <c r="P584" s="1" t="s">
        <v>13620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58</v>
      </c>
      <c r="B585" s="1" t="s">
        <v>17</v>
      </c>
      <c r="C585" s="1">
        <v>434.0</v>
      </c>
      <c r="D585" s="1">
        <v>0.0</v>
      </c>
      <c r="E585" s="2"/>
      <c r="F585" s="1" t="s">
        <v>19</v>
      </c>
      <c r="G585" s="1" t="s">
        <v>20</v>
      </c>
      <c r="H585" s="1" t="s">
        <v>13621</v>
      </c>
      <c r="I585" s="1" t="s">
        <v>13622</v>
      </c>
      <c r="J585" s="1" t="s">
        <v>13622</v>
      </c>
      <c r="K585" s="2"/>
      <c r="L585" s="1">
        <v>-8.0</v>
      </c>
      <c r="M585" s="1"/>
      <c r="N585" s="1">
        <v>6.719516666666666</v>
      </c>
      <c r="O585" s="1" t="s">
        <v>11729</v>
      </c>
      <c r="P585" s="1" t="s">
        <v>12145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28</v>
      </c>
      <c r="B586" s="1" t="s">
        <v>17</v>
      </c>
      <c r="C586" s="1">
        <v>365.2</v>
      </c>
      <c r="D586" s="1">
        <v>0.0</v>
      </c>
      <c r="E586" s="1" t="s">
        <v>29</v>
      </c>
      <c r="F586" s="1" t="s">
        <v>19</v>
      </c>
      <c r="G586" s="1" t="s">
        <v>20</v>
      </c>
      <c r="H586" s="1" t="s">
        <v>13623</v>
      </c>
      <c r="I586" s="1" t="s">
        <v>13624</v>
      </c>
      <c r="J586" s="1" t="s">
        <v>13624</v>
      </c>
      <c r="K586" s="2"/>
      <c r="L586" s="1">
        <v>-9.0</v>
      </c>
      <c r="M586" s="1"/>
      <c r="N586" s="1">
        <v>5.662816666666667</v>
      </c>
      <c r="O586" s="1" t="s">
        <v>11771</v>
      </c>
      <c r="P586" s="1" t="s">
        <v>13625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36</v>
      </c>
      <c r="B587" s="1" t="s">
        <v>17</v>
      </c>
      <c r="C587" s="3">
        <v>348.0</v>
      </c>
      <c r="D587" s="1">
        <v>0.0</v>
      </c>
      <c r="E587" s="1" t="s">
        <v>10761</v>
      </c>
      <c r="F587" s="1" t="s">
        <v>38</v>
      </c>
      <c r="G587" s="1" t="s">
        <v>20</v>
      </c>
      <c r="H587" s="1" t="s">
        <v>13626</v>
      </c>
      <c r="I587" s="1" t="s">
        <v>13627</v>
      </c>
      <c r="J587" s="1" t="s">
        <v>13628</v>
      </c>
      <c r="K587" s="1" t="s">
        <v>13629</v>
      </c>
      <c r="L587" s="1">
        <v>1.0</v>
      </c>
      <c r="M587" s="1">
        <v>0.0143</v>
      </c>
      <c r="N587" s="1">
        <v>10.532983333333334</v>
      </c>
      <c r="O587" s="1" t="s">
        <v>43</v>
      </c>
      <c r="P587" s="1" t="s">
        <v>13630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28</v>
      </c>
      <c r="B588" s="1" t="s">
        <v>17</v>
      </c>
      <c r="C588" s="1">
        <v>329.0</v>
      </c>
      <c r="D588" s="1">
        <v>0.0</v>
      </c>
      <c r="E588" s="1" t="s">
        <v>29</v>
      </c>
      <c r="F588" s="1" t="s">
        <v>19</v>
      </c>
      <c r="G588" s="1" t="s">
        <v>20</v>
      </c>
      <c r="H588" s="1" t="s">
        <v>13631</v>
      </c>
      <c r="I588" s="1" t="s">
        <v>13632</v>
      </c>
      <c r="J588" s="1" t="s">
        <v>13632</v>
      </c>
      <c r="K588" s="2"/>
      <c r="L588" s="1">
        <v>-2.0</v>
      </c>
      <c r="M588" s="1"/>
      <c r="N588" s="1">
        <v>12.8653</v>
      </c>
      <c r="O588" s="1" t="s">
        <v>11771</v>
      </c>
      <c r="P588" s="1" t="s">
        <v>12048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16</v>
      </c>
      <c r="B589" s="1" t="s">
        <v>17</v>
      </c>
      <c r="C589" s="3">
        <v>299.0</v>
      </c>
      <c r="D589" s="1">
        <v>0.0</v>
      </c>
      <c r="E589" s="1" t="s">
        <v>445</v>
      </c>
      <c r="F589" s="1" t="s">
        <v>19</v>
      </c>
      <c r="G589" s="1" t="s">
        <v>20</v>
      </c>
      <c r="H589" s="1" t="s">
        <v>13633</v>
      </c>
      <c r="I589" s="1" t="s">
        <v>13634</v>
      </c>
      <c r="J589" s="1" t="s">
        <v>13634</v>
      </c>
      <c r="K589" s="2"/>
      <c r="L589" s="1">
        <v>-5.0</v>
      </c>
      <c r="M589" s="1"/>
      <c r="N589" s="1">
        <v>9.75835</v>
      </c>
      <c r="O589" s="1" t="s">
        <v>11729</v>
      </c>
      <c r="P589" s="1" t="s">
        <v>13635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58</v>
      </c>
      <c r="B590" s="1" t="s">
        <v>17</v>
      </c>
      <c r="C590" s="1">
        <v>527.0</v>
      </c>
      <c r="D590" s="1">
        <v>0.0</v>
      </c>
      <c r="E590" s="2"/>
      <c r="F590" s="1" t="s">
        <v>19</v>
      </c>
      <c r="G590" s="1" t="s">
        <v>20</v>
      </c>
      <c r="H590" s="1" t="s">
        <v>13636</v>
      </c>
      <c r="I590" s="1" t="s">
        <v>13637</v>
      </c>
      <c r="J590" s="1" t="s">
        <v>13637</v>
      </c>
      <c r="K590" s="2"/>
      <c r="L590" s="1">
        <v>-7.0</v>
      </c>
      <c r="M590" s="1"/>
      <c r="N590" s="1">
        <v>12.58955</v>
      </c>
      <c r="O590" s="1" t="s">
        <v>11729</v>
      </c>
      <c r="P590" s="1" t="s">
        <v>13638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36</v>
      </c>
      <c r="B591" s="1" t="s">
        <v>17</v>
      </c>
      <c r="C591" s="1">
        <v>485.0</v>
      </c>
      <c r="D591" s="1">
        <v>100.0</v>
      </c>
      <c r="E591" s="1" t="s">
        <v>29</v>
      </c>
      <c r="F591" s="1" t="s">
        <v>38</v>
      </c>
      <c r="G591" s="1" t="s">
        <v>20</v>
      </c>
      <c r="H591" s="1" t="s">
        <v>13639</v>
      </c>
      <c r="I591" s="1" t="s">
        <v>13640</v>
      </c>
      <c r="J591" s="1" t="s">
        <v>13641</v>
      </c>
      <c r="K591" s="1" t="s">
        <v>13642</v>
      </c>
      <c r="L591" s="1">
        <v>5.0</v>
      </c>
      <c r="M591" s="1">
        <v>14.898533333333333</v>
      </c>
      <c r="N591" s="1">
        <v>28.20345</v>
      </c>
      <c r="O591" s="1" t="s">
        <v>43</v>
      </c>
      <c r="P591" s="1" t="s">
        <v>13643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28</v>
      </c>
      <c r="B592" s="1" t="s">
        <v>17</v>
      </c>
      <c r="C592" s="3">
        <v>329.0</v>
      </c>
      <c r="D592" s="1">
        <v>0.0</v>
      </c>
      <c r="E592" s="1" t="s">
        <v>29</v>
      </c>
      <c r="F592" s="1" t="s">
        <v>19</v>
      </c>
      <c r="G592" s="1" t="s">
        <v>20</v>
      </c>
      <c r="H592" s="1" t="s">
        <v>13644</v>
      </c>
      <c r="I592" s="1" t="s">
        <v>13645</v>
      </c>
      <c r="J592" s="1" t="s">
        <v>13645</v>
      </c>
      <c r="K592" s="2"/>
      <c r="L592" s="1">
        <v>0.0</v>
      </c>
      <c r="M592" s="1"/>
      <c r="N592" s="1">
        <v>14.534683333333334</v>
      </c>
      <c r="O592" s="1" t="s">
        <v>11771</v>
      </c>
      <c r="P592" s="1" t="s">
        <v>12599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36</v>
      </c>
      <c r="B593" s="1" t="s">
        <v>17</v>
      </c>
      <c r="C593" s="3">
        <v>199.0</v>
      </c>
      <c r="D593" s="1">
        <v>50.0</v>
      </c>
      <c r="E593" s="2"/>
      <c r="F593" s="1" t="s">
        <v>67</v>
      </c>
      <c r="G593" s="1" t="s">
        <v>93</v>
      </c>
      <c r="H593" s="1" t="s">
        <v>13646</v>
      </c>
      <c r="I593" s="1" t="s">
        <v>13647</v>
      </c>
      <c r="J593" s="1" t="s">
        <v>13647</v>
      </c>
      <c r="K593" s="2"/>
      <c r="L593" s="1">
        <v>1.0</v>
      </c>
      <c r="M593" s="1"/>
      <c r="N593" s="1">
        <v>21.38455</v>
      </c>
      <c r="O593" s="1" t="s">
        <v>43</v>
      </c>
      <c r="P593" s="1" t="s">
        <v>12488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36</v>
      </c>
      <c r="B594" s="1" t="s">
        <v>17</v>
      </c>
      <c r="C594" s="1">
        <v>326.0</v>
      </c>
      <c r="D594" s="1">
        <v>0.0</v>
      </c>
      <c r="E594" s="1" t="s">
        <v>10761</v>
      </c>
      <c r="F594" s="1" t="s">
        <v>38</v>
      </c>
      <c r="G594" s="1" t="s">
        <v>20</v>
      </c>
      <c r="H594" s="1" t="s">
        <v>13648</v>
      </c>
      <c r="I594" s="1" t="s">
        <v>13649</v>
      </c>
      <c r="J594" s="1" t="s">
        <v>13650</v>
      </c>
      <c r="K594" s="1" t="s">
        <v>13651</v>
      </c>
      <c r="L594" s="1">
        <v>4.0</v>
      </c>
      <c r="M594" s="1">
        <v>0.01905</v>
      </c>
      <c r="N594" s="1">
        <v>25.05235</v>
      </c>
      <c r="O594" s="1" t="s">
        <v>43</v>
      </c>
      <c r="P594" s="1" t="s">
        <v>13652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58</v>
      </c>
      <c r="B595" s="1" t="s">
        <v>17</v>
      </c>
      <c r="C595" s="1">
        <v>399.0</v>
      </c>
      <c r="D595" s="1">
        <v>0.0</v>
      </c>
      <c r="E595" s="2"/>
      <c r="F595" s="1" t="s">
        <v>19</v>
      </c>
      <c r="G595" s="1" t="s">
        <v>20</v>
      </c>
      <c r="H595" s="1" t="s">
        <v>13653</v>
      </c>
      <c r="I595" s="1" t="s">
        <v>13654</v>
      </c>
      <c r="J595" s="1" t="s">
        <v>13654</v>
      </c>
      <c r="K595" s="2"/>
      <c r="L595" s="1">
        <v>-3.0</v>
      </c>
      <c r="M595" s="1"/>
      <c r="N595" s="1">
        <v>11.615983333333334</v>
      </c>
      <c r="O595" s="1" t="s">
        <v>11729</v>
      </c>
      <c r="P595" s="1" t="s">
        <v>13655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28</v>
      </c>
      <c r="B596" s="1" t="s">
        <v>17</v>
      </c>
      <c r="C596" s="1">
        <v>324.0</v>
      </c>
      <c r="D596" s="1">
        <v>0.0</v>
      </c>
      <c r="E596" s="1" t="s">
        <v>29</v>
      </c>
      <c r="F596" s="1" t="s">
        <v>19</v>
      </c>
      <c r="G596" s="1" t="s">
        <v>20</v>
      </c>
      <c r="H596" s="1" t="s">
        <v>13656</v>
      </c>
      <c r="I596" s="1" t="s">
        <v>13657</v>
      </c>
      <c r="J596" s="1" t="s">
        <v>13657</v>
      </c>
      <c r="K596" s="2"/>
      <c r="L596" s="1">
        <v>-7.0</v>
      </c>
      <c r="M596" s="1"/>
      <c r="N596" s="1">
        <v>7.960666666666667</v>
      </c>
      <c r="O596" s="1" t="s">
        <v>11771</v>
      </c>
      <c r="P596" s="1" t="s">
        <v>13658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36</v>
      </c>
      <c r="B597" s="1" t="s">
        <v>17</v>
      </c>
      <c r="C597" s="1">
        <v>366.0</v>
      </c>
      <c r="D597" s="1">
        <v>62.0</v>
      </c>
      <c r="E597" s="2"/>
      <c r="F597" s="1" t="s">
        <v>67</v>
      </c>
      <c r="G597" s="1" t="s">
        <v>93</v>
      </c>
      <c r="H597" s="1" t="s">
        <v>13659</v>
      </c>
      <c r="I597" s="1" t="s">
        <v>13660</v>
      </c>
      <c r="J597" s="1" t="s">
        <v>13660</v>
      </c>
      <c r="K597" s="2"/>
      <c r="L597" s="1">
        <v>7.0</v>
      </c>
      <c r="M597" s="1"/>
      <c r="N597" s="1">
        <v>26.954883333333335</v>
      </c>
      <c r="O597" s="1" t="s">
        <v>43</v>
      </c>
      <c r="P597" s="1" t="s">
        <v>13661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58</v>
      </c>
      <c r="B598" s="1" t="s">
        <v>17</v>
      </c>
      <c r="C598" s="1">
        <v>593.0</v>
      </c>
      <c r="D598" s="1">
        <v>0.0</v>
      </c>
      <c r="E598" s="2"/>
      <c r="F598" s="1" t="s">
        <v>19</v>
      </c>
      <c r="G598" s="1" t="s">
        <v>20</v>
      </c>
      <c r="H598" s="1" t="s">
        <v>13662</v>
      </c>
      <c r="I598" s="1" t="s">
        <v>13663</v>
      </c>
      <c r="J598" s="1" t="s">
        <v>13663</v>
      </c>
      <c r="K598" s="2"/>
      <c r="L598" s="1">
        <v>-8.0</v>
      </c>
      <c r="M598" s="1"/>
      <c r="N598" s="1">
        <v>11.52675</v>
      </c>
      <c r="O598" s="1" t="s">
        <v>11729</v>
      </c>
      <c r="P598" s="1" t="s">
        <v>13664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36</v>
      </c>
      <c r="B599" s="1" t="s">
        <v>17</v>
      </c>
      <c r="C599" s="1">
        <v>574.0</v>
      </c>
      <c r="D599" s="1">
        <v>124.0</v>
      </c>
      <c r="E599" s="2"/>
      <c r="F599" s="1" t="s">
        <v>67</v>
      </c>
      <c r="G599" s="1" t="s">
        <v>68</v>
      </c>
      <c r="H599" s="1" t="s">
        <v>13665</v>
      </c>
      <c r="I599" s="1" t="s">
        <v>13666</v>
      </c>
      <c r="J599" s="1" t="s">
        <v>13666</v>
      </c>
      <c r="K599" s="2"/>
      <c r="L599" s="1">
        <v>-1.0</v>
      </c>
      <c r="M599" s="1"/>
      <c r="N599" s="1">
        <v>22.649916666666666</v>
      </c>
      <c r="O599" s="1" t="s">
        <v>43</v>
      </c>
      <c r="P599" s="1" t="s">
        <v>13667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16</v>
      </c>
      <c r="B600" s="3" t="s">
        <v>17</v>
      </c>
      <c r="C600" s="1">
        <v>299.0</v>
      </c>
      <c r="D600" s="1">
        <v>0.0</v>
      </c>
      <c r="E600" s="1" t="s">
        <v>1222</v>
      </c>
      <c r="F600" s="1" t="s">
        <v>19</v>
      </c>
      <c r="G600" s="1" t="s">
        <v>20</v>
      </c>
      <c r="H600" s="1" t="s">
        <v>13668</v>
      </c>
      <c r="I600" s="1" t="s">
        <v>13669</v>
      </c>
      <c r="J600" s="1" t="s">
        <v>13669</v>
      </c>
      <c r="K600" s="2"/>
      <c r="L600" s="1">
        <v>-9.0</v>
      </c>
      <c r="M600" s="1"/>
      <c r="N600" s="1">
        <v>5.712133333333333</v>
      </c>
      <c r="O600" s="1" t="s">
        <v>11729</v>
      </c>
      <c r="P600" s="1" t="s">
        <v>9938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58</v>
      </c>
      <c r="B601" s="1" t="s">
        <v>17</v>
      </c>
      <c r="C601" s="1">
        <v>224.0</v>
      </c>
      <c r="D601" s="1">
        <v>0.0</v>
      </c>
      <c r="E601" s="2"/>
      <c r="F601" s="1" t="s">
        <v>19</v>
      </c>
      <c r="G601" s="1" t="s">
        <v>20</v>
      </c>
      <c r="H601" s="1" t="s">
        <v>13670</v>
      </c>
      <c r="I601" s="1" t="s">
        <v>13671</v>
      </c>
      <c r="J601" s="1" t="s">
        <v>13671</v>
      </c>
      <c r="K601" s="2"/>
      <c r="L601" s="1">
        <v>-6.0</v>
      </c>
      <c r="M601" s="1"/>
      <c r="N601" s="1">
        <v>8.855433333333334</v>
      </c>
      <c r="O601" s="1" t="s">
        <v>11729</v>
      </c>
      <c r="P601" s="1" t="s">
        <v>12156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16</v>
      </c>
      <c r="B602" s="1" t="s">
        <v>17</v>
      </c>
      <c r="C602" s="1">
        <v>264.0</v>
      </c>
      <c r="D602" s="1">
        <v>0.0</v>
      </c>
      <c r="E602" s="1" t="s">
        <v>13672</v>
      </c>
      <c r="F602" s="1" t="s">
        <v>19</v>
      </c>
      <c r="G602" s="1" t="s">
        <v>20</v>
      </c>
      <c r="H602" s="1" t="s">
        <v>13673</v>
      </c>
      <c r="I602" s="1" t="s">
        <v>13674</v>
      </c>
      <c r="J602" s="1" t="s">
        <v>13674</v>
      </c>
      <c r="K602" s="2"/>
      <c r="L602" s="1">
        <v>-5.0</v>
      </c>
      <c r="M602" s="1"/>
      <c r="N602" s="1">
        <v>9.963766666666666</v>
      </c>
      <c r="O602" s="1" t="s">
        <v>11729</v>
      </c>
      <c r="P602" s="1" t="s">
        <v>13615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36</v>
      </c>
      <c r="B603" s="1" t="s">
        <v>17</v>
      </c>
      <c r="C603" s="3">
        <v>381.0</v>
      </c>
      <c r="D603" s="1">
        <v>0.0</v>
      </c>
      <c r="E603" s="1" t="s">
        <v>10761</v>
      </c>
      <c r="F603" s="1" t="s">
        <v>38</v>
      </c>
      <c r="G603" s="1" t="s">
        <v>20</v>
      </c>
      <c r="H603" s="1" t="s">
        <v>13675</v>
      </c>
      <c r="I603" s="1" t="s">
        <v>13676</v>
      </c>
      <c r="J603" s="1" t="s">
        <v>13677</v>
      </c>
      <c r="K603" s="1" t="s">
        <v>13678</v>
      </c>
      <c r="L603" s="1">
        <v>-1.0</v>
      </c>
      <c r="M603" s="1">
        <v>0.0783</v>
      </c>
      <c r="N603" s="1">
        <v>5.841566666666667</v>
      </c>
      <c r="O603" s="1" t="s">
        <v>43</v>
      </c>
      <c r="P603" s="1" t="s">
        <v>13679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36</v>
      </c>
      <c r="B604" s="1" t="s">
        <v>17</v>
      </c>
      <c r="C604" s="3">
        <v>306.0</v>
      </c>
      <c r="D604" s="1">
        <v>0.0</v>
      </c>
      <c r="E604" s="1" t="s">
        <v>10761</v>
      </c>
      <c r="F604" s="1" t="s">
        <v>38</v>
      </c>
      <c r="G604" s="1" t="s">
        <v>93</v>
      </c>
      <c r="H604" s="1" t="s">
        <v>13680</v>
      </c>
      <c r="I604" s="1" t="s">
        <v>13681</v>
      </c>
      <c r="J604" s="1" t="s">
        <v>13682</v>
      </c>
      <c r="K604" s="1" t="s">
        <v>13683</v>
      </c>
      <c r="L604" s="1">
        <v>13.0</v>
      </c>
      <c r="M604" s="1">
        <v>0.06721666666666666</v>
      </c>
      <c r="N604" s="1">
        <v>44.6637</v>
      </c>
      <c r="O604" s="1" t="s">
        <v>43</v>
      </c>
      <c r="P604" s="1" t="s">
        <v>13684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28</v>
      </c>
      <c r="B605" s="1" t="s">
        <v>17</v>
      </c>
      <c r="C605" s="1">
        <v>375.2</v>
      </c>
      <c r="D605" s="1">
        <v>0.0</v>
      </c>
      <c r="E605" s="1" t="s">
        <v>29</v>
      </c>
      <c r="F605" s="1" t="s">
        <v>19</v>
      </c>
      <c r="G605" s="1" t="s">
        <v>20</v>
      </c>
      <c r="H605" s="1" t="s">
        <v>13685</v>
      </c>
      <c r="I605" s="1" t="s">
        <v>13686</v>
      </c>
      <c r="J605" s="1" t="s">
        <v>13686</v>
      </c>
      <c r="K605" s="2"/>
      <c r="L605" s="1">
        <v>-5.0</v>
      </c>
      <c r="M605" s="1"/>
      <c r="N605" s="1">
        <v>9.4261</v>
      </c>
      <c r="O605" s="1" t="s">
        <v>11771</v>
      </c>
      <c r="P605" s="1" t="s">
        <v>13687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16</v>
      </c>
      <c r="B606" s="1" t="s">
        <v>17</v>
      </c>
      <c r="C606" s="3">
        <v>289.0</v>
      </c>
      <c r="D606" s="1">
        <v>0.0</v>
      </c>
      <c r="E606" s="1" t="s">
        <v>13457</v>
      </c>
      <c r="F606" s="1" t="s">
        <v>19</v>
      </c>
      <c r="G606" s="1" t="s">
        <v>20</v>
      </c>
      <c r="H606" s="1" t="s">
        <v>13688</v>
      </c>
      <c r="I606" s="1" t="s">
        <v>13689</v>
      </c>
      <c r="J606" s="1" t="s">
        <v>13689</v>
      </c>
      <c r="K606" s="2"/>
      <c r="L606" s="1">
        <v>-9.0</v>
      </c>
      <c r="M606" s="1"/>
      <c r="N606" s="1">
        <v>5.189216666666667</v>
      </c>
      <c r="O606" s="1" t="s">
        <v>11729</v>
      </c>
      <c r="P606" s="1" t="s">
        <v>13690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28</v>
      </c>
      <c r="B607" s="1" t="s">
        <v>17</v>
      </c>
      <c r="C607" s="1">
        <v>394.0</v>
      </c>
      <c r="D607" s="1">
        <v>0.0</v>
      </c>
      <c r="E607" s="1" t="s">
        <v>29</v>
      </c>
      <c r="F607" s="1" t="s">
        <v>19</v>
      </c>
      <c r="G607" s="1" t="s">
        <v>20</v>
      </c>
      <c r="H607" s="1" t="s">
        <v>13691</v>
      </c>
      <c r="I607" s="1" t="s">
        <v>13692</v>
      </c>
      <c r="J607" s="1" t="s">
        <v>13692</v>
      </c>
      <c r="K607" s="2"/>
      <c r="L607" s="1">
        <v>-6.0</v>
      </c>
      <c r="M607" s="1"/>
      <c r="N607" s="1">
        <v>39.66323333333333</v>
      </c>
      <c r="O607" s="1" t="s">
        <v>11771</v>
      </c>
      <c r="P607" s="1" t="s">
        <v>13693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28</v>
      </c>
      <c r="B608" s="1" t="s">
        <v>17</v>
      </c>
      <c r="C608" s="1">
        <v>333.2</v>
      </c>
      <c r="D608" s="1">
        <v>0.0</v>
      </c>
      <c r="E608" s="1" t="s">
        <v>29</v>
      </c>
      <c r="F608" s="1" t="s">
        <v>19</v>
      </c>
      <c r="G608" s="1" t="s">
        <v>20</v>
      </c>
      <c r="H608" s="1" t="s">
        <v>13694</v>
      </c>
      <c r="I608" s="1" t="s">
        <v>13695</v>
      </c>
      <c r="J608" s="1" t="s">
        <v>13695</v>
      </c>
      <c r="K608" s="2"/>
      <c r="L608" s="1">
        <v>-6.0</v>
      </c>
      <c r="M608" s="1"/>
      <c r="N608" s="1">
        <v>8.824583333333333</v>
      </c>
      <c r="O608" s="1" t="s">
        <v>11771</v>
      </c>
      <c r="P608" s="1" t="s">
        <v>13696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16</v>
      </c>
      <c r="B609" s="1" t="s">
        <v>17</v>
      </c>
      <c r="C609" s="1">
        <v>264.0</v>
      </c>
      <c r="D609" s="1">
        <v>0.0</v>
      </c>
      <c r="E609" s="1" t="s">
        <v>13697</v>
      </c>
      <c r="F609" s="1" t="s">
        <v>19</v>
      </c>
      <c r="G609" s="1" t="s">
        <v>20</v>
      </c>
      <c r="H609" s="1" t="s">
        <v>13698</v>
      </c>
      <c r="I609" s="1" t="s">
        <v>13699</v>
      </c>
      <c r="J609" s="1" t="s">
        <v>13699</v>
      </c>
      <c r="K609" s="2"/>
      <c r="L609" s="1">
        <v>2.0</v>
      </c>
      <c r="M609" s="1"/>
      <c r="N609" s="1">
        <v>17.1575</v>
      </c>
      <c r="O609" s="1" t="s">
        <v>11729</v>
      </c>
      <c r="P609" s="1" t="s">
        <v>13700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3">
        <v>294.0</v>
      </c>
      <c r="D610" s="1">
        <v>0.0</v>
      </c>
      <c r="E610" s="1" t="s">
        <v>10608</v>
      </c>
      <c r="F610" s="1" t="s">
        <v>19</v>
      </c>
      <c r="G610" s="1" t="s">
        <v>20</v>
      </c>
      <c r="H610" s="1" t="s">
        <v>13701</v>
      </c>
      <c r="I610" s="1" t="s">
        <v>13702</v>
      </c>
      <c r="J610" s="1" t="s">
        <v>13702</v>
      </c>
      <c r="K610" s="2"/>
      <c r="L610" s="1">
        <v>-3.0</v>
      </c>
      <c r="M610" s="1"/>
      <c r="N610" s="1">
        <v>11.41265</v>
      </c>
      <c r="O610" s="1" t="s">
        <v>11729</v>
      </c>
      <c r="P610" s="1" t="s">
        <v>13703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28</v>
      </c>
      <c r="B611" s="1" t="s">
        <v>17</v>
      </c>
      <c r="C611" s="1">
        <v>1475.6</v>
      </c>
      <c r="D611" s="1">
        <v>0.0</v>
      </c>
      <c r="E611" s="1" t="s">
        <v>29</v>
      </c>
      <c r="F611" s="1" t="s">
        <v>19</v>
      </c>
      <c r="G611" s="1" t="s">
        <v>20</v>
      </c>
      <c r="H611" s="1" t="s">
        <v>13704</v>
      </c>
      <c r="I611" s="1" t="s">
        <v>13705</v>
      </c>
      <c r="J611" s="1" t="s">
        <v>13705</v>
      </c>
      <c r="K611" s="2"/>
      <c r="L611" s="1">
        <v>2.0</v>
      </c>
      <c r="M611" s="1"/>
      <c r="N611" s="1">
        <v>22.18175</v>
      </c>
      <c r="O611" s="1" t="s">
        <v>11771</v>
      </c>
      <c r="P611" s="1" t="s">
        <v>13706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58</v>
      </c>
      <c r="B612" s="1" t="s">
        <v>17</v>
      </c>
      <c r="C612" s="1">
        <v>394.0</v>
      </c>
      <c r="D612" s="1">
        <v>0.0</v>
      </c>
      <c r="E612" s="2"/>
      <c r="F612" s="1" t="s">
        <v>19</v>
      </c>
      <c r="G612" s="1" t="s">
        <v>20</v>
      </c>
      <c r="H612" s="1" t="s">
        <v>13707</v>
      </c>
      <c r="I612" s="1" t="s">
        <v>13708</v>
      </c>
      <c r="J612" s="1" t="s">
        <v>13708</v>
      </c>
      <c r="K612" s="2"/>
      <c r="L612" s="1">
        <v>-3.0</v>
      </c>
      <c r="M612" s="1"/>
      <c r="N612" s="1">
        <v>11.038283333333334</v>
      </c>
      <c r="O612" s="1" t="s">
        <v>11729</v>
      </c>
      <c r="P612" s="1" t="s">
        <v>13709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179</v>
      </c>
      <c r="B613" s="1" t="s">
        <v>17</v>
      </c>
      <c r="C613" s="1">
        <v>249.0</v>
      </c>
      <c r="D613" s="1">
        <v>0.0</v>
      </c>
      <c r="E613" s="2"/>
      <c r="F613" s="1" t="s">
        <v>67</v>
      </c>
      <c r="G613" s="1" t="s">
        <v>93</v>
      </c>
      <c r="H613" s="1" t="s">
        <v>13710</v>
      </c>
      <c r="I613" s="1" t="s">
        <v>13711</v>
      </c>
      <c r="J613" s="1" t="s">
        <v>13711</v>
      </c>
      <c r="K613" s="2"/>
      <c r="L613" s="1">
        <v>-3.0</v>
      </c>
      <c r="M613" s="1"/>
      <c r="N613" s="1">
        <v>2.63755</v>
      </c>
      <c r="O613" s="1" t="s">
        <v>182</v>
      </c>
      <c r="P613" s="1" t="s">
        <v>13712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58</v>
      </c>
      <c r="B614" s="1" t="s">
        <v>17</v>
      </c>
      <c r="C614" s="1">
        <v>488.0</v>
      </c>
      <c r="D614" s="1">
        <v>0.0</v>
      </c>
      <c r="E614" s="2"/>
      <c r="F614" s="1" t="s">
        <v>19</v>
      </c>
      <c r="G614" s="1" t="s">
        <v>20</v>
      </c>
      <c r="H614" s="1" t="s">
        <v>13713</v>
      </c>
      <c r="I614" s="1" t="s">
        <v>13714</v>
      </c>
      <c r="J614" s="1" t="s">
        <v>13714</v>
      </c>
      <c r="K614" s="2"/>
      <c r="L614" s="1">
        <v>-3.0</v>
      </c>
      <c r="M614" s="1"/>
      <c r="N614" s="1">
        <v>11.4155</v>
      </c>
      <c r="O614" s="1" t="s">
        <v>11729</v>
      </c>
      <c r="P614" s="1" t="s">
        <v>13715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58</v>
      </c>
      <c r="B615" s="1" t="s">
        <v>17</v>
      </c>
      <c r="C615" s="1">
        <v>391.0</v>
      </c>
      <c r="D615" s="1">
        <v>0.0</v>
      </c>
      <c r="E615" s="2"/>
      <c r="F615" s="1" t="s">
        <v>19</v>
      </c>
      <c r="G615" s="1" t="s">
        <v>20</v>
      </c>
      <c r="H615" s="1" t="s">
        <v>13716</v>
      </c>
      <c r="I615" s="1" t="s">
        <v>13717</v>
      </c>
      <c r="J615" s="1" t="s">
        <v>13717</v>
      </c>
      <c r="K615" s="2"/>
      <c r="L615" s="1">
        <v>-4.0</v>
      </c>
      <c r="M615" s="1"/>
      <c r="N615" s="1">
        <v>10.46495</v>
      </c>
      <c r="O615" s="1" t="s">
        <v>11729</v>
      </c>
      <c r="P615" s="1" t="s">
        <v>13718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58</v>
      </c>
      <c r="B616" s="1" t="s">
        <v>17</v>
      </c>
      <c r="C616" s="3">
        <v>264.0</v>
      </c>
      <c r="D616" s="1">
        <v>0.0</v>
      </c>
      <c r="E616" s="2"/>
      <c r="F616" s="1" t="s">
        <v>19</v>
      </c>
      <c r="G616" s="1" t="s">
        <v>20</v>
      </c>
      <c r="H616" s="1" t="s">
        <v>13719</v>
      </c>
      <c r="I616" s="1" t="s">
        <v>13720</v>
      </c>
      <c r="J616" s="1" t="s">
        <v>13720</v>
      </c>
      <c r="K616" s="2"/>
      <c r="L616" s="1">
        <v>-4.0</v>
      </c>
      <c r="M616" s="1"/>
      <c r="N616" s="1">
        <v>10.512733333333333</v>
      </c>
      <c r="O616" s="1" t="s">
        <v>11729</v>
      </c>
      <c r="P616" s="1" t="s">
        <v>13489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28</v>
      </c>
      <c r="B617" s="1" t="s">
        <v>17</v>
      </c>
      <c r="C617" s="3">
        <v>429.0</v>
      </c>
      <c r="D617" s="1">
        <v>0.0</v>
      </c>
      <c r="E617" s="1" t="s">
        <v>29</v>
      </c>
      <c r="F617" s="1" t="s">
        <v>19</v>
      </c>
      <c r="G617" s="1" t="s">
        <v>20</v>
      </c>
      <c r="H617" s="1" t="s">
        <v>13721</v>
      </c>
      <c r="I617" s="1" t="s">
        <v>13722</v>
      </c>
      <c r="J617" s="1" t="s">
        <v>13722</v>
      </c>
      <c r="K617" s="2"/>
      <c r="L617" s="1">
        <v>-6.0</v>
      </c>
      <c r="M617" s="1"/>
      <c r="N617" s="1">
        <v>8.482183333333333</v>
      </c>
      <c r="O617" s="1" t="s">
        <v>11771</v>
      </c>
      <c r="P617" s="1" t="s">
        <v>13723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58</v>
      </c>
      <c r="B618" s="1" t="s">
        <v>17</v>
      </c>
      <c r="C618" s="1">
        <v>858.0</v>
      </c>
      <c r="D618" s="1">
        <v>0.0</v>
      </c>
      <c r="E618" s="2"/>
      <c r="F618" s="1" t="s">
        <v>19</v>
      </c>
      <c r="G618" s="1" t="s">
        <v>20</v>
      </c>
      <c r="H618" s="1" t="s">
        <v>13724</v>
      </c>
      <c r="I618" s="1" t="s">
        <v>13725</v>
      </c>
      <c r="J618" s="1" t="s">
        <v>13725</v>
      </c>
      <c r="K618" s="2"/>
      <c r="L618" s="1">
        <v>-1.0</v>
      </c>
      <c r="M618" s="1"/>
      <c r="N618" s="1">
        <v>18.577366666666666</v>
      </c>
      <c r="O618" s="1" t="s">
        <v>11729</v>
      </c>
      <c r="P618" s="1" t="s">
        <v>13726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36</v>
      </c>
      <c r="B619" s="1" t="s">
        <v>17</v>
      </c>
      <c r="C619" s="1">
        <v>432.0</v>
      </c>
      <c r="D619" s="1">
        <v>106.0</v>
      </c>
      <c r="E619" s="2"/>
      <c r="F619" s="1" t="s">
        <v>67</v>
      </c>
      <c r="G619" s="1" t="s">
        <v>20</v>
      </c>
      <c r="H619" s="1" t="s">
        <v>13727</v>
      </c>
      <c r="I619" s="1" t="s">
        <v>13728</v>
      </c>
      <c r="J619" s="1" t="s">
        <v>13728</v>
      </c>
      <c r="K619" s="2"/>
      <c r="L619" s="1">
        <v>-6.0</v>
      </c>
      <c r="M619" s="1"/>
      <c r="N619" s="1">
        <v>12.7573</v>
      </c>
      <c r="O619" s="1" t="s">
        <v>43</v>
      </c>
      <c r="P619" s="1" t="s">
        <v>13729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28</v>
      </c>
      <c r="B620" s="1" t="s">
        <v>17</v>
      </c>
      <c r="C620" s="1">
        <v>329.0</v>
      </c>
      <c r="D620" s="1">
        <v>0.0</v>
      </c>
      <c r="E620" s="1" t="s">
        <v>29</v>
      </c>
      <c r="F620" s="1" t="s">
        <v>19</v>
      </c>
      <c r="G620" s="1" t="s">
        <v>20</v>
      </c>
      <c r="H620" s="1" t="s">
        <v>13730</v>
      </c>
      <c r="I620" s="1" t="s">
        <v>13731</v>
      </c>
      <c r="J620" s="1" t="s">
        <v>13731</v>
      </c>
      <c r="K620" s="2"/>
      <c r="L620" s="1">
        <v>-5.0</v>
      </c>
      <c r="M620" s="1"/>
      <c r="N620" s="1">
        <v>9.169083333333333</v>
      </c>
      <c r="O620" s="1" t="s">
        <v>11771</v>
      </c>
      <c r="P620" s="1" t="s">
        <v>12454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36</v>
      </c>
      <c r="B621" s="1" t="s">
        <v>17</v>
      </c>
      <c r="C621" s="3">
        <v>403.0</v>
      </c>
      <c r="D621" s="1">
        <v>0.0</v>
      </c>
      <c r="E621" s="1" t="s">
        <v>10761</v>
      </c>
      <c r="F621" s="1" t="s">
        <v>38</v>
      </c>
      <c r="G621" s="1" t="s">
        <v>20</v>
      </c>
      <c r="H621" s="1" t="s">
        <v>13732</v>
      </c>
      <c r="I621" s="1" t="s">
        <v>13733</v>
      </c>
      <c r="J621" s="1" t="s">
        <v>13734</v>
      </c>
      <c r="K621" s="1" t="s">
        <v>13735</v>
      </c>
      <c r="L621" s="1">
        <v>0.0</v>
      </c>
      <c r="M621" s="1">
        <v>0.0131</v>
      </c>
      <c r="N621" s="1">
        <v>45.99196666666667</v>
      </c>
      <c r="O621" s="1" t="s">
        <v>43</v>
      </c>
      <c r="P621" s="1" t="s">
        <v>13736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28</v>
      </c>
      <c r="B622" s="1" t="s">
        <v>17</v>
      </c>
      <c r="C622" s="1">
        <v>331.2</v>
      </c>
      <c r="D622" s="1">
        <v>0.0</v>
      </c>
      <c r="E622" s="1" t="s">
        <v>29</v>
      </c>
      <c r="F622" s="1" t="s">
        <v>19</v>
      </c>
      <c r="G622" s="1" t="s">
        <v>20</v>
      </c>
      <c r="H622" s="1" t="s">
        <v>13737</v>
      </c>
      <c r="I622" s="1" t="s">
        <v>13738</v>
      </c>
      <c r="J622" s="1" t="s">
        <v>13738</v>
      </c>
      <c r="K622" s="2"/>
      <c r="L622" s="1">
        <v>15.0</v>
      </c>
      <c r="M622" s="1"/>
      <c r="N622" s="1">
        <v>30.459333333333333</v>
      </c>
      <c r="O622" s="1" t="s">
        <v>11771</v>
      </c>
      <c r="P622" s="1" t="s">
        <v>13739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36</v>
      </c>
      <c r="B623" s="3" t="s">
        <v>17</v>
      </c>
      <c r="C623" s="1">
        <v>344.0</v>
      </c>
      <c r="D623" s="1">
        <v>14.0</v>
      </c>
      <c r="E623" s="1" t="s">
        <v>10761</v>
      </c>
      <c r="F623" s="1" t="s">
        <v>38</v>
      </c>
      <c r="G623" s="1" t="s">
        <v>20</v>
      </c>
      <c r="H623" s="1" t="s">
        <v>13740</v>
      </c>
      <c r="I623" s="1" t="s">
        <v>13741</v>
      </c>
      <c r="J623" s="1" t="s">
        <v>13742</v>
      </c>
      <c r="K623" s="1" t="s">
        <v>13743</v>
      </c>
      <c r="L623" s="1">
        <v>21.0</v>
      </c>
      <c r="M623" s="1">
        <v>0.021616666666666666</v>
      </c>
      <c r="N623" s="1">
        <v>36.2246</v>
      </c>
      <c r="O623" s="1" t="s">
        <v>43</v>
      </c>
      <c r="P623" s="1" t="s">
        <v>13744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58</v>
      </c>
      <c r="B624" s="1" t="s">
        <v>17</v>
      </c>
      <c r="C624" s="3">
        <v>464.0</v>
      </c>
      <c r="D624" s="1">
        <v>0.0</v>
      </c>
      <c r="E624" s="2"/>
      <c r="F624" s="1" t="s">
        <v>19</v>
      </c>
      <c r="G624" s="1" t="s">
        <v>20</v>
      </c>
      <c r="H624" s="1" t="s">
        <v>13745</v>
      </c>
      <c r="I624" s="1" t="s">
        <v>13746</v>
      </c>
      <c r="J624" s="1" t="s">
        <v>13746</v>
      </c>
      <c r="K624" s="2"/>
      <c r="L624" s="1">
        <v>-2.0</v>
      </c>
      <c r="M624" s="1"/>
      <c r="N624" s="1">
        <v>12.769066666666667</v>
      </c>
      <c r="O624" s="1" t="s">
        <v>11729</v>
      </c>
      <c r="P624" s="1" t="s">
        <v>13747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28</v>
      </c>
      <c r="B625" s="1" t="s">
        <v>17</v>
      </c>
      <c r="C625" s="3">
        <v>662.2</v>
      </c>
      <c r="D625" s="1">
        <v>0.0</v>
      </c>
      <c r="E625" s="1" t="s">
        <v>29</v>
      </c>
      <c r="F625" s="1" t="s">
        <v>19</v>
      </c>
      <c r="G625" s="1" t="s">
        <v>20</v>
      </c>
      <c r="H625" s="1" t="s">
        <v>13748</v>
      </c>
      <c r="I625" s="1" t="s">
        <v>13749</v>
      </c>
      <c r="J625" s="1" t="s">
        <v>13749</v>
      </c>
      <c r="K625" s="2"/>
      <c r="L625" s="1">
        <v>-2.0</v>
      </c>
      <c r="M625" s="1"/>
      <c r="N625" s="1">
        <v>17.7239</v>
      </c>
      <c r="O625" s="1" t="s">
        <v>11771</v>
      </c>
      <c r="P625" s="1" t="s">
        <v>13750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28</v>
      </c>
      <c r="B626" s="1" t="s">
        <v>17</v>
      </c>
      <c r="C626" s="1">
        <v>271.2</v>
      </c>
      <c r="D626" s="1">
        <v>0.0</v>
      </c>
      <c r="E626" s="1" t="s">
        <v>29</v>
      </c>
      <c r="F626" s="1" t="s">
        <v>19</v>
      </c>
      <c r="G626" s="1" t="s">
        <v>20</v>
      </c>
      <c r="H626" s="1" t="s">
        <v>13751</v>
      </c>
      <c r="I626" s="1" t="s">
        <v>13752</v>
      </c>
      <c r="J626" s="1" t="s">
        <v>13752</v>
      </c>
      <c r="K626" s="2"/>
      <c r="L626" s="1">
        <v>-6.0</v>
      </c>
      <c r="M626" s="1"/>
      <c r="N626" s="1">
        <v>8.04715</v>
      </c>
      <c r="O626" s="1" t="s">
        <v>11771</v>
      </c>
      <c r="P626" s="1" t="s">
        <v>13296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36</v>
      </c>
      <c r="B627" s="1" t="s">
        <v>17</v>
      </c>
      <c r="C627" s="3">
        <v>618.0</v>
      </c>
      <c r="D627" s="1">
        <v>0.0</v>
      </c>
      <c r="E627" s="1" t="s">
        <v>10761</v>
      </c>
      <c r="F627" s="1" t="s">
        <v>38</v>
      </c>
      <c r="G627" s="1" t="s">
        <v>20</v>
      </c>
      <c r="H627" s="1" t="s">
        <v>13753</v>
      </c>
      <c r="I627" s="1" t="s">
        <v>13754</v>
      </c>
      <c r="J627" s="1" t="s">
        <v>13755</v>
      </c>
      <c r="K627" s="1" t="s">
        <v>13756</v>
      </c>
      <c r="L627" s="1">
        <v>-11.0</v>
      </c>
      <c r="M627" s="1">
        <v>0.0375</v>
      </c>
      <c r="N627" s="1">
        <v>30.848333333333333</v>
      </c>
      <c r="O627" s="1" t="s">
        <v>43</v>
      </c>
      <c r="P627" s="1" t="s">
        <v>13757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28</v>
      </c>
      <c r="B628" s="1" t="s">
        <v>17</v>
      </c>
      <c r="C628" s="1">
        <v>214.2</v>
      </c>
      <c r="D628" s="1">
        <v>0.0</v>
      </c>
      <c r="E628" s="1" t="s">
        <v>29</v>
      </c>
      <c r="F628" s="1" t="s">
        <v>19</v>
      </c>
      <c r="G628" s="1" t="s">
        <v>20</v>
      </c>
      <c r="H628" s="1" t="s">
        <v>13758</v>
      </c>
      <c r="I628" s="1" t="s">
        <v>13759</v>
      </c>
      <c r="J628" s="1" t="s">
        <v>13759</v>
      </c>
      <c r="K628" s="2"/>
      <c r="L628" s="1">
        <v>-6.0</v>
      </c>
      <c r="M628" s="1"/>
      <c r="N628" s="1">
        <v>8.2524</v>
      </c>
      <c r="O628" s="1" t="s">
        <v>11771</v>
      </c>
      <c r="P628" s="1" t="s">
        <v>11935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36</v>
      </c>
      <c r="B629" s="1" t="s">
        <v>17</v>
      </c>
      <c r="C629" s="3">
        <v>617.0</v>
      </c>
      <c r="D629" s="1">
        <v>0.0</v>
      </c>
      <c r="E629" s="1" t="s">
        <v>29</v>
      </c>
      <c r="F629" s="1" t="s">
        <v>38</v>
      </c>
      <c r="G629" s="1" t="s">
        <v>20</v>
      </c>
      <c r="H629" s="1" t="s">
        <v>13760</v>
      </c>
      <c r="I629" s="1" t="s">
        <v>13761</v>
      </c>
      <c r="J629" s="1" t="s">
        <v>13762</v>
      </c>
      <c r="K629" s="1" t="s">
        <v>13763</v>
      </c>
      <c r="L629" s="1">
        <v>-19.0</v>
      </c>
      <c r="M629" s="1">
        <v>0.8935666666666666</v>
      </c>
      <c r="N629" s="1">
        <v>5.64075</v>
      </c>
      <c r="O629" s="1" t="s">
        <v>43</v>
      </c>
      <c r="P629" s="1" t="s">
        <v>13764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28</v>
      </c>
      <c r="B630" s="1" t="s">
        <v>17</v>
      </c>
      <c r="C630" s="1">
        <v>214.2</v>
      </c>
      <c r="D630" s="1">
        <v>0.0</v>
      </c>
      <c r="E630" s="1" t="s">
        <v>29</v>
      </c>
      <c r="F630" s="1" t="s">
        <v>19</v>
      </c>
      <c r="G630" s="1" t="s">
        <v>20</v>
      </c>
      <c r="H630" s="1" t="s">
        <v>13765</v>
      </c>
      <c r="I630" s="1" t="s">
        <v>13766</v>
      </c>
      <c r="J630" s="1" t="s">
        <v>13766</v>
      </c>
      <c r="K630" s="2"/>
      <c r="L630" s="1">
        <v>-9.0</v>
      </c>
      <c r="M630" s="1"/>
      <c r="N630" s="1">
        <v>5.4744166666666665</v>
      </c>
      <c r="O630" s="1" t="s">
        <v>11771</v>
      </c>
      <c r="P630" s="1" t="s">
        <v>13767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36</v>
      </c>
      <c r="B631" s="1" t="s">
        <v>17</v>
      </c>
      <c r="C631" s="3">
        <v>299.0</v>
      </c>
      <c r="D631" s="1">
        <v>0.0</v>
      </c>
      <c r="E631" s="1" t="s">
        <v>29</v>
      </c>
      <c r="F631" s="1" t="s">
        <v>38</v>
      </c>
      <c r="G631" s="1" t="s">
        <v>93</v>
      </c>
      <c r="H631" s="1" t="s">
        <v>13768</v>
      </c>
      <c r="I631" s="1" t="s">
        <v>13769</v>
      </c>
      <c r="J631" s="1" t="s">
        <v>13770</v>
      </c>
      <c r="K631" s="1" t="s">
        <v>13771</v>
      </c>
      <c r="L631" s="1">
        <v>-22.0</v>
      </c>
      <c r="M631" s="1">
        <v>0.9953333333333333</v>
      </c>
      <c r="N631" s="1">
        <v>7.568216666666666</v>
      </c>
      <c r="O631" s="1" t="s">
        <v>43</v>
      </c>
      <c r="P631" s="1" t="s">
        <v>11949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28</v>
      </c>
      <c r="B632" s="1" t="s">
        <v>17</v>
      </c>
      <c r="C632" s="1">
        <v>264.0</v>
      </c>
      <c r="D632" s="1">
        <v>0.0</v>
      </c>
      <c r="E632" s="1" t="s">
        <v>29</v>
      </c>
      <c r="F632" s="1" t="s">
        <v>19</v>
      </c>
      <c r="G632" s="1" t="s">
        <v>20</v>
      </c>
      <c r="H632" s="1" t="s">
        <v>13772</v>
      </c>
      <c r="I632" s="1" t="s">
        <v>13773</v>
      </c>
      <c r="J632" s="1" t="s">
        <v>13773</v>
      </c>
      <c r="K632" s="2"/>
      <c r="L632" s="1">
        <v>-8.0</v>
      </c>
      <c r="M632" s="1"/>
      <c r="N632" s="1">
        <v>6.57915</v>
      </c>
      <c r="O632" s="1" t="s">
        <v>11771</v>
      </c>
      <c r="P632" s="1" t="s">
        <v>12830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36</v>
      </c>
      <c r="B633" s="1" t="s">
        <v>17</v>
      </c>
      <c r="C633" s="3">
        <v>528.0</v>
      </c>
      <c r="D633" s="1">
        <v>0.0</v>
      </c>
      <c r="E633" s="1" t="s">
        <v>29</v>
      </c>
      <c r="F633" s="1" t="s">
        <v>38</v>
      </c>
      <c r="G633" s="1" t="s">
        <v>20</v>
      </c>
      <c r="H633" s="1" t="s">
        <v>13774</v>
      </c>
      <c r="I633" s="1" t="s">
        <v>13775</v>
      </c>
      <c r="J633" s="1" t="s">
        <v>13776</v>
      </c>
      <c r="K633" s="1" t="s">
        <v>13777</v>
      </c>
      <c r="L633" s="1">
        <v>-1.0</v>
      </c>
      <c r="M633" s="1">
        <v>0.9508</v>
      </c>
      <c r="N633" s="1">
        <v>19.832566666666665</v>
      </c>
      <c r="O633" s="1" t="s">
        <v>43</v>
      </c>
      <c r="P633" s="1" t="s">
        <v>13778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16</v>
      </c>
      <c r="B634" s="1" t="s">
        <v>17</v>
      </c>
      <c r="C634" s="1">
        <v>329.0</v>
      </c>
      <c r="D634" s="1">
        <v>0.0</v>
      </c>
      <c r="E634" s="1" t="s">
        <v>13779</v>
      </c>
      <c r="F634" s="1" t="s">
        <v>19</v>
      </c>
      <c r="G634" s="1" t="s">
        <v>20</v>
      </c>
      <c r="H634" s="1" t="s">
        <v>13780</v>
      </c>
      <c r="I634" s="1" t="s">
        <v>13781</v>
      </c>
      <c r="J634" s="1" t="s">
        <v>13781</v>
      </c>
      <c r="K634" s="2"/>
      <c r="L634" s="1">
        <v>-5.0</v>
      </c>
      <c r="M634" s="1"/>
      <c r="N634" s="1">
        <v>9.064133333333332</v>
      </c>
      <c r="O634" s="1" t="s">
        <v>11729</v>
      </c>
      <c r="P634" s="1" t="s">
        <v>11790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28</v>
      </c>
      <c r="B635" s="1" t="s">
        <v>17</v>
      </c>
      <c r="C635" s="1">
        <v>329.0</v>
      </c>
      <c r="D635" s="1">
        <v>0.0</v>
      </c>
      <c r="E635" s="1" t="s">
        <v>29</v>
      </c>
      <c r="F635" s="1" t="s">
        <v>19</v>
      </c>
      <c r="G635" s="1" t="s">
        <v>20</v>
      </c>
      <c r="H635" s="1" t="s">
        <v>13782</v>
      </c>
      <c r="I635" s="1" t="s">
        <v>13783</v>
      </c>
      <c r="J635" s="1" t="s">
        <v>13783</v>
      </c>
      <c r="K635" s="2"/>
      <c r="L635" s="1">
        <v>-6.0</v>
      </c>
      <c r="M635" s="1"/>
      <c r="N635" s="1">
        <v>8.4555</v>
      </c>
      <c r="O635" s="1" t="s">
        <v>11771</v>
      </c>
      <c r="P635" s="1" t="s">
        <v>13784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28</v>
      </c>
      <c r="B636" s="1" t="s">
        <v>17</v>
      </c>
      <c r="C636" s="1">
        <v>585.2</v>
      </c>
      <c r="D636" s="1">
        <v>0.0</v>
      </c>
      <c r="E636" s="1" t="s">
        <v>29</v>
      </c>
      <c r="F636" s="1" t="s">
        <v>19</v>
      </c>
      <c r="G636" s="1" t="s">
        <v>20</v>
      </c>
      <c r="H636" s="1" t="s">
        <v>13785</v>
      </c>
      <c r="I636" s="1" t="s">
        <v>13786</v>
      </c>
      <c r="J636" s="1" t="s">
        <v>13786</v>
      </c>
      <c r="K636" s="2"/>
      <c r="L636" s="1">
        <v>-5.0</v>
      </c>
      <c r="M636" s="1"/>
      <c r="N636" s="1">
        <v>14.151533333333333</v>
      </c>
      <c r="O636" s="1" t="s">
        <v>11771</v>
      </c>
      <c r="P636" s="1" t="s">
        <v>13787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28</v>
      </c>
      <c r="B637" s="1" t="s">
        <v>17</v>
      </c>
      <c r="C637" s="1">
        <v>182.2</v>
      </c>
      <c r="D637" s="1">
        <v>0.0</v>
      </c>
      <c r="E637" s="1" t="s">
        <v>29</v>
      </c>
      <c r="F637" s="1" t="s">
        <v>19</v>
      </c>
      <c r="G637" s="1" t="s">
        <v>20</v>
      </c>
      <c r="H637" s="1" t="s">
        <v>13788</v>
      </c>
      <c r="I637" s="1" t="s">
        <v>13789</v>
      </c>
      <c r="J637" s="1" t="s">
        <v>13789</v>
      </c>
      <c r="K637" s="2"/>
      <c r="L637" s="1">
        <v>-10.0</v>
      </c>
      <c r="M637" s="1"/>
      <c r="N637" s="1">
        <v>5.000333333333334</v>
      </c>
      <c r="O637" s="1" t="s">
        <v>11771</v>
      </c>
      <c r="P637" s="1" t="s">
        <v>11775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179</v>
      </c>
      <c r="B638" s="1" t="s">
        <v>17</v>
      </c>
      <c r="C638" s="1">
        <v>274.0</v>
      </c>
      <c r="D638" s="1">
        <v>0.0</v>
      </c>
      <c r="E638" s="2"/>
      <c r="F638" s="1" t="s">
        <v>67</v>
      </c>
      <c r="G638" s="1" t="s">
        <v>93</v>
      </c>
      <c r="H638" s="1" t="s">
        <v>13790</v>
      </c>
      <c r="I638" s="1" t="s">
        <v>13791</v>
      </c>
      <c r="J638" s="1" t="s">
        <v>13791</v>
      </c>
      <c r="K638" s="2"/>
      <c r="L638" s="1">
        <v>0.0</v>
      </c>
      <c r="M638" s="1"/>
      <c r="N638" s="1">
        <v>5.609733333333334</v>
      </c>
      <c r="O638" s="1" t="s">
        <v>182</v>
      </c>
      <c r="P638" s="1" t="s">
        <v>13792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16</v>
      </c>
      <c r="B639" s="1" t="s">
        <v>17</v>
      </c>
      <c r="C639" s="1">
        <v>264.0</v>
      </c>
      <c r="D639" s="1">
        <v>0.0</v>
      </c>
      <c r="E639" s="1" t="s">
        <v>13793</v>
      </c>
      <c r="F639" s="1" t="s">
        <v>19</v>
      </c>
      <c r="G639" s="1" t="s">
        <v>20</v>
      </c>
      <c r="H639" s="1" t="s">
        <v>13794</v>
      </c>
      <c r="I639" s="1" t="s">
        <v>13795</v>
      </c>
      <c r="J639" s="1" t="s">
        <v>13795</v>
      </c>
      <c r="K639" s="2"/>
      <c r="L639" s="1">
        <v>-3.0</v>
      </c>
      <c r="M639" s="1"/>
      <c r="N639" s="1">
        <v>11.894866666666667</v>
      </c>
      <c r="O639" s="1" t="s">
        <v>11729</v>
      </c>
      <c r="P639" s="1" t="s">
        <v>9681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58</v>
      </c>
      <c r="B640" s="1" t="s">
        <v>17</v>
      </c>
      <c r="C640" s="3">
        <v>388.0</v>
      </c>
      <c r="D640" s="1">
        <v>0.0</v>
      </c>
      <c r="E640" s="2"/>
      <c r="F640" s="1" t="s">
        <v>19</v>
      </c>
      <c r="G640" s="1" t="s">
        <v>20</v>
      </c>
      <c r="H640" s="1" t="s">
        <v>13796</v>
      </c>
      <c r="I640" s="1" t="s">
        <v>13797</v>
      </c>
      <c r="J640" s="1" t="s">
        <v>13797</v>
      </c>
      <c r="K640" s="2"/>
      <c r="L640" s="1">
        <v>-8.0</v>
      </c>
      <c r="M640" s="1"/>
      <c r="N640" s="1">
        <v>6.106516666666667</v>
      </c>
      <c r="O640" s="1" t="s">
        <v>11729</v>
      </c>
      <c r="P640" s="1" t="s">
        <v>13798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36</v>
      </c>
      <c r="B641" s="1" t="s">
        <v>17</v>
      </c>
      <c r="C641" s="1">
        <v>374.0</v>
      </c>
      <c r="D641" s="1">
        <v>0.0</v>
      </c>
      <c r="E641" s="1" t="s">
        <v>29</v>
      </c>
      <c r="F641" s="1" t="s">
        <v>38</v>
      </c>
      <c r="G641" s="1" t="s">
        <v>20</v>
      </c>
      <c r="H641" s="1" t="s">
        <v>13799</v>
      </c>
      <c r="I641" s="1" t="s">
        <v>13800</v>
      </c>
      <c r="J641" s="1" t="s">
        <v>13801</v>
      </c>
      <c r="K641" s="1" t="s">
        <v>13802</v>
      </c>
      <c r="L641" s="1">
        <v>3.0</v>
      </c>
      <c r="M641" s="1">
        <v>0.45776666666666666</v>
      </c>
      <c r="N641" s="1">
        <v>6.966233333333333</v>
      </c>
      <c r="O641" s="1" t="s">
        <v>43</v>
      </c>
      <c r="P641" s="1" t="s">
        <v>13803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17</v>
      </c>
      <c r="C642" s="1">
        <v>264.0</v>
      </c>
      <c r="D642" s="1">
        <v>0.0</v>
      </c>
      <c r="E642" s="1" t="s">
        <v>13804</v>
      </c>
      <c r="F642" s="1" t="s">
        <v>19</v>
      </c>
      <c r="G642" s="1" t="s">
        <v>20</v>
      </c>
      <c r="H642" s="1" t="s">
        <v>13805</v>
      </c>
      <c r="I642" s="1" t="s">
        <v>13806</v>
      </c>
      <c r="J642" s="1" t="s">
        <v>13806</v>
      </c>
      <c r="K642" s="2"/>
      <c r="L642" s="1">
        <v>-1.0</v>
      </c>
      <c r="M642" s="1"/>
      <c r="N642" s="1">
        <v>13.291633333333333</v>
      </c>
      <c r="O642" s="1" t="s">
        <v>11729</v>
      </c>
      <c r="P642" s="1" t="s">
        <v>13615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28</v>
      </c>
      <c r="B643" s="1" t="s">
        <v>17</v>
      </c>
      <c r="C643" s="1">
        <v>249.2</v>
      </c>
      <c r="D643" s="1">
        <v>0.0</v>
      </c>
      <c r="E643" s="1" t="s">
        <v>29</v>
      </c>
      <c r="F643" s="1" t="s">
        <v>19</v>
      </c>
      <c r="G643" s="1" t="s">
        <v>20</v>
      </c>
      <c r="H643" s="1" t="s">
        <v>13807</v>
      </c>
      <c r="I643" s="1" t="s">
        <v>13808</v>
      </c>
      <c r="J643" s="1" t="s">
        <v>13808</v>
      </c>
      <c r="K643" s="2"/>
      <c r="L643" s="1">
        <v>-6.0</v>
      </c>
      <c r="M643" s="1"/>
      <c r="N643" s="1">
        <v>8.60685</v>
      </c>
      <c r="O643" s="1" t="s">
        <v>11771</v>
      </c>
      <c r="P643" s="1" t="s">
        <v>13302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58</v>
      </c>
      <c r="B644" s="1" t="s">
        <v>17</v>
      </c>
      <c r="C644" s="1">
        <v>264.0</v>
      </c>
      <c r="D644" s="1">
        <v>0.0</v>
      </c>
      <c r="E644" s="2"/>
      <c r="F644" s="1" t="s">
        <v>19</v>
      </c>
      <c r="G644" s="1" t="s">
        <v>93</v>
      </c>
      <c r="H644" s="1" t="s">
        <v>13809</v>
      </c>
      <c r="I644" s="1" t="s">
        <v>13810</v>
      </c>
      <c r="J644" s="1" t="s">
        <v>13810</v>
      </c>
      <c r="K644" s="2"/>
      <c r="L644" s="1">
        <v>-8.0</v>
      </c>
      <c r="M644" s="1"/>
      <c r="N644" s="1">
        <v>6.2049666666666665</v>
      </c>
      <c r="O644" s="1" t="s">
        <v>11729</v>
      </c>
      <c r="P644" s="1" t="s">
        <v>11829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36</v>
      </c>
      <c r="B645" s="1" t="s">
        <v>17</v>
      </c>
      <c r="C645" s="1">
        <v>247.0</v>
      </c>
      <c r="D645" s="1">
        <v>62.0</v>
      </c>
      <c r="E645" s="2"/>
      <c r="F645" s="1" t="s">
        <v>67</v>
      </c>
      <c r="G645" s="1" t="s">
        <v>20</v>
      </c>
      <c r="H645" s="1" t="s">
        <v>13811</v>
      </c>
      <c r="I645" s="1" t="s">
        <v>13812</v>
      </c>
      <c r="J645" s="1" t="s">
        <v>13812</v>
      </c>
      <c r="K645" s="2"/>
      <c r="L645" s="1">
        <v>-12.0</v>
      </c>
      <c r="M645" s="1"/>
      <c r="N645" s="1">
        <v>6.410183333333333</v>
      </c>
      <c r="O645" s="1" t="s">
        <v>43</v>
      </c>
      <c r="P645" s="1" t="s">
        <v>12758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28</v>
      </c>
      <c r="B646" s="1" t="s">
        <v>17</v>
      </c>
      <c r="C646" s="1">
        <v>453.4</v>
      </c>
      <c r="D646" s="1">
        <v>0.0</v>
      </c>
      <c r="E646" s="1" t="s">
        <v>29</v>
      </c>
      <c r="F646" s="1" t="s">
        <v>19</v>
      </c>
      <c r="G646" s="1" t="s">
        <v>20</v>
      </c>
      <c r="H646" s="1" t="s">
        <v>13813</v>
      </c>
      <c r="I646" s="1" t="s">
        <v>13814</v>
      </c>
      <c r="J646" s="1" t="s">
        <v>13814</v>
      </c>
      <c r="K646" s="2"/>
      <c r="L646" s="1">
        <v>-6.0</v>
      </c>
      <c r="M646" s="1"/>
      <c r="N646" s="1">
        <v>8.2405</v>
      </c>
      <c r="O646" s="1" t="s">
        <v>11771</v>
      </c>
      <c r="P646" s="1" t="s">
        <v>13815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28</v>
      </c>
      <c r="B647" s="1" t="s">
        <v>17</v>
      </c>
      <c r="C647" s="1">
        <v>459.0</v>
      </c>
      <c r="D647" s="1">
        <v>0.0</v>
      </c>
      <c r="E647" s="1" t="s">
        <v>29</v>
      </c>
      <c r="F647" s="1" t="s">
        <v>19</v>
      </c>
      <c r="G647" s="1" t="s">
        <v>20</v>
      </c>
      <c r="H647" s="1" t="s">
        <v>13816</v>
      </c>
      <c r="I647" s="1" t="s">
        <v>13817</v>
      </c>
      <c r="J647" s="1" t="s">
        <v>13817</v>
      </c>
      <c r="K647" s="2"/>
      <c r="L647" s="1">
        <v>-2.0</v>
      </c>
      <c r="M647" s="1"/>
      <c r="N647" s="1">
        <v>12.624766666666666</v>
      </c>
      <c r="O647" s="1" t="s">
        <v>11771</v>
      </c>
      <c r="P647" s="1" t="s">
        <v>13818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36</v>
      </c>
      <c r="B648" s="1" t="s">
        <v>17</v>
      </c>
      <c r="C648" s="1">
        <v>278.0</v>
      </c>
      <c r="D648" s="1">
        <v>106.0</v>
      </c>
      <c r="E648" s="2"/>
      <c r="F648" s="1" t="s">
        <v>67</v>
      </c>
      <c r="G648" s="1" t="s">
        <v>20</v>
      </c>
      <c r="H648" s="1" t="s">
        <v>13819</v>
      </c>
      <c r="I648" s="1" t="s">
        <v>13820</v>
      </c>
      <c r="J648" s="1" t="s">
        <v>13820</v>
      </c>
      <c r="K648" s="2"/>
      <c r="L648" s="1">
        <v>-8.0</v>
      </c>
      <c r="M648" s="1"/>
      <c r="N648" s="1">
        <v>9.990033333333333</v>
      </c>
      <c r="O648" s="1" t="s">
        <v>43</v>
      </c>
      <c r="P648" s="1" t="s">
        <v>13821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58</v>
      </c>
      <c r="B649" s="1" t="s">
        <v>485</v>
      </c>
      <c r="C649" s="1">
        <v>517.0</v>
      </c>
      <c r="D649" s="1">
        <v>0.0</v>
      </c>
      <c r="E649" s="2"/>
      <c r="F649" s="1" t="s">
        <v>19</v>
      </c>
      <c r="G649" s="1" t="s">
        <v>20</v>
      </c>
      <c r="H649" s="1" t="s">
        <v>13822</v>
      </c>
      <c r="I649" s="1" t="s">
        <v>13823</v>
      </c>
      <c r="J649" s="1" t="s">
        <v>13823</v>
      </c>
      <c r="K649" s="2"/>
      <c r="L649" s="1">
        <v>-10.0</v>
      </c>
      <c r="M649" s="1"/>
      <c r="N649" s="1">
        <v>9.2924</v>
      </c>
      <c r="O649" s="1" t="s">
        <v>11729</v>
      </c>
      <c r="P649" s="1" t="s">
        <v>13393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36</v>
      </c>
      <c r="B650" s="1" t="s">
        <v>17</v>
      </c>
      <c r="C650" s="1">
        <v>199.0</v>
      </c>
      <c r="D650" s="1">
        <v>50.0</v>
      </c>
      <c r="E650" s="2"/>
      <c r="F650" s="1" t="s">
        <v>67</v>
      </c>
      <c r="G650" s="1" t="s">
        <v>20</v>
      </c>
      <c r="H650" s="1" t="s">
        <v>13824</v>
      </c>
      <c r="I650" s="1" t="s">
        <v>13825</v>
      </c>
      <c r="J650" s="1" t="s">
        <v>13825</v>
      </c>
      <c r="K650" s="2"/>
      <c r="L650" s="1">
        <v>-11.0</v>
      </c>
      <c r="M650" s="1"/>
      <c r="N650" s="1">
        <v>7.0175833333333335</v>
      </c>
      <c r="O650" s="1" t="s">
        <v>43</v>
      </c>
      <c r="P650" s="1" t="s">
        <v>12180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28</v>
      </c>
      <c r="B651" s="1" t="s">
        <v>17</v>
      </c>
      <c r="C651" s="1">
        <v>308.2</v>
      </c>
      <c r="D651" s="1">
        <v>0.0</v>
      </c>
      <c r="E651" s="1" t="s">
        <v>29</v>
      </c>
      <c r="F651" s="1" t="s">
        <v>19</v>
      </c>
      <c r="G651" s="1" t="s">
        <v>20</v>
      </c>
      <c r="H651" s="1" t="s">
        <v>13826</v>
      </c>
      <c r="I651" s="1" t="s">
        <v>13827</v>
      </c>
      <c r="J651" s="1" t="s">
        <v>13827</v>
      </c>
      <c r="K651" s="2"/>
      <c r="L651" s="1">
        <v>-5.0</v>
      </c>
      <c r="M651" s="1"/>
      <c r="N651" s="1">
        <v>9.495683333333334</v>
      </c>
      <c r="O651" s="1" t="s">
        <v>11771</v>
      </c>
      <c r="P651" s="1" t="s">
        <v>13828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36</v>
      </c>
      <c r="B652" s="1" t="s">
        <v>17</v>
      </c>
      <c r="C652" s="1">
        <v>199.0</v>
      </c>
      <c r="D652" s="1">
        <v>50.0</v>
      </c>
      <c r="E652" s="2"/>
      <c r="F652" s="1" t="s">
        <v>67</v>
      </c>
      <c r="G652" s="1" t="s">
        <v>20</v>
      </c>
      <c r="H652" s="1" t="s">
        <v>13829</v>
      </c>
      <c r="I652" s="1" t="s">
        <v>13830</v>
      </c>
      <c r="J652" s="1" t="s">
        <v>13830</v>
      </c>
      <c r="K652" s="2"/>
      <c r="L652" s="1">
        <v>-12.0</v>
      </c>
      <c r="M652" s="1"/>
      <c r="N652" s="1">
        <v>6.0931</v>
      </c>
      <c r="O652" s="1" t="s">
        <v>43</v>
      </c>
      <c r="P652" s="1" t="s">
        <v>12684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36</v>
      </c>
      <c r="B653" s="1" t="s">
        <v>17</v>
      </c>
      <c r="C653" s="1">
        <v>618.0</v>
      </c>
      <c r="D653" s="1">
        <v>0.0</v>
      </c>
      <c r="E653" s="1" t="s">
        <v>29</v>
      </c>
      <c r="F653" s="1" t="s">
        <v>38</v>
      </c>
      <c r="G653" s="1" t="s">
        <v>20</v>
      </c>
      <c r="H653" s="1" t="s">
        <v>13831</v>
      </c>
      <c r="I653" s="1" t="s">
        <v>13832</v>
      </c>
      <c r="J653" s="1" t="s">
        <v>13833</v>
      </c>
      <c r="K653" s="1" t="s">
        <v>13834</v>
      </c>
      <c r="L653" s="1">
        <v>-22.0</v>
      </c>
      <c r="M653" s="1">
        <v>3.14335</v>
      </c>
      <c r="N653" s="1">
        <v>17.1519</v>
      </c>
      <c r="O653" s="1" t="s">
        <v>43</v>
      </c>
      <c r="P653" s="1" t="s">
        <v>13835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28</v>
      </c>
      <c r="B654" s="1" t="s">
        <v>17</v>
      </c>
      <c r="C654" s="1">
        <v>153.67</v>
      </c>
      <c r="D654" s="1">
        <v>60.53</v>
      </c>
      <c r="E654" s="1" t="s">
        <v>29</v>
      </c>
      <c r="F654" s="1" t="s">
        <v>19</v>
      </c>
      <c r="G654" s="1" t="s">
        <v>20</v>
      </c>
      <c r="H654" s="1" t="s">
        <v>13836</v>
      </c>
      <c r="I654" s="1" t="s">
        <v>13837</v>
      </c>
      <c r="J654" s="1" t="s">
        <v>13837</v>
      </c>
      <c r="K654" s="2"/>
      <c r="L654" s="1">
        <v>-1.0</v>
      </c>
      <c r="M654" s="1"/>
      <c r="N654" s="1">
        <v>13.39515</v>
      </c>
      <c r="O654" s="1" t="s">
        <v>11771</v>
      </c>
      <c r="P654" s="1" t="s">
        <v>11835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36</v>
      </c>
      <c r="B655" s="1" t="s">
        <v>17</v>
      </c>
      <c r="C655" s="1">
        <v>787.0</v>
      </c>
      <c r="D655" s="1">
        <v>41.0</v>
      </c>
      <c r="E655" s="1" t="s">
        <v>29</v>
      </c>
      <c r="F655" s="1" t="s">
        <v>38</v>
      </c>
      <c r="G655" s="1" t="s">
        <v>20</v>
      </c>
      <c r="H655" s="1" t="s">
        <v>13838</v>
      </c>
      <c r="I655" s="1" t="s">
        <v>13839</v>
      </c>
      <c r="J655" s="1" t="s">
        <v>13840</v>
      </c>
      <c r="K655" s="1" t="s">
        <v>13841</v>
      </c>
      <c r="L655" s="1">
        <v>-13.0</v>
      </c>
      <c r="M655" s="1">
        <v>1.4081333333333332</v>
      </c>
      <c r="N655" s="1">
        <v>24.87105</v>
      </c>
      <c r="O655" s="1" t="s">
        <v>43</v>
      </c>
      <c r="P655" s="1" t="s">
        <v>13842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28</v>
      </c>
      <c r="B656" s="1" t="s">
        <v>17</v>
      </c>
      <c r="C656" s="1">
        <v>264.0</v>
      </c>
      <c r="D656" s="1">
        <v>0.0</v>
      </c>
      <c r="E656" s="1" t="s">
        <v>29</v>
      </c>
      <c r="F656" s="1" t="s">
        <v>19</v>
      </c>
      <c r="G656" s="1" t="s">
        <v>20</v>
      </c>
      <c r="H656" s="1" t="s">
        <v>13843</v>
      </c>
      <c r="I656" s="1" t="s">
        <v>13844</v>
      </c>
      <c r="J656" s="1" t="s">
        <v>13844</v>
      </c>
      <c r="K656" s="2"/>
      <c r="L656" s="1">
        <v>4.0</v>
      </c>
      <c r="M656" s="1"/>
      <c r="N656" s="1">
        <v>19.3769</v>
      </c>
      <c r="O656" s="1" t="s">
        <v>11771</v>
      </c>
      <c r="P656" s="1" t="s">
        <v>13486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28</v>
      </c>
      <c r="B657" s="3" t="s">
        <v>17</v>
      </c>
      <c r="C657" s="1">
        <v>323.0</v>
      </c>
      <c r="D657" s="1">
        <v>0.0</v>
      </c>
      <c r="E657" s="1" t="s">
        <v>29</v>
      </c>
      <c r="F657" s="1" t="s">
        <v>19</v>
      </c>
      <c r="G657" s="1" t="s">
        <v>20</v>
      </c>
      <c r="H657" s="1" t="s">
        <v>13845</v>
      </c>
      <c r="I657" s="1" t="s">
        <v>13846</v>
      </c>
      <c r="J657" s="1" t="s">
        <v>13846</v>
      </c>
      <c r="K657" s="2"/>
      <c r="L657" s="1">
        <v>-4.0</v>
      </c>
      <c r="M657" s="1"/>
      <c r="N657" s="1">
        <v>10.871133333333333</v>
      </c>
      <c r="O657" s="1" t="s">
        <v>11771</v>
      </c>
      <c r="P657" s="1" t="s">
        <v>13847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179</v>
      </c>
      <c r="B658" s="1" t="s">
        <v>17</v>
      </c>
      <c r="C658" s="3">
        <v>298.0</v>
      </c>
      <c r="D658" s="1">
        <v>0.0</v>
      </c>
      <c r="E658" s="2"/>
      <c r="F658" s="1" t="s">
        <v>67</v>
      </c>
      <c r="G658" s="1" t="s">
        <v>93</v>
      </c>
      <c r="H658" s="1" t="s">
        <v>13848</v>
      </c>
      <c r="I658" s="1" t="s">
        <v>13849</v>
      </c>
      <c r="J658" s="1" t="s">
        <v>13849</v>
      </c>
      <c r="K658" s="2"/>
      <c r="L658" s="1">
        <v>1.0</v>
      </c>
      <c r="M658" s="1"/>
      <c r="N658" s="1">
        <v>7.402866666666666</v>
      </c>
      <c r="O658" s="1" t="s">
        <v>182</v>
      </c>
      <c r="P658" s="1" t="s">
        <v>13850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36</v>
      </c>
      <c r="B659" s="1" t="s">
        <v>17</v>
      </c>
      <c r="C659" s="1">
        <v>250.0</v>
      </c>
      <c r="D659" s="1">
        <v>0.0</v>
      </c>
      <c r="E659" s="1" t="s">
        <v>29</v>
      </c>
      <c r="F659" s="1" t="s">
        <v>38</v>
      </c>
      <c r="G659" s="1" t="s">
        <v>20</v>
      </c>
      <c r="H659" s="1" t="s">
        <v>13851</v>
      </c>
      <c r="I659" s="1" t="s">
        <v>13852</v>
      </c>
      <c r="J659" s="1" t="s">
        <v>13853</v>
      </c>
      <c r="K659" s="1" t="s">
        <v>13854</v>
      </c>
      <c r="L659" s="1">
        <v>-8.0</v>
      </c>
      <c r="M659" s="1">
        <v>2.379583333333333</v>
      </c>
      <c r="N659" s="1">
        <v>11.117416666666667</v>
      </c>
      <c r="O659" s="1" t="s">
        <v>43</v>
      </c>
      <c r="P659" s="1" t="s">
        <v>11949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36</v>
      </c>
      <c r="B660" s="1" t="s">
        <v>17</v>
      </c>
      <c r="C660" s="1">
        <v>199.0</v>
      </c>
      <c r="D660" s="1">
        <v>50.0</v>
      </c>
      <c r="E660" s="2"/>
      <c r="F660" s="1" t="s">
        <v>67</v>
      </c>
      <c r="G660" s="1" t="s">
        <v>68</v>
      </c>
      <c r="H660" s="1" t="s">
        <v>13855</v>
      </c>
      <c r="I660" s="1" t="s">
        <v>13856</v>
      </c>
      <c r="J660" s="1" t="s">
        <v>13856</v>
      </c>
      <c r="K660" s="2"/>
      <c r="L660" s="1">
        <v>-1.0</v>
      </c>
      <c r="M660" s="1"/>
      <c r="N660" s="1">
        <v>20.84326666666667</v>
      </c>
      <c r="O660" s="1" t="s">
        <v>43</v>
      </c>
      <c r="P660" s="1" t="s">
        <v>13444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36</v>
      </c>
      <c r="B661" s="1" t="s">
        <v>17</v>
      </c>
      <c r="C661" s="1">
        <v>219.0</v>
      </c>
      <c r="D661" s="1">
        <v>55.0</v>
      </c>
      <c r="E661" s="2"/>
      <c r="F661" s="1" t="s">
        <v>67</v>
      </c>
      <c r="G661" s="1" t="s">
        <v>93</v>
      </c>
      <c r="H661" s="1" t="s">
        <v>13857</v>
      </c>
      <c r="I661" s="1" t="s">
        <v>13858</v>
      </c>
      <c r="J661" s="1" t="s">
        <v>13858</v>
      </c>
      <c r="K661" s="2"/>
      <c r="L661" s="1">
        <v>-1.0</v>
      </c>
      <c r="M661" s="1"/>
      <c r="N661" s="1">
        <v>46.915283333333335</v>
      </c>
      <c r="O661" s="1" t="s">
        <v>43</v>
      </c>
      <c r="P661" s="1" t="s">
        <v>13859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36</v>
      </c>
      <c r="B662" s="1" t="s">
        <v>17</v>
      </c>
      <c r="C662" s="1">
        <v>556.0</v>
      </c>
      <c r="D662" s="1">
        <v>134.0</v>
      </c>
      <c r="E662" s="2"/>
      <c r="F662" s="1" t="s">
        <v>67</v>
      </c>
      <c r="G662" s="1" t="s">
        <v>68</v>
      </c>
      <c r="H662" s="1" t="s">
        <v>13860</v>
      </c>
      <c r="I662" s="1" t="s">
        <v>13861</v>
      </c>
      <c r="J662" s="1" t="s">
        <v>13861</v>
      </c>
      <c r="K662" s="2"/>
      <c r="L662" s="1">
        <v>-2.0</v>
      </c>
      <c r="M662" s="1"/>
      <c r="N662" s="1">
        <v>398.62033333333335</v>
      </c>
      <c r="O662" s="1" t="s">
        <v>43</v>
      </c>
      <c r="P662" s="1" t="s">
        <v>13862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28</v>
      </c>
      <c r="B663" s="1" t="s">
        <v>17</v>
      </c>
      <c r="C663" s="1">
        <v>343.2</v>
      </c>
      <c r="D663" s="1">
        <v>0.0</v>
      </c>
      <c r="E663" s="1" t="s">
        <v>29</v>
      </c>
      <c r="F663" s="1" t="s">
        <v>19</v>
      </c>
      <c r="G663" s="1" t="s">
        <v>20</v>
      </c>
      <c r="H663" s="1" t="s">
        <v>13863</v>
      </c>
      <c r="I663" s="1" t="s">
        <v>13864</v>
      </c>
      <c r="J663" s="1" t="s">
        <v>13864</v>
      </c>
      <c r="K663" s="2"/>
      <c r="L663" s="1">
        <v>-5.0</v>
      </c>
      <c r="M663" s="1"/>
      <c r="N663" s="1">
        <v>9.052133333333334</v>
      </c>
      <c r="O663" s="1" t="s">
        <v>11771</v>
      </c>
      <c r="P663" s="1" t="s">
        <v>13865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36</v>
      </c>
      <c r="B664" s="1" t="s">
        <v>17</v>
      </c>
      <c r="C664" s="1">
        <v>199.0</v>
      </c>
      <c r="D664" s="1">
        <v>50.0</v>
      </c>
      <c r="E664" s="2"/>
      <c r="F664" s="1" t="s">
        <v>67</v>
      </c>
      <c r="G664" s="1" t="s">
        <v>93</v>
      </c>
      <c r="H664" s="1" t="s">
        <v>13866</v>
      </c>
      <c r="I664" s="1" t="s">
        <v>13867</v>
      </c>
      <c r="J664" s="1" t="s">
        <v>4527</v>
      </c>
      <c r="K664" s="2"/>
      <c r="L664" s="1">
        <v>323.0</v>
      </c>
      <c r="M664" s="1"/>
      <c r="N664" s="1">
        <v>6.9331</v>
      </c>
      <c r="O664" s="1" t="s">
        <v>43</v>
      </c>
      <c r="P664" s="1" t="s">
        <v>11891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28</v>
      </c>
      <c r="B665" s="1" t="s">
        <v>17</v>
      </c>
      <c r="C665" s="3">
        <v>546.6</v>
      </c>
      <c r="D665" s="1">
        <v>0.0</v>
      </c>
      <c r="E665" s="1" t="s">
        <v>29</v>
      </c>
      <c r="F665" s="1" t="s">
        <v>19</v>
      </c>
      <c r="G665" s="1" t="s">
        <v>20</v>
      </c>
      <c r="H665" s="1" t="s">
        <v>13868</v>
      </c>
      <c r="I665" s="1" t="s">
        <v>13869</v>
      </c>
      <c r="J665" s="1" t="s">
        <v>13869</v>
      </c>
      <c r="K665" s="2"/>
      <c r="L665" s="1">
        <v>-3.0</v>
      </c>
      <c r="M665" s="1"/>
      <c r="N665" s="1">
        <v>16.596733333333333</v>
      </c>
      <c r="O665" s="1" t="s">
        <v>11771</v>
      </c>
      <c r="P665" s="1" t="s">
        <v>13870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36</v>
      </c>
      <c r="B666" s="1" t="s">
        <v>17</v>
      </c>
      <c r="C666" s="1">
        <v>247.0</v>
      </c>
      <c r="D666" s="1">
        <v>62.0</v>
      </c>
      <c r="E666" s="2"/>
      <c r="F666" s="1" t="s">
        <v>67</v>
      </c>
      <c r="G666" s="1" t="s">
        <v>68</v>
      </c>
      <c r="H666" s="1" t="s">
        <v>13871</v>
      </c>
      <c r="I666" s="1" t="s">
        <v>13872</v>
      </c>
      <c r="J666" s="1" t="s">
        <v>4527</v>
      </c>
      <c r="K666" s="2"/>
      <c r="L666" s="1">
        <v>330.0</v>
      </c>
      <c r="M666" s="1"/>
      <c r="N666" s="1">
        <v>9.180683333333333</v>
      </c>
      <c r="O666" s="1" t="s">
        <v>43</v>
      </c>
      <c r="P666" s="1" t="s">
        <v>11800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58</v>
      </c>
      <c r="B667" s="1" t="s">
        <v>485</v>
      </c>
      <c r="C667" s="1">
        <v>234.0</v>
      </c>
      <c r="D667" s="1">
        <v>0.0</v>
      </c>
      <c r="E667" s="2"/>
      <c r="F667" s="1" t="s">
        <v>19</v>
      </c>
      <c r="G667" s="1" t="s">
        <v>20</v>
      </c>
      <c r="H667" s="1" t="s">
        <v>13873</v>
      </c>
      <c r="I667" s="1" t="s">
        <v>13874</v>
      </c>
      <c r="J667" s="1" t="s">
        <v>13875</v>
      </c>
      <c r="K667" s="2"/>
      <c r="L667" s="1">
        <v>-8.0</v>
      </c>
      <c r="M667" s="1"/>
      <c r="N667" s="1">
        <v>6.0869</v>
      </c>
      <c r="O667" s="1" t="s">
        <v>11729</v>
      </c>
      <c r="P667" s="1" t="s">
        <v>13876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179</v>
      </c>
      <c r="B668" s="1" t="s">
        <v>17</v>
      </c>
      <c r="C668" s="1">
        <v>65.0</v>
      </c>
      <c r="D668" s="1">
        <v>0.0</v>
      </c>
      <c r="E668" s="2"/>
      <c r="F668" s="1" t="s">
        <v>67</v>
      </c>
      <c r="G668" s="1" t="s">
        <v>93</v>
      </c>
      <c r="H668" s="1" t="s">
        <v>13877</v>
      </c>
      <c r="I668" s="1" t="s">
        <v>13878</v>
      </c>
      <c r="J668" s="1" t="s">
        <v>4527</v>
      </c>
      <c r="K668" s="2"/>
      <c r="L668" s="1">
        <v>349.0</v>
      </c>
      <c r="M668" s="1"/>
      <c r="N668" s="1">
        <v>0.0474</v>
      </c>
      <c r="O668" s="1" t="s">
        <v>182</v>
      </c>
      <c r="P668" s="1" t="s">
        <v>13879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58</v>
      </c>
      <c r="B669" s="1" t="s">
        <v>485</v>
      </c>
      <c r="C669" s="1">
        <v>693.0</v>
      </c>
      <c r="D669" s="1">
        <v>0.0</v>
      </c>
      <c r="E669" s="2"/>
      <c r="F669" s="1" t="s">
        <v>19</v>
      </c>
      <c r="G669" s="1" t="s">
        <v>20</v>
      </c>
      <c r="H669" s="1" t="s">
        <v>13880</v>
      </c>
      <c r="I669" s="1" t="s">
        <v>13881</v>
      </c>
      <c r="J669" s="1" t="s">
        <v>13881</v>
      </c>
      <c r="K669" s="2"/>
      <c r="L669" s="1">
        <v>-7.0</v>
      </c>
      <c r="M669" s="1"/>
      <c r="N669" s="1">
        <v>12.578916666666666</v>
      </c>
      <c r="O669" s="1" t="s">
        <v>11729</v>
      </c>
      <c r="P669" s="1" t="s">
        <v>13882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28</v>
      </c>
      <c r="B670" s="3" t="s">
        <v>17</v>
      </c>
      <c r="C670" s="1">
        <v>329.0</v>
      </c>
      <c r="D670" s="1">
        <v>0.0</v>
      </c>
      <c r="E670" s="1" t="s">
        <v>29</v>
      </c>
      <c r="F670" s="1" t="s">
        <v>19</v>
      </c>
      <c r="G670" s="1" t="s">
        <v>20</v>
      </c>
      <c r="H670" s="1" t="s">
        <v>13883</v>
      </c>
      <c r="I670" s="1" t="s">
        <v>13884</v>
      </c>
      <c r="J670" s="1" t="s">
        <v>13884</v>
      </c>
      <c r="K670" s="2"/>
      <c r="L670" s="1">
        <v>-7.0</v>
      </c>
      <c r="M670" s="1"/>
      <c r="N670" s="1">
        <v>7.728516666666667</v>
      </c>
      <c r="O670" s="1" t="s">
        <v>11771</v>
      </c>
      <c r="P670" s="1" t="s">
        <v>13885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28</v>
      </c>
      <c r="B671" s="1" t="s">
        <v>17</v>
      </c>
      <c r="C671" s="1">
        <v>329.0</v>
      </c>
      <c r="D671" s="1">
        <v>0.0</v>
      </c>
      <c r="E671" s="1" t="s">
        <v>29</v>
      </c>
      <c r="F671" s="1" t="s">
        <v>19</v>
      </c>
      <c r="G671" s="1" t="s">
        <v>20</v>
      </c>
      <c r="H671" s="1" t="s">
        <v>13886</v>
      </c>
      <c r="I671" s="1" t="s">
        <v>13887</v>
      </c>
      <c r="J671" s="1" t="s">
        <v>13887</v>
      </c>
      <c r="K671" s="2"/>
      <c r="L671" s="1">
        <v>-7.0</v>
      </c>
      <c r="M671" s="1"/>
      <c r="N671" s="1">
        <v>7.369783333333333</v>
      </c>
      <c r="O671" s="1" t="s">
        <v>11771</v>
      </c>
      <c r="P671" s="1" t="s">
        <v>12325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16</v>
      </c>
      <c r="B672" s="1" t="s">
        <v>485</v>
      </c>
      <c r="C672" s="3">
        <v>483.0</v>
      </c>
      <c r="D672" s="1">
        <v>0.0</v>
      </c>
      <c r="E672" s="1" t="s">
        <v>4404</v>
      </c>
      <c r="F672" s="1" t="s">
        <v>19</v>
      </c>
      <c r="G672" s="1" t="s">
        <v>20</v>
      </c>
      <c r="H672" s="1" t="s">
        <v>13888</v>
      </c>
      <c r="I672" s="1" t="s">
        <v>13889</v>
      </c>
      <c r="J672" s="1" t="s">
        <v>13889</v>
      </c>
      <c r="K672" s="2"/>
      <c r="L672" s="1">
        <v>4.0</v>
      </c>
      <c r="M672" s="1"/>
      <c r="N672" s="1">
        <v>19.28175</v>
      </c>
      <c r="O672" s="1" t="s">
        <v>11729</v>
      </c>
      <c r="P672" s="1" t="s">
        <v>13890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16</v>
      </c>
      <c r="B673" s="1" t="s">
        <v>485</v>
      </c>
      <c r="C673" s="1">
        <v>369.0</v>
      </c>
      <c r="D673" s="1">
        <v>0.0</v>
      </c>
      <c r="E673" s="1" t="s">
        <v>18</v>
      </c>
      <c r="F673" s="1" t="s">
        <v>19</v>
      </c>
      <c r="G673" s="1" t="s">
        <v>20</v>
      </c>
      <c r="H673" s="1" t="s">
        <v>13891</v>
      </c>
      <c r="I673" s="1" t="s">
        <v>13892</v>
      </c>
      <c r="J673" s="1" t="s">
        <v>13892</v>
      </c>
      <c r="K673" s="2"/>
      <c r="L673" s="1">
        <v>-6.0</v>
      </c>
      <c r="M673" s="1"/>
      <c r="N673" s="1">
        <v>8.401016666666667</v>
      </c>
      <c r="O673" s="1" t="s">
        <v>11729</v>
      </c>
      <c r="P673" s="1" t="s">
        <v>13893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179</v>
      </c>
      <c r="B674" s="1" t="s">
        <v>17</v>
      </c>
      <c r="C674" s="1">
        <v>59.0</v>
      </c>
      <c r="D674" s="1">
        <v>0.0</v>
      </c>
      <c r="E674" s="2"/>
      <c r="F674" s="1" t="s">
        <v>67</v>
      </c>
      <c r="G674" s="1" t="s">
        <v>93</v>
      </c>
      <c r="H674" s="1" t="s">
        <v>13894</v>
      </c>
      <c r="I674" s="1" t="s">
        <v>13895</v>
      </c>
      <c r="J674" s="1" t="s">
        <v>4527</v>
      </c>
      <c r="K674" s="2"/>
      <c r="L674" s="1">
        <v>383.0</v>
      </c>
      <c r="M674" s="1"/>
      <c r="N674" s="1">
        <v>0.10228333333333334</v>
      </c>
      <c r="O674" s="1" t="s">
        <v>182</v>
      </c>
      <c r="P674" s="1" t="s">
        <v>13896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58</v>
      </c>
      <c r="B675" s="1" t="s">
        <v>485</v>
      </c>
      <c r="C675" s="1">
        <v>329.0</v>
      </c>
      <c r="D675" s="1">
        <v>0.0</v>
      </c>
      <c r="E675" s="2"/>
      <c r="F675" s="1" t="s">
        <v>19</v>
      </c>
      <c r="G675" s="1" t="s">
        <v>20</v>
      </c>
      <c r="H675" s="1" t="s">
        <v>13897</v>
      </c>
      <c r="I675" s="1" t="s">
        <v>13898</v>
      </c>
      <c r="J675" s="1" t="s">
        <v>13898</v>
      </c>
      <c r="K675" s="2"/>
      <c r="L675" s="1">
        <v>-3.0</v>
      </c>
      <c r="M675" s="1"/>
      <c r="N675" s="1">
        <v>11.9412</v>
      </c>
      <c r="O675" s="1" t="s">
        <v>11729</v>
      </c>
      <c r="P675" s="1" t="s">
        <v>12425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58</v>
      </c>
      <c r="B676" s="1" t="s">
        <v>485</v>
      </c>
      <c r="C676" s="1">
        <v>299.0</v>
      </c>
      <c r="D676" s="1">
        <v>0.0</v>
      </c>
      <c r="E676" s="2"/>
      <c r="F676" s="1" t="s">
        <v>19</v>
      </c>
      <c r="G676" s="1" t="s">
        <v>20</v>
      </c>
      <c r="H676" s="1" t="s">
        <v>13899</v>
      </c>
      <c r="I676" s="1" t="s">
        <v>13900</v>
      </c>
      <c r="J676" s="1" t="s">
        <v>13900</v>
      </c>
      <c r="K676" s="2"/>
      <c r="L676" s="1">
        <v>-4.0</v>
      </c>
      <c r="M676" s="1"/>
      <c r="N676" s="1">
        <v>10.165766666666666</v>
      </c>
      <c r="O676" s="1" t="s">
        <v>11729</v>
      </c>
      <c r="P676" s="1" t="s">
        <v>13901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58</v>
      </c>
      <c r="B677" s="1" t="s">
        <v>485</v>
      </c>
      <c r="C677" s="1">
        <v>632.0</v>
      </c>
      <c r="D677" s="1">
        <v>0.0</v>
      </c>
      <c r="E677" s="2"/>
      <c r="F677" s="1" t="s">
        <v>19</v>
      </c>
      <c r="G677" s="1" t="s">
        <v>20</v>
      </c>
      <c r="H677" s="1" t="s">
        <v>13902</v>
      </c>
      <c r="I677" s="1" t="s">
        <v>13903</v>
      </c>
      <c r="J677" s="1" t="s">
        <v>13903</v>
      </c>
      <c r="K677" s="2"/>
      <c r="L677" s="1">
        <v>-3.0</v>
      </c>
      <c r="M677" s="1"/>
      <c r="N677" s="1">
        <v>16.412866666666666</v>
      </c>
      <c r="O677" s="1" t="s">
        <v>11729</v>
      </c>
      <c r="P677" s="1" t="s">
        <v>13904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485</v>
      </c>
      <c r="C678" s="3">
        <v>264.0</v>
      </c>
      <c r="D678" s="1">
        <v>0.0</v>
      </c>
      <c r="E678" s="1" t="s">
        <v>18</v>
      </c>
      <c r="F678" s="1" t="s">
        <v>19</v>
      </c>
      <c r="G678" s="1" t="s">
        <v>20</v>
      </c>
      <c r="H678" s="1" t="s">
        <v>13905</v>
      </c>
      <c r="I678" s="1" t="s">
        <v>13906</v>
      </c>
      <c r="J678" s="1" t="s">
        <v>13906</v>
      </c>
      <c r="K678" s="2"/>
      <c r="L678" s="1">
        <v>-5.0</v>
      </c>
      <c r="M678" s="1"/>
      <c r="N678" s="1">
        <v>9.102333333333334</v>
      </c>
      <c r="O678" s="1" t="s">
        <v>11729</v>
      </c>
      <c r="P678" s="1" t="s">
        <v>9681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28</v>
      </c>
      <c r="B679" s="1" t="s">
        <v>17</v>
      </c>
      <c r="C679" s="3">
        <v>289.0</v>
      </c>
      <c r="D679" s="1">
        <v>0.0</v>
      </c>
      <c r="E679" s="1" t="s">
        <v>29</v>
      </c>
      <c r="F679" s="1" t="s">
        <v>19</v>
      </c>
      <c r="G679" s="1" t="s">
        <v>20</v>
      </c>
      <c r="H679" s="1" t="s">
        <v>13907</v>
      </c>
      <c r="I679" s="1" t="s">
        <v>13908</v>
      </c>
      <c r="J679" s="1" t="s">
        <v>13908</v>
      </c>
      <c r="K679" s="2"/>
      <c r="L679" s="1">
        <v>-6.0</v>
      </c>
      <c r="M679" s="1"/>
      <c r="N679" s="1">
        <v>8.657583333333333</v>
      </c>
      <c r="O679" s="1" t="s">
        <v>11771</v>
      </c>
      <c r="P679" s="1" t="s">
        <v>12241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28</v>
      </c>
      <c r="B680" s="1" t="s">
        <v>17</v>
      </c>
      <c r="C680" s="1">
        <v>364.4</v>
      </c>
      <c r="D680" s="1">
        <v>0.0</v>
      </c>
      <c r="E680" s="1" t="s">
        <v>29</v>
      </c>
      <c r="F680" s="1" t="s">
        <v>19</v>
      </c>
      <c r="G680" s="1" t="s">
        <v>20</v>
      </c>
      <c r="H680" s="1" t="s">
        <v>13909</v>
      </c>
      <c r="I680" s="1" t="s">
        <v>13910</v>
      </c>
      <c r="J680" s="1" t="s">
        <v>13910</v>
      </c>
      <c r="K680" s="2"/>
      <c r="L680" s="1">
        <v>-6.0</v>
      </c>
      <c r="M680" s="1"/>
      <c r="N680" s="1">
        <v>8.392883333333334</v>
      </c>
      <c r="O680" s="1" t="s">
        <v>11771</v>
      </c>
      <c r="P680" s="1" t="s">
        <v>13911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28</v>
      </c>
      <c r="B681" s="1" t="s">
        <v>17</v>
      </c>
      <c r="C681" s="1">
        <v>468.4</v>
      </c>
      <c r="D681" s="1">
        <v>0.0</v>
      </c>
      <c r="E681" s="1" t="s">
        <v>29</v>
      </c>
      <c r="F681" s="1" t="s">
        <v>19</v>
      </c>
      <c r="G681" s="1" t="s">
        <v>20</v>
      </c>
      <c r="H681" s="1" t="s">
        <v>13912</v>
      </c>
      <c r="I681" s="1" t="s">
        <v>13913</v>
      </c>
      <c r="J681" s="1" t="s">
        <v>13913</v>
      </c>
      <c r="K681" s="2"/>
      <c r="L681" s="1">
        <v>-5.0</v>
      </c>
      <c r="M681" s="1"/>
      <c r="N681" s="1">
        <v>9.4711</v>
      </c>
      <c r="O681" s="1" t="s">
        <v>11771</v>
      </c>
      <c r="P681" s="1" t="s">
        <v>13914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28</v>
      </c>
      <c r="B682" s="1" t="s">
        <v>17</v>
      </c>
      <c r="C682" s="1">
        <v>214.2</v>
      </c>
      <c r="D682" s="1">
        <v>0.0</v>
      </c>
      <c r="E682" s="1" t="s">
        <v>29</v>
      </c>
      <c r="F682" s="1" t="s">
        <v>19</v>
      </c>
      <c r="G682" s="1" t="s">
        <v>20</v>
      </c>
      <c r="H682" s="1" t="s">
        <v>13915</v>
      </c>
      <c r="I682" s="1" t="s">
        <v>13916</v>
      </c>
      <c r="J682" s="1" t="s">
        <v>13916</v>
      </c>
      <c r="K682" s="2"/>
      <c r="L682" s="1">
        <v>-3.0</v>
      </c>
      <c r="M682" s="1"/>
      <c r="N682" s="1">
        <v>11.514133333333334</v>
      </c>
      <c r="O682" s="1" t="s">
        <v>11771</v>
      </c>
      <c r="P682" s="1" t="s">
        <v>11835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28</v>
      </c>
      <c r="B683" s="1" t="s">
        <v>17</v>
      </c>
      <c r="C683" s="1">
        <v>214.2</v>
      </c>
      <c r="D683" s="1">
        <v>0.0</v>
      </c>
      <c r="E683" s="1" t="s">
        <v>29</v>
      </c>
      <c r="F683" s="1" t="s">
        <v>19</v>
      </c>
      <c r="G683" s="1" t="s">
        <v>20</v>
      </c>
      <c r="H683" s="1" t="s">
        <v>13917</v>
      </c>
      <c r="I683" s="1" t="s">
        <v>13918</v>
      </c>
      <c r="J683" s="1" t="s">
        <v>13918</v>
      </c>
      <c r="K683" s="2"/>
      <c r="L683" s="1">
        <v>0.0</v>
      </c>
      <c r="M683" s="1"/>
      <c r="N683" s="1">
        <v>14.641433333333334</v>
      </c>
      <c r="O683" s="1" t="s">
        <v>11771</v>
      </c>
      <c r="P683" s="1" t="s">
        <v>11835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28</v>
      </c>
      <c r="B684" s="1" t="s">
        <v>17</v>
      </c>
      <c r="C684" s="3">
        <v>271.2</v>
      </c>
      <c r="D684" s="1">
        <v>0.0</v>
      </c>
      <c r="E684" s="1" t="s">
        <v>29</v>
      </c>
      <c r="F684" s="1" t="s">
        <v>19</v>
      </c>
      <c r="G684" s="1" t="s">
        <v>20</v>
      </c>
      <c r="H684" s="1" t="s">
        <v>13919</v>
      </c>
      <c r="I684" s="1" t="s">
        <v>13920</v>
      </c>
      <c r="J684" s="1" t="s">
        <v>13920</v>
      </c>
      <c r="K684" s="2"/>
      <c r="L684" s="1">
        <v>-6.0</v>
      </c>
      <c r="M684" s="1"/>
      <c r="N684" s="1">
        <v>8.793883333333333</v>
      </c>
      <c r="O684" s="1" t="s">
        <v>11771</v>
      </c>
      <c r="P684" s="1" t="s">
        <v>12132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179</v>
      </c>
      <c r="B685" s="1" t="s">
        <v>17</v>
      </c>
      <c r="C685" s="1">
        <v>65.0</v>
      </c>
      <c r="D685" s="1">
        <v>0.0</v>
      </c>
      <c r="E685" s="2"/>
      <c r="F685" s="1" t="s">
        <v>67</v>
      </c>
      <c r="G685" s="1" t="s">
        <v>93</v>
      </c>
      <c r="H685" s="1" t="s">
        <v>13921</v>
      </c>
      <c r="I685" s="1" t="s">
        <v>13922</v>
      </c>
      <c r="J685" s="1" t="s">
        <v>4527</v>
      </c>
      <c r="K685" s="2"/>
      <c r="L685" s="1">
        <v>414.0</v>
      </c>
      <c r="M685" s="1"/>
      <c r="N685" s="1">
        <v>3.6826666666666665</v>
      </c>
      <c r="O685" s="1" t="s">
        <v>182</v>
      </c>
      <c r="P685" s="1" t="s">
        <v>13923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28</v>
      </c>
      <c r="B686" s="1" t="s">
        <v>17</v>
      </c>
      <c r="C686" s="1">
        <v>329.0</v>
      </c>
      <c r="D686" s="1">
        <v>0.0</v>
      </c>
      <c r="E686" s="1" t="s">
        <v>29</v>
      </c>
      <c r="F686" s="1" t="s">
        <v>19</v>
      </c>
      <c r="G686" s="1" t="s">
        <v>20</v>
      </c>
      <c r="H686" s="1" t="s">
        <v>13924</v>
      </c>
      <c r="I686" s="1" t="s">
        <v>13925</v>
      </c>
      <c r="J686" s="1" t="s">
        <v>13925</v>
      </c>
      <c r="K686" s="2"/>
      <c r="L686" s="1">
        <v>-5.0</v>
      </c>
      <c r="M686" s="1"/>
      <c r="N686" s="1">
        <v>9.328116666666666</v>
      </c>
      <c r="O686" s="1" t="s">
        <v>11771</v>
      </c>
      <c r="P686" s="1" t="s">
        <v>12599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28</v>
      </c>
      <c r="B687" s="1" t="s">
        <v>17</v>
      </c>
      <c r="C687" s="1">
        <v>182.2</v>
      </c>
      <c r="D687" s="1">
        <v>0.0</v>
      </c>
      <c r="E687" s="1" t="s">
        <v>29</v>
      </c>
      <c r="F687" s="1" t="s">
        <v>19</v>
      </c>
      <c r="G687" s="1" t="s">
        <v>20</v>
      </c>
      <c r="H687" s="1" t="s">
        <v>13926</v>
      </c>
      <c r="I687" s="1" t="s">
        <v>13927</v>
      </c>
      <c r="J687" s="1" t="s">
        <v>13927</v>
      </c>
      <c r="K687" s="2"/>
      <c r="L687" s="1">
        <v>-6.0</v>
      </c>
      <c r="M687" s="1"/>
      <c r="N687" s="1">
        <v>8.130116666666666</v>
      </c>
      <c r="O687" s="1" t="s">
        <v>11771</v>
      </c>
      <c r="P687" s="1" t="s">
        <v>11775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28</v>
      </c>
      <c r="B688" s="1" t="s">
        <v>17</v>
      </c>
      <c r="C688" s="1">
        <v>364.0</v>
      </c>
      <c r="D688" s="1">
        <v>0.0</v>
      </c>
      <c r="E688" s="1" t="s">
        <v>29</v>
      </c>
      <c r="F688" s="1" t="s">
        <v>19</v>
      </c>
      <c r="G688" s="1" t="s">
        <v>20</v>
      </c>
      <c r="H688" s="1" t="s">
        <v>13928</v>
      </c>
      <c r="I688" s="1" t="s">
        <v>13929</v>
      </c>
      <c r="J688" s="1" t="s">
        <v>13929</v>
      </c>
      <c r="K688" s="2"/>
      <c r="L688" s="1">
        <v>-2.0</v>
      </c>
      <c r="M688" s="1"/>
      <c r="N688" s="1">
        <v>12.481233333333334</v>
      </c>
      <c r="O688" s="1" t="s">
        <v>11771</v>
      </c>
      <c r="P688" s="1" t="s">
        <v>13930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58</v>
      </c>
      <c r="B689" s="1" t="s">
        <v>485</v>
      </c>
      <c r="C689" s="1">
        <v>717.0</v>
      </c>
      <c r="D689" s="1">
        <v>0.0</v>
      </c>
      <c r="E689" s="2"/>
      <c r="F689" s="1" t="s">
        <v>19</v>
      </c>
      <c r="G689" s="1" t="s">
        <v>20</v>
      </c>
      <c r="H689" s="1" t="s">
        <v>13931</v>
      </c>
      <c r="I689" s="1" t="s">
        <v>13932</v>
      </c>
      <c r="J689" s="1" t="s">
        <v>13932</v>
      </c>
      <c r="K689" s="2"/>
      <c r="L689" s="1">
        <v>-9.0</v>
      </c>
      <c r="M689" s="1"/>
      <c r="N689" s="1">
        <v>10.744216666666667</v>
      </c>
      <c r="O689" s="1" t="s">
        <v>11729</v>
      </c>
      <c r="P689" s="1" t="s">
        <v>13933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28</v>
      </c>
      <c r="B690" s="1" t="s">
        <v>17</v>
      </c>
      <c r="C690" s="1">
        <v>264.0</v>
      </c>
      <c r="D690" s="1">
        <v>0.0</v>
      </c>
      <c r="E690" s="2"/>
      <c r="F690" s="1" t="s">
        <v>67</v>
      </c>
      <c r="G690" s="1" t="s">
        <v>20</v>
      </c>
      <c r="H690" s="1" t="s">
        <v>13934</v>
      </c>
      <c r="I690" s="1" t="s">
        <v>13935</v>
      </c>
      <c r="J690" s="1" t="s">
        <v>13935</v>
      </c>
      <c r="K690" s="2"/>
      <c r="L690" s="1">
        <v>-8.0</v>
      </c>
      <c r="M690" s="1"/>
      <c r="N690" s="1">
        <v>6.542283333333334</v>
      </c>
      <c r="O690" s="1" t="s">
        <v>11771</v>
      </c>
      <c r="P690" s="1" t="s">
        <v>12830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36</v>
      </c>
      <c r="B691" s="1" t="s">
        <v>17</v>
      </c>
      <c r="C691" s="1">
        <v>514.0</v>
      </c>
      <c r="D691" s="1">
        <v>128.0</v>
      </c>
      <c r="E691" s="2"/>
      <c r="F691" s="1" t="s">
        <v>67</v>
      </c>
      <c r="G691" s="1" t="s">
        <v>93</v>
      </c>
      <c r="H691" s="1" t="s">
        <v>13936</v>
      </c>
      <c r="I691" s="1" t="s">
        <v>13937</v>
      </c>
      <c r="J691" s="1" t="s">
        <v>4527</v>
      </c>
      <c r="K691" s="2"/>
      <c r="L691" s="1">
        <v>428.0</v>
      </c>
      <c r="M691" s="1"/>
      <c r="N691" s="1">
        <v>11.533466666666667</v>
      </c>
      <c r="O691" s="1" t="s">
        <v>43</v>
      </c>
      <c r="P691" s="1" t="s">
        <v>13938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28</v>
      </c>
      <c r="B692" s="1" t="s">
        <v>17</v>
      </c>
      <c r="C692" s="1">
        <v>214.2</v>
      </c>
      <c r="D692" s="1">
        <v>0.0</v>
      </c>
      <c r="E692" s="1" t="s">
        <v>29</v>
      </c>
      <c r="F692" s="1" t="s">
        <v>19</v>
      </c>
      <c r="G692" s="1" t="s">
        <v>20</v>
      </c>
      <c r="H692" s="1" t="s">
        <v>13939</v>
      </c>
      <c r="I692" s="1" t="s">
        <v>13940</v>
      </c>
      <c r="J692" s="1" t="s">
        <v>13940</v>
      </c>
      <c r="K692" s="2"/>
      <c r="L692" s="1">
        <v>-4.0</v>
      </c>
      <c r="M692" s="1"/>
      <c r="N692" s="1">
        <v>10.773133333333334</v>
      </c>
      <c r="O692" s="1" t="s">
        <v>11771</v>
      </c>
      <c r="P692" s="1" t="s">
        <v>13941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16</v>
      </c>
      <c r="B693" s="1" t="s">
        <v>485</v>
      </c>
      <c r="C693" s="1">
        <v>299.0</v>
      </c>
      <c r="D693" s="1">
        <v>0.0</v>
      </c>
      <c r="E693" s="1" t="s">
        <v>13942</v>
      </c>
      <c r="F693" s="1" t="s">
        <v>19</v>
      </c>
      <c r="G693" s="1" t="s">
        <v>20</v>
      </c>
      <c r="H693" s="1" t="s">
        <v>13943</v>
      </c>
      <c r="I693" s="1" t="s">
        <v>13944</v>
      </c>
      <c r="J693" s="1" t="s">
        <v>13944</v>
      </c>
      <c r="K693" s="2"/>
      <c r="L693" s="1">
        <v>2.0</v>
      </c>
      <c r="M693" s="1"/>
      <c r="N693" s="1">
        <v>17.87088333333333</v>
      </c>
      <c r="O693" s="1" t="s">
        <v>11729</v>
      </c>
      <c r="P693" s="1" t="s">
        <v>13945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28</v>
      </c>
      <c r="B694" s="1" t="s">
        <v>17</v>
      </c>
      <c r="C694" s="1">
        <v>294.0</v>
      </c>
      <c r="D694" s="1">
        <v>0.0</v>
      </c>
      <c r="E694" s="1" t="s">
        <v>29</v>
      </c>
      <c r="F694" s="1" t="s">
        <v>19</v>
      </c>
      <c r="G694" s="1" t="s">
        <v>20</v>
      </c>
      <c r="H694" s="1" t="s">
        <v>13946</v>
      </c>
      <c r="I694" s="1" t="s">
        <v>13947</v>
      </c>
      <c r="J694" s="1" t="s">
        <v>13947</v>
      </c>
      <c r="K694" s="2"/>
      <c r="L694" s="1">
        <v>-2.0</v>
      </c>
      <c r="M694" s="1"/>
      <c r="N694" s="1">
        <v>12.88355</v>
      </c>
      <c r="O694" s="1" t="s">
        <v>11771</v>
      </c>
      <c r="P694" s="1" t="s">
        <v>13948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58</v>
      </c>
      <c r="B695" s="1" t="s">
        <v>485</v>
      </c>
      <c r="C695" s="1">
        <v>592.0</v>
      </c>
      <c r="D695" s="1">
        <v>0.0</v>
      </c>
      <c r="E695" s="2"/>
      <c r="F695" s="1" t="s">
        <v>19</v>
      </c>
      <c r="G695" s="1" t="s">
        <v>20</v>
      </c>
      <c r="H695" s="1" t="s">
        <v>13949</v>
      </c>
      <c r="I695" s="1" t="s">
        <v>13950</v>
      </c>
      <c r="J695" s="1" t="s">
        <v>13950</v>
      </c>
      <c r="K695" s="2"/>
      <c r="L695" s="1">
        <v>-6.0</v>
      </c>
      <c r="M695" s="1"/>
      <c r="N695" s="1">
        <v>13.069466666666667</v>
      </c>
      <c r="O695" s="1" t="s">
        <v>11729</v>
      </c>
      <c r="P695" s="1" t="s">
        <v>13951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36</v>
      </c>
      <c r="B696" s="3" t="s">
        <v>17</v>
      </c>
      <c r="C696" s="1">
        <v>358.0</v>
      </c>
      <c r="D696" s="1">
        <v>0.0</v>
      </c>
      <c r="E696" s="1" t="s">
        <v>29</v>
      </c>
      <c r="F696" s="1" t="s">
        <v>38</v>
      </c>
      <c r="G696" s="1" t="s">
        <v>93</v>
      </c>
      <c r="H696" s="1" t="s">
        <v>13952</v>
      </c>
      <c r="I696" s="1" t="s">
        <v>13953</v>
      </c>
      <c r="J696" s="1" t="s">
        <v>13954</v>
      </c>
      <c r="K696" s="1" t="s">
        <v>13955</v>
      </c>
      <c r="L696" s="1">
        <v>-14.0</v>
      </c>
      <c r="M696" s="1">
        <v>0.49725</v>
      </c>
      <c r="N696" s="1">
        <v>15.747683333333333</v>
      </c>
      <c r="O696" s="1" t="s">
        <v>43</v>
      </c>
      <c r="P696" s="1" t="s">
        <v>13206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36</v>
      </c>
      <c r="B697" s="1" t="s">
        <v>17</v>
      </c>
      <c r="C697" s="1">
        <v>324.0</v>
      </c>
      <c r="D697" s="1">
        <v>0.0</v>
      </c>
      <c r="E697" s="1" t="s">
        <v>11795</v>
      </c>
      <c r="F697" s="1" t="s">
        <v>38</v>
      </c>
      <c r="G697" s="1" t="s">
        <v>20</v>
      </c>
      <c r="H697" s="1" t="s">
        <v>13956</v>
      </c>
      <c r="I697" s="1" t="s">
        <v>13957</v>
      </c>
      <c r="J697" s="1" t="s">
        <v>13958</v>
      </c>
      <c r="K697" s="1" t="s">
        <v>13959</v>
      </c>
      <c r="L697" s="1">
        <v>3.0</v>
      </c>
      <c r="M697" s="1">
        <v>0.009533333333333333</v>
      </c>
      <c r="N697" s="1">
        <v>19.595583333333334</v>
      </c>
      <c r="O697" s="1" t="s">
        <v>43</v>
      </c>
      <c r="P697" s="1" t="s">
        <v>13960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36</v>
      </c>
      <c r="B698" s="1" t="s">
        <v>17</v>
      </c>
      <c r="C698" s="3">
        <v>503.0</v>
      </c>
      <c r="D698" s="1">
        <v>0.0</v>
      </c>
      <c r="E698" s="1" t="s">
        <v>11795</v>
      </c>
      <c r="F698" s="1" t="s">
        <v>38</v>
      </c>
      <c r="G698" s="1" t="s">
        <v>20</v>
      </c>
      <c r="H698" s="1" t="s">
        <v>13961</v>
      </c>
      <c r="I698" s="1" t="s">
        <v>13962</v>
      </c>
      <c r="J698" s="1" t="s">
        <v>13963</v>
      </c>
      <c r="K698" s="1" t="s">
        <v>13964</v>
      </c>
      <c r="L698" s="1">
        <v>11.0</v>
      </c>
      <c r="M698" s="1">
        <v>0.0274</v>
      </c>
      <c r="N698" s="1">
        <v>23.417716666666667</v>
      </c>
      <c r="O698" s="1" t="s">
        <v>43</v>
      </c>
      <c r="P698" s="1" t="s">
        <v>13965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36</v>
      </c>
      <c r="B699" s="1" t="s">
        <v>17</v>
      </c>
      <c r="C699" s="1">
        <v>398.0</v>
      </c>
      <c r="D699" s="1">
        <v>100.0</v>
      </c>
      <c r="E699" s="2"/>
      <c r="F699" s="1" t="s">
        <v>67</v>
      </c>
      <c r="G699" s="1" t="s">
        <v>68</v>
      </c>
      <c r="H699" s="1" t="s">
        <v>13966</v>
      </c>
      <c r="I699" s="1" t="s">
        <v>13967</v>
      </c>
      <c r="J699" s="1" t="s">
        <v>4527</v>
      </c>
      <c r="K699" s="2"/>
      <c r="L699" s="1">
        <v>470.0</v>
      </c>
      <c r="M699" s="1"/>
      <c r="N699" s="1">
        <v>15.665983333333333</v>
      </c>
      <c r="O699" s="1" t="s">
        <v>43</v>
      </c>
      <c r="P699" s="1" t="s">
        <v>13968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28</v>
      </c>
      <c r="B700" s="1" t="s">
        <v>17</v>
      </c>
      <c r="C700" s="1">
        <v>578.2</v>
      </c>
      <c r="D700" s="1">
        <v>0.0</v>
      </c>
      <c r="E700" s="1" t="s">
        <v>29</v>
      </c>
      <c r="F700" s="1" t="s">
        <v>19</v>
      </c>
      <c r="G700" s="1" t="s">
        <v>20</v>
      </c>
      <c r="H700" s="1" t="s">
        <v>13969</v>
      </c>
      <c r="I700" s="1" t="s">
        <v>13970</v>
      </c>
      <c r="J700" s="1" t="s">
        <v>13970</v>
      </c>
      <c r="K700" s="2"/>
      <c r="L700" s="1">
        <v>-4.0</v>
      </c>
      <c r="M700" s="1"/>
      <c r="N700" s="1">
        <v>15.97845</v>
      </c>
      <c r="O700" s="1" t="s">
        <v>11771</v>
      </c>
      <c r="P700" s="1" t="s">
        <v>13971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179</v>
      </c>
      <c r="B701" s="1" t="s">
        <v>17</v>
      </c>
      <c r="C701" s="1">
        <v>476.0</v>
      </c>
      <c r="D701" s="1">
        <v>0.0</v>
      </c>
      <c r="E701" s="1" t="s">
        <v>11795</v>
      </c>
      <c r="F701" s="1" t="s">
        <v>38</v>
      </c>
      <c r="G701" s="1" t="s">
        <v>93</v>
      </c>
      <c r="H701" s="1" t="s">
        <v>13972</v>
      </c>
      <c r="I701" s="1" t="s">
        <v>13973</v>
      </c>
      <c r="J701" s="1" t="s">
        <v>13974</v>
      </c>
      <c r="K701" s="1" t="s">
        <v>13975</v>
      </c>
      <c r="L701" s="1">
        <v>-3.0</v>
      </c>
      <c r="M701" s="1">
        <v>0.010116666666666666</v>
      </c>
      <c r="N701" s="1">
        <v>8.893083333333333</v>
      </c>
      <c r="O701" s="1" t="s">
        <v>182</v>
      </c>
      <c r="P701" s="1" t="s">
        <v>13976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16</v>
      </c>
      <c r="B702" s="1" t="s">
        <v>485</v>
      </c>
      <c r="C702" s="1">
        <v>331.0</v>
      </c>
      <c r="D702" s="1">
        <v>0.0</v>
      </c>
      <c r="E702" s="1" t="s">
        <v>13942</v>
      </c>
      <c r="F702" s="1" t="s">
        <v>19</v>
      </c>
      <c r="G702" s="1" t="s">
        <v>20</v>
      </c>
      <c r="H702" s="1" t="s">
        <v>13977</v>
      </c>
      <c r="I702" s="1" t="s">
        <v>13978</v>
      </c>
      <c r="J702" s="1" t="s">
        <v>13978</v>
      </c>
      <c r="K702" s="2"/>
      <c r="L702" s="1">
        <v>1.0</v>
      </c>
      <c r="M702" s="1"/>
      <c r="N702" s="1">
        <v>16.334216666666666</v>
      </c>
      <c r="O702" s="1" t="s">
        <v>11729</v>
      </c>
      <c r="P702" s="1" t="s">
        <v>13979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36</v>
      </c>
      <c r="B703" s="1" t="s">
        <v>17</v>
      </c>
      <c r="C703" s="1">
        <v>498.0</v>
      </c>
      <c r="D703" s="1">
        <v>0.0</v>
      </c>
      <c r="E703" s="1" t="s">
        <v>11795</v>
      </c>
      <c r="F703" s="1" t="s">
        <v>38</v>
      </c>
      <c r="G703" s="1" t="s">
        <v>20</v>
      </c>
      <c r="H703" s="1" t="s">
        <v>13980</v>
      </c>
      <c r="I703" s="1" t="s">
        <v>13981</v>
      </c>
      <c r="J703" s="1" t="s">
        <v>13982</v>
      </c>
      <c r="K703" s="1" t="s">
        <v>13983</v>
      </c>
      <c r="L703" s="1">
        <v>-3.0</v>
      </c>
      <c r="M703" s="1">
        <v>0.014216666666666667</v>
      </c>
      <c r="N703" s="1">
        <v>14.191666666666666</v>
      </c>
      <c r="O703" s="1" t="s">
        <v>43</v>
      </c>
      <c r="P703" s="1" t="s">
        <v>13984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16</v>
      </c>
      <c r="B704" s="1" t="s">
        <v>485</v>
      </c>
      <c r="C704" s="3">
        <v>264.0</v>
      </c>
      <c r="D704" s="1">
        <v>0.0</v>
      </c>
      <c r="E704" s="1" t="s">
        <v>7584</v>
      </c>
      <c r="F704" s="1" t="s">
        <v>19</v>
      </c>
      <c r="G704" s="1" t="s">
        <v>20</v>
      </c>
      <c r="H704" s="1" t="s">
        <v>13985</v>
      </c>
      <c r="I704" s="1" t="s">
        <v>13986</v>
      </c>
      <c r="J704" s="1" t="s">
        <v>13986</v>
      </c>
      <c r="K704" s="2"/>
      <c r="L704" s="1">
        <v>-4.0</v>
      </c>
      <c r="M704" s="1"/>
      <c r="N704" s="1">
        <v>10.818866666666667</v>
      </c>
      <c r="O704" s="1" t="s">
        <v>11729</v>
      </c>
      <c r="P704" s="1" t="s">
        <v>538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58</v>
      </c>
      <c r="B705" s="1" t="s">
        <v>485</v>
      </c>
      <c r="C705" s="3">
        <v>264.0</v>
      </c>
      <c r="D705" s="1">
        <v>0.0</v>
      </c>
      <c r="E705" s="2"/>
      <c r="F705" s="1" t="s">
        <v>19</v>
      </c>
      <c r="G705" s="1" t="s">
        <v>20</v>
      </c>
      <c r="H705" s="1" t="s">
        <v>13987</v>
      </c>
      <c r="I705" s="1" t="s">
        <v>13988</v>
      </c>
      <c r="J705" s="1" t="s">
        <v>13988</v>
      </c>
      <c r="K705" s="2"/>
      <c r="L705" s="1">
        <v>-4.0</v>
      </c>
      <c r="M705" s="1"/>
      <c r="N705" s="1">
        <v>10.407983333333334</v>
      </c>
      <c r="O705" s="1" t="s">
        <v>11729</v>
      </c>
      <c r="P705" s="1" t="s">
        <v>13989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28</v>
      </c>
      <c r="B706" s="1" t="s">
        <v>17</v>
      </c>
      <c r="C706" s="3">
        <v>239.2</v>
      </c>
      <c r="D706" s="1">
        <v>0.0</v>
      </c>
      <c r="E706" s="1" t="s">
        <v>29</v>
      </c>
      <c r="F706" s="1" t="s">
        <v>19</v>
      </c>
      <c r="G706" s="1" t="s">
        <v>20</v>
      </c>
      <c r="H706" s="1" t="s">
        <v>13990</v>
      </c>
      <c r="I706" s="1" t="s">
        <v>13991</v>
      </c>
      <c r="J706" s="1" t="s">
        <v>13991</v>
      </c>
      <c r="K706" s="2"/>
      <c r="L706" s="1">
        <v>-8.0</v>
      </c>
      <c r="M706" s="1"/>
      <c r="N706" s="1">
        <v>6.203316666666667</v>
      </c>
      <c r="O706" s="1" t="s">
        <v>11771</v>
      </c>
      <c r="P706" s="1" t="s">
        <v>13992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28</v>
      </c>
      <c r="B707" s="1" t="s">
        <v>17</v>
      </c>
      <c r="C707" s="1">
        <v>323.0</v>
      </c>
      <c r="D707" s="1">
        <v>0.0</v>
      </c>
      <c r="E707" s="1" t="s">
        <v>29</v>
      </c>
      <c r="F707" s="1" t="s">
        <v>19</v>
      </c>
      <c r="G707" s="1" t="s">
        <v>20</v>
      </c>
      <c r="H707" s="1" t="s">
        <v>13993</v>
      </c>
      <c r="I707" s="1" t="s">
        <v>13994</v>
      </c>
      <c r="J707" s="1" t="s">
        <v>13994</v>
      </c>
      <c r="K707" s="2"/>
      <c r="L707" s="1">
        <v>-4.0</v>
      </c>
      <c r="M707" s="1"/>
      <c r="N707" s="1">
        <v>10.599283333333334</v>
      </c>
      <c r="O707" s="1" t="s">
        <v>11771</v>
      </c>
      <c r="P707" s="1" t="s">
        <v>13995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36</v>
      </c>
      <c r="B708" s="1" t="s">
        <v>17</v>
      </c>
      <c r="C708" s="1">
        <v>250.0</v>
      </c>
      <c r="D708" s="1">
        <v>0.0</v>
      </c>
      <c r="E708" s="1" t="s">
        <v>11795</v>
      </c>
      <c r="F708" s="1" t="s">
        <v>38</v>
      </c>
      <c r="G708" s="1" t="s">
        <v>20</v>
      </c>
      <c r="H708" s="1" t="s">
        <v>13996</v>
      </c>
      <c r="I708" s="1" t="s">
        <v>13997</v>
      </c>
      <c r="J708" s="1" t="s">
        <v>13998</v>
      </c>
      <c r="K708" s="1" t="s">
        <v>13999</v>
      </c>
      <c r="L708" s="1">
        <v>-13.0</v>
      </c>
      <c r="M708" s="1">
        <v>0.009766666666666667</v>
      </c>
      <c r="N708" s="1">
        <v>10.502233333333333</v>
      </c>
      <c r="O708" s="1" t="s">
        <v>43</v>
      </c>
      <c r="P708" s="1" t="s">
        <v>14000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36</v>
      </c>
      <c r="B709" s="1" t="s">
        <v>17</v>
      </c>
      <c r="C709" s="1">
        <v>586.0</v>
      </c>
      <c r="D709" s="1">
        <v>137.0</v>
      </c>
      <c r="E709" s="2"/>
      <c r="F709" s="1" t="s">
        <v>67</v>
      </c>
      <c r="G709" s="1" t="s">
        <v>68</v>
      </c>
      <c r="H709" s="1" t="s">
        <v>14001</v>
      </c>
      <c r="I709" s="1" t="s">
        <v>14002</v>
      </c>
      <c r="J709" s="1" t="s">
        <v>4527</v>
      </c>
      <c r="K709" s="2"/>
      <c r="L709" s="1">
        <v>513.0</v>
      </c>
      <c r="M709" s="1"/>
      <c r="N709" s="1">
        <v>33.7278</v>
      </c>
      <c r="O709" s="1" t="s">
        <v>43</v>
      </c>
      <c r="P709" s="1" t="s">
        <v>14003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36</v>
      </c>
      <c r="B710" s="1" t="s">
        <v>17</v>
      </c>
      <c r="C710" s="3">
        <v>475.0</v>
      </c>
      <c r="D710" s="1">
        <v>0.0</v>
      </c>
      <c r="E710" s="1" t="s">
        <v>29</v>
      </c>
      <c r="F710" s="1" t="s">
        <v>38</v>
      </c>
      <c r="G710" s="1" t="s">
        <v>20</v>
      </c>
      <c r="H710" s="1" t="s">
        <v>14004</v>
      </c>
      <c r="I710" s="1" t="s">
        <v>14005</v>
      </c>
      <c r="J710" s="1" t="s">
        <v>14006</v>
      </c>
      <c r="K710" s="1" t="s">
        <v>14007</v>
      </c>
      <c r="L710" s="1">
        <v>-27.0</v>
      </c>
      <c r="M710" s="1">
        <v>0.38066666666666665</v>
      </c>
      <c r="N710" s="1">
        <v>11.616866666666667</v>
      </c>
      <c r="O710" s="1" t="s">
        <v>43</v>
      </c>
      <c r="P710" s="1" t="s">
        <v>14008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58</v>
      </c>
      <c r="B711" s="1" t="s">
        <v>485</v>
      </c>
      <c r="C711" s="1">
        <v>756.0</v>
      </c>
      <c r="D711" s="1">
        <v>0.0</v>
      </c>
      <c r="E711" s="2"/>
      <c r="F711" s="1" t="s">
        <v>19</v>
      </c>
      <c r="G711" s="1" t="s">
        <v>20</v>
      </c>
      <c r="H711" s="1" t="s">
        <v>14009</v>
      </c>
      <c r="I711" s="1" t="s">
        <v>14010</v>
      </c>
      <c r="J711" s="1" t="s">
        <v>14010</v>
      </c>
      <c r="K711" s="2"/>
      <c r="L711" s="1">
        <v>15.0</v>
      </c>
      <c r="M711" s="1"/>
      <c r="N711" s="1">
        <v>35.77455</v>
      </c>
      <c r="O711" s="1" t="s">
        <v>11729</v>
      </c>
      <c r="P711" s="1" t="s">
        <v>14011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28</v>
      </c>
      <c r="B712" s="1" t="s">
        <v>17</v>
      </c>
      <c r="C712" s="1">
        <v>182.2</v>
      </c>
      <c r="D712" s="1">
        <v>0.0</v>
      </c>
      <c r="E712" s="1" t="s">
        <v>29</v>
      </c>
      <c r="F712" s="1" t="s">
        <v>19</v>
      </c>
      <c r="G712" s="1" t="s">
        <v>20</v>
      </c>
      <c r="H712" s="1" t="s">
        <v>14012</v>
      </c>
      <c r="I712" s="1" t="s">
        <v>14013</v>
      </c>
      <c r="J712" s="1" t="s">
        <v>14013</v>
      </c>
      <c r="K712" s="2"/>
      <c r="L712" s="1">
        <v>-3.0</v>
      </c>
      <c r="M712" s="1"/>
      <c r="N712" s="1">
        <v>11.449966666666667</v>
      </c>
      <c r="O712" s="1" t="s">
        <v>11771</v>
      </c>
      <c r="P712" s="1" t="s">
        <v>14014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58</v>
      </c>
      <c r="B713" s="1" t="s">
        <v>17</v>
      </c>
      <c r="C713" s="1">
        <v>731.0</v>
      </c>
      <c r="D713" s="1">
        <v>0.0</v>
      </c>
      <c r="E713" s="2"/>
      <c r="F713" s="1" t="s">
        <v>19</v>
      </c>
      <c r="G713" s="1" t="s">
        <v>20</v>
      </c>
      <c r="H713" s="1" t="s">
        <v>14015</v>
      </c>
      <c r="I713" s="1" t="s">
        <v>14016</v>
      </c>
      <c r="J713" s="1" t="s">
        <v>14016</v>
      </c>
      <c r="K713" s="2"/>
      <c r="L713" s="1">
        <v>3.0</v>
      </c>
      <c r="M713" s="1"/>
      <c r="N713" s="1">
        <v>23.58205</v>
      </c>
      <c r="O713" s="1" t="s">
        <v>11729</v>
      </c>
      <c r="P713" s="1" t="s">
        <v>14017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58</v>
      </c>
      <c r="B714" s="1" t="s">
        <v>17</v>
      </c>
      <c r="C714" s="1">
        <v>368.0</v>
      </c>
      <c r="D714" s="1">
        <v>0.0</v>
      </c>
      <c r="E714" s="2"/>
      <c r="F714" s="1" t="s">
        <v>19</v>
      </c>
      <c r="G714" s="1" t="s">
        <v>20</v>
      </c>
      <c r="H714" s="1" t="s">
        <v>14018</v>
      </c>
      <c r="I714" s="1" t="s">
        <v>14019</v>
      </c>
      <c r="J714" s="1" t="s">
        <v>14019</v>
      </c>
      <c r="K714" s="2"/>
      <c r="L714" s="1">
        <v>0.0</v>
      </c>
      <c r="M714" s="1"/>
      <c r="N714" s="1">
        <v>15.00625</v>
      </c>
      <c r="O714" s="1" t="s">
        <v>11729</v>
      </c>
      <c r="P714" s="1" t="s">
        <v>14020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58</v>
      </c>
      <c r="B715" s="1" t="s">
        <v>17</v>
      </c>
      <c r="C715" s="1">
        <v>539.0</v>
      </c>
      <c r="D715" s="1">
        <v>0.0</v>
      </c>
      <c r="E715" s="2"/>
      <c r="F715" s="1" t="s">
        <v>19</v>
      </c>
      <c r="G715" s="1" t="s">
        <v>20</v>
      </c>
      <c r="H715" s="1" t="s">
        <v>14021</v>
      </c>
      <c r="I715" s="1" t="s">
        <v>14022</v>
      </c>
      <c r="J715" s="1" t="s">
        <v>14022</v>
      </c>
      <c r="K715" s="2"/>
      <c r="L715" s="1">
        <v>0.0</v>
      </c>
      <c r="M715" s="1"/>
      <c r="N715" s="1">
        <v>20.954183333333333</v>
      </c>
      <c r="O715" s="1" t="s">
        <v>11729</v>
      </c>
      <c r="P715" s="1" t="s">
        <v>14023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36</v>
      </c>
      <c r="B716" s="1" t="s">
        <v>17</v>
      </c>
      <c r="C716" s="1">
        <v>245.0</v>
      </c>
      <c r="D716" s="1">
        <v>61.0</v>
      </c>
      <c r="E716" s="2"/>
      <c r="F716" s="1" t="s">
        <v>67</v>
      </c>
      <c r="G716" s="1" t="s">
        <v>20</v>
      </c>
      <c r="H716" s="1" t="s">
        <v>14024</v>
      </c>
      <c r="I716" s="1" t="s">
        <v>14025</v>
      </c>
      <c r="J716" s="1" t="s">
        <v>14025</v>
      </c>
      <c r="K716" s="2"/>
      <c r="L716" s="1">
        <v>-8.0</v>
      </c>
      <c r="M716" s="1"/>
      <c r="N716" s="1">
        <v>10.33305</v>
      </c>
      <c r="O716" s="1" t="s">
        <v>43</v>
      </c>
      <c r="P716" s="1" t="s">
        <v>12634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58</v>
      </c>
      <c r="B717" s="1" t="s">
        <v>485</v>
      </c>
      <c r="C717" s="1">
        <v>585.0</v>
      </c>
      <c r="D717" s="1">
        <v>0.0</v>
      </c>
      <c r="E717" s="2"/>
      <c r="F717" s="1" t="s">
        <v>19</v>
      </c>
      <c r="G717" s="1" t="s">
        <v>20</v>
      </c>
      <c r="H717" s="1" t="s">
        <v>14026</v>
      </c>
      <c r="I717" s="1" t="s">
        <v>14027</v>
      </c>
      <c r="J717" s="1" t="s">
        <v>14027</v>
      </c>
      <c r="K717" s="2"/>
      <c r="L717" s="1">
        <v>0.0</v>
      </c>
      <c r="M717" s="1"/>
      <c r="N717" s="1">
        <v>20.137083333333333</v>
      </c>
      <c r="O717" s="1" t="s">
        <v>11729</v>
      </c>
      <c r="P717" s="1" t="s">
        <v>14028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36</v>
      </c>
      <c r="B718" s="1" t="s">
        <v>17</v>
      </c>
      <c r="C718" s="3">
        <v>250.0</v>
      </c>
      <c r="D718" s="1">
        <v>0.0</v>
      </c>
      <c r="E718" s="1" t="s">
        <v>11795</v>
      </c>
      <c r="F718" s="1" t="s">
        <v>38</v>
      </c>
      <c r="G718" s="1" t="s">
        <v>93</v>
      </c>
      <c r="H718" s="1" t="s">
        <v>14029</v>
      </c>
      <c r="I718" s="1" t="s">
        <v>14030</v>
      </c>
      <c r="J718" s="1" t="s">
        <v>14031</v>
      </c>
      <c r="K718" s="1" t="s">
        <v>14032</v>
      </c>
      <c r="L718" s="1">
        <v>14.0</v>
      </c>
      <c r="M718" s="1">
        <v>0.037233333333333334</v>
      </c>
      <c r="N718" s="1">
        <v>20.36355</v>
      </c>
      <c r="O718" s="1" t="s">
        <v>43</v>
      </c>
      <c r="P718" s="1" t="s">
        <v>12761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36</v>
      </c>
      <c r="B719" s="1" t="s">
        <v>17</v>
      </c>
      <c r="C719" s="3">
        <v>1359.0</v>
      </c>
      <c r="D719" s="1">
        <v>0.0</v>
      </c>
      <c r="E719" s="1" t="s">
        <v>11795</v>
      </c>
      <c r="F719" s="1" t="s">
        <v>38</v>
      </c>
      <c r="G719" s="1" t="s">
        <v>20</v>
      </c>
      <c r="H719" s="1" t="s">
        <v>14033</v>
      </c>
      <c r="I719" s="1" t="s">
        <v>14034</v>
      </c>
      <c r="J719" s="1" t="s">
        <v>14035</v>
      </c>
      <c r="K719" s="1" t="s">
        <v>14036</v>
      </c>
      <c r="L719" s="1">
        <v>10.0</v>
      </c>
      <c r="M719" s="1">
        <v>0.017733333333333334</v>
      </c>
      <c r="N719" s="1">
        <v>27.306083333333333</v>
      </c>
      <c r="O719" s="1" t="s">
        <v>43</v>
      </c>
      <c r="P719" s="1" t="s">
        <v>14037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36</v>
      </c>
      <c r="B720" s="1" t="s">
        <v>17</v>
      </c>
      <c r="C720" s="1">
        <v>199.0</v>
      </c>
      <c r="D720" s="1">
        <v>50.0</v>
      </c>
      <c r="E720" s="2"/>
      <c r="F720" s="1" t="s">
        <v>67</v>
      </c>
      <c r="G720" s="1" t="s">
        <v>93</v>
      </c>
      <c r="H720" s="1" t="s">
        <v>14038</v>
      </c>
      <c r="I720" s="1" t="s">
        <v>14039</v>
      </c>
      <c r="J720" s="1" t="s">
        <v>14039</v>
      </c>
      <c r="K720" s="2"/>
      <c r="L720" s="1">
        <v>4.0</v>
      </c>
      <c r="M720" s="1"/>
      <c r="N720" s="1">
        <v>23.63675</v>
      </c>
      <c r="O720" s="1" t="s">
        <v>43</v>
      </c>
      <c r="P720" s="1" t="s">
        <v>14040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16</v>
      </c>
      <c r="B721" s="1" t="s">
        <v>17</v>
      </c>
      <c r="C721" s="1">
        <v>1053.0</v>
      </c>
      <c r="D721" s="1">
        <v>0.0</v>
      </c>
      <c r="E721" s="2"/>
      <c r="F721" s="1" t="s">
        <v>67</v>
      </c>
      <c r="G721" s="1" t="s">
        <v>20</v>
      </c>
      <c r="H721" s="1" t="s">
        <v>14041</v>
      </c>
      <c r="I721" s="1" t="s">
        <v>14042</v>
      </c>
      <c r="J721" s="1" t="s">
        <v>14042</v>
      </c>
      <c r="K721" s="2"/>
      <c r="L721" s="1">
        <v>3.0</v>
      </c>
      <c r="M721" s="1"/>
      <c r="N721" s="1">
        <v>23.405083333333334</v>
      </c>
      <c r="O721" s="1" t="s">
        <v>11729</v>
      </c>
      <c r="P721" s="1" t="s">
        <v>14043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36</v>
      </c>
      <c r="B722" s="1" t="s">
        <v>17</v>
      </c>
      <c r="C722" s="3">
        <v>220.0</v>
      </c>
      <c r="D722" s="1">
        <v>89.0</v>
      </c>
      <c r="E722" s="2"/>
      <c r="F722" s="1" t="s">
        <v>67</v>
      </c>
      <c r="G722" s="1" t="s">
        <v>20</v>
      </c>
      <c r="H722" s="1" t="s">
        <v>14044</v>
      </c>
      <c r="I722" s="1" t="s">
        <v>14045</v>
      </c>
      <c r="J722" s="1" t="s">
        <v>14045</v>
      </c>
      <c r="K722" s="2"/>
      <c r="L722" s="1">
        <v>-3.0</v>
      </c>
      <c r="M722" s="1"/>
      <c r="N722" s="1">
        <v>14.643783333333333</v>
      </c>
      <c r="O722" s="1" t="s">
        <v>43</v>
      </c>
      <c r="P722" s="1" t="s">
        <v>12162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36</v>
      </c>
      <c r="B723" s="1" t="s">
        <v>17</v>
      </c>
      <c r="C723" s="1">
        <v>309.0</v>
      </c>
      <c r="D723" s="1">
        <v>0.0</v>
      </c>
      <c r="E723" s="1" t="s">
        <v>11795</v>
      </c>
      <c r="F723" s="1" t="s">
        <v>38</v>
      </c>
      <c r="G723" s="1" t="s">
        <v>93</v>
      </c>
      <c r="H723" s="1" t="s">
        <v>14046</v>
      </c>
      <c r="I723" s="1" t="s">
        <v>14047</v>
      </c>
      <c r="J723" s="1" t="s">
        <v>14048</v>
      </c>
      <c r="K723" s="1" t="s">
        <v>14049</v>
      </c>
      <c r="L723" s="1">
        <v>21.0</v>
      </c>
      <c r="M723" s="1">
        <v>0.018033333333333332</v>
      </c>
      <c r="N723" s="1">
        <v>13.85035</v>
      </c>
      <c r="O723" s="1" t="s">
        <v>43</v>
      </c>
      <c r="P723" s="1" t="s">
        <v>13008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36</v>
      </c>
      <c r="B724" s="1" t="s">
        <v>17</v>
      </c>
      <c r="C724" s="1">
        <v>394.0</v>
      </c>
      <c r="D724" s="1">
        <v>0.0</v>
      </c>
      <c r="E724" s="1" t="s">
        <v>11795</v>
      </c>
      <c r="F724" s="1" t="s">
        <v>38</v>
      </c>
      <c r="G724" s="1" t="s">
        <v>93</v>
      </c>
      <c r="H724" s="1" t="s">
        <v>14050</v>
      </c>
      <c r="I724" s="1" t="s">
        <v>14051</v>
      </c>
      <c r="J724" s="1" t="s">
        <v>14052</v>
      </c>
      <c r="K724" s="1" t="s">
        <v>14053</v>
      </c>
      <c r="L724" s="1">
        <v>7.0</v>
      </c>
      <c r="M724" s="1">
        <v>0.017683333333333332</v>
      </c>
      <c r="N724" s="1">
        <v>10.077366666666666</v>
      </c>
      <c r="O724" s="1" t="s">
        <v>43</v>
      </c>
      <c r="P724" s="1" t="s">
        <v>14054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58</v>
      </c>
      <c r="B725" s="1" t="s">
        <v>485</v>
      </c>
      <c r="C725" s="1">
        <v>379.0</v>
      </c>
      <c r="D725" s="1">
        <v>0.0</v>
      </c>
      <c r="E725" s="2"/>
      <c r="F725" s="1" t="s">
        <v>19</v>
      </c>
      <c r="G725" s="1" t="s">
        <v>20</v>
      </c>
      <c r="H725" s="1" t="s">
        <v>14055</v>
      </c>
      <c r="I725" s="1" t="s">
        <v>14056</v>
      </c>
      <c r="J725" s="1" t="s">
        <v>14056</v>
      </c>
      <c r="K725" s="2"/>
      <c r="L725" s="1">
        <v>0.0</v>
      </c>
      <c r="M725" s="1"/>
      <c r="N725" s="1">
        <v>15.23265</v>
      </c>
      <c r="O725" s="1" t="s">
        <v>11729</v>
      </c>
      <c r="P725" s="1" t="s">
        <v>14057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36</v>
      </c>
      <c r="B726" s="1" t="s">
        <v>17</v>
      </c>
      <c r="C726" s="3">
        <v>244.0</v>
      </c>
      <c r="D726" s="1">
        <v>105.0</v>
      </c>
      <c r="E726" s="2"/>
      <c r="F726" s="1" t="s">
        <v>67</v>
      </c>
      <c r="G726" s="1" t="s">
        <v>68</v>
      </c>
      <c r="H726" s="1" t="s">
        <v>14058</v>
      </c>
      <c r="I726" s="1" t="s">
        <v>14059</v>
      </c>
      <c r="J726" s="1" t="s">
        <v>14059</v>
      </c>
      <c r="K726" s="2"/>
      <c r="L726" s="1">
        <v>-3.0</v>
      </c>
      <c r="M726" s="1"/>
      <c r="N726" s="1">
        <v>15.876816666666667</v>
      </c>
      <c r="O726" s="1" t="s">
        <v>43</v>
      </c>
      <c r="P726" s="1" t="s">
        <v>12004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36</v>
      </c>
      <c r="B727" s="1" t="s">
        <v>17</v>
      </c>
      <c r="C727" s="3">
        <v>478.0</v>
      </c>
      <c r="D727" s="1">
        <v>0.0</v>
      </c>
      <c r="E727" s="1" t="s">
        <v>11795</v>
      </c>
      <c r="F727" s="1" t="s">
        <v>38</v>
      </c>
      <c r="G727" s="1" t="s">
        <v>20</v>
      </c>
      <c r="H727" s="1" t="s">
        <v>14060</v>
      </c>
      <c r="I727" s="1" t="s">
        <v>14061</v>
      </c>
      <c r="J727" s="1" t="s">
        <v>14062</v>
      </c>
      <c r="K727" s="1" t="s">
        <v>14063</v>
      </c>
      <c r="L727" s="1">
        <v>11.0</v>
      </c>
      <c r="M727" s="1">
        <v>0.012533333333333334</v>
      </c>
      <c r="N727" s="1">
        <v>14.22945</v>
      </c>
      <c r="O727" s="1" t="s">
        <v>43</v>
      </c>
      <c r="P727" s="1" t="s">
        <v>14064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16</v>
      </c>
      <c r="B728" s="1" t="s">
        <v>485</v>
      </c>
      <c r="C728" s="1">
        <v>264.0</v>
      </c>
      <c r="D728" s="1">
        <v>0.0</v>
      </c>
      <c r="E728" s="1" t="s">
        <v>14065</v>
      </c>
      <c r="F728" s="1" t="s">
        <v>19</v>
      </c>
      <c r="G728" s="1" t="s">
        <v>20</v>
      </c>
      <c r="H728" s="1" t="s">
        <v>14066</v>
      </c>
      <c r="I728" s="1" t="s">
        <v>14067</v>
      </c>
      <c r="J728" s="1" t="s">
        <v>14067</v>
      </c>
      <c r="K728" s="2"/>
      <c r="L728" s="1">
        <v>0.0</v>
      </c>
      <c r="M728" s="1"/>
      <c r="N728" s="1">
        <v>15.044583333333334</v>
      </c>
      <c r="O728" s="1" t="s">
        <v>11729</v>
      </c>
      <c r="P728" s="1" t="s">
        <v>14068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36</v>
      </c>
      <c r="B729" s="1" t="s">
        <v>17</v>
      </c>
      <c r="C729" s="3">
        <v>709.0</v>
      </c>
      <c r="D729" s="1">
        <v>0.0</v>
      </c>
      <c r="E729" s="1" t="s">
        <v>29</v>
      </c>
      <c r="F729" s="1" t="s">
        <v>38</v>
      </c>
      <c r="G729" s="1" t="s">
        <v>20</v>
      </c>
      <c r="H729" s="1" t="s">
        <v>14069</v>
      </c>
      <c r="I729" s="1" t="s">
        <v>14070</v>
      </c>
      <c r="J729" s="1" t="s">
        <v>14071</v>
      </c>
      <c r="K729" s="1" t="s">
        <v>14072</v>
      </c>
      <c r="L729" s="1">
        <v>-23.0</v>
      </c>
      <c r="M729" s="1">
        <v>2.5791333333333335</v>
      </c>
      <c r="N729" s="1">
        <v>16.124866666666666</v>
      </c>
      <c r="O729" s="1" t="s">
        <v>43</v>
      </c>
      <c r="P729" s="1" t="s">
        <v>14073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58</v>
      </c>
      <c r="B730" s="1" t="s">
        <v>485</v>
      </c>
      <c r="C730" s="3">
        <v>438.0</v>
      </c>
      <c r="D730" s="1">
        <v>0.0</v>
      </c>
      <c r="E730" s="2"/>
      <c r="F730" s="1" t="s">
        <v>19</v>
      </c>
      <c r="G730" s="1" t="s">
        <v>93</v>
      </c>
      <c r="H730" s="1" t="s">
        <v>14074</v>
      </c>
      <c r="I730" s="1" t="s">
        <v>14075</v>
      </c>
      <c r="J730" s="1" t="s">
        <v>14075</v>
      </c>
      <c r="K730" s="2"/>
      <c r="L730" s="1">
        <v>-6.0</v>
      </c>
      <c r="M730" s="1"/>
      <c r="N730" s="1">
        <v>8.294333333333332</v>
      </c>
      <c r="O730" s="1" t="s">
        <v>11729</v>
      </c>
      <c r="P730" s="1" t="s">
        <v>14076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36</v>
      </c>
      <c r="B731" s="1" t="s">
        <v>17</v>
      </c>
      <c r="C731" s="1">
        <v>299.0</v>
      </c>
      <c r="D731" s="1">
        <v>0.0</v>
      </c>
      <c r="E731" s="1" t="s">
        <v>29</v>
      </c>
      <c r="F731" s="1" t="s">
        <v>38</v>
      </c>
      <c r="G731" s="1" t="s">
        <v>20</v>
      </c>
      <c r="H731" s="1" t="s">
        <v>14077</v>
      </c>
      <c r="I731" s="1" t="s">
        <v>14078</v>
      </c>
      <c r="J731" s="1" t="s">
        <v>14079</v>
      </c>
      <c r="K731" s="1" t="s">
        <v>14080</v>
      </c>
      <c r="L731" s="1">
        <v>-30.0</v>
      </c>
      <c r="M731" s="1">
        <v>0.33005</v>
      </c>
      <c r="N731" s="1">
        <v>4.191216666666667</v>
      </c>
      <c r="O731" s="1" t="s">
        <v>43</v>
      </c>
      <c r="P731" s="1" t="s">
        <v>11929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36</v>
      </c>
      <c r="B732" s="1" t="s">
        <v>17</v>
      </c>
      <c r="C732" s="1">
        <v>727.0</v>
      </c>
      <c r="D732" s="1">
        <v>0.0</v>
      </c>
      <c r="E732" s="1" t="s">
        <v>11795</v>
      </c>
      <c r="F732" s="1" t="s">
        <v>38</v>
      </c>
      <c r="G732" s="1" t="s">
        <v>20</v>
      </c>
      <c r="H732" s="1" t="s">
        <v>14081</v>
      </c>
      <c r="I732" s="1" t="s">
        <v>14082</v>
      </c>
      <c r="J732" s="1" t="s">
        <v>14083</v>
      </c>
      <c r="K732" s="1" t="s">
        <v>14084</v>
      </c>
      <c r="L732" s="1">
        <v>-11.0</v>
      </c>
      <c r="M732" s="1">
        <v>0.13953333333333334</v>
      </c>
      <c r="N732" s="1">
        <v>12.799416666666668</v>
      </c>
      <c r="O732" s="1" t="s">
        <v>43</v>
      </c>
      <c r="P732" s="1" t="s">
        <v>14085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179</v>
      </c>
      <c r="B733" s="1" t="s">
        <v>17</v>
      </c>
      <c r="C733" s="1">
        <v>209.0</v>
      </c>
      <c r="D733" s="1">
        <v>0.0</v>
      </c>
      <c r="E733" s="2"/>
      <c r="F733" s="1" t="s">
        <v>67</v>
      </c>
      <c r="G733" s="1" t="s">
        <v>93</v>
      </c>
      <c r="H733" s="1" t="s">
        <v>14086</v>
      </c>
      <c r="I733" s="1" t="s">
        <v>14087</v>
      </c>
      <c r="J733" s="1" t="s">
        <v>14087</v>
      </c>
      <c r="K733" s="2"/>
      <c r="L733" s="1">
        <v>0.0</v>
      </c>
      <c r="M733" s="1"/>
      <c r="N733" s="1">
        <v>5.626316666666667</v>
      </c>
      <c r="O733" s="1" t="s">
        <v>182</v>
      </c>
      <c r="P733" s="1" t="s">
        <v>14088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179</v>
      </c>
      <c r="B734" s="1" t="s">
        <v>180</v>
      </c>
      <c r="C734" s="1">
        <v>209.0</v>
      </c>
      <c r="D734" s="1">
        <v>0.0</v>
      </c>
      <c r="E734" s="2"/>
      <c r="F734" s="1" t="s">
        <v>67</v>
      </c>
      <c r="G734" s="1" t="s">
        <v>93</v>
      </c>
      <c r="H734" s="1" t="s">
        <v>14089</v>
      </c>
      <c r="I734" s="2"/>
      <c r="J734" s="2"/>
      <c r="K734" s="2"/>
      <c r="L734" s="1">
        <v>0.0</v>
      </c>
      <c r="M734" s="1"/>
      <c r="N734" s="2"/>
      <c r="O734" s="1" t="s">
        <v>182</v>
      </c>
      <c r="P734" s="1" t="s">
        <v>14090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179</v>
      </c>
      <c r="B735" s="1" t="s">
        <v>180</v>
      </c>
      <c r="C735" s="1">
        <v>458.0</v>
      </c>
      <c r="D735" s="1">
        <v>0.0</v>
      </c>
      <c r="E735" s="2"/>
      <c r="F735" s="1" t="s">
        <v>67</v>
      </c>
      <c r="G735" s="1" t="s">
        <v>93</v>
      </c>
      <c r="H735" s="1" t="s">
        <v>14091</v>
      </c>
      <c r="I735" s="2"/>
      <c r="J735" s="2"/>
      <c r="K735" s="2"/>
      <c r="L735" s="1">
        <v>0.0</v>
      </c>
      <c r="M735" s="1"/>
      <c r="N735" s="2"/>
      <c r="O735" s="1" t="s">
        <v>182</v>
      </c>
      <c r="P735" s="1" t="s">
        <v>14092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36</v>
      </c>
      <c r="B736" s="1" t="s">
        <v>17</v>
      </c>
      <c r="C736" s="1">
        <v>553.0</v>
      </c>
      <c r="D736" s="1">
        <v>0.0</v>
      </c>
      <c r="E736" s="1" t="s">
        <v>11795</v>
      </c>
      <c r="F736" s="1" t="s">
        <v>38</v>
      </c>
      <c r="G736" s="1" t="s">
        <v>93</v>
      </c>
      <c r="H736" s="1" t="s">
        <v>14093</v>
      </c>
      <c r="I736" s="1" t="s">
        <v>14094</v>
      </c>
      <c r="J736" s="1" t="s">
        <v>14095</v>
      </c>
      <c r="K736" s="1" t="s">
        <v>14096</v>
      </c>
      <c r="L736" s="1">
        <v>5.0</v>
      </c>
      <c r="M736" s="1">
        <v>0.010383333333333333</v>
      </c>
      <c r="N736" s="1">
        <v>40.726366666666664</v>
      </c>
      <c r="O736" s="1" t="s">
        <v>43</v>
      </c>
      <c r="P736" s="1" t="s">
        <v>14097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36</v>
      </c>
      <c r="B737" s="1" t="s">
        <v>17</v>
      </c>
      <c r="C737" s="1">
        <v>309.0</v>
      </c>
      <c r="D737" s="1">
        <v>0.0</v>
      </c>
      <c r="E737" s="1" t="s">
        <v>11795</v>
      </c>
      <c r="F737" s="1" t="s">
        <v>38</v>
      </c>
      <c r="G737" s="1" t="s">
        <v>20</v>
      </c>
      <c r="H737" s="1" t="s">
        <v>14098</v>
      </c>
      <c r="I737" s="1" t="s">
        <v>14099</v>
      </c>
      <c r="J737" s="1" t="s">
        <v>14100</v>
      </c>
      <c r="K737" s="1" t="s">
        <v>14101</v>
      </c>
      <c r="L737" s="1">
        <v>-12.0</v>
      </c>
      <c r="M737" s="1">
        <v>0.01135</v>
      </c>
      <c r="N737" s="1">
        <v>14.272766666666667</v>
      </c>
      <c r="O737" s="1" t="s">
        <v>43</v>
      </c>
      <c r="P737" s="1" t="s">
        <v>14102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36</v>
      </c>
      <c r="B738" s="1" t="s">
        <v>17</v>
      </c>
      <c r="C738" s="1">
        <v>326.0</v>
      </c>
      <c r="D738" s="1">
        <v>62.0</v>
      </c>
      <c r="E738" s="2"/>
      <c r="F738" s="1" t="s">
        <v>67</v>
      </c>
      <c r="G738" s="1" t="s">
        <v>68</v>
      </c>
      <c r="H738" s="1" t="s">
        <v>14103</v>
      </c>
      <c r="I738" s="1" t="s">
        <v>14104</v>
      </c>
      <c r="J738" s="1" t="s">
        <v>14104</v>
      </c>
      <c r="K738" s="2"/>
      <c r="L738" s="1">
        <v>-10.0</v>
      </c>
      <c r="M738" s="1"/>
      <c r="N738" s="1">
        <v>9.399766666666666</v>
      </c>
      <c r="O738" s="1" t="s">
        <v>43</v>
      </c>
      <c r="P738" s="1" t="s">
        <v>14105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36</v>
      </c>
      <c r="B739" s="1" t="s">
        <v>17</v>
      </c>
      <c r="C739" s="1">
        <v>199.0</v>
      </c>
      <c r="D739" s="1">
        <v>50.0</v>
      </c>
      <c r="E739" s="2"/>
      <c r="F739" s="1" t="s">
        <v>67</v>
      </c>
      <c r="G739" s="1" t="s">
        <v>20</v>
      </c>
      <c r="H739" s="1" t="s">
        <v>14106</v>
      </c>
      <c r="I739" s="1" t="s">
        <v>14107</v>
      </c>
      <c r="J739" s="1" t="s">
        <v>14107</v>
      </c>
      <c r="K739" s="2"/>
      <c r="L739" s="1">
        <v>-10.0</v>
      </c>
      <c r="M739" s="1"/>
      <c r="N739" s="1">
        <v>8.986433333333334</v>
      </c>
      <c r="O739" s="1" t="s">
        <v>43</v>
      </c>
      <c r="P739" s="1" t="s">
        <v>14108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36</v>
      </c>
      <c r="B740" s="1" t="s">
        <v>17</v>
      </c>
      <c r="C740" s="1">
        <v>309.0</v>
      </c>
      <c r="D740" s="1">
        <v>0.0</v>
      </c>
      <c r="E740" s="1" t="s">
        <v>29</v>
      </c>
      <c r="F740" s="1" t="s">
        <v>38</v>
      </c>
      <c r="G740" s="1" t="s">
        <v>20</v>
      </c>
      <c r="H740" s="1" t="s">
        <v>14109</v>
      </c>
      <c r="I740" s="1" t="s">
        <v>14110</v>
      </c>
      <c r="J740" s="1" t="s">
        <v>14111</v>
      </c>
      <c r="K740" s="1" t="s">
        <v>14112</v>
      </c>
      <c r="L740" s="1">
        <v>-18.0</v>
      </c>
      <c r="M740" s="1">
        <v>3.91105</v>
      </c>
      <c r="N740" s="1">
        <v>8.6475</v>
      </c>
      <c r="O740" s="1" t="s">
        <v>43</v>
      </c>
      <c r="P740" s="1" t="s">
        <v>12871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28</v>
      </c>
      <c r="B741" s="1" t="s">
        <v>180</v>
      </c>
      <c r="C741" s="3">
        <v>329.0</v>
      </c>
      <c r="D741" s="1">
        <v>0.0</v>
      </c>
      <c r="E741" s="2"/>
      <c r="F741" s="1" t="s">
        <v>19</v>
      </c>
      <c r="G741" s="1" t="s">
        <v>20</v>
      </c>
      <c r="H741" s="1" t="s">
        <v>14113</v>
      </c>
      <c r="I741" s="2"/>
      <c r="J741" s="2"/>
      <c r="K741" s="2"/>
      <c r="L741" s="1">
        <v>0.0</v>
      </c>
      <c r="M741" s="1"/>
      <c r="N741" s="2"/>
      <c r="O741" s="1" t="s">
        <v>11771</v>
      </c>
      <c r="P741" s="1" t="s">
        <v>12325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28</v>
      </c>
      <c r="B742" s="1" t="s">
        <v>180</v>
      </c>
      <c r="C742" s="1">
        <v>428.4</v>
      </c>
      <c r="D742" s="1">
        <v>0.0</v>
      </c>
      <c r="E742" s="2"/>
      <c r="F742" s="1" t="s">
        <v>19</v>
      </c>
      <c r="G742" s="1" t="s">
        <v>20</v>
      </c>
      <c r="H742" s="1" t="s">
        <v>14114</v>
      </c>
      <c r="I742" s="2"/>
      <c r="J742" s="2"/>
      <c r="K742" s="2"/>
      <c r="L742" s="1">
        <v>0.0</v>
      </c>
      <c r="M742" s="1"/>
      <c r="N742" s="2"/>
      <c r="O742" s="1" t="s">
        <v>11771</v>
      </c>
      <c r="P742" s="1" t="s">
        <v>14115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58</v>
      </c>
      <c r="B743" s="1" t="s">
        <v>485</v>
      </c>
      <c r="C743" s="1">
        <v>587.0</v>
      </c>
      <c r="D743" s="1">
        <v>0.0</v>
      </c>
      <c r="E743" s="2"/>
      <c r="F743" s="1" t="s">
        <v>19</v>
      </c>
      <c r="G743" s="1" t="s">
        <v>20</v>
      </c>
      <c r="H743" s="1" t="s">
        <v>14116</v>
      </c>
      <c r="I743" s="1" t="s">
        <v>14117</v>
      </c>
      <c r="J743" s="1" t="s">
        <v>14117</v>
      </c>
      <c r="K743" s="2"/>
      <c r="L743" s="1">
        <v>-1.0</v>
      </c>
      <c r="M743" s="1"/>
      <c r="N743" s="1">
        <v>18.896333333333335</v>
      </c>
      <c r="O743" s="1" t="s">
        <v>11729</v>
      </c>
      <c r="P743" s="1" t="s">
        <v>14118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36</v>
      </c>
      <c r="B744" s="1" t="s">
        <v>17</v>
      </c>
      <c r="C744" s="1">
        <v>238.0</v>
      </c>
      <c r="D744" s="1">
        <v>12.0</v>
      </c>
      <c r="E744" s="1" t="s">
        <v>11795</v>
      </c>
      <c r="F744" s="1" t="s">
        <v>38</v>
      </c>
      <c r="G744" s="1" t="s">
        <v>20</v>
      </c>
      <c r="H744" s="1" t="s">
        <v>14119</v>
      </c>
      <c r="I744" s="1" t="s">
        <v>14120</v>
      </c>
      <c r="J744" s="1" t="s">
        <v>14121</v>
      </c>
      <c r="K744" s="1" t="s">
        <v>14122</v>
      </c>
      <c r="L744" s="1">
        <v>12.0</v>
      </c>
      <c r="M744" s="1">
        <v>0.0258</v>
      </c>
      <c r="N744" s="1">
        <v>7.875066666666667</v>
      </c>
      <c r="O744" s="1" t="s">
        <v>43</v>
      </c>
      <c r="P744" s="1" t="s">
        <v>11736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36</v>
      </c>
      <c r="B745" s="1" t="s">
        <v>17</v>
      </c>
      <c r="C745" s="1">
        <v>228.0</v>
      </c>
      <c r="D745" s="1">
        <v>116.0</v>
      </c>
      <c r="E745" s="2"/>
      <c r="F745" s="1" t="s">
        <v>67</v>
      </c>
      <c r="G745" s="1" t="s">
        <v>93</v>
      </c>
      <c r="H745" s="1" t="s">
        <v>14123</v>
      </c>
      <c r="I745" s="1" t="s">
        <v>14124</v>
      </c>
      <c r="J745" s="1" t="s">
        <v>14124</v>
      </c>
      <c r="K745" s="2"/>
      <c r="L745" s="1">
        <v>0.0</v>
      </c>
      <c r="M745" s="1"/>
      <c r="N745" s="1">
        <v>19.64105</v>
      </c>
      <c r="O745" s="1" t="s">
        <v>43</v>
      </c>
      <c r="P745" s="1" t="s">
        <v>14125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16</v>
      </c>
      <c r="B746" s="1" t="s">
        <v>485</v>
      </c>
      <c r="C746" s="1">
        <v>728.0</v>
      </c>
      <c r="D746" s="1">
        <v>0.0</v>
      </c>
      <c r="E746" s="1" t="s">
        <v>3882</v>
      </c>
      <c r="F746" s="1" t="s">
        <v>19</v>
      </c>
      <c r="G746" s="1" t="s">
        <v>20</v>
      </c>
      <c r="H746" s="1" t="s">
        <v>14126</v>
      </c>
      <c r="I746" s="1" t="s">
        <v>14127</v>
      </c>
      <c r="J746" s="1" t="s">
        <v>14127</v>
      </c>
      <c r="K746" s="2"/>
      <c r="L746" s="1">
        <v>0.0</v>
      </c>
      <c r="M746" s="1"/>
      <c r="N746" s="1">
        <v>20.84685</v>
      </c>
      <c r="O746" s="1" t="s">
        <v>11729</v>
      </c>
      <c r="P746" s="1" t="s">
        <v>14128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36</v>
      </c>
      <c r="B747" s="1" t="s">
        <v>17</v>
      </c>
      <c r="C747" s="3">
        <v>199.0</v>
      </c>
      <c r="D747" s="1">
        <v>50.0</v>
      </c>
      <c r="E747" s="2"/>
      <c r="F747" s="1" t="s">
        <v>67</v>
      </c>
      <c r="G747" s="1" t="s">
        <v>93</v>
      </c>
      <c r="H747" s="1" t="s">
        <v>14129</v>
      </c>
      <c r="I747" s="1" t="s">
        <v>14130</v>
      </c>
      <c r="J747" s="1" t="s">
        <v>14130</v>
      </c>
      <c r="K747" s="2"/>
      <c r="L747" s="1">
        <v>-5.0</v>
      </c>
      <c r="M747" s="1"/>
      <c r="N747" s="1">
        <v>13.84345</v>
      </c>
      <c r="O747" s="1" t="s">
        <v>43</v>
      </c>
      <c r="P747" s="1" t="s">
        <v>11736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58</v>
      </c>
      <c r="B748" s="1" t="s">
        <v>485</v>
      </c>
      <c r="C748" s="3">
        <v>527.0</v>
      </c>
      <c r="D748" s="1">
        <v>0.0</v>
      </c>
      <c r="E748" s="2"/>
      <c r="F748" s="1" t="s">
        <v>19</v>
      </c>
      <c r="G748" s="1" t="s">
        <v>20</v>
      </c>
      <c r="H748" s="1" t="s">
        <v>14131</v>
      </c>
      <c r="I748" s="1" t="s">
        <v>14132</v>
      </c>
      <c r="J748" s="1" t="s">
        <v>14132</v>
      </c>
      <c r="K748" s="2"/>
      <c r="L748" s="1">
        <v>-1.0</v>
      </c>
      <c r="M748" s="1"/>
      <c r="N748" s="1">
        <v>9.888983333333334</v>
      </c>
      <c r="O748" s="1" t="s">
        <v>11729</v>
      </c>
      <c r="P748" s="1" t="s">
        <v>14133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36</v>
      </c>
      <c r="B749" s="1" t="s">
        <v>17</v>
      </c>
      <c r="C749" s="1">
        <v>299.0</v>
      </c>
      <c r="D749" s="1">
        <v>75.0</v>
      </c>
      <c r="E749" s="2"/>
      <c r="F749" s="1" t="s">
        <v>67</v>
      </c>
      <c r="G749" s="1" t="s">
        <v>20</v>
      </c>
      <c r="H749" s="1" t="s">
        <v>14134</v>
      </c>
      <c r="I749" s="1" t="s">
        <v>14135</v>
      </c>
      <c r="J749" s="1" t="s">
        <v>14135</v>
      </c>
      <c r="K749" s="2"/>
      <c r="L749" s="1">
        <v>-3.0</v>
      </c>
      <c r="M749" s="1"/>
      <c r="N749" s="1">
        <v>15.820683333333333</v>
      </c>
      <c r="O749" s="1" t="s">
        <v>43</v>
      </c>
      <c r="P749" s="1" t="s">
        <v>13095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28</v>
      </c>
      <c r="B750" s="1" t="s">
        <v>17</v>
      </c>
      <c r="C750" s="1">
        <v>739.2</v>
      </c>
      <c r="D750" s="1">
        <v>0.0</v>
      </c>
      <c r="E750" s="1" t="s">
        <v>29</v>
      </c>
      <c r="F750" s="1" t="s">
        <v>19</v>
      </c>
      <c r="G750" s="1" t="s">
        <v>20</v>
      </c>
      <c r="H750" s="1" t="s">
        <v>14136</v>
      </c>
      <c r="I750" s="1" t="s">
        <v>14137</v>
      </c>
      <c r="J750" s="1" t="s">
        <v>14137</v>
      </c>
      <c r="K750" s="2"/>
      <c r="L750" s="1">
        <v>55.0</v>
      </c>
      <c r="M750" s="1"/>
      <c r="N750" s="1">
        <v>75.39615</v>
      </c>
      <c r="O750" s="1" t="s">
        <v>11771</v>
      </c>
      <c r="P750" s="1" t="s">
        <v>14138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179</v>
      </c>
      <c r="B751" s="1" t="s">
        <v>17</v>
      </c>
      <c r="C751" s="1">
        <v>394.0</v>
      </c>
      <c r="D751" s="1">
        <v>0.0</v>
      </c>
      <c r="E751" s="2"/>
      <c r="F751" s="1" t="s">
        <v>67</v>
      </c>
      <c r="G751" s="1" t="s">
        <v>93</v>
      </c>
      <c r="H751" s="1" t="s">
        <v>14139</v>
      </c>
      <c r="I751" s="1" t="s">
        <v>14140</v>
      </c>
      <c r="J751" s="1" t="s">
        <v>14140</v>
      </c>
      <c r="K751" s="2"/>
      <c r="L751" s="1">
        <v>2.0</v>
      </c>
      <c r="M751" s="1"/>
      <c r="N751" s="1">
        <v>8.534533333333334</v>
      </c>
      <c r="O751" s="1" t="s">
        <v>182</v>
      </c>
      <c r="P751" s="1" t="s">
        <v>14141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28</v>
      </c>
      <c r="B752" s="1" t="s">
        <v>17</v>
      </c>
      <c r="C752" s="3">
        <v>306.2</v>
      </c>
      <c r="D752" s="1">
        <v>0.0</v>
      </c>
      <c r="E752" s="1" t="s">
        <v>29</v>
      </c>
      <c r="F752" s="1" t="s">
        <v>19</v>
      </c>
      <c r="G752" s="1" t="s">
        <v>20</v>
      </c>
      <c r="H752" s="1" t="s">
        <v>14142</v>
      </c>
      <c r="I752" s="1" t="s">
        <v>14143</v>
      </c>
      <c r="J752" s="1" t="s">
        <v>14143</v>
      </c>
      <c r="K752" s="2"/>
      <c r="L752" s="1">
        <v>-7.0</v>
      </c>
      <c r="M752" s="1"/>
      <c r="N752" s="1">
        <v>7.459216666666666</v>
      </c>
      <c r="O752" s="1" t="s">
        <v>11771</v>
      </c>
      <c r="P752" s="1" t="s">
        <v>14144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58</v>
      </c>
      <c r="B753" s="1" t="s">
        <v>485</v>
      </c>
      <c r="C753" s="1">
        <v>461.0</v>
      </c>
      <c r="D753" s="1">
        <v>0.0</v>
      </c>
      <c r="E753" s="2"/>
      <c r="F753" s="1" t="s">
        <v>19</v>
      </c>
      <c r="G753" s="1" t="s">
        <v>20</v>
      </c>
      <c r="H753" s="1" t="s">
        <v>14145</v>
      </c>
      <c r="I753" s="1" t="s">
        <v>14146</v>
      </c>
      <c r="J753" s="1" t="s">
        <v>14146</v>
      </c>
      <c r="K753" s="2"/>
      <c r="L753" s="1">
        <v>0.0</v>
      </c>
      <c r="M753" s="1"/>
      <c r="N753" s="1">
        <v>14.674183333333334</v>
      </c>
      <c r="O753" s="1" t="s">
        <v>11729</v>
      </c>
      <c r="P753" s="1" t="s">
        <v>14147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16</v>
      </c>
      <c r="B754" s="1" t="s">
        <v>485</v>
      </c>
      <c r="C754" s="1">
        <v>264.0</v>
      </c>
      <c r="D754" s="1">
        <v>0.0</v>
      </c>
      <c r="E754" s="1" t="s">
        <v>14148</v>
      </c>
      <c r="F754" s="1" t="s">
        <v>19</v>
      </c>
      <c r="G754" s="1" t="s">
        <v>20</v>
      </c>
      <c r="H754" s="1" t="s">
        <v>14149</v>
      </c>
      <c r="I754" s="1" t="s">
        <v>14150</v>
      </c>
      <c r="J754" s="1" t="s">
        <v>14150</v>
      </c>
      <c r="K754" s="2"/>
      <c r="L754" s="1">
        <v>0.0</v>
      </c>
      <c r="M754" s="1"/>
      <c r="N754" s="1">
        <v>15.021566666666667</v>
      </c>
      <c r="O754" s="1" t="s">
        <v>11729</v>
      </c>
      <c r="P754" s="1" t="s">
        <v>1100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36</v>
      </c>
      <c r="B755" s="1" t="s">
        <v>17</v>
      </c>
      <c r="C755" s="1">
        <v>720.0</v>
      </c>
      <c r="D755" s="1">
        <v>0.0</v>
      </c>
      <c r="E755" s="1" t="s">
        <v>29</v>
      </c>
      <c r="F755" s="1" t="s">
        <v>38</v>
      </c>
      <c r="G755" s="1" t="s">
        <v>93</v>
      </c>
      <c r="H755" s="1" t="s">
        <v>14151</v>
      </c>
      <c r="I755" s="1" t="s">
        <v>14152</v>
      </c>
      <c r="J755" s="1" t="s">
        <v>14153</v>
      </c>
      <c r="K755" s="1" t="s">
        <v>14154</v>
      </c>
      <c r="L755" s="1">
        <v>-8.0</v>
      </c>
      <c r="M755" s="1">
        <v>0.7598</v>
      </c>
      <c r="N755" s="1">
        <v>16.952183333333334</v>
      </c>
      <c r="O755" s="1" t="s">
        <v>43</v>
      </c>
      <c r="P755" s="1" t="s">
        <v>14155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36</v>
      </c>
      <c r="B756" s="1" t="s">
        <v>17</v>
      </c>
      <c r="C756" s="1">
        <v>408.0</v>
      </c>
      <c r="D756" s="1">
        <v>0.0</v>
      </c>
      <c r="E756" s="1" t="s">
        <v>11795</v>
      </c>
      <c r="F756" s="1" t="s">
        <v>38</v>
      </c>
      <c r="G756" s="1" t="s">
        <v>20</v>
      </c>
      <c r="H756" s="1" t="s">
        <v>14156</v>
      </c>
      <c r="I756" s="1" t="s">
        <v>14157</v>
      </c>
      <c r="J756" s="1" t="s">
        <v>14158</v>
      </c>
      <c r="K756" s="1" t="s">
        <v>14159</v>
      </c>
      <c r="L756" s="1">
        <v>-25.0</v>
      </c>
      <c r="M756" s="1">
        <v>0.012483333333333334</v>
      </c>
      <c r="N756" s="1">
        <v>5.8828</v>
      </c>
      <c r="O756" s="1" t="s">
        <v>43</v>
      </c>
      <c r="P756" s="1" t="s">
        <v>14160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16</v>
      </c>
      <c r="B757" s="1" t="s">
        <v>485</v>
      </c>
      <c r="C757" s="3">
        <v>264.0</v>
      </c>
      <c r="D757" s="1">
        <v>0.0</v>
      </c>
      <c r="E757" s="1" t="s">
        <v>14161</v>
      </c>
      <c r="F757" s="1" t="s">
        <v>19</v>
      </c>
      <c r="G757" s="1" t="s">
        <v>20</v>
      </c>
      <c r="H757" s="1" t="s">
        <v>14162</v>
      </c>
      <c r="I757" s="1" t="s">
        <v>14163</v>
      </c>
      <c r="J757" s="1" t="s">
        <v>14163</v>
      </c>
      <c r="K757" s="2"/>
      <c r="L757" s="1">
        <v>-10.0</v>
      </c>
      <c r="M757" s="1"/>
      <c r="N757" s="1">
        <v>4.375516666666667</v>
      </c>
      <c r="O757" s="1" t="s">
        <v>11729</v>
      </c>
      <c r="P757" s="1" t="s">
        <v>538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28</v>
      </c>
      <c r="B758" s="1" t="s">
        <v>17</v>
      </c>
      <c r="C758" s="1">
        <v>940.0</v>
      </c>
      <c r="D758" s="1">
        <v>0.0</v>
      </c>
      <c r="E758" s="1" t="s">
        <v>29</v>
      </c>
      <c r="F758" s="1" t="s">
        <v>19</v>
      </c>
      <c r="G758" s="1" t="s">
        <v>20</v>
      </c>
      <c r="H758" s="1" t="s">
        <v>14164</v>
      </c>
      <c r="I758" s="1" t="s">
        <v>14165</v>
      </c>
      <c r="J758" s="1" t="s">
        <v>14165</v>
      </c>
      <c r="K758" s="2"/>
      <c r="L758" s="1">
        <v>-8.0</v>
      </c>
      <c r="M758" s="1"/>
      <c r="N758" s="1">
        <v>11.908616666666667</v>
      </c>
      <c r="O758" s="1" t="s">
        <v>11771</v>
      </c>
      <c r="P758" s="1" t="s">
        <v>14166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58</v>
      </c>
      <c r="B759" s="1" t="s">
        <v>485</v>
      </c>
      <c r="C759" s="1">
        <v>1156.0</v>
      </c>
      <c r="D759" s="1">
        <v>0.0</v>
      </c>
      <c r="E759" s="2"/>
      <c r="F759" s="1" t="s">
        <v>19</v>
      </c>
      <c r="G759" s="1" t="s">
        <v>20</v>
      </c>
      <c r="H759" s="1" t="s">
        <v>14167</v>
      </c>
      <c r="I759" s="1" t="s">
        <v>14168</v>
      </c>
      <c r="J759" s="1" t="s">
        <v>14168</v>
      </c>
      <c r="K759" s="2"/>
      <c r="L759" s="1">
        <v>-3.0</v>
      </c>
      <c r="M759" s="1"/>
      <c r="N759" s="1">
        <v>16.837733333333333</v>
      </c>
      <c r="O759" s="1" t="s">
        <v>11729</v>
      </c>
      <c r="P759" s="1" t="s">
        <v>14169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58</v>
      </c>
      <c r="B760" s="1" t="s">
        <v>485</v>
      </c>
      <c r="C760" s="1">
        <v>289.0</v>
      </c>
      <c r="D760" s="1">
        <v>0.0</v>
      </c>
      <c r="E760" s="2"/>
      <c r="F760" s="1" t="s">
        <v>19</v>
      </c>
      <c r="G760" s="1" t="s">
        <v>20</v>
      </c>
      <c r="H760" s="1" t="s">
        <v>14170</v>
      </c>
      <c r="I760" s="1" t="s">
        <v>14171</v>
      </c>
      <c r="J760" s="1" t="s">
        <v>14171</v>
      </c>
      <c r="K760" s="2"/>
      <c r="L760" s="1">
        <v>-9.0</v>
      </c>
      <c r="M760" s="1"/>
      <c r="N760" s="1">
        <v>5.5473</v>
      </c>
      <c r="O760" s="1" t="s">
        <v>11729</v>
      </c>
      <c r="P760" s="1" t="s">
        <v>14172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36</v>
      </c>
      <c r="B761" s="1" t="s">
        <v>17</v>
      </c>
      <c r="C761" s="1">
        <v>269.0</v>
      </c>
      <c r="D761" s="1">
        <v>0.0</v>
      </c>
      <c r="E761" s="1" t="s">
        <v>11795</v>
      </c>
      <c r="F761" s="1" t="s">
        <v>38</v>
      </c>
      <c r="G761" s="1" t="s">
        <v>20</v>
      </c>
      <c r="H761" s="1" t="s">
        <v>14173</v>
      </c>
      <c r="I761" s="1" t="s">
        <v>14174</v>
      </c>
      <c r="J761" s="1" t="s">
        <v>14175</v>
      </c>
      <c r="K761" s="1" t="s">
        <v>14176</v>
      </c>
      <c r="L761" s="1">
        <v>2.0</v>
      </c>
      <c r="M761" s="1">
        <v>0.020183333333333334</v>
      </c>
      <c r="N761" s="1">
        <v>14.588333333333333</v>
      </c>
      <c r="O761" s="1" t="s">
        <v>43</v>
      </c>
      <c r="P761" s="1" t="s">
        <v>14177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16</v>
      </c>
      <c r="B762" s="1" t="s">
        <v>485</v>
      </c>
      <c r="C762" s="1">
        <v>742.0</v>
      </c>
      <c r="D762" s="1">
        <v>0.0</v>
      </c>
      <c r="E762" s="1" t="s">
        <v>14178</v>
      </c>
      <c r="F762" s="1" t="s">
        <v>19</v>
      </c>
      <c r="G762" s="1" t="s">
        <v>20</v>
      </c>
      <c r="H762" s="1" t="s">
        <v>14179</v>
      </c>
      <c r="I762" s="1" t="s">
        <v>14180</v>
      </c>
      <c r="J762" s="1" t="s">
        <v>14180</v>
      </c>
      <c r="K762" s="2"/>
      <c r="L762" s="1">
        <v>-1.0</v>
      </c>
      <c r="M762" s="1"/>
      <c r="N762" s="1">
        <v>18.31983333333333</v>
      </c>
      <c r="O762" s="1" t="s">
        <v>11729</v>
      </c>
      <c r="P762" s="1" t="s">
        <v>14181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36</v>
      </c>
      <c r="B763" s="1" t="s">
        <v>17</v>
      </c>
      <c r="C763" s="1">
        <v>250.0</v>
      </c>
      <c r="D763" s="1">
        <v>0.0</v>
      </c>
      <c r="E763" s="1" t="s">
        <v>11795</v>
      </c>
      <c r="F763" s="1" t="s">
        <v>38</v>
      </c>
      <c r="G763" s="1" t="s">
        <v>20</v>
      </c>
      <c r="H763" s="1" t="s">
        <v>14182</v>
      </c>
      <c r="I763" s="1" t="s">
        <v>14183</v>
      </c>
      <c r="J763" s="1" t="s">
        <v>14184</v>
      </c>
      <c r="K763" s="1" t="s">
        <v>14185</v>
      </c>
      <c r="L763" s="1">
        <v>-7.0</v>
      </c>
      <c r="M763" s="1">
        <v>0.014333333333333333</v>
      </c>
      <c r="N763" s="1">
        <v>5.2603</v>
      </c>
      <c r="O763" s="1" t="s">
        <v>43</v>
      </c>
      <c r="P763" s="1" t="s">
        <v>12871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36</v>
      </c>
      <c r="B764" s="1" t="s">
        <v>17</v>
      </c>
      <c r="C764" s="1">
        <v>279.0</v>
      </c>
      <c r="D764" s="1">
        <v>70.0</v>
      </c>
      <c r="E764" s="2"/>
      <c r="F764" s="1" t="s">
        <v>67</v>
      </c>
      <c r="G764" s="1" t="s">
        <v>68</v>
      </c>
      <c r="H764" s="1" t="s">
        <v>14186</v>
      </c>
      <c r="I764" s="1" t="s">
        <v>14187</v>
      </c>
      <c r="J764" s="1" t="s">
        <v>14187</v>
      </c>
      <c r="K764" s="2"/>
      <c r="L764" s="1">
        <v>-8.0</v>
      </c>
      <c r="M764" s="1"/>
      <c r="N764" s="1">
        <v>10.933133333333334</v>
      </c>
      <c r="O764" s="1" t="s">
        <v>43</v>
      </c>
      <c r="P764" s="1" t="s">
        <v>14188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36</v>
      </c>
      <c r="B765" s="1" t="s">
        <v>17</v>
      </c>
      <c r="C765" s="1">
        <v>398.0</v>
      </c>
      <c r="D765" s="1">
        <v>100.0</v>
      </c>
      <c r="E765" s="2"/>
      <c r="F765" s="1" t="s">
        <v>67</v>
      </c>
      <c r="G765" s="1" t="s">
        <v>68</v>
      </c>
      <c r="H765" s="1" t="s">
        <v>14189</v>
      </c>
      <c r="I765" s="1" t="s">
        <v>14190</v>
      </c>
      <c r="J765" s="1" t="s">
        <v>14190</v>
      </c>
      <c r="K765" s="2"/>
      <c r="L765" s="1">
        <v>-8.0</v>
      </c>
      <c r="M765" s="1"/>
      <c r="N765" s="1">
        <v>17.31795</v>
      </c>
      <c r="O765" s="1" t="s">
        <v>43</v>
      </c>
      <c r="P765" s="1" t="s">
        <v>14191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28</v>
      </c>
      <c r="B766" s="1" t="s">
        <v>17</v>
      </c>
      <c r="C766" s="1">
        <v>329.0</v>
      </c>
      <c r="D766" s="1">
        <v>0.0</v>
      </c>
      <c r="E766" s="1" t="s">
        <v>29</v>
      </c>
      <c r="F766" s="1" t="s">
        <v>19</v>
      </c>
      <c r="G766" s="1" t="s">
        <v>20</v>
      </c>
      <c r="H766" s="1" t="s">
        <v>14192</v>
      </c>
      <c r="I766" s="1" t="s">
        <v>14193</v>
      </c>
      <c r="J766" s="1" t="s">
        <v>14193</v>
      </c>
      <c r="K766" s="2"/>
      <c r="L766" s="1">
        <v>-6.0</v>
      </c>
      <c r="M766" s="1"/>
      <c r="N766" s="1">
        <v>8.004133333333334</v>
      </c>
      <c r="O766" s="1" t="s">
        <v>11771</v>
      </c>
      <c r="P766" s="1" t="s">
        <v>14194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16</v>
      </c>
      <c r="B767" s="1" t="s">
        <v>485</v>
      </c>
      <c r="C767" s="1">
        <v>1356.0</v>
      </c>
      <c r="D767" s="1">
        <v>0.0</v>
      </c>
      <c r="E767" s="1" t="s">
        <v>14178</v>
      </c>
      <c r="F767" s="1" t="s">
        <v>19</v>
      </c>
      <c r="G767" s="1" t="s">
        <v>20</v>
      </c>
      <c r="H767" s="1" t="s">
        <v>14195</v>
      </c>
      <c r="I767" s="1" t="s">
        <v>14196</v>
      </c>
      <c r="J767" s="1" t="s">
        <v>14196</v>
      </c>
      <c r="K767" s="2"/>
      <c r="L767" s="1">
        <v>1.0</v>
      </c>
      <c r="M767" s="1"/>
      <c r="N767" s="1">
        <v>21.85975</v>
      </c>
      <c r="O767" s="1" t="s">
        <v>11729</v>
      </c>
      <c r="P767" s="1" t="s">
        <v>14197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36</v>
      </c>
      <c r="B768" s="1" t="s">
        <v>17</v>
      </c>
      <c r="C768" s="1">
        <v>199.0</v>
      </c>
      <c r="D768" s="1">
        <v>50.0</v>
      </c>
      <c r="E768" s="2"/>
      <c r="F768" s="1" t="s">
        <v>67</v>
      </c>
      <c r="G768" s="1" t="s">
        <v>20</v>
      </c>
      <c r="H768" s="1" t="s">
        <v>14198</v>
      </c>
      <c r="I768" s="1" t="s">
        <v>14199</v>
      </c>
      <c r="J768" s="1" t="s">
        <v>14199</v>
      </c>
      <c r="K768" s="2"/>
      <c r="L768" s="1">
        <v>-5.0</v>
      </c>
      <c r="M768" s="1"/>
      <c r="N768" s="1">
        <v>13.573466666666667</v>
      </c>
      <c r="O768" s="1" t="s">
        <v>43</v>
      </c>
      <c r="P768" s="1" t="s">
        <v>12518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36</v>
      </c>
      <c r="B769" s="1" t="s">
        <v>17</v>
      </c>
      <c r="C769" s="3">
        <v>602.0</v>
      </c>
      <c r="D769" s="1">
        <v>0.0</v>
      </c>
      <c r="E769" s="1" t="s">
        <v>11795</v>
      </c>
      <c r="F769" s="1" t="s">
        <v>38</v>
      </c>
      <c r="G769" s="1" t="s">
        <v>20</v>
      </c>
      <c r="H769" s="1" t="s">
        <v>14200</v>
      </c>
      <c r="I769" s="1" t="s">
        <v>14201</v>
      </c>
      <c r="J769" s="1" t="s">
        <v>14202</v>
      </c>
      <c r="K769" s="1" t="s">
        <v>14203</v>
      </c>
      <c r="L769" s="1">
        <v>-24.0</v>
      </c>
      <c r="M769" s="1">
        <v>0.0134</v>
      </c>
      <c r="N769" s="1">
        <v>10.89635</v>
      </c>
      <c r="O769" s="1" t="s">
        <v>43</v>
      </c>
      <c r="P769" s="1" t="s">
        <v>14204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28</v>
      </c>
      <c r="B770" s="1" t="s">
        <v>17</v>
      </c>
      <c r="C770" s="1">
        <v>399.0</v>
      </c>
      <c r="D770" s="1">
        <v>0.0</v>
      </c>
      <c r="E770" s="1" t="s">
        <v>29</v>
      </c>
      <c r="F770" s="1" t="s">
        <v>19</v>
      </c>
      <c r="G770" s="1" t="s">
        <v>20</v>
      </c>
      <c r="H770" s="1" t="s">
        <v>14205</v>
      </c>
      <c r="I770" s="1" t="s">
        <v>14206</v>
      </c>
      <c r="J770" s="1" t="s">
        <v>14206</v>
      </c>
      <c r="K770" s="2"/>
      <c r="L770" s="1">
        <v>-4.0</v>
      </c>
      <c r="M770" s="1"/>
      <c r="N770" s="1">
        <v>10.5321</v>
      </c>
      <c r="O770" s="1" t="s">
        <v>11771</v>
      </c>
      <c r="P770" s="1" t="s">
        <v>14207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36</v>
      </c>
      <c r="B771" s="1" t="s">
        <v>17</v>
      </c>
      <c r="C771" s="3">
        <v>234.0</v>
      </c>
      <c r="D771" s="1">
        <v>72.0</v>
      </c>
      <c r="E771" s="2"/>
      <c r="F771" s="1" t="s">
        <v>67</v>
      </c>
      <c r="G771" s="1" t="s">
        <v>20</v>
      </c>
      <c r="H771" s="1" t="s">
        <v>14208</v>
      </c>
      <c r="I771" s="1" t="s">
        <v>14209</v>
      </c>
      <c r="J771" s="1" t="s">
        <v>14209</v>
      </c>
      <c r="K771" s="2"/>
      <c r="L771" s="1">
        <v>-11.0</v>
      </c>
      <c r="M771" s="1"/>
      <c r="N771" s="1">
        <v>7.79855</v>
      </c>
      <c r="O771" s="1" t="s">
        <v>43</v>
      </c>
      <c r="P771" s="1" t="s">
        <v>14210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58</v>
      </c>
      <c r="B772" s="1" t="s">
        <v>485</v>
      </c>
      <c r="C772" s="3">
        <v>423.0</v>
      </c>
      <c r="D772" s="1">
        <v>0.0</v>
      </c>
      <c r="E772" s="2"/>
      <c r="F772" s="1" t="s">
        <v>19</v>
      </c>
      <c r="G772" s="1" t="s">
        <v>20</v>
      </c>
      <c r="H772" s="1" t="s">
        <v>14211</v>
      </c>
      <c r="I772" s="1" t="s">
        <v>14212</v>
      </c>
      <c r="J772" s="1" t="s">
        <v>14212</v>
      </c>
      <c r="K772" s="2"/>
      <c r="L772" s="1">
        <v>-6.0</v>
      </c>
      <c r="M772" s="1"/>
      <c r="N772" s="1">
        <v>8.861716666666666</v>
      </c>
      <c r="O772" s="1" t="s">
        <v>11729</v>
      </c>
      <c r="P772" s="1" t="s">
        <v>14213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58</v>
      </c>
      <c r="B773" s="1" t="s">
        <v>485</v>
      </c>
      <c r="C773" s="1">
        <v>329.0</v>
      </c>
      <c r="D773" s="1">
        <v>0.0</v>
      </c>
      <c r="E773" s="2"/>
      <c r="F773" s="1" t="s">
        <v>19</v>
      </c>
      <c r="G773" s="1" t="s">
        <v>20</v>
      </c>
      <c r="H773" s="1" t="s">
        <v>14214</v>
      </c>
      <c r="I773" s="1" t="s">
        <v>14215</v>
      </c>
      <c r="J773" s="1" t="s">
        <v>14215</v>
      </c>
      <c r="K773" s="2"/>
      <c r="L773" s="1">
        <v>-1.0</v>
      </c>
      <c r="M773" s="1"/>
      <c r="N773" s="1">
        <v>13.120316666666668</v>
      </c>
      <c r="O773" s="1" t="s">
        <v>11729</v>
      </c>
      <c r="P773" s="1" t="s">
        <v>12905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28</v>
      </c>
      <c r="B774" s="1" t="s">
        <v>17</v>
      </c>
      <c r="C774" s="1">
        <v>539.52</v>
      </c>
      <c r="D774" s="1">
        <v>228.68</v>
      </c>
      <c r="E774" s="1" t="s">
        <v>29</v>
      </c>
      <c r="F774" s="1" t="s">
        <v>19</v>
      </c>
      <c r="G774" s="1" t="s">
        <v>20</v>
      </c>
      <c r="H774" s="1" t="s">
        <v>14216</v>
      </c>
      <c r="I774" s="1" t="s">
        <v>14217</v>
      </c>
      <c r="J774" s="1" t="s">
        <v>14217</v>
      </c>
      <c r="K774" s="2"/>
      <c r="L774" s="1">
        <v>-2.0</v>
      </c>
      <c r="M774" s="1"/>
      <c r="N774" s="1">
        <v>17.940683333333332</v>
      </c>
      <c r="O774" s="1" t="s">
        <v>11771</v>
      </c>
      <c r="P774" s="1" t="s">
        <v>14218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179</v>
      </c>
      <c r="B775" s="1" t="s">
        <v>17</v>
      </c>
      <c r="C775" s="1">
        <v>119.0</v>
      </c>
      <c r="D775" s="1">
        <v>0.0</v>
      </c>
      <c r="E775" s="2"/>
      <c r="F775" s="1" t="s">
        <v>67</v>
      </c>
      <c r="G775" s="1" t="s">
        <v>93</v>
      </c>
      <c r="H775" s="1" t="s">
        <v>14219</v>
      </c>
      <c r="I775" s="1" t="s">
        <v>14220</v>
      </c>
      <c r="J775" s="1" t="s">
        <v>14220</v>
      </c>
      <c r="K775" s="2"/>
      <c r="L775" s="1">
        <v>0.0</v>
      </c>
      <c r="M775" s="1"/>
      <c r="N775" s="1">
        <v>6.880016666666666</v>
      </c>
      <c r="O775" s="1" t="s">
        <v>182</v>
      </c>
      <c r="P775" s="1" t="s">
        <v>14221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36</v>
      </c>
      <c r="B776" s="1" t="s">
        <v>17</v>
      </c>
      <c r="C776" s="1">
        <v>247.0</v>
      </c>
      <c r="D776" s="1">
        <v>62.0</v>
      </c>
      <c r="E776" s="2"/>
      <c r="F776" s="1" t="s">
        <v>67</v>
      </c>
      <c r="G776" s="1" t="s">
        <v>93</v>
      </c>
      <c r="H776" s="1" t="s">
        <v>14222</v>
      </c>
      <c r="I776" s="1" t="s">
        <v>14223</v>
      </c>
      <c r="J776" s="1" t="s">
        <v>14223</v>
      </c>
      <c r="K776" s="2"/>
      <c r="L776" s="1">
        <v>-10.0</v>
      </c>
      <c r="M776" s="1"/>
      <c r="N776" s="1">
        <v>9.450666666666667</v>
      </c>
      <c r="O776" s="1" t="s">
        <v>43</v>
      </c>
      <c r="P776" s="1" t="s">
        <v>11800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28</v>
      </c>
      <c r="B777" s="1" t="s">
        <v>17</v>
      </c>
      <c r="C777" s="1">
        <v>192.2</v>
      </c>
      <c r="D777" s="1">
        <v>0.0</v>
      </c>
      <c r="E777" s="1" t="s">
        <v>29</v>
      </c>
      <c r="F777" s="1" t="s">
        <v>19</v>
      </c>
      <c r="G777" s="1" t="s">
        <v>20</v>
      </c>
      <c r="H777" s="1" t="s">
        <v>14224</v>
      </c>
      <c r="I777" s="1" t="s">
        <v>14225</v>
      </c>
      <c r="J777" s="1" t="s">
        <v>14225</v>
      </c>
      <c r="K777" s="2"/>
      <c r="L777" s="1">
        <v>-10.0</v>
      </c>
      <c r="M777" s="1"/>
      <c r="N777" s="1">
        <v>4.612633333333333</v>
      </c>
      <c r="O777" s="1" t="s">
        <v>11771</v>
      </c>
      <c r="P777" s="1" t="s">
        <v>14226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16</v>
      </c>
      <c r="B778" s="1" t="s">
        <v>17</v>
      </c>
      <c r="C778" s="1">
        <v>364.0</v>
      </c>
      <c r="D778" s="1">
        <v>0.0</v>
      </c>
      <c r="E778" s="1" t="s">
        <v>6955</v>
      </c>
      <c r="F778" s="1" t="s">
        <v>19</v>
      </c>
      <c r="G778" s="1" t="s">
        <v>20</v>
      </c>
      <c r="H778" s="1" t="s">
        <v>14227</v>
      </c>
      <c r="I778" s="1" t="s">
        <v>14228</v>
      </c>
      <c r="J778" s="1" t="s">
        <v>14228</v>
      </c>
      <c r="K778" s="2"/>
      <c r="L778" s="1">
        <v>-5.0</v>
      </c>
      <c r="M778" s="1"/>
      <c r="N778" s="1">
        <v>9.61265</v>
      </c>
      <c r="O778" s="1" t="s">
        <v>11729</v>
      </c>
      <c r="P778" s="1" t="s">
        <v>14229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28</v>
      </c>
      <c r="B779" s="1" t="s">
        <v>17</v>
      </c>
      <c r="C779" s="1">
        <v>329.0</v>
      </c>
      <c r="D779" s="1">
        <v>0.0</v>
      </c>
      <c r="E779" s="1" t="s">
        <v>29</v>
      </c>
      <c r="F779" s="1" t="s">
        <v>19</v>
      </c>
      <c r="G779" s="1" t="s">
        <v>20</v>
      </c>
      <c r="H779" s="1" t="s">
        <v>14230</v>
      </c>
      <c r="I779" s="1" t="s">
        <v>14231</v>
      </c>
      <c r="J779" s="1" t="s">
        <v>14231</v>
      </c>
      <c r="K779" s="2"/>
      <c r="L779" s="1">
        <v>-8.0</v>
      </c>
      <c r="M779" s="1"/>
      <c r="N779" s="1">
        <v>6.9289</v>
      </c>
      <c r="O779" s="1" t="s">
        <v>11771</v>
      </c>
      <c r="P779" s="1" t="s">
        <v>14232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28</v>
      </c>
      <c r="B780" s="1" t="s">
        <v>17</v>
      </c>
      <c r="C780" s="3">
        <v>333.0</v>
      </c>
      <c r="D780" s="1">
        <v>0.0</v>
      </c>
      <c r="E780" s="1" t="s">
        <v>29</v>
      </c>
      <c r="F780" s="1" t="s">
        <v>19</v>
      </c>
      <c r="G780" s="1" t="s">
        <v>20</v>
      </c>
      <c r="H780" s="1" t="s">
        <v>14233</v>
      </c>
      <c r="I780" s="1" t="s">
        <v>14234</v>
      </c>
      <c r="J780" s="1" t="s">
        <v>14234</v>
      </c>
      <c r="K780" s="2"/>
      <c r="L780" s="1">
        <v>-6.0</v>
      </c>
      <c r="M780" s="1"/>
      <c r="N780" s="1">
        <v>8.614433333333332</v>
      </c>
      <c r="O780" s="1" t="s">
        <v>11771</v>
      </c>
      <c r="P780" s="1" t="s">
        <v>14235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28</v>
      </c>
      <c r="B781" s="1" t="s">
        <v>17</v>
      </c>
      <c r="C781" s="1">
        <v>306.2</v>
      </c>
      <c r="D781" s="1">
        <v>0.0</v>
      </c>
      <c r="E781" s="1" t="s">
        <v>29</v>
      </c>
      <c r="F781" s="1" t="s">
        <v>19</v>
      </c>
      <c r="G781" s="1" t="s">
        <v>20</v>
      </c>
      <c r="H781" s="1" t="s">
        <v>14236</v>
      </c>
      <c r="I781" s="1" t="s">
        <v>14237</v>
      </c>
      <c r="J781" s="1" t="s">
        <v>14237</v>
      </c>
      <c r="K781" s="2"/>
      <c r="L781" s="1">
        <v>-8.0</v>
      </c>
      <c r="M781" s="1"/>
      <c r="N781" s="1">
        <v>6.463766666666666</v>
      </c>
      <c r="O781" s="1" t="s">
        <v>11771</v>
      </c>
      <c r="P781" s="1" t="s">
        <v>14238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36</v>
      </c>
      <c r="B782" s="1" t="s">
        <v>17</v>
      </c>
      <c r="C782" s="1">
        <v>79.0</v>
      </c>
      <c r="D782" s="1">
        <v>0.0</v>
      </c>
      <c r="E782" s="2"/>
      <c r="F782" s="1" t="s">
        <v>67</v>
      </c>
      <c r="G782" s="1" t="s">
        <v>93</v>
      </c>
      <c r="H782" s="1" t="s">
        <v>14239</v>
      </c>
      <c r="I782" s="1" t="s">
        <v>14240</v>
      </c>
      <c r="J782" s="1" t="s">
        <v>14240</v>
      </c>
      <c r="K782" s="2"/>
      <c r="L782" s="1">
        <v>-8.0</v>
      </c>
      <c r="M782" s="1"/>
      <c r="N782" s="1">
        <v>10.909016666666666</v>
      </c>
      <c r="O782" s="1" t="s">
        <v>43</v>
      </c>
      <c r="P782" s="1" t="s">
        <v>14241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36</v>
      </c>
      <c r="B783" s="1" t="s">
        <v>17</v>
      </c>
      <c r="C783" s="1">
        <v>398.0</v>
      </c>
      <c r="D783" s="1">
        <v>0.0</v>
      </c>
      <c r="E783" s="1" t="s">
        <v>29</v>
      </c>
      <c r="F783" s="1" t="s">
        <v>38</v>
      </c>
      <c r="G783" s="1" t="s">
        <v>20</v>
      </c>
      <c r="H783" s="1" t="s">
        <v>14242</v>
      </c>
      <c r="I783" s="1" t="s">
        <v>14243</v>
      </c>
      <c r="J783" s="1" t="s">
        <v>14244</v>
      </c>
      <c r="K783" s="1" t="s">
        <v>14245</v>
      </c>
      <c r="L783" s="1">
        <v>-11.0</v>
      </c>
      <c r="M783" s="1">
        <v>3.53365</v>
      </c>
      <c r="N783" s="1">
        <v>15.266266666666667</v>
      </c>
      <c r="O783" s="1" t="s">
        <v>43</v>
      </c>
      <c r="P783" s="1" t="s">
        <v>14246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36</v>
      </c>
      <c r="B784" s="1" t="s">
        <v>17</v>
      </c>
      <c r="C784" s="3">
        <v>385.0</v>
      </c>
      <c r="D784" s="1">
        <v>0.0</v>
      </c>
      <c r="E784" s="1" t="s">
        <v>11795</v>
      </c>
      <c r="F784" s="1" t="s">
        <v>38</v>
      </c>
      <c r="G784" s="1" t="s">
        <v>20</v>
      </c>
      <c r="H784" s="1" t="s">
        <v>14247</v>
      </c>
      <c r="I784" s="1" t="s">
        <v>14248</v>
      </c>
      <c r="J784" s="1" t="s">
        <v>14249</v>
      </c>
      <c r="K784" s="1" t="s">
        <v>14250</v>
      </c>
      <c r="L784" s="1">
        <v>-4.0</v>
      </c>
      <c r="M784" s="1">
        <v>0.01095</v>
      </c>
      <c r="N784" s="1">
        <v>14.762183333333333</v>
      </c>
      <c r="O784" s="1" t="s">
        <v>43</v>
      </c>
      <c r="P784" s="1" t="s">
        <v>14251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36</v>
      </c>
      <c r="B785" s="1" t="s">
        <v>17</v>
      </c>
      <c r="C785" s="3">
        <v>250.0</v>
      </c>
      <c r="D785" s="1">
        <v>0.0</v>
      </c>
      <c r="E785" s="1" t="s">
        <v>11795</v>
      </c>
      <c r="F785" s="1" t="s">
        <v>38</v>
      </c>
      <c r="G785" s="1" t="s">
        <v>20</v>
      </c>
      <c r="H785" s="1" t="s">
        <v>14252</v>
      </c>
      <c r="I785" s="1" t="s">
        <v>14253</v>
      </c>
      <c r="J785" s="1" t="s">
        <v>14254</v>
      </c>
      <c r="K785" s="1" t="s">
        <v>14255</v>
      </c>
      <c r="L785" s="1">
        <v>1.0</v>
      </c>
      <c r="M785" s="1">
        <v>0.012466666666666666</v>
      </c>
      <c r="N785" s="1">
        <v>15.654366666666666</v>
      </c>
      <c r="O785" s="1" t="s">
        <v>43</v>
      </c>
      <c r="P785" s="1" t="s">
        <v>14256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36</v>
      </c>
      <c r="B786" s="1" t="s">
        <v>17</v>
      </c>
      <c r="C786" s="1">
        <v>265.0</v>
      </c>
      <c r="D786" s="1">
        <v>61.0</v>
      </c>
      <c r="E786" s="2"/>
      <c r="F786" s="1" t="s">
        <v>67</v>
      </c>
      <c r="G786" s="1" t="s">
        <v>20</v>
      </c>
      <c r="H786" s="1" t="s">
        <v>14257</v>
      </c>
      <c r="I786" s="1" t="s">
        <v>14258</v>
      </c>
      <c r="J786" s="1" t="s">
        <v>14258</v>
      </c>
      <c r="K786" s="2"/>
      <c r="L786" s="1">
        <v>-11.0</v>
      </c>
      <c r="M786" s="1"/>
      <c r="N786" s="1">
        <v>7.540516666666667</v>
      </c>
      <c r="O786" s="1" t="s">
        <v>43</v>
      </c>
      <c r="P786" s="1" t="s">
        <v>11880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36</v>
      </c>
      <c r="B787" s="1" t="s">
        <v>17</v>
      </c>
      <c r="C787" s="1">
        <v>423.0</v>
      </c>
      <c r="D787" s="1">
        <v>0.0</v>
      </c>
      <c r="E787" s="1" t="s">
        <v>11795</v>
      </c>
      <c r="F787" s="1" t="s">
        <v>38</v>
      </c>
      <c r="G787" s="1" t="s">
        <v>20</v>
      </c>
      <c r="H787" s="1" t="s">
        <v>14259</v>
      </c>
      <c r="I787" s="1" t="s">
        <v>14260</v>
      </c>
      <c r="J787" s="1" t="s">
        <v>14261</v>
      </c>
      <c r="K787" s="1" t="s">
        <v>14262</v>
      </c>
      <c r="L787" s="1">
        <v>-23.0</v>
      </c>
      <c r="M787" s="1">
        <v>0.014133333333333333</v>
      </c>
      <c r="N787" s="1">
        <v>9.967183333333333</v>
      </c>
      <c r="O787" s="1" t="s">
        <v>43</v>
      </c>
      <c r="P787" s="1" t="s">
        <v>14263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58</v>
      </c>
      <c r="B788" s="1" t="s">
        <v>17</v>
      </c>
      <c r="C788" s="3">
        <v>393.0</v>
      </c>
      <c r="D788" s="1">
        <v>0.0</v>
      </c>
      <c r="E788" s="2"/>
      <c r="F788" s="1" t="s">
        <v>19</v>
      </c>
      <c r="G788" s="1" t="s">
        <v>93</v>
      </c>
      <c r="H788" s="1" t="s">
        <v>14264</v>
      </c>
      <c r="I788" s="1" t="s">
        <v>14265</v>
      </c>
      <c r="J788" s="1" t="s">
        <v>14265</v>
      </c>
      <c r="K788" s="2"/>
      <c r="L788" s="1">
        <v>-9.0</v>
      </c>
      <c r="M788" s="1"/>
      <c r="N788" s="1">
        <v>5.5982</v>
      </c>
      <c r="O788" s="1" t="s">
        <v>11729</v>
      </c>
      <c r="P788" s="1" t="s">
        <v>14266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16</v>
      </c>
      <c r="B789" s="1" t="s">
        <v>17</v>
      </c>
      <c r="C789" s="1">
        <v>409.0</v>
      </c>
      <c r="D789" s="1">
        <v>0.0</v>
      </c>
      <c r="E789" s="1" t="s">
        <v>3882</v>
      </c>
      <c r="F789" s="1" t="s">
        <v>19</v>
      </c>
      <c r="G789" s="1" t="s">
        <v>20</v>
      </c>
      <c r="H789" s="1" t="s">
        <v>14267</v>
      </c>
      <c r="I789" s="1" t="s">
        <v>14268</v>
      </c>
      <c r="J789" s="1" t="s">
        <v>14268</v>
      </c>
      <c r="K789" s="2"/>
      <c r="L789" s="1">
        <v>-5.0</v>
      </c>
      <c r="M789" s="1"/>
      <c r="N789" s="1">
        <v>9.045933333333334</v>
      </c>
      <c r="O789" s="1" t="s">
        <v>11729</v>
      </c>
      <c r="P789" s="1" t="s">
        <v>14269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36</v>
      </c>
      <c r="B790" s="1" t="s">
        <v>17</v>
      </c>
      <c r="C790" s="1">
        <v>397.0</v>
      </c>
      <c r="D790" s="1">
        <v>0.0</v>
      </c>
      <c r="E790" s="1" t="s">
        <v>29</v>
      </c>
      <c r="F790" s="1" t="s">
        <v>38</v>
      </c>
      <c r="G790" s="1" t="s">
        <v>20</v>
      </c>
      <c r="H790" s="1" t="s">
        <v>14270</v>
      </c>
      <c r="I790" s="1" t="s">
        <v>14271</v>
      </c>
      <c r="J790" s="1" t="s">
        <v>14272</v>
      </c>
      <c r="K790" s="1" t="s">
        <v>14273</v>
      </c>
      <c r="L790" s="1">
        <v>-11.0</v>
      </c>
      <c r="M790" s="1">
        <v>1.73595</v>
      </c>
      <c r="N790" s="1">
        <v>13.719333333333333</v>
      </c>
      <c r="O790" s="1" t="s">
        <v>43</v>
      </c>
      <c r="P790" s="1" t="s">
        <v>14274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28</v>
      </c>
      <c r="B791" s="1" t="s">
        <v>17</v>
      </c>
      <c r="C791" s="1">
        <v>214.2</v>
      </c>
      <c r="D791" s="1">
        <v>0.0</v>
      </c>
      <c r="E791" s="1" t="s">
        <v>29</v>
      </c>
      <c r="F791" s="1" t="s">
        <v>19</v>
      </c>
      <c r="G791" s="1" t="s">
        <v>20</v>
      </c>
      <c r="H791" s="1" t="s">
        <v>14275</v>
      </c>
      <c r="I791" s="1" t="s">
        <v>14276</v>
      </c>
      <c r="J791" s="1" t="s">
        <v>14276</v>
      </c>
      <c r="K791" s="2"/>
      <c r="L791" s="1">
        <v>-4.0</v>
      </c>
      <c r="M791" s="1"/>
      <c r="N791" s="1">
        <v>10.551616666666666</v>
      </c>
      <c r="O791" s="1" t="s">
        <v>11771</v>
      </c>
      <c r="P791" s="1" t="s">
        <v>11835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179</v>
      </c>
      <c r="B792" s="1" t="s">
        <v>17</v>
      </c>
      <c r="C792" s="3">
        <v>65.0</v>
      </c>
      <c r="D792" s="1">
        <v>0.0</v>
      </c>
      <c r="E792" s="2"/>
      <c r="F792" s="1" t="s">
        <v>67</v>
      </c>
      <c r="G792" s="1" t="s">
        <v>93</v>
      </c>
      <c r="H792" s="1" t="s">
        <v>14277</v>
      </c>
      <c r="I792" s="1" t="s">
        <v>14278</v>
      </c>
      <c r="J792" s="1" t="s">
        <v>14278</v>
      </c>
      <c r="K792" s="2"/>
      <c r="L792" s="1">
        <v>1.0</v>
      </c>
      <c r="M792" s="1"/>
      <c r="N792" s="1">
        <v>7.5309</v>
      </c>
      <c r="O792" s="1" t="s">
        <v>182</v>
      </c>
      <c r="P792" s="1" t="s">
        <v>14279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36</v>
      </c>
      <c r="B793" s="1" t="s">
        <v>17</v>
      </c>
      <c r="C793" s="1">
        <v>219.0</v>
      </c>
      <c r="D793" s="1">
        <v>50.0</v>
      </c>
      <c r="E793" s="2"/>
      <c r="F793" s="1" t="s">
        <v>67</v>
      </c>
      <c r="G793" s="1" t="s">
        <v>20</v>
      </c>
      <c r="H793" s="1" t="s">
        <v>14280</v>
      </c>
      <c r="I793" s="1" t="s">
        <v>14281</v>
      </c>
      <c r="J793" s="1" t="s">
        <v>14281</v>
      </c>
      <c r="K793" s="2"/>
      <c r="L793" s="1">
        <v>-7.0</v>
      </c>
      <c r="M793" s="1"/>
      <c r="N793" s="1">
        <v>21.010366666666666</v>
      </c>
      <c r="O793" s="1" t="s">
        <v>43</v>
      </c>
      <c r="P793" s="1" t="s">
        <v>12930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36</v>
      </c>
      <c r="B794" s="1" t="s">
        <v>17</v>
      </c>
      <c r="C794" s="3">
        <v>408.0</v>
      </c>
      <c r="D794" s="1">
        <v>75.0</v>
      </c>
      <c r="E794" s="2"/>
      <c r="F794" s="1" t="s">
        <v>67</v>
      </c>
      <c r="G794" s="1" t="s">
        <v>93</v>
      </c>
      <c r="H794" s="1" t="s">
        <v>14282</v>
      </c>
      <c r="I794" s="1" t="s">
        <v>14283</v>
      </c>
      <c r="J794" s="1" t="s">
        <v>14283</v>
      </c>
      <c r="K794" s="2"/>
      <c r="L794" s="1">
        <v>-2.0</v>
      </c>
      <c r="M794" s="1"/>
      <c r="N794" s="1">
        <v>37.258183333333335</v>
      </c>
      <c r="O794" s="1" t="s">
        <v>43</v>
      </c>
      <c r="P794" s="1" t="s">
        <v>14284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36</v>
      </c>
      <c r="B795" s="1" t="s">
        <v>17</v>
      </c>
      <c r="C795" s="1">
        <v>1977.0</v>
      </c>
      <c r="D795" s="1">
        <v>0.0</v>
      </c>
      <c r="E795" s="1" t="s">
        <v>29</v>
      </c>
      <c r="F795" s="1" t="s">
        <v>38</v>
      </c>
      <c r="G795" s="1" t="s">
        <v>20</v>
      </c>
      <c r="H795" s="1" t="s">
        <v>14285</v>
      </c>
      <c r="I795" s="1" t="s">
        <v>14286</v>
      </c>
      <c r="J795" s="1" t="s">
        <v>14287</v>
      </c>
      <c r="K795" s="1" t="s">
        <v>14288</v>
      </c>
      <c r="L795" s="1">
        <v>14.0</v>
      </c>
      <c r="M795" s="1">
        <v>70.91551666666666</v>
      </c>
      <c r="N795" s="1">
        <v>106.14513333333333</v>
      </c>
      <c r="O795" s="1" t="s">
        <v>43</v>
      </c>
      <c r="P795" s="1" t="s">
        <v>14289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36</v>
      </c>
      <c r="B796" s="1" t="s">
        <v>17</v>
      </c>
      <c r="C796" s="1">
        <v>309.0</v>
      </c>
      <c r="D796" s="1">
        <v>0.0</v>
      </c>
      <c r="E796" s="1" t="s">
        <v>29</v>
      </c>
      <c r="F796" s="1" t="s">
        <v>38</v>
      </c>
      <c r="G796" s="1" t="s">
        <v>93</v>
      </c>
      <c r="H796" s="1" t="s">
        <v>14290</v>
      </c>
      <c r="I796" s="1" t="s">
        <v>14291</v>
      </c>
      <c r="J796" s="1" t="s">
        <v>14292</v>
      </c>
      <c r="K796" s="1" t="s">
        <v>14293</v>
      </c>
      <c r="L796" s="1">
        <v>-1.0</v>
      </c>
      <c r="M796" s="1">
        <v>88.64521666666667</v>
      </c>
      <c r="N796" s="1">
        <v>99.85151666666667</v>
      </c>
      <c r="O796" s="1" t="s">
        <v>43</v>
      </c>
      <c r="P796" s="1" t="s">
        <v>14102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58</v>
      </c>
      <c r="B797" s="1" t="s">
        <v>485</v>
      </c>
      <c r="C797" s="3">
        <v>364.0</v>
      </c>
      <c r="D797" s="1">
        <v>0.0</v>
      </c>
      <c r="E797" s="2"/>
      <c r="F797" s="1" t="s">
        <v>19</v>
      </c>
      <c r="G797" s="1" t="s">
        <v>20</v>
      </c>
      <c r="H797" s="1" t="s">
        <v>14294</v>
      </c>
      <c r="I797" s="1" t="s">
        <v>14295</v>
      </c>
      <c r="J797" s="1" t="s">
        <v>14295</v>
      </c>
      <c r="K797" s="2"/>
      <c r="L797" s="1">
        <v>-9.0</v>
      </c>
      <c r="M797" s="1"/>
      <c r="N797" s="1">
        <v>5.738666666666667</v>
      </c>
      <c r="O797" s="1" t="s">
        <v>11729</v>
      </c>
      <c r="P797" s="1" t="s">
        <v>14296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28</v>
      </c>
      <c r="B798" s="1" t="s">
        <v>17</v>
      </c>
      <c r="C798" s="1">
        <v>273.2</v>
      </c>
      <c r="D798" s="1">
        <v>0.0</v>
      </c>
      <c r="E798" s="1" t="s">
        <v>29</v>
      </c>
      <c r="F798" s="1" t="s">
        <v>19</v>
      </c>
      <c r="G798" s="1" t="s">
        <v>20</v>
      </c>
      <c r="H798" s="1" t="s">
        <v>14297</v>
      </c>
      <c r="I798" s="1" t="s">
        <v>14298</v>
      </c>
      <c r="J798" s="1" t="s">
        <v>14298</v>
      </c>
      <c r="K798" s="2"/>
      <c r="L798" s="1">
        <v>-6.0</v>
      </c>
      <c r="M798" s="1"/>
      <c r="N798" s="1">
        <v>8.95135</v>
      </c>
      <c r="O798" s="1" t="s">
        <v>11771</v>
      </c>
      <c r="P798" s="1" t="s">
        <v>14299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58</v>
      </c>
      <c r="B799" s="1" t="s">
        <v>485</v>
      </c>
      <c r="C799" s="1">
        <v>398.0</v>
      </c>
      <c r="D799" s="1">
        <v>0.0</v>
      </c>
      <c r="E799" s="2"/>
      <c r="F799" s="1" t="s">
        <v>19</v>
      </c>
      <c r="G799" s="1" t="s">
        <v>20</v>
      </c>
      <c r="H799" s="1" t="s">
        <v>14300</v>
      </c>
      <c r="I799" s="1" t="s">
        <v>14301</v>
      </c>
      <c r="J799" s="1" t="s">
        <v>14301</v>
      </c>
      <c r="K799" s="2"/>
      <c r="L799" s="1">
        <v>-1.0</v>
      </c>
      <c r="M799" s="1"/>
      <c r="N799" s="1">
        <v>13.4433</v>
      </c>
      <c r="O799" s="1" t="s">
        <v>11729</v>
      </c>
      <c r="P799" s="1" t="s">
        <v>14302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28</v>
      </c>
      <c r="B800" s="1" t="s">
        <v>17</v>
      </c>
      <c r="C800" s="1">
        <v>329.0</v>
      </c>
      <c r="D800" s="1">
        <v>0.0</v>
      </c>
      <c r="E800" s="1" t="s">
        <v>29</v>
      </c>
      <c r="F800" s="1" t="s">
        <v>19</v>
      </c>
      <c r="G800" s="1" t="s">
        <v>20</v>
      </c>
      <c r="H800" s="1" t="s">
        <v>14303</v>
      </c>
      <c r="I800" s="1" t="s">
        <v>14304</v>
      </c>
      <c r="J800" s="1" t="s">
        <v>14304</v>
      </c>
      <c r="K800" s="2"/>
      <c r="L800" s="1">
        <v>-7.0</v>
      </c>
      <c r="M800" s="1"/>
      <c r="N800" s="1">
        <v>7.06865</v>
      </c>
      <c r="O800" s="1" t="s">
        <v>11771</v>
      </c>
      <c r="P800" s="1" t="s">
        <v>12048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28</v>
      </c>
      <c r="B801" s="1" t="s">
        <v>17</v>
      </c>
      <c r="C801" s="1">
        <v>329.0</v>
      </c>
      <c r="D801" s="1">
        <v>0.0</v>
      </c>
      <c r="E801" s="1" t="s">
        <v>29</v>
      </c>
      <c r="F801" s="1" t="s">
        <v>19</v>
      </c>
      <c r="G801" s="1" t="s">
        <v>20</v>
      </c>
      <c r="H801" s="1" t="s">
        <v>14305</v>
      </c>
      <c r="I801" s="1" t="s">
        <v>14306</v>
      </c>
      <c r="J801" s="1" t="s">
        <v>14306</v>
      </c>
      <c r="K801" s="2"/>
      <c r="L801" s="1">
        <v>-5.0</v>
      </c>
      <c r="M801" s="1"/>
      <c r="N801" s="1">
        <v>9.5731</v>
      </c>
      <c r="O801" s="1" t="s">
        <v>11771</v>
      </c>
      <c r="P801" s="1" t="s">
        <v>14307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28</v>
      </c>
      <c r="B802" s="1" t="s">
        <v>17</v>
      </c>
      <c r="C802" s="1">
        <v>296.2</v>
      </c>
      <c r="D802" s="1">
        <v>0.0</v>
      </c>
      <c r="E802" s="1" t="s">
        <v>29</v>
      </c>
      <c r="F802" s="1" t="s">
        <v>19</v>
      </c>
      <c r="G802" s="1" t="s">
        <v>20</v>
      </c>
      <c r="H802" s="1" t="s">
        <v>14308</v>
      </c>
      <c r="I802" s="1" t="s">
        <v>14309</v>
      </c>
      <c r="J802" s="1" t="s">
        <v>14309</v>
      </c>
      <c r="K802" s="2"/>
      <c r="L802" s="1">
        <v>-7.0</v>
      </c>
      <c r="M802" s="1"/>
      <c r="N802" s="1">
        <v>7.609783333333334</v>
      </c>
      <c r="O802" s="1" t="s">
        <v>11771</v>
      </c>
      <c r="P802" s="1" t="s">
        <v>14310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36</v>
      </c>
      <c r="B803" s="3" t="s">
        <v>17</v>
      </c>
      <c r="C803" s="1">
        <v>199.0</v>
      </c>
      <c r="D803" s="1">
        <v>70.0</v>
      </c>
      <c r="E803" s="2"/>
      <c r="F803" s="1" t="s">
        <v>67</v>
      </c>
      <c r="G803" s="1" t="s">
        <v>68</v>
      </c>
      <c r="H803" s="1" t="s">
        <v>14311</v>
      </c>
      <c r="I803" s="1" t="s">
        <v>14312</v>
      </c>
      <c r="J803" s="1" t="s">
        <v>14312</v>
      </c>
      <c r="K803" s="2"/>
      <c r="L803" s="1">
        <v>-13.0</v>
      </c>
      <c r="M803" s="1"/>
      <c r="N803" s="1">
        <v>5.625166666666667</v>
      </c>
      <c r="O803" s="1" t="s">
        <v>43</v>
      </c>
      <c r="P803" s="1" t="s">
        <v>11805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58</v>
      </c>
      <c r="B804" s="1" t="s">
        <v>17</v>
      </c>
      <c r="C804" s="3">
        <v>299.0</v>
      </c>
      <c r="D804" s="1">
        <v>0.0</v>
      </c>
      <c r="E804" s="2"/>
      <c r="F804" s="1" t="s">
        <v>19</v>
      </c>
      <c r="G804" s="1" t="s">
        <v>20</v>
      </c>
      <c r="H804" s="1" t="s">
        <v>14313</v>
      </c>
      <c r="I804" s="1" t="s">
        <v>14314</v>
      </c>
      <c r="J804" s="1" t="s">
        <v>14314</v>
      </c>
      <c r="K804" s="2"/>
      <c r="L804" s="1">
        <v>-8.0</v>
      </c>
      <c r="M804" s="1"/>
      <c r="N804" s="1">
        <v>6.9587666666666665</v>
      </c>
      <c r="O804" s="1" t="s">
        <v>11729</v>
      </c>
      <c r="P804" s="1" t="s">
        <v>14315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28</v>
      </c>
      <c r="B805" s="1" t="s">
        <v>17</v>
      </c>
      <c r="C805" s="1">
        <v>412.2</v>
      </c>
      <c r="D805" s="1">
        <v>0.0</v>
      </c>
      <c r="E805" s="1" t="s">
        <v>29</v>
      </c>
      <c r="F805" s="1" t="s">
        <v>19</v>
      </c>
      <c r="G805" s="1" t="s">
        <v>20</v>
      </c>
      <c r="H805" s="1" t="s">
        <v>14316</v>
      </c>
      <c r="I805" s="1" t="s">
        <v>14317</v>
      </c>
      <c r="J805" s="1" t="s">
        <v>14317</v>
      </c>
      <c r="K805" s="2"/>
      <c r="L805" s="1">
        <v>-8.0</v>
      </c>
      <c r="M805" s="1"/>
      <c r="N805" s="1">
        <v>6.6567</v>
      </c>
      <c r="O805" s="1" t="s">
        <v>11771</v>
      </c>
      <c r="P805" s="1" t="s">
        <v>14318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16</v>
      </c>
      <c r="B806" s="1" t="s">
        <v>17</v>
      </c>
      <c r="C806" s="1">
        <v>933.0</v>
      </c>
      <c r="D806" s="1">
        <v>0.0</v>
      </c>
      <c r="E806" s="1" t="s">
        <v>560</v>
      </c>
      <c r="F806" s="1" t="s">
        <v>19</v>
      </c>
      <c r="G806" s="1" t="s">
        <v>20</v>
      </c>
      <c r="H806" s="1" t="s">
        <v>14319</v>
      </c>
      <c r="I806" s="1" t="s">
        <v>14320</v>
      </c>
      <c r="J806" s="1" t="s">
        <v>14320</v>
      </c>
      <c r="K806" s="2"/>
      <c r="L806" s="1">
        <v>-7.0</v>
      </c>
      <c r="M806" s="1"/>
      <c r="N806" s="1">
        <v>12.082566666666667</v>
      </c>
      <c r="O806" s="1" t="s">
        <v>11729</v>
      </c>
      <c r="P806" s="1" t="s">
        <v>14321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58</v>
      </c>
      <c r="B807" s="1" t="s">
        <v>17</v>
      </c>
      <c r="C807" s="1">
        <v>264.0</v>
      </c>
      <c r="D807" s="1">
        <v>0.0</v>
      </c>
      <c r="E807" s="2"/>
      <c r="F807" s="1" t="s">
        <v>19</v>
      </c>
      <c r="G807" s="1" t="s">
        <v>20</v>
      </c>
      <c r="H807" s="1" t="s">
        <v>14322</v>
      </c>
      <c r="I807" s="1" t="s">
        <v>14323</v>
      </c>
      <c r="J807" s="1" t="s">
        <v>14323</v>
      </c>
      <c r="K807" s="2"/>
      <c r="L807" s="1">
        <v>-8.0</v>
      </c>
      <c r="M807" s="1"/>
      <c r="N807" s="1">
        <v>6.961483333333334</v>
      </c>
      <c r="O807" s="1" t="s">
        <v>11729</v>
      </c>
      <c r="P807" s="1" t="s">
        <v>11829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58</v>
      </c>
      <c r="B808" s="1" t="s">
        <v>17</v>
      </c>
      <c r="C808" s="1">
        <v>264.0</v>
      </c>
      <c r="D808" s="1">
        <v>0.0</v>
      </c>
      <c r="E808" s="2"/>
      <c r="F808" s="1" t="s">
        <v>19</v>
      </c>
      <c r="G808" s="1" t="s">
        <v>20</v>
      </c>
      <c r="H808" s="1" t="s">
        <v>14324</v>
      </c>
      <c r="I808" s="1" t="s">
        <v>14325</v>
      </c>
      <c r="J808" s="1" t="s">
        <v>14325</v>
      </c>
      <c r="K808" s="2"/>
      <c r="L808" s="1">
        <v>-10.0</v>
      </c>
      <c r="M808" s="1"/>
      <c r="N808" s="1">
        <v>4.325</v>
      </c>
      <c r="O808" s="1" t="s">
        <v>11729</v>
      </c>
      <c r="P808" s="1" t="s">
        <v>14326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58</v>
      </c>
      <c r="B809" s="1" t="s">
        <v>17</v>
      </c>
      <c r="C809" s="1">
        <v>364.0</v>
      </c>
      <c r="D809" s="1">
        <v>0.0</v>
      </c>
      <c r="E809" s="2"/>
      <c r="F809" s="1" t="s">
        <v>19</v>
      </c>
      <c r="G809" s="1" t="s">
        <v>20</v>
      </c>
      <c r="H809" s="1" t="s">
        <v>14327</v>
      </c>
      <c r="I809" s="1" t="s">
        <v>14328</v>
      </c>
      <c r="J809" s="1" t="s">
        <v>14328</v>
      </c>
      <c r="K809" s="2"/>
      <c r="L809" s="1">
        <v>-1.0</v>
      </c>
      <c r="M809" s="1"/>
      <c r="N809" s="1">
        <v>13.21575</v>
      </c>
      <c r="O809" s="1" t="s">
        <v>11729</v>
      </c>
      <c r="P809" s="1" t="s">
        <v>14329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28</v>
      </c>
      <c r="B810" s="1" t="s">
        <v>17</v>
      </c>
      <c r="C810" s="1">
        <v>366.2</v>
      </c>
      <c r="D810" s="1">
        <v>0.0</v>
      </c>
      <c r="E810" s="1" t="s">
        <v>29</v>
      </c>
      <c r="F810" s="1" t="s">
        <v>19</v>
      </c>
      <c r="G810" s="1" t="s">
        <v>20</v>
      </c>
      <c r="H810" s="1" t="s">
        <v>14330</v>
      </c>
      <c r="I810" s="1" t="s">
        <v>14331</v>
      </c>
      <c r="J810" s="1" t="s">
        <v>14331</v>
      </c>
      <c r="K810" s="2"/>
      <c r="L810" s="1">
        <v>-1.0</v>
      </c>
      <c r="M810" s="1"/>
      <c r="N810" s="1">
        <v>13.9194</v>
      </c>
      <c r="O810" s="1" t="s">
        <v>11771</v>
      </c>
      <c r="P810" s="1" t="s">
        <v>14332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28</v>
      </c>
      <c r="B811" s="1" t="s">
        <v>17</v>
      </c>
      <c r="C811" s="1">
        <v>493.0</v>
      </c>
      <c r="D811" s="1">
        <v>0.0</v>
      </c>
      <c r="E811" s="1" t="s">
        <v>29</v>
      </c>
      <c r="F811" s="1" t="s">
        <v>19</v>
      </c>
      <c r="G811" s="1" t="s">
        <v>20</v>
      </c>
      <c r="H811" s="1" t="s">
        <v>14333</v>
      </c>
      <c r="I811" s="1" t="s">
        <v>14334</v>
      </c>
      <c r="J811" s="1" t="s">
        <v>14334</v>
      </c>
      <c r="K811" s="2"/>
      <c r="L811" s="1">
        <v>-3.0</v>
      </c>
      <c r="M811" s="1"/>
      <c r="N811" s="1">
        <v>11.542766666666667</v>
      </c>
      <c r="O811" s="1" t="s">
        <v>11771</v>
      </c>
      <c r="P811" s="1" t="s">
        <v>14335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28</v>
      </c>
      <c r="B812" s="1" t="s">
        <v>17</v>
      </c>
      <c r="C812" s="1">
        <v>311.2</v>
      </c>
      <c r="D812" s="1">
        <v>0.0</v>
      </c>
      <c r="E812" s="1" t="s">
        <v>29</v>
      </c>
      <c r="F812" s="1" t="s">
        <v>19</v>
      </c>
      <c r="G812" s="1" t="s">
        <v>20</v>
      </c>
      <c r="H812" s="1" t="s">
        <v>14336</v>
      </c>
      <c r="I812" s="1" t="s">
        <v>14337</v>
      </c>
      <c r="J812" s="1" t="s">
        <v>14337</v>
      </c>
      <c r="K812" s="2"/>
      <c r="L812" s="1">
        <v>-3.0</v>
      </c>
      <c r="M812" s="1"/>
      <c r="N812" s="1">
        <v>11.1986</v>
      </c>
      <c r="O812" s="1" t="s">
        <v>11771</v>
      </c>
      <c r="P812" s="1" t="s">
        <v>14338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58</v>
      </c>
      <c r="B813" s="1" t="s">
        <v>17</v>
      </c>
      <c r="C813" s="3">
        <v>321.0</v>
      </c>
      <c r="D813" s="1">
        <v>0.0</v>
      </c>
      <c r="E813" s="2"/>
      <c r="F813" s="1" t="s">
        <v>19</v>
      </c>
      <c r="G813" s="1" t="s">
        <v>20</v>
      </c>
      <c r="H813" s="1" t="s">
        <v>14339</v>
      </c>
      <c r="I813" s="1" t="s">
        <v>14340</v>
      </c>
      <c r="J813" s="1" t="s">
        <v>14340</v>
      </c>
      <c r="K813" s="2"/>
      <c r="L813" s="1">
        <v>-1.0</v>
      </c>
      <c r="M813" s="1"/>
      <c r="N813" s="1">
        <v>13.31865</v>
      </c>
      <c r="O813" s="1" t="s">
        <v>11729</v>
      </c>
      <c r="P813" s="1" t="s">
        <v>14341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179</v>
      </c>
      <c r="B814" s="1" t="s">
        <v>17</v>
      </c>
      <c r="C814" s="1">
        <v>476.0</v>
      </c>
      <c r="D814" s="1">
        <v>0.0</v>
      </c>
      <c r="E814" s="1" t="s">
        <v>29</v>
      </c>
      <c r="F814" s="1" t="s">
        <v>38</v>
      </c>
      <c r="G814" s="1" t="s">
        <v>93</v>
      </c>
      <c r="H814" s="1" t="s">
        <v>14342</v>
      </c>
      <c r="I814" s="1" t="s">
        <v>14343</v>
      </c>
      <c r="J814" s="1" t="s">
        <v>14344</v>
      </c>
      <c r="K814" s="1" t="s">
        <v>14345</v>
      </c>
      <c r="L814" s="1">
        <v>-3.0</v>
      </c>
      <c r="M814" s="1">
        <v>0.18798333333333334</v>
      </c>
      <c r="N814" s="1">
        <v>13.670033333333333</v>
      </c>
      <c r="O814" s="1" t="s">
        <v>182</v>
      </c>
      <c r="P814" s="1" t="s">
        <v>14346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28</v>
      </c>
      <c r="B815" s="1" t="s">
        <v>17</v>
      </c>
      <c r="C815" s="3">
        <v>214.2</v>
      </c>
      <c r="D815" s="1">
        <v>0.0</v>
      </c>
      <c r="E815" s="1" t="s">
        <v>29</v>
      </c>
      <c r="F815" s="1" t="s">
        <v>19</v>
      </c>
      <c r="G815" s="1" t="s">
        <v>20</v>
      </c>
      <c r="H815" s="1" t="s">
        <v>14347</v>
      </c>
      <c r="I815" s="1" t="s">
        <v>14348</v>
      </c>
      <c r="J815" s="1" t="s">
        <v>14348</v>
      </c>
      <c r="K815" s="2"/>
      <c r="L815" s="1">
        <v>1.0</v>
      </c>
      <c r="M815" s="1"/>
      <c r="N815" s="1">
        <v>16.804383333333334</v>
      </c>
      <c r="O815" s="1" t="s">
        <v>11771</v>
      </c>
      <c r="P815" s="1" t="s">
        <v>11935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58</v>
      </c>
      <c r="B816" s="1" t="s">
        <v>17</v>
      </c>
      <c r="C816" s="3">
        <v>264.0</v>
      </c>
      <c r="D816" s="1">
        <v>0.0</v>
      </c>
      <c r="E816" s="2"/>
      <c r="F816" s="1" t="s">
        <v>19</v>
      </c>
      <c r="G816" s="1" t="s">
        <v>20</v>
      </c>
      <c r="H816" s="1" t="s">
        <v>14349</v>
      </c>
      <c r="I816" s="1" t="s">
        <v>14350</v>
      </c>
      <c r="J816" s="1" t="s">
        <v>14350</v>
      </c>
      <c r="K816" s="2"/>
      <c r="L816" s="1">
        <v>-1.0</v>
      </c>
      <c r="M816" s="1"/>
      <c r="N816" s="1">
        <v>13.227416666666667</v>
      </c>
      <c r="O816" s="1" t="s">
        <v>11729</v>
      </c>
      <c r="P816" s="1" t="s">
        <v>12712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36</v>
      </c>
      <c r="B817" s="1" t="s">
        <v>180</v>
      </c>
      <c r="C817" s="3">
        <v>8933.0</v>
      </c>
      <c r="D817" s="1">
        <v>2025.0</v>
      </c>
      <c r="E817" s="2"/>
      <c r="F817" s="1" t="s">
        <v>67</v>
      </c>
      <c r="G817" s="1" t="s">
        <v>68</v>
      </c>
      <c r="H817" s="1" t="s">
        <v>14351</v>
      </c>
      <c r="I817" s="2"/>
      <c r="J817" s="2"/>
      <c r="K817" s="2"/>
      <c r="L817" s="1">
        <v>0.0</v>
      </c>
      <c r="M817" s="1"/>
      <c r="N817" s="2"/>
      <c r="O817" s="1" t="s">
        <v>43</v>
      </c>
      <c r="P817" s="1" t="s">
        <v>14352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36</v>
      </c>
      <c r="B818" s="1" t="s">
        <v>17</v>
      </c>
      <c r="C818" s="1">
        <v>247.0</v>
      </c>
      <c r="D818" s="1">
        <v>62.0</v>
      </c>
      <c r="E818" s="2"/>
      <c r="F818" s="1" t="s">
        <v>67</v>
      </c>
      <c r="G818" s="1" t="s">
        <v>68</v>
      </c>
      <c r="H818" s="1" t="s">
        <v>14353</v>
      </c>
      <c r="I818" s="1" t="s">
        <v>14354</v>
      </c>
      <c r="J818" s="1" t="s">
        <v>14354</v>
      </c>
      <c r="K818" s="2"/>
      <c r="L818" s="1">
        <v>-4.0</v>
      </c>
      <c r="M818" s="1"/>
      <c r="N818" s="1">
        <v>15.027383333333333</v>
      </c>
      <c r="O818" s="1" t="s">
        <v>43</v>
      </c>
      <c r="P818" s="1" t="s">
        <v>14102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36</v>
      </c>
      <c r="B819" s="1" t="s">
        <v>17</v>
      </c>
      <c r="C819" s="3">
        <v>242.0</v>
      </c>
      <c r="D819" s="1">
        <v>27.0</v>
      </c>
      <c r="E819" s="1" t="s">
        <v>29</v>
      </c>
      <c r="F819" s="1" t="s">
        <v>38</v>
      </c>
      <c r="G819" s="1" t="s">
        <v>20</v>
      </c>
      <c r="H819" s="1" t="s">
        <v>14355</v>
      </c>
      <c r="I819" s="1" t="s">
        <v>14356</v>
      </c>
      <c r="J819" s="1" t="s">
        <v>14357</v>
      </c>
      <c r="K819" s="1" t="s">
        <v>14358</v>
      </c>
      <c r="L819" s="1">
        <v>5.0</v>
      </c>
      <c r="M819" s="1">
        <v>4.438916666666667</v>
      </c>
      <c r="N819" s="1">
        <v>25.668483333333334</v>
      </c>
      <c r="O819" s="1" t="s">
        <v>43</v>
      </c>
      <c r="P819" s="1" t="s">
        <v>14359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58</v>
      </c>
      <c r="B820" s="1" t="s">
        <v>17</v>
      </c>
      <c r="C820" s="1">
        <v>224.0</v>
      </c>
      <c r="D820" s="1">
        <v>0.0</v>
      </c>
      <c r="E820" s="2"/>
      <c r="F820" s="1" t="s">
        <v>19</v>
      </c>
      <c r="G820" s="1" t="s">
        <v>20</v>
      </c>
      <c r="H820" s="1" t="s">
        <v>14360</v>
      </c>
      <c r="I820" s="1" t="s">
        <v>14361</v>
      </c>
      <c r="J820" s="1" t="s">
        <v>14361</v>
      </c>
      <c r="K820" s="2"/>
      <c r="L820" s="1">
        <v>-8.0</v>
      </c>
      <c r="M820" s="1"/>
      <c r="N820" s="1">
        <v>6.5290333333333335</v>
      </c>
      <c r="O820" s="1" t="s">
        <v>11729</v>
      </c>
      <c r="P820" s="1" t="s">
        <v>12156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36</v>
      </c>
      <c r="B821" s="1" t="s">
        <v>17</v>
      </c>
      <c r="C821" s="1">
        <v>381.0</v>
      </c>
      <c r="D821" s="1">
        <v>53.0</v>
      </c>
      <c r="E821" s="2"/>
      <c r="F821" s="1" t="s">
        <v>67</v>
      </c>
      <c r="G821" s="1" t="s">
        <v>20</v>
      </c>
      <c r="H821" s="1" t="s">
        <v>14362</v>
      </c>
      <c r="I821" s="1" t="s">
        <v>14363</v>
      </c>
      <c r="J821" s="1" t="s">
        <v>14363</v>
      </c>
      <c r="K821" s="2"/>
      <c r="L821" s="1">
        <v>-6.0</v>
      </c>
      <c r="M821" s="1"/>
      <c r="N821" s="1">
        <v>12.684616666666667</v>
      </c>
      <c r="O821" s="1" t="s">
        <v>43</v>
      </c>
      <c r="P821" s="1" t="s">
        <v>14364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28</v>
      </c>
      <c r="B822" s="1" t="s">
        <v>17</v>
      </c>
      <c r="C822" s="1">
        <v>214.2</v>
      </c>
      <c r="D822" s="1">
        <v>0.0</v>
      </c>
      <c r="E822" s="1" t="s">
        <v>29</v>
      </c>
      <c r="F822" s="1" t="s">
        <v>19</v>
      </c>
      <c r="G822" s="1" t="s">
        <v>20</v>
      </c>
      <c r="H822" s="1" t="s">
        <v>14365</v>
      </c>
      <c r="I822" s="1" t="s">
        <v>14366</v>
      </c>
      <c r="J822" s="1" t="s">
        <v>14366</v>
      </c>
      <c r="K822" s="2"/>
      <c r="L822" s="1">
        <v>-4.0</v>
      </c>
      <c r="M822" s="1"/>
      <c r="N822" s="1">
        <v>10.502683333333334</v>
      </c>
      <c r="O822" s="1" t="s">
        <v>11771</v>
      </c>
      <c r="P822" s="1" t="s">
        <v>11935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179</v>
      </c>
      <c r="B823" s="1" t="s">
        <v>17</v>
      </c>
      <c r="C823" s="1">
        <v>39.0</v>
      </c>
      <c r="D823" s="1">
        <v>0.0</v>
      </c>
      <c r="E823" s="2"/>
      <c r="F823" s="1" t="s">
        <v>67</v>
      </c>
      <c r="G823" s="1" t="s">
        <v>93</v>
      </c>
      <c r="H823" s="1" t="s">
        <v>14367</v>
      </c>
      <c r="I823" s="1" t="s">
        <v>14368</v>
      </c>
      <c r="J823" s="1" t="s">
        <v>14368</v>
      </c>
      <c r="K823" s="2"/>
      <c r="L823" s="1">
        <v>-5.0</v>
      </c>
      <c r="M823" s="1"/>
      <c r="N823" s="1">
        <v>1.0003</v>
      </c>
      <c r="O823" s="1" t="s">
        <v>182</v>
      </c>
      <c r="P823" s="1" t="s">
        <v>14369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179</v>
      </c>
      <c r="B824" s="1" t="s">
        <v>17</v>
      </c>
      <c r="C824" s="1">
        <v>49.0</v>
      </c>
      <c r="D824" s="1">
        <v>0.0</v>
      </c>
      <c r="E824" s="2"/>
      <c r="F824" s="1" t="s">
        <v>67</v>
      </c>
      <c r="G824" s="1" t="s">
        <v>93</v>
      </c>
      <c r="H824" s="1" t="s">
        <v>14370</v>
      </c>
      <c r="I824" s="1" t="s">
        <v>14371</v>
      </c>
      <c r="J824" s="1" t="s">
        <v>14371</v>
      </c>
      <c r="K824" s="2"/>
      <c r="L824" s="1">
        <v>-5.0</v>
      </c>
      <c r="M824" s="1"/>
      <c r="N824" s="1">
        <v>0.05988333333333333</v>
      </c>
      <c r="O824" s="1" t="s">
        <v>182</v>
      </c>
      <c r="P824" s="1" t="s">
        <v>14372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16</v>
      </c>
      <c r="B825" s="1" t="s">
        <v>17</v>
      </c>
      <c r="C825" s="1">
        <v>379.0</v>
      </c>
      <c r="D825" s="1">
        <v>0.0</v>
      </c>
      <c r="E825" s="1" t="s">
        <v>12270</v>
      </c>
      <c r="F825" s="1" t="s">
        <v>19</v>
      </c>
      <c r="G825" s="1" t="s">
        <v>20</v>
      </c>
      <c r="H825" s="1" t="s">
        <v>14373</v>
      </c>
      <c r="I825" s="1" t="s">
        <v>14374</v>
      </c>
      <c r="J825" s="1" t="s">
        <v>14374</v>
      </c>
      <c r="K825" s="2"/>
      <c r="L825" s="1">
        <v>0.0</v>
      </c>
      <c r="M825" s="1"/>
      <c r="N825" s="1">
        <v>15.81065</v>
      </c>
      <c r="O825" s="1" t="s">
        <v>11729</v>
      </c>
      <c r="P825" s="1" t="s">
        <v>14375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28</v>
      </c>
      <c r="B826" s="1" t="s">
        <v>17</v>
      </c>
      <c r="C826" s="1">
        <v>271.2</v>
      </c>
      <c r="D826" s="1">
        <v>0.0</v>
      </c>
      <c r="E826" s="1" t="s">
        <v>29</v>
      </c>
      <c r="F826" s="1" t="s">
        <v>19</v>
      </c>
      <c r="G826" s="1" t="s">
        <v>20</v>
      </c>
      <c r="H826" s="1" t="s">
        <v>14376</v>
      </c>
      <c r="I826" s="1" t="s">
        <v>14377</v>
      </c>
      <c r="J826" s="1" t="s">
        <v>14377</v>
      </c>
      <c r="K826" s="2"/>
      <c r="L826" s="1">
        <v>-1.0</v>
      </c>
      <c r="M826" s="1"/>
      <c r="N826" s="1">
        <v>13.621516666666666</v>
      </c>
      <c r="O826" s="1" t="s">
        <v>11771</v>
      </c>
      <c r="P826" s="1" t="s">
        <v>14378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36</v>
      </c>
      <c r="B827" s="1" t="s">
        <v>17</v>
      </c>
      <c r="C827" s="1">
        <v>245.0</v>
      </c>
      <c r="D827" s="1">
        <v>61.0</v>
      </c>
      <c r="E827" s="2"/>
      <c r="F827" s="1" t="s">
        <v>67</v>
      </c>
      <c r="G827" s="1" t="s">
        <v>93</v>
      </c>
      <c r="H827" s="1" t="s">
        <v>14379</v>
      </c>
      <c r="I827" s="1" t="s">
        <v>14380</v>
      </c>
      <c r="J827" s="1" t="s">
        <v>14380</v>
      </c>
      <c r="K827" s="2"/>
      <c r="L827" s="1">
        <v>-5.0</v>
      </c>
      <c r="M827" s="1"/>
      <c r="N827" s="1">
        <v>14.76605</v>
      </c>
      <c r="O827" s="1" t="s">
        <v>43</v>
      </c>
      <c r="P827" s="1" t="s">
        <v>14381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58</v>
      </c>
      <c r="B828" s="1" t="s">
        <v>17</v>
      </c>
      <c r="C828" s="1">
        <v>528.0</v>
      </c>
      <c r="D828" s="1">
        <v>0.0</v>
      </c>
      <c r="E828" s="2"/>
      <c r="F828" s="1" t="s">
        <v>19</v>
      </c>
      <c r="G828" s="1" t="s">
        <v>20</v>
      </c>
      <c r="H828" s="1" t="s">
        <v>14382</v>
      </c>
      <c r="I828" s="1" t="s">
        <v>14383</v>
      </c>
      <c r="J828" s="1" t="s">
        <v>14383</v>
      </c>
      <c r="K828" s="2"/>
      <c r="L828" s="1">
        <v>-7.0</v>
      </c>
      <c r="M828" s="1"/>
      <c r="N828" s="1">
        <v>12.7176</v>
      </c>
      <c r="O828" s="1" t="s">
        <v>11729</v>
      </c>
      <c r="P828" s="1" t="s">
        <v>14384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36</v>
      </c>
      <c r="B829" s="1" t="s">
        <v>17</v>
      </c>
      <c r="C829" s="1">
        <v>413.0</v>
      </c>
      <c r="D829" s="1">
        <v>0.0</v>
      </c>
      <c r="E829" s="1" t="s">
        <v>29</v>
      </c>
      <c r="F829" s="1" t="s">
        <v>38</v>
      </c>
      <c r="G829" s="1" t="s">
        <v>20</v>
      </c>
      <c r="H829" s="1" t="s">
        <v>14385</v>
      </c>
      <c r="I829" s="1" t="s">
        <v>14386</v>
      </c>
      <c r="J829" s="1" t="s">
        <v>14387</v>
      </c>
      <c r="K829" s="1" t="s">
        <v>14388</v>
      </c>
      <c r="L829" s="1">
        <v>-10.0</v>
      </c>
      <c r="M829" s="1">
        <v>3.8499666666666665</v>
      </c>
      <c r="N829" s="1">
        <v>11.944983333333333</v>
      </c>
      <c r="O829" s="1" t="s">
        <v>43</v>
      </c>
      <c r="P829" s="1" t="s">
        <v>14389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28</v>
      </c>
      <c r="B830" s="1" t="s">
        <v>17</v>
      </c>
      <c r="C830" s="1">
        <v>182.2</v>
      </c>
      <c r="D830" s="1">
        <v>0.0</v>
      </c>
      <c r="E830" s="1" t="s">
        <v>29</v>
      </c>
      <c r="F830" s="1" t="s">
        <v>19</v>
      </c>
      <c r="G830" s="1" t="s">
        <v>20</v>
      </c>
      <c r="H830" s="1" t="s">
        <v>14390</v>
      </c>
      <c r="I830" s="1" t="s">
        <v>14391</v>
      </c>
      <c r="J830" s="1" t="s">
        <v>14391</v>
      </c>
      <c r="K830" s="2"/>
      <c r="L830" s="1">
        <v>-5.0</v>
      </c>
      <c r="M830" s="1"/>
      <c r="N830" s="1">
        <v>9.94225</v>
      </c>
      <c r="O830" s="1" t="s">
        <v>11771</v>
      </c>
      <c r="P830" s="1" t="s">
        <v>11775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28</v>
      </c>
      <c r="B831" s="1" t="s">
        <v>17</v>
      </c>
      <c r="C831" s="1">
        <v>364.0</v>
      </c>
      <c r="D831" s="1">
        <v>0.0</v>
      </c>
      <c r="E831" s="1" t="s">
        <v>29</v>
      </c>
      <c r="F831" s="1" t="s">
        <v>19</v>
      </c>
      <c r="G831" s="1" t="s">
        <v>20</v>
      </c>
      <c r="H831" s="1" t="s">
        <v>14392</v>
      </c>
      <c r="I831" s="1" t="s">
        <v>14393</v>
      </c>
      <c r="J831" s="1" t="s">
        <v>14393</v>
      </c>
      <c r="K831" s="2"/>
      <c r="L831" s="1">
        <v>1.0</v>
      </c>
      <c r="M831" s="1"/>
      <c r="N831" s="1">
        <v>16.64056666666667</v>
      </c>
      <c r="O831" s="1" t="s">
        <v>11771</v>
      </c>
      <c r="P831" s="1" t="s">
        <v>14394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28</v>
      </c>
      <c r="B832" s="1" t="s">
        <v>17</v>
      </c>
      <c r="C832" s="3">
        <v>239.2</v>
      </c>
      <c r="D832" s="1">
        <v>0.0</v>
      </c>
      <c r="E832" s="1" t="s">
        <v>29</v>
      </c>
      <c r="F832" s="1" t="s">
        <v>19</v>
      </c>
      <c r="G832" s="1" t="s">
        <v>20</v>
      </c>
      <c r="H832" s="1" t="s">
        <v>14395</v>
      </c>
      <c r="I832" s="1" t="s">
        <v>14396</v>
      </c>
      <c r="J832" s="1" t="s">
        <v>14396</v>
      </c>
      <c r="K832" s="2"/>
      <c r="L832" s="1">
        <v>-3.0</v>
      </c>
      <c r="M832" s="1"/>
      <c r="N832" s="1">
        <v>11.92205</v>
      </c>
      <c r="O832" s="1" t="s">
        <v>11771</v>
      </c>
      <c r="P832" s="1" t="s">
        <v>14397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58</v>
      </c>
      <c r="B833" s="1" t="s">
        <v>17</v>
      </c>
      <c r="C833" s="3">
        <v>423.0</v>
      </c>
      <c r="D833" s="1">
        <v>0.0</v>
      </c>
      <c r="E833" s="2"/>
      <c r="F833" s="1" t="s">
        <v>19</v>
      </c>
      <c r="G833" s="1" t="s">
        <v>20</v>
      </c>
      <c r="H833" s="1" t="s">
        <v>14398</v>
      </c>
      <c r="I833" s="1" t="s">
        <v>14399</v>
      </c>
      <c r="J833" s="1" t="s">
        <v>14399</v>
      </c>
      <c r="K833" s="2"/>
      <c r="L833" s="1">
        <v>-7.0</v>
      </c>
      <c r="M833" s="1"/>
      <c r="N833" s="1">
        <v>7.863483333333333</v>
      </c>
      <c r="O833" s="1" t="s">
        <v>11729</v>
      </c>
      <c r="P833" s="1" t="s">
        <v>14400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28</v>
      </c>
      <c r="B834" s="1" t="s">
        <v>17</v>
      </c>
      <c r="C834" s="3">
        <v>429.0</v>
      </c>
      <c r="D834" s="1">
        <v>0.0</v>
      </c>
      <c r="E834" s="1" t="s">
        <v>29</v>
      </c>
      <c r="F834" s="1" t="s">
        <v>19</v>
      </c>
      <c r="G834" s="1" t="s">
        <v>20</v>
      </c>
      <c r="H834" s="1" t="s">
        <v>14401</v>
      </c>
      <c r="I834" s="1" t="s">
        <v>14402</v>
      </c>
      <c r="J834" s="1" t="s">
        <v>14402</v>
      </c>
      <c r="K834" s="2"/>
      <c r="L834" s="1">
        <v>-6.0</v>
      </c>
      <c r="M834" s="1"/>
      <c r="N834" s="1">
        <v>8.078466666666667</v>
      </c>
      <c r="O834" s="1" t="s">
        <v>11771</v>
      </c>
      <c r="P834" s="1" t="s">
        <v>14403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36</v>
      </c>
      <c r="B835" s="1" t="s">
        <v>17</v>
      </c>
      <c r="C835" s="1">
        <v>374.0</v>
      </c>
      <c r="D835" s="1">
        <v>0.0</v>
      </c>
      <c r="E835" s="1" t="s">
        <v>29</v>
      </c>
      <c r="F835" s="1" t="s">
        <v>38</v>
      </c>
      <c r="G835" s="1" t="s">
        <v>20</v>
      </c>
      <c r="H835" s="1" t="s">
        <v>14404</v>
      </c>
      <c r="I835" s="1" t="s">
        <v>14405</v>
      </c>
      <c r="J835" s="1" t="s">
        <v>14406</v>
      </c>
      <c r="K835" s="1" t="s">
        <v>14407</v>
      </c>
      <c r="L835" s="1">
        <v>-10.0</v>
      </c>
      <c r="M835" s="1">
        <v>0.9533333333333334</v>
      </c>
      <c r="N835" s="1">
        <v>6.699033333333333</v>
      </c>
      <c r="O835" s="1" t="s">
        <v>43</v>
      </c>
      <c r="P835" s="1" t="s">
        <v>12153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28</v>
      </c>
      <c r="B836" s="1" t="s">
        <v>17</v>
      </c>
      <c r="C836" s="3">
        <v>568.4</v>
      </c>
      <c r="D836" s="1">
        <v>0.0</v>
      </c>
      <c r="E836" s="1" t="s">
        <v>29</v>
      </c>
      <c r="F836" s="1" t="s">
        <v>19</v>
      </c>
      <c r="G836" s="1" t="s">
        <v>20</v>
      </c>
      <c r="H836" s="1" t="s">
        <v>14408</v>
      </c>
      <c r="I836" s="1" t="s">
        <v>14409</v>
      </c>
      <c r="J836" s="1" t="s">
        <v>14409</v>
      </c>
      <c r="K836" s="2"/>
      <c r="L836" s="1">
        <v>-11.0</v>
      </c>
      <c r="M836" s="1"/>
      <c r="N836" s="1">
        <v>8.768016666666666</v>
      </c>
      <c r="O836" s="1" t="s">
        <v>11771</v>
      </c>
      <c r="P836" s="1" t="s">
        <v>14410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28</v>
      </c>
      <c r="B837" s="1" t="s">
        <v>17</v>
      </c>
      <c r="C837" s="1">
        <v>314.0</v>
      </c>
      <c r="D837" s="1">
        <v>0.0</v>
      </c>
      <c r="E837" s="1" t="s">
        <v>29</v>
      </c>
      <c r="F837" s="1" t="s">
        <v>19</v>
      </c>
      <c r="G837" s="1" t="s">
        <v>20</v>
      </c>
      <c r="H837" s="1" t="s">
        <v>14411</v>
      </c>
      <c r="I837" s="1" t="s">
        <v>14412</v>
      </c>
      <c r="J837" s="1" t="s">
        <v>14412</v>
      </c>
      <c r="K837" s="2"/>
      <c r="L837" s="1">
        <v>-4.0</v>
      </c>
      <c r="M837" s="1"/>
      <c r="N837" s="1">
        <v>10.9466</v>
      </c>
      <c r="O837" s="1" t="s">
        <v>11771</v>
      </c>
      <c r="P837" s="1" t="s">
        <v>14413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28</v>
      </c>
      <c r="B838" s="1" t="s">
        <v>17</v>
      </c>
      <c r="C838" s="1">
        <v>324.0</v>
      </c>
      <c r="D838" s="1">
        <v>0.0</v>
      </c>
      <c r="E838" s="1" t="s">
        <v>29</v>
      </c>
      <c r="F838" s="1" t="s">
        <v>19</v>
      </c>
      <c r="G838" s="1" t="s">
        <v>20</v>
      </c>
      <c r="H838" s="1" t="s">
        <v>14414</v>
      </c>
      <c r="I838" s="1" t="s">
        <v>14415</v>
      </c>
      <c r="J838" s="1" t="s">
        <v>14415</v>
      </c>
      <c r="K838" s="2"/>
      <c r="L838" s="1">
        <v>-9.0</v>
      </c>
      <c r="M838" s="1"/>
      <c r="N838" s="1">
        <v>5.75225</v>
      </c>
      <c r="O838" s="1" t="s">
        <v>11771</v>
      </c>
      <c r="P838" s="1" t="s">
        <v>14416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28</v>
      </c>
      <c r="B839" s="1" t="s">
        <v>17</v>
      </c>
      <c r="C839" s="1">
        <v>214.2</v>
      </c>
      <c r="D839" s="1">
        <v>0.0</v>
      </c>
      <c r="E839" s="1" t="s">
        <v>29</v>
      </c>
      <c r="F839" s="1" t="s">
        <v>19</v>
      </c>
      <c r="G839" s="1" t="s">
        <v>20</v>
      </c>
      <c r="H839" s="1" t="s">
        <v>14417</v>
      </c>
      <c r="I839" s="1" t="s">
        <v>14418</v>
      </c>
      <c r="J839" s="1" t="s">
        <v>14418</v>
      </c>
      <c r="K839" s="2"/>
      <c r="L839" s="1">
        <v>-8.0</v>
      </c>
      <c r="M839" s="1"/>
      <c r="N839" s="1">
        <v>6.872183333333333</v>
      </c>
      <c r="O839" s="1" t="s">
        <v>11771</v>
      </c>
      <c r="P839" s="1" t="s">
        <v>11935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28</v>
      </c>
      <c r="B840" s="1" t="s">
        <v>17</v>
      </c>
      <c r="C840" s="3">
        <v>593.2</v>
      </c>
      <c r="D840" s="1">
        <v>0.0</v>
      </c>
      <c r="E840" s="1" t="s">
        <v>29</v>
      </c>
      <c r="F840" s="1" t="s">
        <v>19</v>
      </c>
      <c r="G840" s="1" t="s">
        <v>20</v>
      </c>
      <c r="H840" s="1" t="s">
        <v>14419</v>
      </c>
      <c r="I840" s="1" t="s">
        <v>14420</v>
      </c>
      <c r="J840" s="1" t="s">
        <v>14420</v>
      </c>
      <c r="K840" s="2"/>
      <c r="L840" s="1">
        <v>-17.0</v>
      </c>
      <c r="M840" s="1"/>
      <c r="N840" s="1">
        <v>2.91015</v>
      </c>
      <c r="O840" s="1" t="s">
        <v>11771</v>
      </c>
      <c r="P840" s="1" t="s">
        <v>14421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16</v>
      </c>
      <c r="B841" s="1" t="s">
        <v>17</v>
      </c>
      <c r="C841" s="1">
        <v>1187.0</v>
      </c>
      <c r="D841" s="1">
        <v>0.0</v>
      </c>
      <c r="E841" s="1" t="s">
        <v>14422</v>
      </c>
      <c r="F841" s="1" t="s">
        <v>19</v>
      </c>
      <c r="G841" s="1" t="s">
        <v>20</v>
      </c>
      <c r="H841" s="1" t="s">
        <v>14423</v>
      </c>
      <c r="I841" s="1" t="s">
        <v>14424</v>
      </c>
      <c r="J841" s="1" t="s">
        <v>14424</v>
      </c>
      <c r="K841" s="2"/>
      <c r="L841" s="1">
        <v>-5.0</v>
      </c>
      <c r="M841" s="1"/>
      <c r="N841" s="1">
        <v>14.549216666666666</v>
      </c>
      <c r="O841" s="1" t="s">
        <v>11729</v>
      </c>
      <c r="P841" s="1" t="s">
        <v>14425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36</v>
      </c>
      <c r="B842" s="1" t="s">
        <v>17</v>
      </c>
      <c r="C842" s="3">
        <v>269.0</v>
      </c>
      <c r="D842" s="1">
        <v>0.0</v>
      </c>
      <c r="E842" s="1" t="s">
        <v>29</v>
      </c>
      <c r="F842" s="1" t="s">
        <v>38</v>
      </c>
      <c r="G842" s="1" t="s">
        <v>93</v>
      </c>
      <c r="H842" s="1" t="s">
        <v>14426</v>
      </c>
      <c r="I842" s="1" t="s">
        <v>14427</v>
      </c>
      <c r="J842" s="1" t="s">
        <v>14428</v>
      </c>
      <c r="K842" s="1" t="s">
        <v>14429</v>
      </c>
      <c r="L842" s="1">
        <v>-8.0</v>
      </c>
      <c r="M842" s="1">
        <v>0.37396666666666667</v>
      </c>
      <c r="N842" s="1">
        <v>6.09545</v>
      </c>
      <c r="O842" s="1" t="s">
        <v>43</v>
      </c>
      <c r="P842" s="1" t="s">
        <v>14430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36</v>
      </c>
      <c r="B843" s="1" t="s">
        <v>17</v>
      </c>
      <c r="C843" s="1">
        <v>199.0</v>
      </c>
      <c r="D843" s="1">
        <v>50.0</v>
      </c>
      <c r="E843" s="2"/>
      <c r="F843" s="1" t="s">
        <v>67</v>
      </c>
      <c r="G843" s="1" t="s">
        <v>93</v>
      </c>
      <c r="H843" s="1" t="s">
        <v>14431</v>
      </c>
      <c r="I843" s="1" t="s">
        <v>14432</v>
      </c>
      <c r="J843" s="1" t="s">
        <v>14432</v>
      </c>
      <c r="K843" s="2"/>
      <c r="L843" s="1">
        <v>-12.0</v>
      </c>
      <c r="M843" s="1"/>
      <c r="N843" s="1">
        <v>7.0298</v>
      </c>
      <c r="O843" s="1" t="s">
        <v>43</v>
      </c>
      <c r="P843" s="1" t="s">
        <v>14000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28</v>
      </c>
      <c r="B844" s="1" t="s">
        <v>17</v>
      </c>
      <c r="C844" s="1">
        <v>658.0</v>
      </c>
      <c r="D844" s="1">
        <v>0.0</v>
      </c>
      <c r="E844" s="1" t="s">
        <v>29</v>
      </c>
      <c r="F844" s="1" t="s">
        <v>19</v>
      </c>
      <c r="G844" s="1" t="s">
        <v>20</v>
      </c>
      <c r="H844" s="1" t="s">
        <v>14433</v>
      </c>
      <c r="I844" s="1" t="s">
        <v>14434</v>
      </c>
      <c r="J844" s="1" t="s">
        <v>14434</v>
      </c>
      <c r="K844" s="2"/>
      <c r="L844" s="1">
        <v>-4.0</v>
      </c>
      <c r="M844" s="1"/>
      <c r="N844" s="1">
        <v>15.523516666666668</v>
      </c>
      <c r="O844" s="1" t="s">
        <v>11771</v>
      </c>
      <c r="P844" s="1" t="s">
        <v>14435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36</v>
      </c>
      <c r="B845" s="1" t="s">
        <v>17</v>
      </c>
      <c r="C845" s="3">
        <v>464.0</v>
      </c>
      <c r="D845" s="1">
        <v>53.0</v>
      </c>
      <c r="E845" s="1" t="s">
        <v>29</v>
      </c>
      <c r="F845" s="1" t="s">
        <v>38</v>
      </c>
      <c r="G845" s="1" t="s">
        <v>20</v>
      </c>
      <c r="H845" s="1" t="s">
        <v>14436</v>
      </c>
      <c r="I845" s="1" t="s">
        <v>14437</v>
      </c>
      <c r="J845" s="1" t="s">
        <v>14438</v>
      </c>
      <c r="K845" s="1" t="s">
        <v>14439</v>
      </c>
      <c r="L845" s="1">
        <v>-15.0</v>
      </c>
      <c r="M845" s="1">
        <v>1.39685</v>
      </c>
      <c r="N845" s="1">
        <v>16.224416666666666</v>
      </c>
      <c r="O845" s="1" t="s">
        <v>43</v>
      </c>
      <c r="P845" s="1" t="s">
        <v>14440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36</v>
      </c>
      <c r="B846" s="1" t="s">
        <v>17</v>
      </c>
      <c r="C846" s="1">
        <v>618.0</v>
      </c>
      <c r="D846" s="1">
        <v>145.0</v>
      </c>
      <c r="E846" s="2"/>
      <c r="F846" s="1" t="s">
        <v>67</v>
      </c>
      <c r="G846" s="1" t="s">
        <v>68</v>
      </c>
      <c r="H846" s="1" t="s">
        <v>14441</v>
      </c>
      <c r="I846" s="1" t="s">
        <v>14442</v>
      </c>
      <c r="J846" s="1" t="s">
        <v>14442</v>
      </c>
      <c r="K846" s="2"/>
      <c r="L846" s="1">
        <v>-7.0</v>
      </c>
      <c r="M846" s="1"/>
      <c r="N846" s="1">
        <v>16.586883333333333</v>
      </c>
      <c r="O846" s="1" t="s">
        <v>43</v>
      </c>
      <c r="P846" s="1" t="s">
        <v>14443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58</v>
      </c>
      <c r="B847" s="1" t="s">
        <v>17</v>
      </c>
      <c r="C847" s="1">
        <v>593.0</v>
      </c>
      <c r="D847" s="1">
        <v>0.0</v>
      </c>
      <c r="E847" s="2"/>
      <c r="F847" s="1" t="s">
        <v>19</v>
      </c>
      <c r="G847" s="1" t="s">
        <v>20</v>
      </c>
      <c r="H847" s="1" t="s">
        <v>14444</v>
      </c>
      <c r="I847" s="1" t="s">
        <v>14445</v>
      </c>
      <c r="J847" s="1" t="s">
        <v>14445</v>
      </c>
      <c r="K847" s="2"/>
      <c r="L847" s="1">
        <v>-3.0</v>
      </c>
      <c r="M847" s="1"/>
      <c r="N847" s="1">
        <v>16.305616666666666</v>
      </c>
      <c r="O847" s="1" t="s">
        <v>11729</v>
      </c>
      <c r="P847" s="1" t="s">
        <v>14446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58</v>
      </c>
      <c r="B848" s="1" t="s">
        <v>17</v>
      </c>
      <c r="C848" s="3">
        <v>423.0</v>
      </c>
      <c r="D848" s="1">
        <v>0.0</v>
      </c>
      <c r="E848" s="2"/>
      <c r="F848" s="1" t="s">
        <v>19</v>
      </c>
      <c r="G848" s="1" t="s">
        <v>20</v>
      </c>
      <c r="H848" s="1" t="s">
        <v>14447</v>
      </c>
      <c r="I848" s="1" t="s">
        <v>14448</v>
      </c>
      <c r="J848" s="1" t="s">
        <v>14448</v>
      </c>
      <c r="K848" s="2"/>
      <c r="L848" s="1">
        <v>-6.0</v>
      </c>
      <c r="M848" s="1"/>
      <c r="N848" s="1">
        <v>8.690983333333334</v>
      </c>
      <c r="O848" s="1" t="s">
        <v>11729</v>
      </c>
      <c r="P848" s="1" t="s">
        <v>14449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58</v>
      </c>
      <c r="B849" s="1" t="s">
        <v>17</v>
      </c>
      <c r="C849" s="3">
        <v>658.0</v>
      </c>
      <c r="D849" s="1">
        <v>0.0</v>
      </c>
      <c r="E849" s="2"/>
      <c r="F849" s="1" t="s">
        <v>19</v>
      </c>
      <c r="G849" s="1" t="s">
        <v>93</v>
      </c>
      <c r="H849" s="1" t="s">
        <v>14450</v>
      </c>
      <c r="I849" s="1" t="s">
        <v>14451</v>
      </c>
      <c r="J849" s="1" t="s">
        <v>14451</v>
      </c>
      <c r="K849" s="2"/>
      <c r="L849" s="1">
        <v>-7.0</v>
      </c>
      <c r="M849" s="1"/>
      <c r="N849" s="1">
        <v>12.34365</v>
      </c>
      <c r="O849" s="1" t="s">
        <v>11729</v>
      </c>
      <c r="P849" s="1" t="s">
        <v>14452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485</v>
      </c>
      <c r="C850" s="1">
        <v>399.0</v>
      </c>
      <c r="D850" s="1">
        <v>0.0</v>
      </c>
      <c r="E850" s="1" t="s">
        <v>13942</v>
      </c>
      <c r="F850" s="1" t="s">
        <v>19</v>
      </c>
      <c r="G850" s="1" t="s">
        <v>20</v>
      </c>
      <c r="H850" s="1" t="s">
        <v>14453</v>
      </c>
      <c r="I850" s="1" t="s">
        <v>14454</v>
      </c>
      <c r="J850" s="1" t="s">
        <v>14454</v>
      </c>
      <c r="K850" s="2"/>
      <c r="L850" s="1">
        <v>-8.0</v>
      </c>
      <c r="M850" s="1"/>
      <c r="N850" s="1">
        <v>6.766566666666667</v>
      </c>
      <c r="O850" s="1" t="s">
        <v>11729</v>
      </c>
      <c r="P850" s="1" t="s">
        <v>14455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28</v>
      </c>
      <c r="B851" s="1" t="s">
        <v>17</v>
      </c>
      <c r="C851" s="3">
        <v>807.4</v>
      </c>
      <c r="D851" s="1">
        <v>0.0</v>
      </c>
      <c r="E851" s="1" t="s">
        <v>29</v>
      </c>
      <c r="F851" s="1" t="s">
        <v>19</v>
      </c>
      <c r="G851" s="1" t="s">
        <v>20</v>
      </c>
      <c r="H851" s="1" t="s">
        <v>14456</v>
      </c>
      <c r="I851" s="1" t="s">
        <v>14457</v>
      </c>
      <c r="J851" s="1" t="s">
        <v>14457</v>
      </c>
      <c r="K851" s="2"/>
      <c r="L851" s="1">
        <v>-6.0</v>
      </c>
      <c r="M851" s="1"/>
      <c r="N851" s="1">
        <v>13.47175</v>
      </c>
      <c r="O851" s="1" t="s">
        <v>11771</v>
      </c>
      <c r="P851" s="1" t="s">
        <v>14458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16</v>
      </c>
      <c r="B852" s="1" t="s">
        <v>485</v>
      </c>
      <c r="C852" s="1">
        <v>488.0</v>
      </c>
      <c r="D852" s="1">
        <v>0.0</v>
      </c>
      <c r="E852" s="1" t="s">
        <v>14459</v>
      </c>
      <c r="F852" s="1" t="s">
        <v>19</v>
      </c>
      <c r="G852" s="1" t="s">
        <v>20</v>
      </c>
      <c r="H852" s="1" t="s">
        <v>14460</v>
      </c>
      <c r="I852" s="1" t="s">
        <v>14461</v>
      </c>
      <c r="J852" s="1" t="s">
        <v>14461</v>
      </c>
      <c r="K852" s="2"/>
      <c r="L852" s="1">
        <v>-3.0</v>
      </c>
      <c r="M852" s="1"/>
      <c r="N852" s="1">
        <v>11.190133333333334</v>
      </c>
      <c r="O852" s="1" t="s">
        <v>11729</v>
      </c>
      <c r="P852" s="1" t="s">
        <v>14462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36</v>
      </c>
      <c r="B853" s="1" t="s">
        <v>17</v>
      </c>
      <c r="C853" s="1">
        <v>538.0</v>
      </c>
      <c r="D853" s="1">
        <v>0.0</v>
      </c>
      <c r="E853" s="1" t="s">
        <v>29</v>
      </c>
      <c r="F853" s="1" t="s">
        <v>38</v>
      </c>
      <c r="G853" s="1" t="s">
        <v>20</v>
      </c>
      <c r="H853" s="1" t="s">
        <v>14463</v>
      </c>
      <c r="I853" s="1" t="s">
        <v>14464</v>
      </c>
      <c r="J853" s="1" t="s">
        <v>14465</v>
      </c>
      <c r="K853" s="1" t="s">
        <v>14466</v>
      </c>
      <c r="L853" s="1">
        <v>-22.0</v>
      </c>
      <c r="M853" s="1">
        <v>0.44503333333333334</v>
      </c>
      <c r="N853" s="1">
        <v>18.645033333333334</v>
      </c>
      <c r="O853" s="1" t="s">
        <v>43</v>
      </c>
      <c r="P853" s="1" t="s">
        <v>14467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58</v>
      </c>
      <c r="B854" s="1" t="s">
        <v>485</v>
      </c>
      <c r="C854" s="3">
        <v>329.0</v>
      </c>
      <c r="D854" s="1">
        <v>0.0</v>
      </c>
      <c r="E854" s="2"/>
      <c r="F854" s="1" t="s">
        <v>19</v>
      </c>
      <c r="G854" s="1" t="s">
        <v>20</v>
      </c>
      <c r="H854" s="1" t="s">
        <v>14468</v>
      </c>
      <c r="I854" s="1" t="s">
        <v>14469</v>
      </c>
      <c r="J854" s="1" t="s">
        <v>14469</v>
      </c>
      <c r="K854" s="2"/>
      <c r="L854" s="1">
        <v>-7.0</v>
      </c>
      <c r="M854" s="1"/>
      <c r="N854" s="1">
        <v>7.567233333333333</v>
      </c>
      <c r="O854" s="1" t="s">
        <v>11729</v>
      </c>
      <c r="P854" s="1" t="s">
        <v>14470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36</v>
      </c>
      <c r="B855" s="1" t="s">
        <v>17</v>
      </c>
      <c r="C855" s="1">
        <v>676.0</v>
      </c>
      <c r="D855" s="1">
        <v>27.0</v>
      </c>
      <c r="E855" s="1" t="s">
        <v>29</v>
      </c>
      <c r="F855" s="1" t="s">
        <v>38</v>
      </c>
      <c r="G855" s="1" t="s">
        <v>20</v>
      </c>
      <c r="H855" s="1" t="s">
        <v>14471</v>
      </c>
      <c r="I855" s="1" t="s">
        <v>14472</v>
      </c>
      <c r="J855" s="1" t="s">
        <v>14473</v>
      </c>
      <c r="K855" s="1" t="s">
        <v>14474</v>
      </c>
      <c r="L855" s="1">
        <v>9.0</v>
      </c>
      <c r="M855" s="1">
        <v>0.38383333333333336</v>
      </c>
      <c r="N855" s="1">
        <v>11.2209</v>
      </c>
      <c r="O855" s="1" t="s">
        <v>43</v>
      </c>
      <c r="P855" s="1" t="s">
        <v>14475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36</v>
      </c>
      <c r="B856" s="1" t="s">
        <v>17</v>
      </c>
      <c r="C856" s="1">
        <v>250.0</v>
      </c>
      <c r="D856" s="1">
        <v>0.0</v>
      </c>
      <c r="E856" s="1" t="s">
        <v>29</v>
      </c>
      <c r="F856" s="1" t="s">
        <v>38</v>
      </c>
      <c r="G856" s="1" t="s">
        <v>20</v>
      </c>
      <c r="H856" s="1" t="s">
        <v>14476</v>
      </c>
      <c r="I856" s="1" t="s">
        <v>14477</v>
      </c>
      <c r="J856" s="1" t="s">
        <v>14478</v>
      </c>
      <c r="K856" s="1" t="s">
        <v>14479</v>
      </c>
      <c r="L856" s="1">
        <v>7.0</v>
      </c>
      <c r="M856" s="1">
        <v>0.7528666666666667</v>
      </c>
      <c r="N856" s="1">
        <v>7.614366666666666</v>
      </c>
      <c r="O856" s="1" t="s">
        <v>43</v>
      </c>
      <c r="P856" s="1" t="s">
        <v>14000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16</v>
      </c>
      <c r="B857" s="1" t="s">
        <v>17</v>
      </c>
      <c r="C857" s="1">
        <v>329.0</v>
      </c>
      <c r="D857" s="1">
        <v>0.0</v>
      </c>
      <c r="E857" s="2"/>
      <c r="F857" s="1" t="s">
        <v>67</v>
      </c>
      <c r="G857" s="1" t="s">
        <v>20</v>
      </c>
      <c r="H857" s="1" t="s">
        <v>14480</v>
      </c>
      <c r="I857" s="1" t="s">
        <v>14481</v>
      </c>
      <c r="J857" s="1" t="s">
        <v>14481</v>
      </c>
      <c r="K857" s="2"/>
      <c r="L857" s="1">
        <v>-7.0</v>
      </c>
      <c r="M857" s="1"/>
      <c r="N857" s="1">
        <v>7.904566666666667</v>
      </c>
      <c r="O857" s="1" t="s">
        <v>11729</v>
      </c>
      <c r="P857" s="1" t="s">
        <v>741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36</v>
      </c>
      <c r="B858" s="1" t="s">
        <v>17</v>
      </c>
      <c r="C858" s="1">
        <v>119.0</v>
      </c>
      <c r="D858" s="1">
        <v>0.0</v>
      </c>
      <c r="E858" s="2"/>
      <c r="F858" s="1" t="s">
        <v>67</v>
      </c>
      <c r="G858" s="1" t="s">
        <v>68</v>
      </c>
      <c r="H858" s="1" t="s">
        <v>14482</v>
      </c>
      <c r="I858" s="1" t="s">
        <v>14483</v>
      </c>
      <c r="J858" s="1" t="s">
        <v>14483</v>
      </c>
      <c r="K858" s="2"/>
      <c r="L858" s="1">
        <v>-14.0</v>
      </c>
      <c r="M858" s="1"/>
      <c r="N858" s="1">
        <v>5.599683333333333</v>
      </c>
      <c r="O858" s="1" t="s">
        <v>43</v>
      </c>
      <c r="P858" s="1" t="s">
        <v>14484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36</v>
      </c>
      <c r="B859" s="1" t="s">
        <v>17</v>
      </c>
      <c r="C859" s="1">
        <v>243.0</v>
      </c>
      <c r="D859" s="1">
        <v>61.0</v>
      </c>
      <c r="E859" s="2"/>
      <c r="F859" s="1" t="s">
        <v>67</v>
      </c>
      <c r="G859" s="1" t="s">
        <v>20</v>
      </c>
      <c r="H859" s="1" t="s">
        <v>14485</v>
      </c>
      <c r="I859" s="1" t="s">
        <v>14486</v>
      </c>
      <c r="J859" s="1" t="s">
        <v>14486</v>
      </c>
      <c r="K859" s="2"/>
      <c r="L859" s="1">
        <v>-10.0</v>
      </c>
      <c r="M859" s="1"/>
      <c r="N859" s="1">
        <v>8.551066666666667</v>
      </c>
      <c r="O859" s="1" t="s">
        <v>43</v>
      </c>
      <c r="P859" s="1" t="s">
        <v>14487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36</v>
      </c>
      <c r="B860" s="1" t="s">
        <v>17</v>
      </c>
      <c r="C860" s="1">
        <v>555.0</v>
      </c>
      <c r="D860" s="1">
        <v>117.0</v>
      </c>
      <c r="E860" s="2"/>
      <c r="F860" s="1" t="s">
        <v>67</v>
      </c>
      <c r="G860" s="1" t="s">
        <v>68</v>
      </c>
      <c r="H860" s="1" t="s">
        <v>14488</v>
      </c>
      <c r="I860" s="1" t="s">
        <v>14489</v>
      </c>
      <c r="J860" s="1" t="s">
        <v>14489</v>
      </c>
      <c r="K860" s="2"/>
      <c r="L860" s="1">
        <v>-10.0</v>
      </c>
      <c r="M860" s="1"/>
      <c r="N860" s="1">
        <v>11.709</v>
      </c>
      <c r="O860" s="1" t="s">
        <v>43</v>
      </c>
      <c r="P860" s="1" t="s">
        <v>14490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28</v>
      </c>
      <c r="B861" s="1" t="s">
        <v>17</v>
      </c>
      <c r="C861" s="1">
        <v>394.0</v>
      </c>
      <c r="D861" s="1">
        <v>0.0</v>
      </c>
      <c r="E861" s="1" t="s">
        <v>29</v>
      </c>
      <c r="F861" s="1" t="s">
        <v>19</v>
      </c>
      <c r="G861" s="1" t="s">
        <v>20</v>
      </c>
      <c r="H861" s="1" t="s">
        <v>14491</v>
      </c>
      <c r="I861" s="1" t="s">
        <v>14492</v>
      </c>
      <c r="J861" s="1" t="s">
        <v>14492</v>
      </c>
      <c r="K861" s="2"/>
      <c r="L861" s="1">
        <v>0.0</v>
      </c>
      <c r="M861" s="1"/>
      <c r="N861" s="1">
        <v>14.492766666666666</v>
      </c>
      <c r="O861" s="1" t="s">
        <v>11771</v>
      </c>
      <c r="P861" s="1" t="s">
        <v>14493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28</v>
      </c>
      <c r="B862" s="1" t="s">
        <v>17</v>
      </c>
      <c r="C862" s="3">
        <v>429.0</v>
      </c>
      <c r="D862" s="1">
        <v>0.0</v>
      </c>
      <c r="E862" s="1" t="s">
        <v>29</v>
      </c>
      <c r="F862" s="1" t="s">
        <v>19</v>
      </c>
      <c r="G862" s="1" t="s">
        <v>20</v>
      </c>
      <c r="H862" s="1" t="s">
        <v>14494</v>
      </c>
      <c r="I862" s="1" t="s">
        <v>14495</v>
      </c>
      <c r="J862" s="1" t="s">
        <v>14495</v>
      </c>
      <c r="K862" s="2"/>
      <c r="L862" s="1">
        <v>-3.0</v>
      </c>
      <c r="M862" s="1"/>
      <c r="N862" s="1">
        <v>11.827</v>
      </c>
      <c r="O862" s="1" t="s">
        <v>11771</v>
      </c>
      <c r="P862" s="1" t="s">
        <v>14496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36</v>
      </c>
      <c r="B863" s="1" t="s">
        <v>17</v>
      </c>
      <c r="C863" s="1">
        <v>406.0</v>
      </c>
      <c r="D863" s="1">
        <v>87.0</v>
      </c>
      <c r="E863" s="2"/>
      <c r="F863" s="1" t="s">
        <v>67</v>
      </c>
      <c r="G863" s="1" t="s">
        <v>68</v>
      </c>
      <c r="H863" s="1" t="s">
        <v>14497</v>
      </c>
      <c r="I863" s="1" t="s">
        <v>14498</v>
      </c>
      <c r="J863" s="1" t="s">
        <v>14498</v>
      </c>
      <c r="K863" s="2"/>
      <c r="L863" s="1">
        <v>-6.0</v>
      </c>
      <c r="M863" s="1"/>
      <c r="N863" s="1">
        <v>13.186016666666667</v>
      </c>
      <c r="O863" s="1" t="s">
        <v>43</v>
      </c>
      <c r="P863" s="1" t="s">
        <v>14499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28</v>
      </c>
      <c r="B864" s="1" t="s">
        <v>17</v>
      </c>
      <c r="C864" s="1">
        <v>289.0</v>
      </c>
      <c r="D864" s="1">
        <v>0.0</v>
      </c>
      <c r="E864" s="1" t="s">
        <v>29</v>
      </c>
      <c r="F864" s="1" t="s">
        <v>19</v>
      </c>
      <c r="G864" s="1" t="s">
        <v>20</v>
      </c>
      <c r="H864" s="1" t="s">
        <v>14500</v>
      </c>
      <c r="I864" s="1" t="s">
        <v>14501</v>
      </c>
      <c r="J864" s="1" t="s">
        <v>14501</v>
      </c>
      <c r="K864" s="2"/>
      <c r="L864" s="1">
        <v>-4.0</v>
      </c>
      <c r="M864" s="1"/>
      <c r="N864" s="1">
        <v>10.129766666666667</v>
      </c>
      <c r="O864" s="1" t="s">
        <v>11771</v>
      </c>
      <c r="P864" s="1" t="s">
        <v>12241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28</v>
      </c>
      <c r="B865" s="1" t="s">
        <v>17</v>
      </c>
      <c r="C865" s="1">
        <v>214.2</v>
      </c>
      <c r="D865" s="1">
        <v>0.0</v>
      </c>
      <c r="E865" s="1" t="s">
        <v>29</v>
      </c>
      <c r="F865" s="1" t="s">
        <v>19</v>
      </c>
      <c r="G865" s="1" t="s">
        <v>20</v>
      </c>
      <c r="H865" s="1" t="s">
        <v>14502</v>
      </c>
      <c r="I865" s="1" t="s">
        <v>14503</v>
      </c>
      <c r="J865" s="1" t="s">
        <v>14503</v>
      </c>
      <c r="K865" s="2"/>
      <c r="L865" s="1">
        <v>-6.0</v>
      </c>
      <c r="M865" s="1"/>
      <c r="N865" s="1">
        <v>8.712683333333333</v>
      </c>
      <c r="O865" s="1" t="s">
        <v>11771</v>
      </c>
      <c r="P865" s="1" t="s">
        <v>14504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58</v>
      </c>
      <c r="B866" s="1" t="s">
        <v>485</v>
      </c>
      <c r="C866" s="1">
        <v>321.0</v>
      </c>
      <c r="D866" s="1">
        <v>0.0</v>
      </c>
      <c r="E866" s="2"/>
      <c r="F866" s="1" t="s">
        <v>19</v>
      </c>
      <c r="G866" s="1" t="s">
        <v>20</v>
      </c>
      <c r="H866" s="1" t="s">
        <v>14505</v>
      </c>
      <c r="I866" s="1" t="s">
        <v>14506</v>
      </c>
      <c r="J866" s="1" t="s">
        <v>14506</v>
      </c>
      <c r="K866" s="2"/>
      <c r="L866" s="1">
        <v>-5.0</v>
      </c>
      <c r="M866" s="1"/>
      <c r="N866" s="1">
        <v>9.701583333333334</v>
      </c>
      <c r="O866" s="1" t="s">
        <v>11729</v>
      </c>
      <c r="P866" s="1" t="s">
        <v>14507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58</v>
      </c>
      <c r="B867" s="1" t="s">
        <v>485</v>
      </c>
      <c r="C867" s="1">
        <v>264.0</v>
      </c>
      <c r="D867" s="1">
        <v>0.0</v>
      </c>
      <c r="E867" s="2"/>
      <c r="F867" s="1" t="s">
        <v>19</v>
      </c>
      <c r="G867" s="1" t="s">
        <v>20</v>
      </c>
      <c r="H867" s="1" t="s">
        <v>14508</v>
      </c>
      <c r="I867" s="1" t="s">
        <v>14509</v>
      </c>
      <c r="J867" s="1" t="s">
        <v>14509</v>
      </c>
      <c r="K867" s="2"/>
      <c r="L867" s="1">
        <v>-5.0</v>
      </c>
      <c r="M867" s="1"/>
      <c r="N867" s="1">
        <v>9.089716666666666</v>
      </c>
      <c r="O867" s="1" t="s">
        <v>11729</v>
      </c>
      <c r="P867" s="1" t="s">
        <v>11829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28</v>
      </c>
      <c r="B868" s="1" t="s">
        <v>17</v>
      </c>
      <c r="C868" s="1">
        <v>543.2</v>
      </c>
      <c r="D868" s="1">
        <v>0.0</v>
      </c>
      <c r="E868" s="1" t="s">
        <v>29</v>
      </c>
      <c r="F868" s="1" t="s">
        <v>19</v>
      </c>
      <c r="G868" s="1" t="s">
        <v>20</v>
      </c>
      <c r="H868" s="1" t="s">
        <v>14510</v>
      </c>
      <c r="I868" s="1" t="s">
        <v>14511</v>
      </c>
      <c r="J868" s="1" t="s">
        <v>14511</v>
      </c>
      <c r="K868" s="2"/>
      <c r="L868" s="1">
        <v>-8.0</v>
      </c>
      <c r="M868" s="1"/>
      <c r="N868" s="1">
        <v>11.530283333333333</v>
      </c>
      <c r="O868" s="1" t="s">
        <v>11771</v>
      </c>
      <c r="P868" s="1" t="s">
        <v>14512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36</v>
      </c>
      <c r="B869" s="1" t="s">
        <v>17</v>
      </c>
      <c r="C869" s="1">
        <v>313.0</v>
      </c>
      <c r="D869" s="1">
        <v>0.0</v>
      </c>
      <c r="E869" s="1" t="s">
        <v>29</v>
      </c>
      <c r="F869" s="1" t="s">
        <v>38</v>
      </c>
      <c r="G869" s="1" t="s">
        <v>20</v>
      </c>
      <c r="H869" s="1" t="s">
        <v>14513</v>
      </c>
      <c r="I869" s="1" t="s">
        <v>14514</v>
      </c>
      <c r="J869" s="1" t="s">
        <v>14515</v>
      </c>
      <c r="K869" s="1" t="s">
        <v>14516</v>
      </c>
      <c r="L869" s="1">
        <v>-22.0</v>
      </c>
      <c r="M869" s="1">
        <v>0.5901333333333333</v>
      </c>
      <c r="N869" s="1">
        <v>6.335533333333333</v>
      </c>
      <c r="O869" s="1" t="s">
        <v>43</v>
      </c>
      <c r="P869" s="1" t="s">
        <v>14517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28</v>
      </c>
      <c r="B870" s="1" t="s">
        <v>17</v>
      </c>
      <c r="C870" s="1">
        <v>748.0</v>
      </c>
      <c r="D870" s="1">
        <v>0.0</v>
      </c>
      <c r="E870" s="1" t="s">
        <v>29</v>
      </c>
      <c r="F870" s="1" t="s">
        <v>19</v>
      </c>
      <c r="G870" s="1" t="s">
        <v>20</v>
      </c>
      <c r="H870" s="1" t="s">
        <v>14518</v>
      </c>
      <c r="I870" s="1" t="s">
        <v>14519</v>
      </c>
      <c r="J870" s="1" t="s">
        <v>14519</v>
      </c>
      <c r="K870" s="2"/>
      <c r="L870" s="1">
        <v>-9.0</v>
      </c>
      <c r="M870" s="1"/>
      <c r="N870" s="1">
        <v>10.070166666666667</v>
      </c>
      <c r="O870" s="1" t="s">
        <v>11771</v>
      </c>
      <c r="P870" s="1" t="s">
        <v>14520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36</v>
      </c>
      <c r="B871" s="1" t="s">
        <v>17</v>
      </c>
      <c r="C871" s="1">
        <v>296.0</v>
      </c>
      <c r="D871" s="1">
        <v>12.0</v>
      </c>
      <c r="E871" s="1" t="s">
        <v>29</v>
      </c>
      <c r="F871" s="1" t="s">
        <v>38</v>
      </c>
      <c r="G871" s="1" t="s">
        <v>20</v>
      </c>
      <c r="H871" s="1" t="s">
        <v>14521</v>
      </c>
      <c r="I871" s="1" t="s">
        <v>14522</v>
      </c>
      <c r="J871" s="1" t="s">
        <v>14523</v>
      </c>
      <c r="K871" s="1" t="s">
        <v>14524</v>
      </c>
      <c r="L871" s="1">
        <v>3.0</v>
      </c>
      <c r="M871" s="1">
        <v>1.0939166666666666</v>
      </c>
      <c r="N871" s="1">
        <v>8.484416666666666</v>
      </c>
      <c r="O871" s="1" t="s">
        <v>43</v>
      </c>
      <c r="P871" s="1" t="s">
        <v>14525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36</v>
      </c>
      <c r="B872" s="1" t="s">
        <v>17</v>
      </c>
      <c r="C872" s="1">
        <v>1071.0</v>
      </c>
      <c r="D872" s="1">
        <v>14.0</v>
      </c>
      <c r="E872" s="1" t="s">
        <v>29</v>
      </c>
      <c r="F872" s="1" t="s">
        <v>38</v>
      </c>
      <c r="G872" s="1" t="s">
        <v>93</v>
      </c>
      <c r="H872" s="1" t="s">
        <v>14526</v>
      </c>
      <c r="I872" s="1" t="s">
        <v>14527</v>
      </c>
      <c r="J872" s="1" t="s">
        <v>14528</v>
      </c>
      <c r="K872" s="1" t="s">
        <v>14529</v>
      </c>
      <c r="L872" s="1">
        <v>4.0</v>
      </c>
      <c r="M872" s="1">
        <v>2.4752</v>
      </c>
      <c r="N872" s="1">
        <v>13.160733333333333</v>
      </c>
      <c r="O872" s="1" t="s">
        <v>43</v>
      </c>
      <c r="P872" s="1" t="s">
        <v>14530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58</v>
      </c>
      <c r="B873" s="1" t="s">
        <v>485</v>
      </c>
      <c r="C873" s="1">
        <v>394.0</v>
      </c>
      <c r="D873" s="1">
        <v>0.0</v>
      </c>
      <c r="E873" s="2"/>
      <c r="F873" s="1" t="s">
        <v>19</v>
      </c>
      <c r="G873" s="1" t="s">
        <v>93</v>
      </c>
      <c r="H873" s="1" t="s">
        <v>14531</v>
      </c>
      <c r="I873" s="1" t="s">
        <v>14532</v>
      </c>
      <c r="J873" s="1" t="s">
        <v>14532</v>
      </c>
      <c r="K873" s="2"/>
      <c r="L873" s="1">
        <v>1.0</v>
      </c>
      <c r="M873" s="1"/>
      <c r="N873" s="1">
        <v>16.372716666666665</v>
      </c>
      <c r="O873" s="1" t="s">
        <v>11729</v>
      </c>
      <c r="P873" s="1" t="s">
        <v>14533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28</v>
      </c>
      <c r="B874" s="1" t="s">
        <v>17</v>
      </c>
      <c r="C874" s="1">
        <v>214.2</v>
      </c>
      <c r="D874" s="1">
        <v>0.0</v>
      </c>
      <c r="E874" s="1" t="s">
        <v>29</v>
      </c>
      <c r="F874" s="1" t="s">
        <v>19</v>
      </c>
      <c r="G874" s="1" t="s">
        <v>20</v>
      </c>
      <c r="H874" s="1" t="s">
        <v>14534</v>
      </c>
      <c r="I874" s="1" t="s">
        <v>14535</v>
      </c>
      <c r="J874" s="1" t="s">
        <v>14535</v>
      </c>
      <c r="K874" s="2"/>
      <c r="L874" s="1">
        <v>-6.0</v>
      </c>
      <c r="M874" s="1"/>
      <c r="N874" s="1">
        <v>8.99305</v>
      </c>
      <c r="O874" s="1" t="s">
        <v>11771</v>
      </c>
      <c r="P874" s="1" t="s">
        <v>11935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58</v>
      </c>
      <c r="B875" s="1" t="s">
        <v>485</v>
      </c>
      <c r="C875" s="3">
        <v>858.0</v>
      </c>
      <c r="D875" s="1">
        <v>0.0</v>
      </c>
      <c r="E875" s="2"/>
      <c r="F875" s="1" t="s">
        <v>19</v>
      </c>
      <c r="G875" s="1" t="s">
        <v>20</v>
      </c>
      <c r="H875" s="1" t="s">
        <v>14536</v>
      </c>
      <c r="I875" s="1" t="s">
        <v>14537</v>
      </c>
      <c r="J875" s="1" t="s">
        <v>14537</v>
      </c>
      <c r="K875" s="2"/>
      <c r="L875" s="1">
        <v>1.0</v>
      </c>
      <c r="M875" s="1"/>
      <c r="N875" s="1">
        <v>21.9971</v>
      </c>
      <c r="O875" s="1" t="s">
        <v>11729</v>
      </c>
      <c r="P875" s="1" t="s">
        <v>14538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36</v>
      </c>
      <c r="B876" s="1" t="s">
        <v>17</v>
      </c>
      <c r="C876" s="1">
        <v>245.0</v>
      </c>
      <c r="D876" s="1">
        <v>61.0</v>
      </c>
      <c r="E876" s="2"/>
      <c r="F876" s="1" t="s">
        <v>67</v>
      </c>
      <c r="G876" s="1" t="s">
        <v>68</v>
      </c>
      <c r="H876" s="1" t="s">
        <v>14539</v>
      </c>
      <c r="I876" s="1" t="s">
        <v>14540</v>
      </c>
      <c r="J876" s="1" t="s">
        <v>14540</v>
      </c>
      <c r="K876" s="2"/>
      <c r="L876" s="1">
        <v>-13.0</v>
      </c>
      <c r="M876" s="1"/>
      <c r="N876" s="1">
        <v>5.3733</v>
      </c>
      <c r="O876" s="1" t="s">
        <v>43</v>
      </c>
      <c r="P876" s="1" t="s">
        <v>14541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28</v>
      </c>
      <c r="B877" s="1" t="s">
        <v>17</v>
      </c>
      <c r="C877" s="3">
        <v>394.0</v>
      </c>
      <c r="D877" s="1">
        <v>0.0</v>
      </c>
      <c r="E877" s="1" t="s">
        <v>29</v>
      </c>
      <c r="F877" s="1" t="s">
        <v>19</v>
      </c>
      <c r="G877" s="1" t="s">
        <v>20</v>
      </c>
      <c r="H877" s="1" t="s">
        <v>14542</v>
      </c>
      <c r="I877" s="1" t="s">
        <v>14543</v>
      </c>
      <c r="J877" s="1" t="s">
        <v>14543</v>
      </c>
      <c r="K877" s="2"/>
      <c r="L877" s="1">
        <v>-3.0</v>
      </c>
      <c r="M877" s="1"/>
      <c r="N877" s="1">
        <v>11.68525</v>
      </c>
      <c r="O877" s="1" t="s">
        <v>11771</v>
      </c>
      <c r="P877" s="1" t="s">
        <v>14544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28</v>
      </c>
      <c r="B878" s="1" t="s">
        <v>17</v>
      </c>
      <c r="C878" s="1">
        <v>394.0</v>
      </c>
      <c r="D878" s="1">
        <v>0.0</v>
      </c>
      <c r="E878" s="1" t="s">
        <v>29</v>
      </c>
      <c r="F878" s="1" t="s">
        <v>19</v>
      </c>
      <c r="G878" s="1" t="s">
        <v>20</v>
      </c>
      <c r="H878" s="1" t="s">
        <v>14545</v>
      </c>
      <c r="I878" s="1" t="s">
        <v>14546</v>
      </c>
      <c r="J878" s="1" t="s">
        <v>14546</v>
      </c>
      <c r="K878" s="2"/>
      <c r="L878" s="1">
        <v>0.0</v>
      </c>
      <c r="M878" s="1"/>
      <c r="N878" s="1">
        <v>14.16405</v>
      </c>
      <c r="O878" s="1" t="s">
        <v>11771</v>
      </c>
      <c r="P878" s="1" t="s">
        <v>12841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28</v>
      </c>
      <c r="B879" s="1" t="s">
        <v>17</v>
      </c>
      <c r="C879" s="1">
        <v>542.4</v>
      </c>
      <c r="D879" s="1">
        <v>0.0</v>
      </c>
      <c r="E879" s="1" t="s">
        <v>29</v>
      </c>
      <c r="F879" s="1" t="s">
        <v>19</v>
      </c>
      <c r="G879" s="1" t="s">
        <v>20</v>
      </c>
      <c r="H879" s="1" t="s">
        <v>14547</v>
      </c>
      <c r="I879" s="1" t="s">
        <v>14548</v>
      </c>
      <c r="J879" s="1" t="s">
        <v>14548</v>
      </c>
      <c r="K879" s="2"/>
      <c r="L879" s="1">
        <v>-7.0</v>
      </c>
      <c r="M879" s="1"/>
      <c r="N879" s="1">
        <v>12.541283333333332</v>
      </c>
      <c r="O879" s="1" t="s">
        <v>11771</v>
      </c>
      <c r="P879" s="1" t="s">
        <v>14549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58</v>
      </c>
      <c r="B880" s="1" t="s">
        <v>17</v>
      </c>
      <c r="C880" s="1">
        <v>394.0</v>
      </c>
      <c r="D880" s="1">
        <v>0.0</v>
      </c>
      <c r="E880" s="2"/>
      <c r="F880" s="1" t="s">
        <v>19</v>
      </c>
      <c r="G880" s="1" t="s">
        <v>20</v>
      </c>
      <c r="H880" s="1" t="s">
        <v>14550</v>
      </c>
      <c r="I880" s="1" t="s">
        <v>14551</v>
      </c>
      <c r="J880" s="1" t="s">
        <v>14551</v>
      </c>
      <c r="K880" s="2"/>
      <c r="L880" s="1">
        <v>-3.0</v>
      </c>
      <c r="M880" s="1"/>
      <c r="N880" s="1">
        <v>11.509416666666667</v>
      </c>
      <c r="O880" s="1" t="s">
        <v>11729</v>
      </c>
      <c r="P880" s="1" t="s">
        <v>14552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28</v>
      </c>
      <c r="B881" s="1" t="s">
        <v>17</v>
      </c>
      <c r="C881" s="3">
        <v>428.4</v>
      </c>
      <c r="D881" s="1">
        <v>0.0</v>
      </c>
      <c r="E881" s="1" t="s">
        <v>29</v>
      </c>
      <c r="F881" s="1" t="s">
        <v>19</v>
      </c>
      <c r="G881" s="1" t="s">
        <v>20</v>
      </c>
      <c r="H881" s="1" t="s">
        <v>14553</v>
      </c>
      <c r="I881" s="1" t="s">
        <v>14554</v>
      </c>
      <c r="J881" s="1" t="s">
        <v>14554</v>
      </c>
      <c r="K881" s="2"/>
      <c r="L881" s="1">
        <v>-1.0</v>
      </c>
      <c r="M881" s="1"/>
      <c r="N881" s="1">
        <v>13.007266666666666</v>
      </c>
      <c r="O881" s="1" t="s">
        <v>11771</v>
      </c>
      <c r="P881" s="1" t="s">
        <v>14555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28</v>
      </c>
      <c r="B882" s="1" t="s">
        <v>17</v>
      </c>
      <c r="C882" s="1">
        <v>214.2</v>
      </c>
      <c r="D882" s="1">
        <v>0.0</v>
      </c>
      <c r="E882" s="1" t="s">
        <v>29</v>
      </c>
      <c r="F882" s="1" t="s">
        <v>19</v>
      </c>
      <c r="G882" s="1" t="s">
        <v>20</v>
      </c>
      <c r="H882" s="1" t="s">
        <v>14556</v>
      </c>
      <c r="I882" s="1" t="s">
        <v>14557</v>
      </c>
      <c r="J882" s="1" t="s">
        <v>14557</v>
      </c>
      <c r="K882" s="2"/>
      <c r="L882" s="1">
        <v>0.0</v>
      </c>
      <c r="M882" s="1"/>
      <c r="N882" s="1">
        <v>14.532566666666666</v>
      </c>
      <c r="O882" s="1" t="s">
        <v>11771</v>
      </c>
      <c r="P882" s="1" t="s">
        <v>11935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28</v>
      </c>
      <c r="B883" s="1" t="s">
        <v>17</v>
      </c>
      <c r="C883" s="1">
        <v>214.2</v>
      </c>
      <c r="D883" s="1">
        <v>0.0</v>
      </c>
      <c r="E883" s="1" t="s">
        <v>29</v>
      </c>
      <c r="F883" s="1" t="s">
        <v>19</v>
      </c>
      <c r="G883" s="1" t="s">
        <v>20</v>
      </c>
      <c r="H883" s="1" t="s">
        <v>14558</v>
      </c>
      <c r="I883" s="1" t="s">
        <v>14559</v>
      </c>
      <c r="J883" s="1" t="s">
        <v>14559</v>
      </c>
      <c r="K883" s="2"/>
      <c r="L883" s="1">
        <v>-7.0</v>
      </c>
      <c r="M883" s="1"/>
      <c r="N883" s="1">
        <v>7.964266666666667</v>
      </c>
      <c r="O883" s="1" t="s">
        <v>11771</v>
      </c>
      <c r="P883" s="1" t="s">
        <v>11935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28</v>
      </c>
      <c r="B884" s="1" t="s">
        <v>17</v>
      </c>
      <c r="C884" s="1">
        <v>434.0</v>
      </c>
      <c r="D884" s="1">
        <v>0.0</v>
      </c>
      <c r="E884" s="1" t="s">
        <v>29</v>
      </c>
      <c r="F884" s="1" t="s">
        <v>19</v>
      </c>
      <c r="G884" s="1" t="s">
        <v>20</v>
      </c>
      <c r="H884" s="1" t="s">
        <v>14560</v>
      </c>
      <c r="I884" s="1" t="s">
        <v>14561</v>
      </c>
      <c r="J884" s="1" t="s">
        <v>14561</v>
      </c>
      <c r="K884" s="2"/>
      <c r="L884" s="1">
        <v>-3.0</v>
      </c>
      <c r="M884" s="1"/>
      <c r="N884" s="1">
        <v>11.285933333333332</v>
      </c>
      <c r="O884" s="1" t="s">
        <v>11771</v>
      </c>
      <c r="P884" s="1" t="s">
        <v>14562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36</v>
      </c>
      <c r="B885" s="1" t="s">
        <v>17</v>
      </c>
      <c r="C885" s="3">
        <v>414.0</v>
      </c>
      <c r="D885" s="1">
        <v>0.0</v>
      </c>
      <c r="E885" s="1" t="s">
        <v>14563</v>
      </c>
      <c r="F885" s="1" t="s">
        <v>38</v>
      </c>
      <c r="G885" s="1" t="s">
        <v>20</v>
      </c>
      <c r="H885" s="1" t="s">
        <v>14564</v>
      </c>
      <c r="I885" s="1" t="s">
        <v>14565</v>
      </c>
      <c r="J885" s="1" t="s">
        <v>14566</v>
      </c>
      <c r="K885" s="1" t="s">
        <v>14567</v>
      </c>
      <c r="L885" s="1">
        <v>-9.0</v>
      </c>
      <c r="M885" s="1">
        <v>0.014033333333333333</v>
      </c>
      <c r="N885" s="1">
        <v>11.692733333333333</v>
      </c>
      <c r="O885" s="1" t="s">
        <v>43</v>
      </c>
      <c r="P885" s="1" t="s">
        <v>13114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16</v>
      </c>
      <c r="B886" s="1" t="s">
        <v>17</v>
      </c>
      <c r="C886" s="1">
        <v>334.0</v>
      </c>
      <c r="D886" s="1">
        <v>0.0</v>
      </c>
      <c r="E886" s="1" t="s">
        <v>11845</v>
      </c>
      <c r="F886" s="1" t="s">
        <v>19</v>
      </c>
      <c r="G886" s="1" t="s">
        <v>20</v>
      </c>
      <c r="H886" s="1" t="s">
        <v>14568</v>
      </c>
      <c r="I886" s="1" t="s">
        <v>14569</v>
      </c>
      <c r="J886" s="1" t="s">
        <v>14569</v>
      </c>
      <c r="K886" s="2"/>
      <c r="L886" s="1">
        <v>-5.0</v>
      </c>
      <c r="M886" s="1"/>
      <c r="N886" s="1">
        <v>9.805483333333333</v>
      </c>
      <c r="O886" s="1" t="s">
        <v>11729</v>
      </c>
      <c r="P886" s="1" t="s">
        <v>14570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58</v>
      </c>
      <c r="B887" s="1" t="s">
        <v>17</v>
      </c>
      <c r="C887" s="1">
        <v>313.0</v>
      </c>
      <c r="D887" s="1">
        <v>0.0</v>
      </c>
      <c r="E887" s="2"/>
      <c r="F887" s="1" t="s">
        <v>19</v>
      </c>
      <c r="G887" s="1" t="s">
        <v>20</v>
      </c>
      <c r="H887" s="1" t="s">
        <v>14571</v>
      </c>
      <c r="I887" s="1" t="s">
        <v>14572</v>
      </c>
      <c r="J887" s="1" t="s">
        <v>14572</v>
      </c>
      <c r="K887" s="2"/>
      <c r="L887" s="1">
        <v>-5.0</v>
      </c>
      <c r="M887" s="1"/>
      <c r="N887" s="1">
        <v>9.853633333333333</v>
      </c>
      <c r="O887" s="1" t="s">
        <v>11729</v>
      </c>
      <c r="P887" s="1" t="s">
        <v>14573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179</v>
      </c>
      <c r="B888" s="1" t="s">
        <v>17</v>
      </c>
      <c r="C888" s="1">
        <v>124.5</v>
      </c>
      <c r="D888" s="1">
        <v>124.5</v>
      </c>
      <c r="E888" s="2"/>
      <c r="F888" s="1" t="s">
        <v>67</v>
      </c>
      <c r="G888" s="1" t="s">
        <v>93</v>
      </c>
      <c r="H888" s="1" t="s">
        <v>14574</v>
      </c>
      <c r="I888" s="1" t="s">
        <v>14575</v>
      </c>
      <c r="J888" s="1" t="s">
        <v>14575</v>
      </c>
      <c r="K888" s="2"/>
      <c r="L888" s="1">
        <v>-2.0</v>
      </c>
      <c r="M888" s="1"/>
      <c r="N888" s="1">
        <v>3.7573166666666666</v>
      </c>
      <c r="O888" s="1" t="s">
        <v>182</v>
      </c>
      <c r="P888" s="1" t="s">
        <v>14576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36</v>
      </c>
      <c r="B889" s="1" t="s">
        <v>17</v>
      </c>
      <c r="C889" s="1">
        <v>219.0</v>
      </c>
      <c r="D889" s="1">
        <v>55.0</v>
      </c>
      <c r="E889" s="2"/>
      <c r="F889" s="1" t="s">
        <v>67</v>
      </c>
      <c r="G889" s="1" t="s">
        <v>20</v>
      </c>
      <c r="H889" s="1" t="s">
        <v>14577</v>
      </c>
      <c r="I889" s="1" t="s">
        <v>14578</v>
      </c>
      <c r="J889" s="1" t="s">
        <v>14578</v>
      </c>
      <c r="K889" s="2"/>
      <c r="L889" s="1">
        <v>-10.0</v>
      </c>
      <c r="M889" s="1"/>
      <c r="N889" s="1">
        <v>8.465733333333333</v>
      </c>
      <c r="O889" s="1" t="s">
        <v>43</v>
      </c>
      <c r="P889" s="1" t="s">
        <v>14579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28</v>
      </c>
      <c r="B890" s="1" t="s">
        <v>17</v>
      </c>
      <c r="C890" s="1">
        <v>182.2</v>
      </c>
      <c r="D890" s="1">
        <v>0.0</v>
      </c>
      <c r="E890" s="1" t="s">
        <v>29</v>
      </c>
      <c r="F890" s="1" t="s">
        <v>19</v>
      </c>
      <c r="G890" s="1" t="s">
        <v>20</v>
      </c>
      <c r="H890" s="1" t="s">
        <v>14580</v>
      </c>
      <c r="I890" s="1" t="s">
        <v>14581</v>
      </c>
      <c r="J890" s="1" t="s">
        <v>14581</v>
      </c>
      <c r="K890" s="2"/>
      <c r="L890" s="1">
        <v>-9.0</v>
      </c>
      <c r="M890" s="1"/>
      <c r="N890" s="1">
        <v>5.993116666666666</v>
      </c>
      <c r="O890" s="1" t="s">
        <v>11771</v>
      </c>
      <c r="P890" s="1" t="s">
        <v>14582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58</v>
      </c>
      <c r="B891" s="1" t="s">
        <v>17</v>
      </c>
      <c r="C891" s="1">
        <v>331.0</v>
      </c>
      <c r="D891" s="1">
        <v>0.0</v>
      </c>
      <c r="E891" s="2"/>
      <c r="F891" s="1" t="s">
        <v>19</v>
      </c>
      <c r="G891" s="1" t="s">
        <v>20</v>
      </c>
      <c r="H891" s="1" t="s">
        <v>14583</v>
      </c>
      <c r="I891" s="1" t="s">
        <v>14584</v>
      </c>
      <c r="J891" s="1" t="s">
        <v>14584</v>
      </c>
      <c r="K891" s="2"/>
      <c r="L891" s="1">
        <v>-6.0</v>
      </c>
      <c r="M891" s="1"/>
      <c r="N891" s="1">
        <v>8.5903</v>
      </c>
      <c r="O891" s="1" t="s">
        <v>11729</v>
      </c>
      <c r="P891" s="1" t="s">
        <v>14585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28</v>
      </c>
      <c r="B892" s="1" t="s">
        <v>17</v>
      </c>
      <c r="C892" s="1">
        <v>409.0</v>
      </c>
      <c r="D892" s="1">
        <v>0.0</v>
      </c>
      <c r="E892" s="1" t="s">
        <v>29</v>
      </c>
      <c r="F892" s="1" t="s">
        <v>19</v>
      </c>
      <c r="G892" s="1" t="s">
        <v>20</v>
      </c>
      <c r="H892" s="1" t="s">
        <v>14586</v>
      </c>
      <c r="I892" s="1" t="s">
        <v>14587</v>
      </c>
      <c r="J892" s="1" t="s">
        <v>14587</v>
      </c>
      <c r="K892" s="2"/>
      <c r="L892" s="1">
        <v>-6.0</v>
      </c>
      <c r="M892" s="1"/>
      <c r="N892" s="1">
        <v>8.202316666666666</v>
      </c>
      <c r="O892" s="1" t="s">
        <v>11771</v>
      </c>
      <c r="P892" s="1" t="s">
        <v>14588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36</v>
      </c>
      <c r="B893" s="1" t="s">
        <v>17</v>
      </c>
      <c r="C893" s="1">
        <v>309.0</v>
      </c>
      <c r="D893" s="1">
        <v>0.0</v>
      </c>
      <c r="E893" s="1" t="s">
        <v>14563</v>
      </c>
      <c r="F893" s="1" t="s">
        <v>38</v>
      </c>
      <c r="G893" s="1" t="s">
        <v>20</v>
      </c>
      <c r="H893" s="1" t="s">
        <v>14589</v>
      </c>
      <c r="I893" s="1" t="s">
        <v>14590</v>
      </c>
      <c r="J893" s="1" t="s">
        <v>14591</v>
      </c>
      <c r="K893" s="1" t="s">
        <v>14592</v>
      </c>
      <c r="L893" s="1">
        <v>-3.0</v>
      </c>
      <c r="M893" s="1">
        <v>0.015066666666666667</v>
      </c>
      <c r="N893" s="1">
        <v>14.61815</v>
      </c>
      <c r="O893" s="1" t="s">
        <v>43</v>
      </c>
      <c r="P893" s="1" t="s">
        <v>11800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28</v>
      </c>
      <c r="B894" s="1" t="s">
        <v>17</v>
      </c>
      <c r="C894" s="1">
        <v>642.6</v>
      </c>
      <c r="D894" s="1">
        <v>0.0</v>
      </c>
      <c r="E894" s="1" t="s">
        <v>29</v>
      </c>
      <c r="F894" s="1" t="s">
        <v>19</v>
      </c>
      <c r="G894" s="1" t="s">
        <v>20</v>
      </c>
      <c r="H894" s="1" t="s">
        <v>14593</v>
      </c>
      <c r="I894" s="1" t="s">
        <v>14594</v>
      </c>
      <c r="J894" s="1" t="s">
        <v>14594</v>
      </c>
      <c r="K894" s="2"/>
      <c r="L894" s="1">
        <v>-4.0</v>
      </c>
      <c r="M894" s="1"/>
      <c r="N894" s="1">
        <v>15.829283333333333</v>
      </c>
      <c r="O894" s="1" t="s">
        <v>11771</v>
      </c>
      <c r="P894" s="1" t="s">
        <v>14595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36</v>
      </c>
      <c r="B895" s="1" t="s">
        <v>17</v>
      </c>
      <c r="C895" s="1">
        <v>574.0</v>
      </c>
      <c r="D895" s="1">
        <v>0.0</v>
      </c>
      <c r="E895" s="1" t="s">
        <v>14563</v>
      </c>
      <c r="F895" s="1" t="s">
        <v>38</v>
      </c>
      <c r="G895" s="1" t="s">
        <v>20</v>
      </c>
      <c r="H895" s="1" t="s">
        <v>14596</v>
      </c>
      <c r="I895" s="1" t="s">
        <v>14597</v>
      </c>
      <c r="J895" s="1" t="s">
        <v>14598</v>
      </c>
      <c r="K895" s="1" t="s">
        <v>14599</v>
      </c>
      <c r="L895" s="1">
        <v>-11.0</v>
      </c>
      <c r="M895" s="1">
        <v>0.011416666666666667</v>
      </c>
      <c r="N895" s="1">
        <v>11.979216666666666</v>
      </c>
      <c r="O895" s="1" t="s">
        <v>43</v>
      </c>
      <c r="P895" s="1" t="s">
        <v>14600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28</v>
      </c>
      <c r="B896" s="1" t="s">
        <v>17</v>
      </c>
      <c r="C896" s="1">
        <v>153.67</v>
      </c>
      <c r="D896" s="1">
        <v>60.53</v>
      </c>
      <c r="E896" s="1" t="s">
        <v>29</v>
      </c>
      <c r="F896" s="1" t="s">
        <v>19</v>
      </c>
      <c r="G896" s="1" t="s">
        <v>20</v>
      </c>
      <c r="H896" s="1" t="s">
        <v>14601</v>
      </c>
      <c r="I896" s="1" t="s">
        <v>14602</v>
      </c>
      <c r="J896" s="1" t="s">
        <v>14602</v>
      </c>
      <c r="K896" s="2"/>
      <c r="L896" s="1">
        <v>0.0</v>
      </c>
      <c r="M896" s="1"/>
      <c r="N896" s="1">
        <v>15.981216666666667</v>
      </c>
      <c r="O896" s="1" t="s">
        <v>11771</v>
      </c>
      <c r="P896" s="1" t="s">
        <v>13767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28</v>
      </c>
      <c r="B897" s="1" t="s">
        <v>17</v>
      </c>
      <c r="C897" s="1">
        <v>495.6</v>
      </c>
      <c r="D897" s="1">
        <v>212.4</v>
      </c>
      <c r="E897" s="1" t="s">
        <v>29</v>
      </c>
      <c r="F897" s="1" t="s">
        <v>19</v>
      </c>
      <c r="G897" s="1" t="s">
        <v>20</v>
      </c>
      <c r="H897" s="1" t="s">
        <v>14603</v>
      </c>
      <c r="I897" s="1" t="s">
        <v>14604</v>
      </c>
      <c r="J897" s="1" t="s">
        <v>14604</v>
      </c>
      <c r="K897" s="2"/>
      <c r="L897" s="1">
        <v>-1.0</v>
      </c>
      <c r="M897" s="1"/>
      <c r="N897" s="1">
        <v>13.886716666666667</v>
      </c>
      <c r="O897" s="1" t="s">
        <v>11771</v>
      </c>
      <c r="P897" s="1" t="s">
        <v>14605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28</v>
      </c>
      <c r="B898" s="1" t="s">
        <v>17</v>
      </c>
      <c r="C898" s="3">
        <v>264.0</v>
      </c>
      <c r="D898" s="1">
        <v>0.0</v>
      </c>
      <c r="E898" s="1" t="s">
        <v>29</v>
      </c>
      <c r="F898" s="1" t="s">
        <v>19</v>
      </c>
      <c r="G898" s="1" t="s">
        <v>20</v>
      </c>
      <c r="H898" s="1" t="s">
        <v>14606</v>
      </c>
      <c r="I898" s="1" t="s">
        <v>14607</v>
      </c>
      <c r="J898" s="1" t="s">
        <v>14607</v>
      </c>
      <c r="K898" s="2"/>
      <c r="L898" s="1">
        <v>-6.0</v>
      </c>
      <c r="M898" s="1"/>
      <c r="N898" s="1">
        <v>8.221866666666667</v>
      </c>
      <c r="O898" s="1" t="s">
        <v>11771</v>
      </c>
      <c r="P898" s="1" t="s">
        <v>14608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28</v>
      </c>
      <c r="B899" s="1" t="s">
        <v>17</v>
      </c>
      <c r="C899" s="1">
        <v>264.0</v>
      </c>
      <c r="D899" s="1">
        <v>0.0</v>
      </c>
      <c r="E899" s="1" t="s">
        <v>29</v>
      </c>
      <c r="F899" s="1" t="s">
        <v>19</v>
      </c>
      <c r="G899" s="1" t="s">
        <v>20</v>
      </c>
      <c r="H899" s="1" t="s">
        <v>14609</v>
      </c>
      <c r="I899" s="1" t="s">
        <v>14610</v>
      </c>
      <c r="J899" s="1" t="s">
        <v>14610</v>
      </c>
      <c r="K899" s="2"/>
      <c r="L899" s="1">
        <v>1.0</v>
      </c>
      <c r="M899" s="1"/>
      <c r="N899" s="1">
        <v>41.23878333333333</v>
      </c>
      <c r="O899" s="1" t="s">
        <v>11771</v>
      </c>
      <c r="P899" s="1" t="s">
        <v>13486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16</v>
      </c>
      <c r="B900" s="1" t="s">
        <v>180</v>
      </c>
      <c r="C900" s="1">
        <v>198.0</v>
      </c>
      <c r="D900" s="1">
        <v>0.0</v>
      </c>
      <c r="E900" s="1" t="s">
        <v>5895</v>
      </c>
      <c r="F900" s="1" t="s">
        <v>19</v>
      </c>
      <c r="G900" s="1" t="s">
        <v>20</v>
      </c>
      <c r="H900" s="1" t="s">
        <v>14611</v>
      </c>
      <c r="I900" s="2"/>
      <c r="J900" s="2"/>
      <c r="K900" s="2"/>
      <c r="L900" s="1">
        <v>0.0</v>
      </c>
      <c r="M900" s="1"/>
      <c r="N900" s="2"/>
      <c r="O900" s="1" t="s">
        <v>11729</v>
      </c>
      <c r="P900" s="1" t="s">
        <v>14612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28</v>
      </c>
      <c r="B901" s="1" t="s">
        <v>17</v>
      </c>
      <c r="C901" s="1">
        <v>348.0</v>
      </c>
      <c r="D901" s="1">
        <v>0.0</v>
      </c>
      <c r="E901" s="1" t="s">
        <v>29</v>
      </c>
      <c r="F901" s="1" t="s">
        <v>19</v>
      </c>
      <c r="G901" s="1" t="s">
        <v>20</v>
      </c>
      <c r="H901" s="1" t="s">
        <v>14613</v>
      </c>
      <c r="I901" s="1" t="s">
        <v>14614</v>
      </c>
      <c r="J901" s="1" t="s">
        <v>14614</v>
      </c>
      <c r="K901" s="2"/>
      <c r="L901" s="1">
        <v>-8.0</v>
      </c>
      <c r="M901" s="1"/>
      <c r="N901" s="1">
        <v>6.040516666666667</v>
      </c>
      <c r="O901" s="1" t="s">
        <v>11771</v>
      </c>
      <c r="P901" s="1" t="s">
        <v>14615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58</v>
      </c>
      <c r="B902" s="1" t="s">
        <v>485</v>
      </c>
      <c r="C902" s="1">
        <v>329.0</v>
      </c>
      <c r="D902" s="1">
        <v>0.0</v>
      </c>
      <c r="E902" s="2"/>
      <c r="F902" s="1" t="s">
        <v>19</v>
      </c>
      <c r="G902" s="1" t="s">
        <v>20</v>
      </c>
      <c r="H902" s="1" t="s">
        <v>14616</v>
      </c>
      <c r="I902" s="1" t="s">
        <v>14617</v>
      </c>
      <c r="J902" s="1" t="s">
        <v>14617</v>
      </c>
      <c r="K902" s="2"/>
      <c r="L902" s="1">
        <v>-5.0</v>
      </c>
      <c r="M902" s="1"/>
      <c r="N902" s="1">
        <v>9.709716666666667</v>
      </c>
      <c r="O902" s="1" t="s">
        <v>11729</v>
      </c>
      <c r="P902" s="1" t="s">
        <v>14618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28</v>
      </c>
      <c r="B903" s="1" t="s">
        <v>17</v>
      </c>
      <c r="C903" s="1">
        <v>289.0</v>
      </c>
      <c r="D903" s="1">
        <v>0.0</v>
      </c>
      <c r="E903" s="1" t="s">
        <v>29</v>
      </c>
      <c r="F903" s="1" t="s">
        <v>19</v>
      </c>
      <c r="G903" s="1" t="s">
        <v>20</v>
      </c>
      <c r="H903" s="1" t="s">
        <v>14619</v>
      </c>
      <c r="I903" s="1" t="s">
        <v>14620</v>
      </c>
      <c r="J903" s="1" t="s">
        <v>14620</v>
      </c>
      <c r="K903" s="2"/>
      <c r="L903" s="1">
        <v>-10.0</v>
      </c>
      <c r="M903" s="1"/>
      <c r="N903" s="1">
        <v>4.783016666666667</v>
      </c>
      <c r="O903" s="1" t="s">
        <v>11771</v>
      </c>
      <c r="P903" s="1" t="s">
        <v>14621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28</v>
      </c>
      <c r="B904" s="1" t="s">
        <v>17</v>
      </c>
      <c r="C904" s="1">
        <v>254.0</v>
      </c>
      <c r="D904" s="1">
        <v>0.0</v>
      </c>
      <c r="E904" s="1" t="s">
        <v>29</v>
      </c>
      <c r="F904" s="1" t="s">
        <v>19</v>
      </c>
      <c r="G904" s="1" t="s">
        <v>20</v>
      </c>
      <c r="H904" s="1" t="s">
        <v>14622</v>
      </c>
      <c r="I904" s="1" t="s">
        <v>14623</v>
      </c>
      <c r="J904" s="1" t="s">
        <v>14623</v>
      </c>
      <c r="K904" s="2"/>
      <c r="L904" s="1">
        <v>-7.0</v>
      </c>
      <c r="M904" s="1"/>
      <c r="N904" s="1">
        <v>7.755533333333333</v>
      </c>
      <c r="O904" s="1" t="s">
        <v>11771</v>
      </c>
      <c r="P904" s="1" t="s">
        <v>14624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179</v>
      </c>
      <c r="B905" s="1" t="s">
        <v>17</v>
      </c>
      <c r="C905" s="1">
        <v>338.0</v>
      </c>
      <c r="D905" s="1">
        <v>0.0</v>
      </c>
      <c r="E905" s="2"/>
      <c r="F905" s="1" t="s">
        <v>67</v>
      </c>
      <c r="G905" s="1" t="s">
        <v>93</v>
      </c>
      <c r="H905" s="1" t="s">
        <v>14625</v>
      </c>
      <c r="I905" s="1" t="s">
        <v>14626</v>
      </c>
      <c r="J905" s="1" t="s">
        <v>4938</v>
      </c>
      <c r="K905" s="2"/>
      <c r="L905" s="1">
        <v>370.0</v>
      </c>
      <c r="M905" s="1"/>
      <c r="N905" s="1">
        <v>6.024633333333333</v>
      </c>
      <c r="O905" s="1" t="s">
        <v>182</v>
      </c>
      <c r="P905" s="1" t="s">
        <v>14627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16</v>
      </c>
      <c r="B906" s="1" t="s">
        <v>485</v>
      </c>
      <c r="C906" s="1">
        <v>329.0</v>
      </c>
      <c r="D906" s="1">
        <v>0.0</v>
      </c>
      <c r="E906" s="1" t="s">
        <v>5895</v>
      </c>
      <c r="F906" s="1" t="s">
        <v>19</v>
      </c>
      <c r="G906" s="1" t="s">
        <v>20</v>
      </c>
      <c r="H906" s="1" t="s">
        <v>14628</v>
      </c>
      <c r="I906" s="1" t="s">
        <v>14629</v>
      </c>
      <c r="J906" s="1" t="s">
        <v>14629</v>
      </c>
      <c r="K906" s="2"/>
      <c r="L906" s="1">
        <v>-8.0</v>
      </c>
      <c r="M906" s="1"/>
      <c r="N906" s="1">
        <v>6.6057</v>
      </c>
      <c r="O906" s="1" t="s">
        <v>11729</v>
      </c>
      <c r="P906" s="1" t="s">
        <v>2296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16</v>
      </c>
      <c r="B907" s="1" t="s">
        <v>485</v>
      </c>
      <c r="C907" s="1">
        <v>329.0</v>
      </c>
      <c r="D907" s="1">
        <v>0.0</v>
      </c>
      <c r="E907" s="1" t="s">
        <v>18</v>
      </c>
      <c r="F907" s="1" t="s">
        <v>19</v>
      </c>
      <c r="G907" s="1" t="s">
        <v>20</v>
      </c>
      <c r="H907" s="1" t="s">
        <v>14630</v>
      </c>
      <c r="I907" s="1" t="s">
        <v>14631</v>
      </c>
      <c r="J907" s="1" t="s">
        <v>14631</v>
      </c>
      <c r="K907" s="2"/>
      <c r="L907" s="1">
        <v>-4.0</v>
      </c>
      <c r="M907" s="1"/>
      <c r="N907" s="1">
        <v>10.014083333333334</v>
      </c>
      <c r="O907" s="1" t="s">
        <v>11729</v>
      </c>
      <c r="P907" s="1" t="s">
        <v>9548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179</v>
      </c>
      <c r="B908" s="1" t="s">
        <v>17</v>
      </c>
      <c r="C908" s="3">
        <v>118.0</v>
      </c>
      <c r="D908" s="1">
        <v>0.0</v>
      </c>
      <c r="E908" s="2"/>
      <c r="F908" s="1" t="s">
        <v>67</v>
      </c>
      <c r="G908" s="1" t="s">
        <v>93</v>
      </c>
      <c r="H908" s="1" t="s">
        <v>14632</v>
      </c>
      <c r="I908" s="1" t="s">
        <v>14633</v>
      </c>
      <c r="J908" s="1" t="s">
        <v>4938</v>
      </c>
      <c r="K908" s="2"/>
      <c r="L908" s="1">
        <v>400.0</v>
      </c>
      <c r="M908" s="1"/>
      <c r="N908" s="1">
        <v>2.6548666666666665</v>
      </c>
      <c r="O908" s="1" t="s">
        <v>182</v>
      </c>
      <c r="P908" s="1" t="s">
        <v>14634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179</v>
      </c>
      <c r="B909" s="1" t="s">
        <v>17</v>
      </c>
      <c r="C909" s="1">
        <v>357.0</v>
      </c>
      <c r="D909" s="1">
        <v>0.0</v>
      </c>
      <c r="E909" s="1" t="s">
        <v>29</v>
      </c>
      <c r="F909" s="1" t="s">
        <v>38</v>
      </c>
      <c r="G909" s="1" t="s">
        <v>93</v>
      </c>
      <c r="H909" s="1" t="s">
        <v>14635</v>
      </c>
      <c r="I909" s="1" t="s">
        <v>14636</v>
      </c>
      <c r="J909" s="1" t="s">
        <v>14637</v>
      </c>
      <c r="K909" s="1" t="s">
        <v>14638</v>
      </c>
      <c r="L909" s="1">
        <v>-6.0</v>
      </c>
      <c r="M909" s="1">
        <v>2.0985833333333335</v>
      </c>
      <c r="N909" s="1">
        <v>4.552316666666667</v>
      </c>
      <c r="O909" s="1" t="s">
        <v>182</v>
      </c>
      <c r="P909" s="1" t="s">
        <v>14639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36</v>
      </c>
      <c r="B910" s="1" t="s">
        <v>17</v>
      </c>
      <c r="C910" s="1">
        <v>255.0</v>
      </c>
      <c r="D910" s="1">
        <v>61.0</v>
      </c>
      <c r="E910" s="2"/>
      <c r="F910" s="1" t="s">
        <v>67</v>
      </c>
      <c r="G910" s="1" t="s">
        <v>20</v>
      </c>
      <c r="H910" s="1" t="s">
        <v>14640</v>
      </c>
      <c r="I910" s="1" t="s">
        <v>14641</v>
      </c>
      <c r="J910" s="1" t="s">
        <v>4938</v>
      </c>
      <c r="K910" s="2"/>
      <c r="L910" s="1">
        <v>391.0</v>
      </c>
      <c r="M910" s="1"/>
      <c r="N910" s="1">
        <v>10.00465</v>
      </c>
      <c r="O910" s="1" t="s">
        <v>43</v>
      </c>
      <c r="P910" s="1" t="s">
        <v>14642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28</v>
      </c>
      <c r="B911" s="1" t="s">
        <v>17</v>
      </c>
      <c r="C911" s="1">
        <v>329.0</v>
      </c>
      <c r="D911" s="1">
        <v>0.0</v>
      </c>
      <c r="E911" s="1" t="s">
        <v>29</v>
      </c>
      <c r="F911" s="1" t="s">
        <v>19</v>
      </c>
      <c r="G911" s="1" t="s">
        <v>20</v>
      </c>
      <c r="H911" s="1" t="s">
        <v>14643</v>
      </c>
      <c r="I911" s="1" t="s">
        <v>14644</v>
      </c>
      <c r="J911" s="1" t="s">
        <v>14644</v>
      </c>
      <c r="K911" s="2"/>
      <c r="L911" s="1">
        <v>-9.0</v>
      </c>
      <c r="M911" s="1"/>
      <c r="N911" s="1">
        <v>5.879733333333333</v>
      </c>
      <c r="O911" s="1" t="s">
        <v>11771</v>
      </c>
      <c r="P911" s="1" t="s">
        <v>12454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28</v>
      </c>
      <c r="B912" s="1" t="s">
        <v>17</v>
      </c>
      <c r="C912" s="1">
        <v>394.0</v>
      </c>
      <c r="D912" s="1">
        <v>0.0</v>
      </c>
      <c r="E912" s="1" t="s">
        <v>29</v>
      </c>
      <c r="F912" s="1" t="s">
        <v>19</v>
      </c>
      <c r="G912" s="1" t="s">
        <v>20</v>
      </c>
      <c r="H912" s="1" t="s">
        <v>14645</v>
      </c>
      <c r="I912" s="1" t="s">
        <v>14646</v>
      </c>
      <c r="J912" s="1" t="s">
        <v>14646</v>
      </c>
      <c r="K912" s="2"/>
      <c r="L912" s="1">
        <v>-2.0</v>
      </c>
      <c r="M912" s="1"/>
      <c r="N912" s="1">
        <v>12.81675</v>
      </c>
      <c r="O912" s="1" t="s">
        <v>11771</v>
      </c>
      <c r="P912" s="1" t="s">
        <v>14647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58</v>
      </c>
      <c r="B913" s="1" t="s">
        <v>485</v>
      </c>
      <c r="C913" s="1">
        <v>329.0</v>
      </c>
      <c r="D913" s="1">
        <v>0.0</v>
      </c>
      <c r="E913" s="2"/>
      <c r="F913" s="1" t="s">
        <v>19</v>
      </c>
      <c r="G913" s="1" t="s">
        <v>20</v>
      </c>
      <c r="H913" s="1" t="s">
        <v>14648</v>
      </c>
      <c r="I913" s="1" t="s">
        <v>14649</v>
      </c>
      <c r="J913" s="1" t="s">
        <v>14649</v>
      </c>
      <c r="K913" s="2"/>
      <c r="L913" s="1">
        <v>-6.0</v>
      </c>
      <c r="M913" s="1"/>
      <c r="N913" s="1">
        <v>8.51675</v>
      </c>
      <c r="O913" s="1" t="s">
        <v>11729</v>
      </c>
      <c r="P913" s="1" t="s">
        <v>14650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16</v>
      </c>
      <c r="B914" s="1" t="s">
        <v>485</v>
      </c>
      <c r="C914" s="1">
        <v>264.0</v>
      </c>
      <c r="D914" s="1">
        <v>0.0</v>
      </c>
      <c r="E914" s="1" t="s">
        <v>14651</v>
      </c>
      <c r="F914" s="1" t="s">
        <v>19</v>
      </c>
      <c r="G914" s="1" t="s">
        <v>20</v>
      </c>
      <c r="H914" s="1" t="s">
        <v>14652</v>
      </c>
      <c r="I914" s="1" t="s">
        <v>14653</v>
      </c>
      <c r="J914" s="1" t="s">
        <v>14653</v>
      </c>
      <c r="K914" s="2"/>
      <c r="L914" s="1">
        <v>-5.0</v>
      </c>
      <c r="M914" s="1"/>
      <c r="N914" s="1">
        <v>9.185883333333333</v>
      </c>
      <c r="O914" s="1" t="s">
        <v>11729</v>
      </c>
      <c r="P914" s="1" t="s">
        <v>1100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36</v>
      </c>
      <c r="B915" s="1" t="s">
        <v>17</v>
      </c>
      <c r="C915" s="1">
        <v>304.0</v>
      </c>
      <c r="D915" s="1">
        <v>61.0</v>
      </c>
      <c r="E915" s="2"/>
      <c r="F915" s="1" t="s">
        <v>67</v>
      </c>
      <c r="G915" s="1" t="s">
        <v>20</v>
      </c>
      <c r="H915" s="1" t="s">
        <v>14654</v>
      </c>
      <c r="I915" s="1" t="s">
        <v>14655</v>
      </c>
      <c r="J915" s="1" t="s">
        <v>4938</v>
      </c>
      <c r="K915" s="2"/>
      <c r="L915" s="1">
        <v>448.0</v>
      </c>
      <c r="M915" s="1"/>
      <c r="N915" s="1">
        <v>13.19955</v>
      </c>
      <c r="O915" s="1" t="s">
        <v>43</v>
      </c>
      <c r="P915" s="1" t="s">
        <v>14656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58</v>
      </c>
      <c r="B916" s="1" t="s">
        <v>485</v>
      </c>
      <c r="C916" s="1">
        <v>516.0</v>
      </c>
      <c r="D916" s="1">
        <v>0.0</v>
      </c>
      <c r="E916" s="2"/>
      <c r="F916" s="1" t="s">
        <v>19</v>
      </c>
      <c r="G916" s="1" t="s">
        <v>93</v>
      </c>
      <c r="H916" s="1" t="s">
        <v>14657</v>
      </c>
      <c r="I916" s="1" t="s">
        <v>14658</v>
      </c>
      <c r="J916" s="1" t="s">
        <v>14658</v>
      </c>
      <c r="K916" s="2"/>
      <c r="L916" s="1">
        <v>-15.0</v>
      </c>
      <c r="M916" s="1"/>
      <c r="N916" s="1">
        <v>4.291166666666666</v>
      </c>
      <c r="O916" s="1" t="s">
        <v>11729</v>
      </c>
      <c r="P916" s="1" t="s">
        <v>14659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16</v>
      </c>
      <c r="B917" s="1" t="s">
        <v>485</v>
      </c>
      <c r="C917" s="1">
        <v>329.0</v>
      </c>
      <c r="D917" s="1">
        <v>0.0</v>
      </c>
      <c r="E917" s="1" t="s">
        <v>8624</v>
      </c>
      <c r="F917" s="1" t="s">
        <v>19</v>
      </c>
      <c r="G917" s="1" t="s">
        <v>20</v>
      </c>
      <c r="H917" s="1" t="s">
        <v>14660</v>
      </c>
      <c r="I917" s="1" t="s">
        <v>14661</v>
      </c>
      <c r="J917" s="1" t="s">
        <v>14661</v>
      </c>
      <c r="K917" s="2"/>
      <c r="L917" s="1">
        <v>-7.0</v>
      </c>
      <c r="M917" s="1"/>
      <c r="N917" s="1">
        <v>7.70505</v>
      </c>
      <c r="O917" s="1" t="s">
        <v>11729</v>
      </c>
      <c r="P917" s="1" t="s">
        <v>14662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28</v>
      </c>
      <c r="B918" s="1" t="s">
        <v>17</v>
      </c>
      <c r="C918" s="1">
        <v>329.0</v>
      </c>
      <c r="D918" s="1">
        <v>0.0</v>
      </c>
      <c r="E918" s="1" t="s">
        <v>29</v>
      </c>
      <c r="F918" s="1" t="s">
        <v>19</v>
      </c>
      <c r="G918" s="1" t="s">
        <v>20</v>
      </c>
      <c r="H918" s="1" t="s">
        <v>14663</v>
      </c>
      <c r="I918" s="1" t="s">
        <v>14664</v>
      </c>
      <c r="J918" s="1" t="s">
        <v>14664</v>
      </c>
      <c r="K918" s="2"/>
      <c r="L918" s="1">
        <v>-6.0</v>
      </c>
      <c r="M918" s="1"/>
      <c r="N918" s="1">
        <v>8.778416666666667</v>
      </c>
      <c r="O918" s="1" t="s">
        <v>11771</v>
      </c>
      <c r="P918" s="1" t="s">
        <v>14665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179</v>
      </c>
      <c r="B919" s="1" t="s">
        <v>17</v>
      </c>
      <c r="C919" s="1">
        <v>98.0</v>
      </c>
      <c r="D919" s="1">
        <v>0.0</v>
      </c>
      <c r="E919" s="2"/>
      <c r="F919" s="1" t="s">
        <v>67</v>
      </c>
      <c r="G919" s="1" t="s">
        <v>93</v>
      </c>
      <c r="H919" s="1" t="s">
        <v>14666</v>
      </c>
      <c r="I919" s="1" t="s">
        <v>14667</v>
      </c>
      <c r="J919" s="1" t="s">
        <v>4938</v>
      </c>
      <c r="K919" s="2"/>
      <c r="L919" s="1">
        <v>484.0</v>
      </c>
      <c r="M919" s="1"/>
      <c r="N919" s="1">
        <v>1.0770333333333333</v>
      </c>
      <c r="O919" s="1" t="s">
        <v>182</v>
      </c>
      <c r="P919" s="1" t="s">
        <v>14668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58</v>
      </c>
      <c r="B920" s="1" t="s">
        <v>485</v>
      </c>
      <c r="C920" s="1">
        <v>354.0</v>
      </c>
      <c r="D920" s="1">
        <v>0.0</v>
      </c>
      <c r="E920" s="2"/>
      <c r="F920" s="1" t="s">
        <v>19</v>
      </c>
      <c r="G920" s="1" t="s">
        <v>20</v>
      </c>
      <c r="H920" s="1" t="s">
        <v>14669</v>
      </c>
      <c r="I920" s="1" t="s">
        <v>14670</v>
      </c>
      <c r="J920" s="1" t="s">
        <v>14670</v>
      </c>
      <c r="K920" s="2"/>
      <c r="L920" s="1">
        <v>-10.0</v>
      </c>
      <c r="M920" s="1"/>
      <c r="N920" s="1">
        <v>4.9706166666666665</v>
      </c>
      <c r="O920" s="1" t="s">
        <v>11729</v>
      </c>
      <c r="P920" s="1" t="s">
        <v>14671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28</v>
      </c>
      <c r="B921" s="1" t="s">
        <v>17</v>
      </c>
      <c r="C921" s="1">
        <v>658.0</v>
      </c>
      <c r="D921" s="1">
        <v>0.0</v>
      </c>
      <c r="E921" s="1" t="s">
        <v>29</v>
      </c>
      <c r="F921" s="1" t="s">
        <v>19</v>
      </c>
      <c r="G921" s="1" t="s">
        <v>20</v>
      </c>
      <c r="H921" s="1" t="s">
        <v>14672</v>
      </c>
      <c r="I921" s="1" t="s">
        <v>14673</v>
      </c>
      <c r="J921" s="1" t="s">
        <v>14673</v>
      </c>
      <c r="K921" s="2"/>
      <c r="L921" s="1">
        <v>-14.0</v>
      </c>
      <c r="M921" s="1"/>
      <c r="N921" s="1">
        <v>5.2481</v>
      </c>
      <c r="O921" s="1" t="s">
        <v>11771</v>
      </c>
      <c r="P921" s="1" t="s">
        <v>14674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58</v>
      </c>
      <c r="B922" s="1" t="s">
        <v>485</v>
      </c>
      <c r="C922" s="1">
        <v>528.0</v>
      </c>
      <c r="D922" s="1">
        <v>0.0</v>
      </c>
      <c r="E922" s="2"/>
      <c r="F922" s="1" t="s">
        <v>19</v>
      </c>
      <c r="G922" s="1" t="s">
        <v>20</v>
      </c>
      <c r="H922" s="1" t="s">
        <v>14675</v>
      </c>
      <c r="I922" s="1" t="s">
        <v>14676</v>
      </c>
      <c r="J922" s="1" t="s">
        <v>14676</v>
      </c>
      <c r="K922" s="2"/>
      <c r="L922" s="1">
        <v>-12.0</v>
      </c>
      <c r="M922" s="1"/>
      <c r="N922" s="1">
        <v>7.048966666666667</v>
      </c>
      <c r="O922" s="1" t="s">
        <v>11729</v>
      </c>
      <c r="P922" s="1" t="s">
        <v>14677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36</v>
      </c>
      <c r="B923" s="1" t="s">
        <v>17</v>
      </c>
      <c r="C923" s="1">
        <v>247.0</v>
      </c>
      <c r="D923" s="1">
        <v>62.0</v>
      </c>
      <c r="E923" s="2"/>
      <c r="F923" s="1" t="s">
        <v>67</v>
      </c>
      <c r="G923" s="1" t="s">
        <v>68</v>
      </c>
      <c r="H923" s="1" t="s">
        <v>14678</v>
      </c>
      <c r="I923" s="1" t="s">
        <v>14679</v>
      </c>
      <c r="J923" s="1" t="s">
        <v>4938</v>
      </c>
      <c r="K923" s="2"/>
      <c r="L923" s="1">
        <v>488.0</v>
      </c>
      <c r="M923" s="1"/>
      <c r="N923" s="1">
        <v>5.574366666666666</v>
      </c>
      <c r="O923" s="1" t="s">
        <v>43</v>
      </c>
      <c r="P923" s="1" t="s">
        <v>14680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179</v>
      </c>
      <c r="B924" s="1" t="s">
        <v>17</v>
      </c>
      <c r="C924" s="1">
        <v>249.0</v>
      </c>
      <c r="D924" s="1">
        <v>0.0</v>
      </c>
      <c r="E924" s="2"/>
      <c r="F924" s="1" t="s">
        <v>67</v>
      </c>
      <c r="G924" s="1" t="s">
        <v>93</v>
      </c>
      <c r="H924" s="1" t="s">
        <v>14681</v>
      </c>
      <c r="I924" s="1" t="s">
        <v>14682</v>
      </c>
      <c r="J924" s="1" t="s">
        <v>4938</v>
      </c>
      <c r="K924" s="2"/>
      <c r="L924" s="1">
        <v>502.0</v>
      </c>
      <c r="M924" s="1"/>
      <c r="N924" s="1">
        <v>5.062733333333333</v>
      </c>
      <c r="O924" s="1" t="s">
        <v>182</v>
      </c>
      <c r="P924" s="1" t="s">
        <v>14683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28</v>
      </c>
      <c r="B925" s="1" t="s">
        <v>17</v>
      </c>
      <c r="C925" s="1">
        <v>264.0</v>
      </c>
      <c r="D925" s="1">
        <v>0.0</v>
      </c>
      <c r="E925" s="1" t="s">
        <v>29</v>
      </c>
      <c r="F925" s="1" t="s">
        <v>19</v>
      </c>
      <c r="G925" s="1" t="s">
        <v>20</v>
      </c>
      <c r="H925" s="1" t="s">
        <v>14684</v>
      </c>
      <c r="I925" s="1" t="s">
        <v>14685</v>
      </c>
      <c r="J925" s="1" t="s">
        <v>14685</v>
      </c>
      <c r="K925" s="2"/>
      <c r="L925" s="1">
        <v>-11.0</v>
      </c>
      <c r="M925" s="1"/>
      <c r="N925" s="1">
        <v>3.8744833333333335</v>
      </c>
      <c r="O925" s="1" t="s">
        <v>11771</v>
      </c>
      <c r="P925" s="1" t="s">
        <v>14686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28</v>
      </c>
      <c r="B926" s="1" t="s">
        <v>17</v>
      </c>
      <c r="C926" s="1">
        <v>224.0</v>
      </c>
      <c r="D926" s="1">
        <v>0.0</v>
      </c>
      <c r="E926" s="1" t="s">
        <v>29</v>
      </c>
      <c r="F926" s="1" t="s">
        <v>19</v>
      </c>
      <c r="G926" s="1" t="s">
        <v>20</v>
      </c>
      <c r="H926" s="1" t="s">
        <v>14687</v>
      </c>
      <c r="I926" s="1" t="s">
        <v>14688</v>
      </c>
      <c r="J926" s="1" t="s">
        <v>14688</v>
      </c>
      <c r="K926" s="2"/>
      <c r="L926" s="1">
        <v>-10.0</v>
      </c>
      <c r="M926" s="1"/>
      <c r="N926" s="1">
        <v>4.649933333333333</v>
      </c>
      <c r="O926" s="1" t="s">
        <v>11771</v>
      </c>
      <c r="P926" s="1" t="s">
        <v>14689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16</v>
      </c>
      <c r="B927" s="1" t="s">
        <v>485</v>
      </c>
      <c r="C927" s="1">
        <v>289.0</v>
      </c>
      <c r="D927" s="1">
        <v>0.0</v>
      </c>
      <c r="E927" s="1" t="s">
        <v>14651</v>
      </c>
      <c r="F927" s="1" t="s">
        <v>19</v>
      </c>
      <c r="G927" s="1" t="s">
        <v>20</v>
      </c>
      <c r="H927" s="1" t="s">
        <v>14690</v>
      </c>
      <c r="I927" s="1" t="s">
        <v>14691</v>
      </c>
      <c r="J927" s="1" t="s">
        <v>14691</v>
      </c>
      <c r="K927" s="2"/>
      <c r="L927" s="1">
        <v>-3.0</v>
      </c>
      <c r="M927" s="1"/>
      <c r="N927" s="1">
        <v>11.461833333333333</v>
      </c>
      <c r="O927" s="1" t="s">
        <v>11729</v>
      </c>
      <c r="P927" s="1" t="s">
        <v>14692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58</v>
      </c>
      <c r="B928" s="1" t="s">
        <v>485</v>
      </c>
      <c r="C928" s="3">
        <v>364.0</v>
      </c>
      <c r="D928" s="1">
        <v>0.0</v>
      </c>
      <c r="E928" s="2"/>
      <c r="F928" s="1" t="s">
        <v>19</v>
      </c>
      <c r="G928" s="1" t="s">
        <v>20</v>
      </c>
      <c r="H928" s="1" t="s">
        <v>14693</v>
      </c>
      <c r="I928" s="1" t="s">
        <v>14694</v>
      </c>
      <c r="J928" s="1" t="s">
        <v>14694</v>
      </c>
      <c r="K928" s="2"/>
      <c r="L928" s="1">
        <v>-3.0</v>
      </c>
      <c r="M928" s="1"/>
      <c r="N928" s="1">
        <v>11.293433333333333</v>
      </c>
      <c r="O928" s="1" t="s">
        <v>11729</v>
      </c>
      <c r="P928" s="1" t="s">
        <v>14695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28</v>
      </c>
      <c r="B929" s="1" t="s">
        <v>17</v>
      </c>
      <c r="C929" s="1">
        <v>264.0</v>
      </c>
      <c r="D929" s="1">
        <v>0.0</v>
      </c>
      <c r="E929" s="1" t="s">
        <v>29</v>
      </c>
      <c r="F929" s="1" t="s">
        <v>19</v>
      </c>
      <c r="G929" s="1" t="s">
        <v>20</v>
      </c>
      <c r="H929" s="1" t="s">
        <v>14696</v>
      </c>
      <c r="I929" s="1" t="s">
        <v>14697</v>
      </c>
      <c r="J929" s="1" t="s">
        <v>14697</v>
      </c>
      <c r="K929" s="2"/>
      <c r="L929" s="1">
        <v>-3.0</v>
      </c>
      <c r="M929" s="1"/>
      <c r="N929" s="1">
        <v>11.45845</v>
      </c>
      <c r="O929" s="1" t="s">
        <v>11771</v>
      </c>
      <c r="P929" s="1" t="s">
        <v>14698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28</v>
      </c>
      <c r="B930" s="1" t="s">
        <v>17</v>
      </c>
      <c r="C930" s="1">
        <v>321.0</v>
      </c>
      <c r="D930" s="1">
        <v>0.0</v>
      </c>
      <c r="E930" s="1" t="s">
        <v>29</v>
      </c>
      <c r="F930" s="1" t="s">
        <v>19</v>
      </c>
      <c r="G930" s="1" t="s">
        <v>20</v>
      </c>
      <c r="H930" s="1" t="s">
        <v>14699</v>
      </c>
      <c r="I930" s="1" t="s">
        <v>14700</v>
      </c>
      <c r="J930" s="1" t="s">
        <v>14700</v>
      </c>
      <c r="K930" s="2"/>
      <c r="L930" s="1">
        <v>-3.0</v>
      </c>
      <c r="M930" s="1"/>
      <c r="N930" s="1">
        <v>11.570833333333333</v>
      </c>
      <c r="O930" s="1" t="s">
        <v>11771</v>
      </c>
      <c r="P930" s="1" t="s">
        <v>14701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485</v>
      </c>
      <c r="C931" s="1">
        <v>264.0</v>
      </c>
      <c r="D931" s="1">
        <v>0.0</v>
      </c>
      <c r="E931" s="1" t="s">
        <v>14702</v>
      </c>
      <c r="F931" s="1" t="s">
        <v>19</v>
      </c>
      <c r="G931" s="1" t="s">
        <v>20</v>
      </c>
      <c r="H931" s="1" t="s">
        <v>14703</v>
      </c>
      <c r="I931" s="1" t="s">
        <v>14704</v>
      </c>
      <c r="J931" s="1" t="s">
        <v>14704</v>
      </c>
      <c r="K931" s="2"/>
      <c r="L931" s="1">
        <v>-10.0</v>
      </c>
      <c r="M931" s="1"/>
      <c r="N931" s="1">
        <v>4.021133333333333</v>
      </c>
      <c r="O931" s="1" t="s">
        <v>11729</v>
      </c>
      <c r="P931" s="1" t="s">
        <v>14705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36</v>
      </c>
      <c r="B932" s="1" t="s">
        <v>17</v>
      </c>
      <c r="C932" s="1">
        <v>318.0</v>
      </c>
      <c r="D932" s="1">
        <v>0.0</v>
      </c>
      <c r="E932" s="1" t="s">
        <v>29</v>
      </c>
      <c r="F932" s="1" t="s">
        <v>38</v>
      </c>
      <c r="G932" s="1" t="s">
        <v>20</v>
      </c>
      <c r="H932" s="1" t="s">
        <v>14706</v>
      </c>
      <c r="I932" s="1" t="s">
        <v>14707</v>
      </c>
      <c r="J932" s="1" t="s">
        <v>14708</v>
      </c>
      <c r="K932" s="1" t="s">
        <v>14709</v>
      </c>
      <c r="L932" s="1">
        <v>-27.0</v>
      </c>
      <c r="M932" s="1">
        <v>0.4919</v>
      </c>
      <c r="N932" s="1">
        <v>6.643533333333333</v>
      </c>
      <c r="O932" s="1" t="s">
        <v>43</v>
      </c>
      <c r="P932" s="1" t="s">
        <v>14710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28</v>
      </c>
      <c r="B933" s="1" t="s">
        <v>17</v>
      </c>
      <c r="C933" s="1">
        <v>488.2</v>
      </c>
      <c r="D933" s="1">
        <v>0.0</v>
      </c>
      <c r="E933" s="1" t="s">
        <v>29</v>
      </c>
      <c r="F933" s="1" t="s">
        <v>19</v>
      </c>
      <c r="G933" s="1" t="s">
        <v>20</v>
      </c>
      <c r="H933" s="1" t="s">
        <v>14711</v>
      </c>
      <c r="I933" s="1" t="s">
        <v>14712</v>
      </c>
      <c r="J933" s="1" t="s">
        <v>14712</v>
      </c>
      <c r="K933" s="2"/>
      <c r="L933" s="1">
        <v>-10.0</v>
      </c>
      <c r="M933" s="1"/>
      <c r="N933" s="1">
        <v>4.413166666666666</v>
      </c>
      <c r="O933" s="1" t="s">
        <v>11771</v>
      </c>
      <c r="P933" s="1" t="s">
        <v>14713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16</v>
      </c>
      <c r="B934" s="1" t="s">
        <v>485</v>
      </c>
      <c r="C934" s="1">
        <v>264.0</v>
      </c>
      <c r="D934" s="1">
        <v>0.0</v>
      </c>
      <c r="E934" s="1" t="s">
        <v>14714</v>
      </c>
      <c r="F934" s="1" t="s">
        <v>19</v>
      </c>
      <c r="G934" s="1" t="s">
        <v>20</v>
      </c>
      <c r="H934" s="1" t="s">
        <v>14715</v>
      </c>
      <c r="I934" s="1" t="s">
        <v>14716</v>
      </c>
      <c r="J934" s="1" t="s">
        <v>14716</v>
      </c>
      <c r="K934" s="2"/>
      <c r="L934" s="1">
        <v>-9.0</v>
      </c>
      <c r="M934" s="1"/>
      <c r="N934" s="1">
        <v>5.567216666666667</v>
      </c>
      <c r="O934" s="1" t="s">
        <v>11729</v>
      </c>
      <c r="P934" s="1" t="s">
        <v>14717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179</v>
      </c>
      <c r="B935" s="1" t="s">
        <v>17</v>
      </c>
      <c r="C935" s="1">
        <v>498.0</v>
      </c>
      <c r="D935" s="1">
        <v>0.0</v>
      </c>
      <c r="E935" s="2"/>
      <c r="F935" s="1" t="s">
        <v>67</v>
      </c>
      <c r="G935" s="1" t="s">
        <v>93</v>
      </c>
      <c r="H935" s="1" t="s">
        <v>14718</v>
      </c>
      <c r="I935" s="1" t="s">
        <v>14719</v>
      </c>
      <c r="J935" s="1" t="s">
        <v>4938</v>
      </c>
      <c r="K935" s="2"/>
      <c r="L935" s="1">
        <v>555.0</v>
      </c>
      <c r="M935" s="1"/>
      <c r="N935" s="1">
        <v>7.678283333333333</v>
      </c>
      <c r="O935" s="1" t="s">
        <v>182</v>
      </c>
      <c r="P935" s="1" t="s">
        <v>14720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28</v>
      </c>
      <c r="B936" s="1" t="s">
        <v>17</v>
      </c>
      <c r="C936" s="1">
        <v>963.0</v>
      </c>
      <c r="D936" s="1">
        <v>0.0</v>
      </c>
      <c r="E936" s="1" t="s">
        <v>29</v>
      </c>
      <c r="F936" s="1" t="s">
        <v>19</v>
      </c>
      <c r="G936" s="1" t="s">
        <v>20</v>
      </c>
      <c r="H936" s="1" t="s">
        <v>14721</v>
      </c>
      <c r="I936" s="1" t="s">
        <v>14722</v>
      </c>
      <c r="J936" s="1" t="s">
        <v>14722</v>
      </c>
      <c r="K936" s="2"/>
      <c r="L936" s="1">
        <v>-12.0</v>
      </c>
      <c r="M936" s="1"/>
      <c r="N936" s="1">
        <v>7.891533333333333</v>
      </c>
      <c r="O936" s="1" t="s">
        <v>11771</v>
      </c>
      <c r="P936" s="1" t="s">
        <v>14723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16</v>
      </c>
      <c r="B937" s="1" t="s">
        <v>485</v>
      </c>
      <c r="C937" s="1">
        <v>264.0</v>
      </c>
      <c r="D937" s="1">
        <v>0.0</v>
      </c>
      <c r="E937" s="1" t="s">
        <v>8624</v>
      </c>
      <c r="F937" s="1" t="s">
        <v>19</v>
      </c>
      <c r="G937" s="1" t="s">
        <v>20</v>
      </c>
      <c r="H937" s="1" t="s">
        <v>14724</v>
      </c>
      <c r="I937" s="1" t="s">
        <v>14725</v>
      </c>
      <c r="J937" s="1" t="s">
        <v>14725</v>
      </c>
      <c r="K937" s="2"/>
      <c r="L937" s="1">
        <v>-11.0</v>
      </c>
      <c r="M937" s="1"/>
      <c r="N937" s="1">
        <v>3.6595833333333334</v>
      </c>
      <c r="O937" s="1" t="s">
        <v>11729</v>
      </c>
      <c r="P937" s="1" t="s">
        <v>928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16</v>
      </c>
      <c r="B938" s="1" t="s">
        <v>485</v>
      </c>
      <c r="C938" s="1">
        <v>662.0</v>
      </c>
      <c r="D938" s="1">
        <v>0.0</v>
      </c>
      <c r="E938" s="1" t="s">
        <v>8624</v>
      </c>
      <c r="F938" s="1" t="s">
        <v>19</v>
      </c>
      <c r="G938" s="1" t="s">
        <v>20</v>
      </c>
      <c r="H938" s="1" t="s">
        <v>14726</v>
      </c>
      <c r="I938" s="1" t="s">
        <v>14727</v>
      </c>
      <c r="J938" s="1" t="s">
        <v>14727</v>
      </c>
      <c r="K938" s="2"/>
      <c r="L938" s="1">
        <v>-11.0</v>
      </c>
      <c r="M938" s="1"/>
      <c r="N938" s="1">
        <v>8.904083333333332</v>
      </c>
      <c r="O938" s="1" t="s">
        <v>11729</v>
      </c>
      <c r="P938" s="1" t="s">
        <v>14728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36</v>
      </c>
      <c r="B939" s="1" t="s">
        <v>17</v>
      </c>
      <c r="C939" s="1">
        <v>199.0</v>
      </c>
      <c r="D939" s="1">
        <v>50.0</v>
      </c>
      <c r="E939" s="2"/>
      <c r="F939" s="1" t="s">
        <v>67</v>
      </c>
      <c r="G939" s="1" t="s">
        <v>93</v>
      </c>
      <c r="H939" s="1" t="s">
        <v>14729</v>
      </c>
      <c r="I939" s="1" t="s">
        <v>14730</v>
      </c>
      <c r="J939" s="1" t="s">
        <v>4938</v>
      </c>
      <c r="K939" s="2"/>
      <c r="L939" s="1">
        <v>555.0</v>
      </c>
      <c r="M939" s="1"/>
      <c r="N939" s="1">
        <v>4.417216666666667</v>
      </c>
      <c r="O939" s="1" t="s">
        <v>43</v>
      </c>
      <c r="P939" s="1" t="s">
        <v>11736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28</v>
      </c>
      <c r="B940" s="1" t="s">
        <v>17</v>
      </c>
      <c r="C940" s="1">
        <v>379.0</v>
      </c>
      <c r="D940" s="1">
        <v>0.0</v>
      </c>
      <c r="E940" s="1" t="s">
        <v>29</v>
      </c>
      <c r="F940" s="1" t="s">
        <v>19</v>
      </c>
      <c r="G940" s="1" t="s">
        <v>20</v>
      </c>
      <c r="H940" s="1" t="s">
        <v>14731</v>
      </c>
      <c r="I940" s="1" t="s">
        <v>14732</v>
      </c>
      <c r="J940" s="1" t="s">
        <v>14732</v>
      </c>
      <c r="K940" s="2"/>
      <c r="L940" s="1">
        <v>-6.0</v>
      </c>
      <c r="M940" s="1"/>
      <c r="N940" s="1">
        <v>8.088283333333333</v>
      </c>
      <c r="O940" s="1" t="s">
        <v>11771</v>
      </c>
      <c r="P940" s="1" t="s">
        <v>13604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58</v>
      </c>
      <c r="B941" s="1" t="s">
        <v>485</v>
      </c>
      <c r="C941" s="1">
        <v>329.0</v>
      </c>
      <c r="D941" s="1">
        <v>0.0</v>
      </c>
      <c r="E941" s="2"/>
      <c r="F941" s="1" t="s">
        <v>19</v>
      </c>
      <c r="G941" s="1" t="s">
        <v>93</v>
      </c>
      <c r="H941" s="1" t="s">
        <v>14733</v>
      </c>
      <c r="I941" s="1" t="s">
        <v>14734</v>
      </c>
      <c r="J941" s="1" t="s">
        <v>14734</v>
      </c>
      <c r="K941" s="2"/>
      <c r="L941" s="1">
        <v>-8.0</v>
      </c>
      <c r="M941" s="1"/>
      <c r="N941" s="1">
        <v>6.5739</v>
      </c>
      <c r="O941" s="1" t="s">
        <v>11729</v>
      </c>
      <c r="P941" s="1" t="s">
        <v>12905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28</v>
      </c>
      <c r="B942" s="1" t="s">
        <v>17</v>
      </c>
      <c r="C942" s="1">
        <v>264.0</v>
      </c>
      <c r="D942" s="1">
        <v>0.0</v>
      </c>
      <c r="E942" s="1" t="s">
        <v>29</v>
      </c>
      <c r="F942" s="1" t="s">
        <v>19</v>
      </c>
      <c r="G942" s="1" t="s">
        <v>20</v>
      </c>
      <c r="H942" s="1" t="s">
        <v>14735</v>
      </c>
      <c r="I942" s="1" t="s">
        <v>14736</v>
      </c>
      <c r="J942" s="1" t="s">
        <v>14736</v>
      </c>
      <c r="K942" s="2"/>
      <c r="L942" s="1">
        <v>-7.0</v>
      </c>
      <c r="M942" s="1"/>
      <c r="N942" s="1">
        <v>7.863283333333333</v>
      </c>
      <c r="O942" s="1" t="s">
        <v>11771</v>
      </c>
      <c r="P942" s="1" t="s">
        <v>14608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58</v>
      </c>
      <c r="B943" s="1" t="s">
        <v>485</v>
      </c>
      <c r="C943" s="1">
        <v>299.0</v>
      </c>
      <c r="D943" s="1">
        <v>0.0</v>
      </c>
      <c r="E943" s="2"/>
      <c r="F943" s="1" t="s">
        <v>19</v>
      </c>
      <c r="G943" s="1" t="s">
        <v>20</v>
      </c>
      <c r="H943" s="1" t="s">
        <v>14737</v>
      </c>
      <c r="I943" s="1" t="s">
        <v>14738</v>
      </c>
      <c r="J943" s="1" t="s">
        <v>14738</v>
      </c>
      <c r="K943" s="2"/>
      <c r="L943" s="1">
        <v>-9.0</v>
      </c>
      <c r="M943" s="1"/>
      <c r="N943" s="1">
        <v>5.0297833333333335</v>
      </c>
      <c r="O943" s="1" t="s">
        <v>11729</v>
      </c>
      <c r="P943" s="1" t="s">
        <v>13293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36</v>
      </c>
      <c r="B944" s="1" t="s">
        <v>17</v>
      </c>
      <c r="C944" s="1">
        <v>326.0</v>
      </c>
      <c r="D944" s="1">
        <v>0.0</v>
      </c>
      <c r="E944" s="1" t="s">
        <v>29</v>
      </c>
      <c r="F944" s="1" t="s">
        <v>38</v>
      </c>
      <c r="G944" s="1" t="s">
        <v>20</v>
      </c>
      <c r="H944" s="1" t="s">
        <v>14739</v>
      </c>
      <c r="I944" s="1" t="s">
        <v>14740</v>
      </c>
      <c r="J944" s="1" t="s">
        <v>14741</v>
      </c>
      <c r="K944" s="1" t="s">
        <v>14742</v>
      </c>
      <c r="L944" s="1">
        <v>0.0</v>
      </c>
      <c r="M944" s="1">
        <v>0.8710833333333333</v>
      </c>
      <c r="N944" s="1">
        <v>16.781533333333332</v>
      </c>
      <c r="O944" s="1" t="s">
        <v>43</v>
      </c>
      <c r="P944" s="1" t="s">
        <v>14743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36</v>
      </c>
      <c r="B945" s="1" t="s">
        <v>17</v>
      </c>
      <c r="C945" s="1">
        <v>247.0</v>
      </c>
      <c r="D945" s="1">
        <v>62.0</v>
      </c>
      <c r="E945" s="2"/>
      <c r="F945" s="1" t="s">
        <v>67</v>
      </c>
      <c r="G945" s="1" t="s">
        <v>93</v>
      </c>
      <c r="H945" s="1" t="s">
        <v>14744</v>
      </c>
      <c r="I945" s="1" t="s">
        <v>14745</v>
      </c>
      <c r="J945" s="1" t="s">
        <v>4938</v>
      </c>
      <c r="K945" s="2"/>
      <c r="L945" s="1">
        <v>575.0</v>
      </c>
      <c r="M945" s="1"/>
      <c r="N945" s="1">
        <v>16.334233333333334</v>
      </c>
      <c r="O945" s="1" t="s">
        <v>43</v>
      </c>
      <c r="P945" s="1" t="s">
        <v>14746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28</v>
      </c>
      <c r="B946" s="1" t="s">
        <v>17</v>
      </c>
      <c r="C946" s="1">
        <v>264.0</v>
      </c>
      <c r="D946" s="1">
        <v>0.0</v>
      </c>
      <c r="E946" s="1" t="s">
        <v>29</v>
      </c>
      <c r="F946" s="1" t="s">
        <v>19</v>
      </c>
      <c r="G946" s="1" t="s">
        <v>20</v>
      </c>
      <c r="H946" s="1" t="s">
        <v>14747</v>
      </c>
      <c r="I946" s="1" t="s">
        <v>14748</v>
      </c>
      <c r="J946" s="1" t="s">
        <v>14748</v>
      </c>
      <c r="K946" s="2"/>
      <c r="L946" s="1">
        <v>-7.0</v>
      </c>
      <c r="M946" s="1"/>
      <c r="N946" s="1">
        <v>7.561833333333333</v>
      </c>
      <c r="O946" s="1" t="s">
        <v>11771</v>
      </c>
      <c r="P946" s="1" t="s">
        <v>14698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28</v>
      </c>
      <c r="B947" s="1" t="s">
        <v>17</v>
      </c>
      <c r="C947" s="1">
        <v>369.0</v>
      </c>
      <c r="D947" s="1">
        <v>0.0</v>
      </c>
      <c r="E947" s="1" t="s">
        <v>29</v>
      </c>
      <c r="F947" s="1" t="s">
        <v>19</v>
      </c>
      <c r="G947" s="1" t="s">
        <v>20</v>
      </c>
      <c r="H947" s="1" t="s">
        <v>14749</v>
      </c>
      <c r="I947" s="1" t="s">
        <v>14750</v>
      </c>
      <c r="J947" s="1" t="s">
        <v>14750</v>
      </c>
      <c r="K947" s="2"/>
      <c r="L947" s="1">
        <v>-10.0</v>
      </c>
      <c r="M947" s="1"/>
      <c r="N947" s="1">
        <v>4.725016666666667</v>
      </c>
      <c r="O947" s="1" t="s">
        <v>11771</v>
      </c>
      <c r="P947" s="1" t="s">
        <v>14751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36</v>
      </c>
      <c r="B948" s="1" t="s">
        <v>17</v>
      </c>
      <c r="C948" s="1">
        <v>306.0</v>
      </c>
      <c r="D948" s="1">
        <v>0.0</v>
      </c>
      <c r="E948" s="1" t="s">
        <v>11750</v>
      </c>
      <c r="F948" s="1" t="s">
        <v>38</v>
      </c>
      <c r="G948" s="1" t="s">
        <v>20</v>
      </c>
      <c r="H948" s="1" t="s">
        <v>14752</v>
      </c>
      <c r="I948" s="1" t="s">
        <v>14753</v>
      </c>
      <c r="J948" s="1" t="s">
        <v>14754</v>
      </c>
      <c r="K948" s="1" t="s">
        <v>14755</v>
      </c>
      <c r="L948" s="1">
        <v>-13.0</v>
      </c>
      <c r="M948" s="1">
        <v>0.015266666666666666</v>
      </c>
      <c r="N948" s="1">
        <v>7.030466666666666</v>
      </c>
      <c r="O948" s="1" t="s">
        <v>43</v>
      </c>
      <c r="P948" s="1" t="s">
        <v>14756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36</v>
      </c>
      <c r="B949" s="1" t="s">
        <v>17</v>
      </c>
      <c r="C949" s="1">
        <v>245.0</v>
      </c>
      <c r="D949" s="1">
        <v>61.0</v>
      </c>
      <c r="E949" s="2"/>
      <c r="F949" s="1" t="s">
        <v>67</v>
      </c>
      <c r="G949" s="1" t="s">
        <v>93</v>
      </c>
      <c r="H949" s="1" t="s">
        <v>14757</v>
      </c>
      <c r="I949" s="1" t="s">
        <v>14758</v>
      </c>
      <c r="J949" s="1" t="s">
        <v>4938</v>
      </c>
      <c r="K949" s="2"/>
      <c r="L949" s="1">
        <v>600.0</v>
      </c>
      <c r="M949" s="1"/>
      <c r="N949" s="1">
        <v>12.831</v>
      </c>
      <c r="O949" s="1" t="s">
        <v>43</v>
      </c>
      <c r="P949" s="1" t="s">
        <v>14759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36</v>
      </c>
      <c r="B950" s="1" t="s">
        <v>17</v>
      </c>
      <c r="C950" s="1">
        <v>250.0</v>
      </c>
      <c r="D950" s="1">
        <v>0.0</v>
      </c>
      <c r="E950" s="1" t="s">
        <v>11750</v>
      </c>
      <c r="F950" s="1" t="s">
        <v>38</v>
      </c>
      <c r="G950" s="1" t="s">
        <v>93</v>
      </c>
      <c r="H950" s="1" t="s">
        <v>14760</v>
      </c>
      <c r="I950" s="1" t="s">
        <v>14761</v>
      </c>
      <c r="J950" s="1" t="s">
        <v>14762</v>
      </c>
      <c r="K950" s="1" t="s">
        <v>14763</v>
      </c>
      <c r="L950" s="1">
        <v>0.0</v>
      </c>
      <c r="M950" s="1">
        <v>0.013266666666666666</v>
      </c>
      <c r="N950" s="1">
        <v>10.55715</v>
      </c>
      <c r="O950" s="1" t="s">
        <v>43</v>
      </c>
      <c r="P950" s="1" t="s">
        <v>12191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28</v>
      </c>
      <c r="B951" s="1" t="s">
        <v>17</v>
      </c>
      <c r="C951" s="3">
        <v>378.0</v>
      </c>
      <c r="D951" s="1">
        <v>0.0</v>
      </c>
      <c r="E951" s="1" t="s">
        <v>29</v>
      </c>
      <c r="F951" s="1" t="s">
        <v>19</v>
      </c>
      <c r="G951" s="1" t="s">
        <v>20</v>
      </c>
      <c r="H951" s="1" t="s">
        <v>14764</v>
      </c>
      <c r="I951" s="1" t="s">
        <v>14765</v>
      </c>
      <c r="J951" s="1" t="s">
        <v>14765</v>
      </c>
      <c r="K951" s="2"/>
      <c r="L951" s="1">
        <v>-6.0</v>
      </c>
      <c r="M951" s="1"/>
      <c r="N951" s="1">
        <v>8.362366666666667</v>
      </c>
      <c r="O951" s="1" t="s">
        <v>11771</v>
      </c>
      <c r="P951" s="1" t="s">
        <v>14766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36</v>
      </c>
      <c r="B952" s="1" t="s">
        <v>17</v>
      </c>
      <c r="C952" s="1">
        <v>250.0</v>
      </c>
      <c r="D952" s="1">
        <v>0.0</v>
      </c>
      <c r="E952" s="1" t="s">
        <v>11750</v>
      </c>
      <c r="F952" s="1" t="s">
        <v>38</v>
      </c>
      <c r="G952" s="1" t="s">
        <v>20</v>
      </c>
      <c r="H952" s="1" t="s">
        <v>14767</v>
      </c>
      <c r="I952" s="1" t="s">
        <v>14768</v>
      </c>
      <c r="J952" s="1" t="s">
        <v>14769</v>
      </c>
      <c r="K952" s="1" t="s">
        <v>14770</v>
      </c>
      <c r="L952" s="1">
        <v>16.0</v>
      </c>
      <c r="M952" s="1">
        <v>0.01645</v>
      </c>
      <c r="N952" s="1">
        <v>15.499933333333333</v>
      </c>
      <c r="O952" s="1" t="s">
        <v>43</v>
      </c>
      <c r="P952" s="1" t="s">
        <v>14771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36</v>
      </c>
      <c r="B953" s="1" t="s">
        <v>17</v>
      </c>
      <c r="C953" s="3">
        <v>588.0</v>
      </c>
      <c r="D953" s="1">
        <v>0.0</v>
      </c>
      <c r="E953" s="1" t="s">
        <v>29</v>
      </c>
      <c r="F953" s="1" t="s">
        <v>38</v>
      </c>
      <c r="G953" s="1" t="s">
        <v>93</v>
      </c>
      <c r="H953" s="1" t="s">
        <v>14772</v>
      </c>
      <c r="I953" s="1" t="s">
        <v>14773</v>
      </c>
      <c r="J953" s="1" t="s">
        <v>14774</v>
      </c>
      <c r="K953" s="1" t="s">
        <v>14775</v>
      </c>
      <c r="L953" s="1">
        <v>-13.0</v>
      </c>
      <c r="M953" s="1">
        <v>1.02535</v>
      </c>
      <c r="N953" s="1">
        <v>12.95705</v>
      </c>
      <c r="O953" s="1" t="s">
        <v>43</v>
      </c>
      <c r="P953" s="1" t="s">
        <v>14776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28</v>
      </c>
      <c r="B954" s="1" t="s">
        <v>17</v>
      </c>
      <c r="C954" s="1">
        <v>408.0</v>
      </c>
      <c r="D954" s="1">
        <v>0.0</v>
      </c>
      <c r="E954" s="1" t="s">
        <v>29</v>
      </c>
      <c r="F954" s="1" t="s">
        <v>19</v>
      </c>
      <c r="G954" s="1" t="s">
        <v>20</v>
      </c>
      <c r="H954" s="1" t="s">
        <v>14777</v>
      </c>
      <c r="I954" s="1" t="s">
        <v>14778</v>
      </c>
      <c r="J954" s="1" t="s">
        <v>14778</v>
      </c>
      <c r="K954" s="2"/>
      <c r="L954" s="1">
        <v>-5.0</v>
      </c>
      <c r="M954" s="1"/>
      <c r="N954" s="1">
        <v>9.27725</v>
      </c>
      <c r="O954" s="1" t="s">
        <v>11771</v>
      </c>
      <c r="P954" s="1" t="s">
        <v>14779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36</v>
      </c>
      <c r="B955" s="1" t="s">
        <v>17</v>
      </c>
      <c r="C955" s="1">
        <v>285.0</v>
      </c>
      <c r="D955" s="1">
        <v>89.0</v>
      </c>
      <c r="E955" s="2"/>
      <c r="F955" s="1" t="s">
        <v>67</v>
      </c>
      <c r="G955" s="1" t="s">
        <v>20</v>
      </c>
      <c r="H955" s="1" t="s">
        <v>14780</v>
      </c>
      <c r="I955" s="1" t="s">
        <v>14781</v>
      </c>
      <c r="J955" s="1" t="s">
        <v>4938</v>
      </c>
      <c r="K955" s="2"/>
      <c r="L955" s="1">
        <v>624.0</v>
      </c>
      <c r="M955" s="1"/>
      <c r="N955" s="1">
        <v>14.256766666666667</v>
      </c>
      <c r="O955" s="1" t="s">
        <v>43</v>
      </c>
      <c r="P955" s="1" t="s">
        <v>14782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58</v>
      </c>
      <c r="B956" s="1" t="s">
        <v>485</v>
      </c>
      <c r="C956" s="1">
        <v>364.0</v>
      </c>
      <c r="D956" s="1">
        <v>0.0</v>
      </c>
      <c r="E956" s="2"/>
      <c r="F956" s="1" t="s">
        <v>19</v>
      </c>
      <c r="G956" s="1" t="s">
        <v>20</v>
      </c>
      <c r="H956" s="1" t="s">
        <v>14783</v>
      </c>
      <c r="I956" s="1" t="s">
        <v>14784</v>
      </c>
      <c r="J956" s="1" t="s">
        <v>14784</v>
      </c>
      <c r="K956" s="2"/>
      <c r="L956" s="1">
        <v>-9.0</v>
      </c>
      <c r="M956" s="1"/>
      <c r="N956" s="1">
        <v>5.986183333333333</v>
      </c>
      <c r="O956" s="1" t="s">
        <v>11729</v>
      </c>
      <c r="P956" s="1" t="s">
        <v>14785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36</v>
      </c>
      <c r="B957" s="1" t="s">
        <v>17</v>
      </c>
      <c r="C957" s="3">
        <v>614.0</v>
      </c>
      <c r="D957" s="1">
        <v>0.0</v>
      </c>
      <c r="E957" s="1" t="s">
        <v>11750</v>
      </c>
      <c r="F957" s="1" t="s">
        <v>38</v>
      </c>
      <c r="G957" s="1" t="s">
        <v>93</v>
      </c>
      <c r="H957" s="1" t="s">
        <v>14786</v>
      </c>
      <c r="I957" s="1" t="s">
        <v>14787</v>
      </c>
      <c r="J957" s="1" t="s">
        <v>14788</v>
      </c>
      <c r="K957" s="1" t="s">
        <v>14789</v>
      </c>
      <c r="L957" s="1">
        <v>-12.0</v>
      </c>
      <c r="M957" s="1">
        <v>0.009333333333333334</v>
      </c>
      <c r="N957" s="1">
        <v>14.841266666666666</v>
      </c>
      <c r="O957" s="1" t="s">
        <v>43</v>
      </c>
      <c r="P957" s="1" t="s">
        <v>14790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28</v>
      </c>
      <c r="B958" s="1" t="s">
        <v>17</v>
      </c>
      <c r="C958" s="1">
        <v>369.0</v>
      </c>
      <c r="D958" s="1">
        <v>0.0</v>
      </c>
      <c r="E958" s="1" t="s">
        <v>29</v>
      </c>
      <c r="F958" s="1" t="s">
        <v>19</v>
      </c>
      <c r="G958" s="1" t="s">
        <v>20</v>
      </c>
      <c r="H958" s="1" t="s">
        <v>14791</v>
      </c>
      <c r="I958" s="1" t="s">
        <v>14792</v>
      </c>
      <c r="J958" s="1" t="s">
        <v>14792</v>
      </c>
      <c r="K958" s="2"/>
      <c r="L958" s="1">
        <v>-4.0</v>
      </c>
      <c r="M958" s="1"/>
      <c r="N958" s="1">
        <v>10.163666666666666</v>
      </c>
      <c r="O958" s="1" t="s">
        <v>11771</v>
      </c>
      <c r="P958" s="1" t="s">
        <v>14793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58</v>
      </c>
      <c r="B959" s="1" t="s">
        <v>485</v>
      </c>
      <c r="C959" s="1">
        <v>528.0</v>
      </c>
      <c r="D959" s="1">
        <v>0.0</v>
      </c>
      <c r="E959" s="2"/>
      <c r="F959" s="1" t="s">
        <v>19</v>
      </c>
      <c r="G959" s="1" t="s">
        <v>20</v>
      </c>
      <c r="H959" s="1" t="s">
        <v>14794</v>
      </c>
      <c r="I959" s="1" t="s">
        <v>14795</v>
      </c>
      <c r="J959" s="1" t="s">
        <v>14795</v>
      </c>
      <c r="K959" s="2"/>
      <c r="L959" s="1">
        <v>-6.0</v>
      </c>
      <c r="M959" s="1"/>
      <c r="N959" s="1">
        <v>13.057866666666667</v>
      </c>
      <c r="O959" s="1" t="s">
        <v>11729</v>
      </c>
      <c r="P959" s="1" t="s">
        <v>14796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28</v>
      </c>
      <c r="B960" s="1" t="s">
        <v>17</v>
      </c>
      <c r="C960" s="1">
        <v>329.0</v>
      </c>
      <c r="D960" s="1">
        <v>0.0</v>
      </c>
      <c r="E960" s="1" t="s">
        <v>29</v>
      </c>
      <c r="F960" s="1" t="s">
        <v>19</v>
      </c>
      <c r="G960" s="1" t="s">
        <v>20</v>
      </c>
      <c r="H960" s="1" t="s">
        <v>14797</v>
      </c>
      <c r="I960" s="1" t="s">
        <v>14798</v>
      </c>
      <c r="J960" s="1" t="s">
        <v>14798</v>
      </c>
      <c r="K960" s="2"/>
      <c r="L960" s="1">
        <v>-8.0</v>
      </c>
      <c r="M960" s="1"/>
      <c r="N960" s="1">
        <v>6.9619</v>
      </c>
      <c r="O960" s="1" t="s">
        <v>11771</v>
      </c>
      <c r="P960" s="1" t="s">
        <v>12159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28</v>
      </c>
      <c r="B961" s="1" t="s">
        <v>17</v>
      </c>
      <c r="C961" s="1">
        <v>364.0</v>
      </c>
      <c r="D961" s="1">
        <v>0.0</v>
      </c>
      <c r="E961" s="1" t="s">
        <v>29</v>
      </c>
      <c r="F961" s="1" t="s">
        <v>19</v>
      </c>
      <c r="G961" s="1" t="s">
        <v>20</v>
      </c>
      <c r="H961" s="1" t="s">
        <v>14799</v>
      </c>
      <c r="I961" s="1" t="s">
        <v>14800</v>
      </c>
      <c r="J961" s="1" t="s">
        <v>14800</v>
      </c>
      <c r="K961" s="2"/>
      <c r="L961" s="1">
        <v>-7.0</v>
      </c>
      <c r="M961" s="1"/>
      <c r="N961" s="1">
        <v>7.12225</v>
      </c>
      <c r="O961" s="1" t="s">
        <v>11771</v>
      </c>
      <c r="P961" s="1" t="s">
        <v>14801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28</v>
      </c>
      <c r="B962" s="1" t="s">
        <v>17</v>
      </c>
      <c r="C962" s="1">
        <v>632.0</v>
      </c>
      <c r="D962" s="1">
        <v>0.0</v>
      </c>
      <c r="E962" s="1" t="s">
        <v>29</v>
      </c>
      <c r="F962" s="1" t="s">
        <v>19</v>
      </c>
      <c r="G962" s="1" t="s">
        <v>20</v>
      </c>
      <c r="H962" s="1" t="s">
        <v>14802</v>
      </c>
      <c r="I962" s="1" t="s">
        <v>14803</v>
      </c>
      <c r="J962" s="1" t="s">
        <v>14803</v>
      </c>
      <c r="K962" s="2"/>
      <c r="L962" s="1">
        <v>-9.0</v>
      </c>
      <c r="M962" s="1"/>
      <c r="N962" s="1">
        <v>10.845183333333333</v>
      </c>
      <c r="O962" s="1" t="s">
        <v>11771</v>
      </c>
      <c r="P962" s="1" t="s">
        <v>14804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179</v>
      </c>
      <c r="B963" s="1" t="s">
        <v>17</v>
      </c>
      <c r="C963" s="1">
        <v>249.0</v>
      </c>
      <c r="D963" s="1">
        <v>0.0</v>
      </c>
      <c r="E963" s="2"/>
      <c r="F963" s="1" t="s">
        <v>67</v>
      </c>
      <c r="G963" s="1" t="s">
        <v>93</v>
      </c>
      <c r="H963" s="1" t="s">
        <v>14805</v>
      </c>
      <c r="I963" s="1" t="s">
        <v>14806</v>
      </c>
      <c r="J963" s="1" t="s">
        <v>4938</v>
      </c>
      <c r="K963" s="2"/>
      <c r="L963" s="1">
        <v>686.0</v>
      </c>
      <c r="M963" s="1"/>
      <c r="N963" s="1">
        <v>5.0759</v>
      </c>
      <c r="O963" s="1" t="s">
        <v>182</v>
      </c>
      <c r="P963" s="1" t="s">
        <v>14807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179</v>
      </c>
      <c r="B964" s="1" t="s">
        <v>17</v>
      </c>
      <c r="C964" s="1">
        <v>458.0</v>
      </c>
      <c r="D964" s="1">
        <v>0.0</v>
      </c>
      <c r="E964" s="2"/>
      <c r="F964" s="1" t="s">
        <v>67</v>
      </c>
      <c r="G964" s="1" t="s">
        <v>93</v>
      </c>
      <c r="H964" s="1" t="s">
        <v>14808</v>
      </c>
      <c r="I964" s="1" t="s">
        <v>14809</v>
      </c>
      <c r="J964" s="1" t="s">
        <v>4938</v>
      </c>
      <c r="K964" s="2"/>
      <c r="L964" s="1">
        <v>696.0</v>
      </c>
      <c r="M964" s="1"/>
      <c r="N964" s="1">
        <v>6.708483333333334</v>
      </c>
      <c r="O964" s="1" t="s">
        <v>182</v>
      </c>
      <c r="P964" s="1" t="s">
        <v>14810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36</v>
      </c>
      <c r="B965" s="1" t="s">
        <v>17</v>
      </c>
      <c r="C965" s="1">
        <v>309.0</v>
      </c>
      <c r="D965" s="1">
        <v>0.0</v>
      </c>
      <c r="E965" s="1" t="s">
        <v>11750</v>
      </c>
      <c r="F965" s="1" t="s">
        <v>38</v>
      </c>
      <c r="G965" s="1" t="s">
        <v>20</v>
      </c>
      <c r="H965" s="1" t="s">
        <v>14811</v>
      </c>
      <c r="I965" s="1" t="s">
        <v>14812</v>
      </c>
      <c r="J965" s="1" t="s">
        <v>14813</v>
      </c>
      <c r="K965" s="1" t="s">
        <v>14814</v>
      </c>
      <c r="L965" s="1">
        <v>0.0</v>
      </c>
      <c r="M965" s="1">
        <v>0.020666666666666667</v>
      </c>
      <c r="N965" s="1">
        <v>9.5778</v>
      </c>
      <c r="O965" s="1" t="s">
        <v>43</v>
      </c>
      <c r="P965" s="1" t="s">
        <v>12162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36</v>
      </c>
      <c r="B966" s="1" t="s">
        <v>17</v>
      </c>
      <c r="C966" s="1">
        <v>344.0</v>
      </c>
      <c r="D966" s="1">
        <v>0.0</v>
      </c>
      <c r="E966" s="1" t="s">
        <v>11750</v>
      </c>
      <c r="F966" s="1" t="s">
        <v>38</v>
      </c>
      <c r="G966" s="1" t="s">
        <v>20</v>
      </c>
      <c r="H966" s="1" t="s">
        <v>14815</v>
      </c>
      <c r="I966" s="1" t="s">
        <v>14816</v>
      </c>
      <c r="J966" s="1" t="s">
        <v>14817</v>
      </c>
      <c r="K966" s="1" t="s">
        <v>14818</v>
      </c>
      <c r="L966" s="1">
        <v>-2.0</v>
      </c>
      <c r="M966" s="1">
        <v>0.009983333333333334</v>
      </c>
      <c r="N966" s="1">
        <v>12.448516666666666</v>
      </c>
      <c r="O966" s="1" t="s">
        <v>43</v>
      </c>
      <c r="P966" s="1" t="s">
        <v>14819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36</v>
      </c>
      <c r="B967" s="1" t="s">
        <v>17</v>
      </c>
      <c r="C967" s="1">
        <v>665.0</v>
      </c>
      <c r="D967" s="1">
        <v>0.0</v>
      </c>
      <c r="E967" s="1" t="s">
        <v>10761</v>
      </c>
      <c r="F967" s="1" t="s">
        <v>38</v>
      </c>
      <c r="G967" s="1" t="s">
        <v>20</v>
      </c>
      <c r="H967" s="1" t="s">
        <v>14820</v>
      </c>
      <c r="I967" s="1" t="s">
        <v>14821</v>
      </c>
      <c r="J967" s="1" t="s">
        <v>14822</v>
      </c>
      <c r="K967" s="1" t="s">
        <v>14823</v>
      </c>
      <c r="L967" s="1">
        <v>-6.0</v>
      </c>
      <c r="M967" s="1">
        <v>0.010233333333333334</v>
      </c>
      <c r="N967" s="1">
        <v>17.286566666666666</v>
      </c>
      <c r="O967" s="1" t="s">
        <v>43</v>
      </c>
      <c r="P967" s="1" t="s">
        <v>14824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58</v>
      </c>
      <c r="B968" s="1" t="s">
        <v>485</v>
      </c>
      <c r="C968" s="1">
        <v>423.0</v>
      </c>
      <c r="D968" s="1">
        <v>0.0</v>
      </c>
      <c r="E968" s="2"/>
      <c r="F968" s="1" t="s">
        <v>19</v>
      </c>
      <c r="G968" s="1" t="s">
        <v>20</v>
      </c>
      <c r="H968" s="1" t="s">
        <v>14825</v>
      </c>
      <c r="I968" s="1" t="s">
        <v>14826</v>
      </c>
      <c r="J968" s="1" t="s">
        <v>14826</v>
      </c>
      <c r="K968" s="2"/>
      <c r="L968" s="1">
        <v>-3.0</v>
      </c>
      <c r="M968" s="1"/>
      <c r="N968" s="1">
        <v>11.9814</v>
      </c>
      <c r="O968" s="1" t="s">
        <v>11729</v>
      </c>
      <c r="P968" s="1" t="s">
        <v>14827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28</v>
      </c>
      <c r="B969" s="1" t="s">
        <v>17</v>
      </c>
      <c r="C969" s="1">
        <v>379.0</v>
      </c>
      <c r="D969" s="1">
        <v>0.0</v>
      </c>
      <c r="E969" s="1" t="s">
        <v>29</v>
      </c>
      <c r="F969" s="1" t="s">
        <v>19</v>
      </c>
      <c r="G969" s="1" t="s">
        <v>20</v>
      </c>
      <c r="H969" s="1" t="s">
        <v>14828</v>
      </c>
      <c r="I969" s="1" t="s">
        <v>14829</v>
      </c>
      <c r="J969" s="1" t="s">
        <v>14829</v>
      </c>
      <c r="K969" s="2"/>
      <c r="L969" s="1">
        <v>-2.0</v>
      </c>
      <c r="M969" s="1"/>
      <c r="N969" s="1">
        <v>12.059366666666667</v>
      </c>
      <c r="O969" s="1" t="s">
        <v>11771</v>
      </c>
      <c r="P969" s="1" t="s">
        <v>14830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16</v>
      </c>
      <c r="B970" s="1" t="s">
        <v>485</v>
      </c>
      <c r="C970" s="1">
        <v>658.0</v>
      </c>
      <c r="D970" s="1">
        <v>0.0</v>
      </c>
      <c r="E970" s="1" t="s">
        <v>14831</v>
      </c>
      <c r="F970" s="1" t="s">
        <v>19</v>
      </c>
      <c r="G970" s="1" t="s">
        <v>20</v>
      </c>
      <c r="H970" s="1" t="s">
        <v>14832</v>
      </c>
      <c r="I970" s="1" t="s">
        <v>14833</v>
      </c>
      <c r="J970" s="1" t="s">
        <v>14833</v>
      </c>
      <c r="K970" s="2"/>
      <c r="L970" s="1">
        <v>-6.0</v>
      </c>
      <c r="M970" s="1"/>
      <c r="N970" s="1">
        <v>13.864916666666666</v>
      </c>
      <c r="O970" s="1" t="s">
        <v>11729</v>
      </c>
      <c r="P970" s="1" t="s">
        <v>14834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28</v>
      </c>
      <c r="B971" s="1" t="s">
        <v>17</v>
      </c>
      <c r="C971" s="1">
        <v>264.0</v>
      </c>
      <c r="D971" s="1">
        <v>0.0</v>
      </c>
      <c r="E971" s="1" t="s">
        <v>29</v>
      </c>
      <c r="F971" s="1" t="s">
        <v>19</v>
      </c>
      <c r="G971" s="1" t="s">
        <v>20</v>
      </c>
      <c r="H971" s="1" t="s">
        <v>14835</v>
      </c>
      <c r="I971" s="1" t="s">
        <v>14836</v>
      </c>
      <c r="J971" s="1" t="s">
        <v>14836</v>
      </c>
      <c r="K971" s="2"/>
      <c r="L971" s="1">
        <v>-7.0</v>
      </c>
      <c r="M971" s="1"/>
      <c r="N971" s="1">
        <v>7.940333333333333</v>
      </c>
      <c r="O971" s="1" t="s">
        <v>11771</v>
      </c>
      <c r="P971" s="1" t="s">
        <v>14837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179</v>
      </c>
      <c r="B972" s="1" t="s">
        <v>17</v>
      </c>
      <c r="C972" s="1">
        <v>124.5</v>
      </c>
      <c r="D972" s="1">
        <v>124.5</v>
      </c>
      <c r="E972" s="2"/>
      <c r="F972" s="1" t="s">
        <v>67</v>
      </c>
      <c r="G972" s="1" t="s">
        <v>93</v>
      </c>
      <c r="H972" s="1" t="s">
        <v>14838</v>
      </c>
      <c r="I972" s="1" t="s">
        <v>14839</v>
      </c>
      <c r="J972" s="1" t="s">
        <v>4938</v>
      </c>
      <c r="K972" s="2"/>
      <c r="L972" s="1">
        <v>750.0</v>
      </c>
      <c r="M972" s="1"/>
      <c r="N972" s="1">
        <v>5.104033333333334</v>
      </c>
      <c r="O972" s="1" t="s">
        <v>182</v>
      </c>
      <c r="P972" s="1" t="s">
        <v>14840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16</v>
      </c>
      <c r="B973" s="1" t="s">
        <v>485</v>
      </c>
      <c r="C973" s="1">
        <v>329.0</v>
      </c>
      <c r="D973" s="1">
        <v>0.0</v>
      </c>
      <c r="E973" s="1" t="s">
        <v>14841</v>
      </c>
      <c r="F973" s="1" t="s">
        <v>19</v>
      </c>
      <c r="G973" s="1" t="s">
        <v>20</v>
      </c>
      <c r="H973" s="1" t="s">
        <v>14842</v>
      </c>
      <c r="I973" s="1" t="s">
        <v>14843</v>
      </c>
      <c r="J973" s="1" t="s">
        <v>14843</v>
      </c>
      <c r="K973" s="2"/>
      <c r="L973" s="1">
        <v>-10.0</v>
      </c>
      <c r="M973" s="1"/>
      <c r="N973" s="1">
        <v>4.3291</v>
      </c>
      <c r="O973" s="1" t="s">
        <v>11729</v>
      </c>
      <c r="P973" s="1" t="s">
        <v>2296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179</v>
      </c>
      <c r="B974" s="1" t="s">
        <v>17</v>
      </c>
      <c r="C974" s="1">
        <v>20.0</v>
      </c>
      <c r="D974" s="1">
        <v>35.0</v>
      </c>
      <c r="E974" s="2"/>
      <c r="F974" s="1" t="s">
        <v>67</v>
      </c>
      <c r="G974" s="1" t="s">
        <v>93</v>
      </c>
      <c r="H974" s="1" t="s">
        <v>14844</v>
      </c>
      <c r="I974" s="1" t="s">
        <v>14845</v>
      </c>
      <c r="J974" s="1" t="s">
        <v>14845</v>
      </c>
      <c r="K974" s="2"/>
      <c r="L974" s="1">
        <v>-5.0</v>
      </c>
      <c r="M974" s="1"/>
      <c r="N974" s="1">
        <v>0.24233333333333335</v>
      </c>
      <c r="O974" s="1" t="s">
        <v>182</v>
      </c>
      <c r="P974" s="1" t="s">
        <v>14846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16</v>
      </c>
      <c r="B975" s="1" t="s">
        <v>17</v>
      </c>
      <c r="C975" s="1">
        <v>758.0</v>
      </c>
      <c r="D975" s="1">
        <v>0.0</v>
      </c>
      <c r="E975" s="1" t="s">
        <v>14841</v>
      </c>
      <c r="F975" s="1" t="s">
        <v>19</v>
      </c>
      <c r="G975" s="1" t="s">
        <v>20</v>
      </c>
      <c r="H975" s="1" t="s">
        <v>14847</v>
      </c>
      <c r="I975" s="1" t="s">
        <v>14848</v>
      </c>
      <c r="J975" s="1" t="s">
        <v>14848</v>
      </c>
      <c r="K975" s="2"/>
      <c r="L975" s="1">
        <v>0.0</v>
      </c>
      <c r="M975" s="1"/>
      <c r="N975" s="1">
        <v>19.15845</v>
      </c>
      <c r="O975" s="1" t="s">
        <v>11729</v>
      </c>
      <c r="P975" s="1" t="s">
        <v>14849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28</v>
      </c>
      <c r="B976" s="1" t="s">
        <v>17</v>
      </c>
      <c r="C976" s="1">
        <v>504.2</v>
      </c>
      <c r="D976" s="1">
        <v>0.0</v>
      </c>
      <c r="E976" s="1" t="s">
        <v>29</v>
      </c>
      <c r="F976" s="1" t="s">
        <v>19</v>
      </c>
      <c r="G976" s="1" t="s">
        <v>20</v>
      </c>
      <c r="H976" s="1" t="s">
        <v>14850</v>
      </c>
      <c r="I976" s="1" t="s">
        <v>14851</v>
      </c>
      <c r="J976" s="1" t="s">
        <v>14851</v>
      </c>
      <c r="K976" s="2"/>
      <c r="L976" s="1">
        <v>-7.0</v>
      </c>
      <c r="M976" s="1"/>
      <c r="N976" s="1">
        <v>12.839016666666666</v>
      </c>
      <c r="O976" s="1" t="s">
        <v>11771</v>
      </c>
      <c r="P976" s="1" t="s">
        <v>14852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36</v>
      </c>
      <c r="B977" s="1" t="s">
        <v>17</v>
      </c>
      <c r="C977" s="1">
        <v>618.0</v>
      </c>
      <c r="D977" s="1">
        <v>0.0</v>
      </c>
      <c r="E977" s="1" t="s">
        <v>10761</v>
      </c>
      <c r="F977" s="1" t="s">
        <v>38</v>
      </c>
      <c r="G977" s="1" t="s">
        <v>20</v>
      </c>
      <c r="H977" s="1" t="s">
        <v>14853</v>
      </c>
      <c r="I977" s="1" t="s">
        <v>14854</v>
      </c>
      <c r="J977" s="1" t="s">
        <v>14855</v>
      </c>
      <c r="K977" s="1" t="s">
        <v>14856</v>
      </c>
      <c r="L977" s="1">
        <v>-2.0</v>
      </c>
      <c r="M977" s="1">
        <v>0.012633333333333333</v>
      </c>
      <c r="N977" s="1">
        <v>21.291316666666667</v>
      </c>
      <c r="O977" s="1" t="s">
        <v>43</v>
      </c>
      <c r="P977" s="1" t="s">
        <v>14857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58</v>
      </c>
      <c r="B978" s="1" t="s">
        <v>17</v>
      </c>
      <c r="C978" s="1">
        <v>434.0</v>
      </c>
      <c r="D978" s="1">
        <v>0.0</v>
      </c>
      <c r="E978" s="2"/>
      <c r="F978" s="1" t="s">
        <v>19</v>
      </c>
      <c r="G978" s="1" t="s">
        <v>20</v>
      </c>
      <c r="H978" s="1" t="s">
        <v>14858</v>
      </c>
      <c r="I978" s="1" t="s">
        <v>14859</v>
      </c>
      <c r="J978" s="1" t="s">
        <v>14859</v>
      </c>
      <c r="K978" s="2"/>
      <c r="L978" s="1">
        <v>-4.0</v>
      </c>
      <c r="M978" s="1"/>
      <c r="N978" s="1">
        <v>10.285616666666666</v>
      </c>
      <c r="O978" s="1" t="s">
        <v>11729</v>
      </c>
      <c r="P978" s="1" t="s">
        <v>12145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28</v>
      </c>
      <c r="B979" s="1" t="s">
        <v>17</v>
      </c>
      <c r="C979" s="1">
        <v>452.0</v>
      </c>
      <c r="D979" s="1">
        <v>0.0</v>
      </c>
      <c r="E979" s="1" t="s">
        <v>29</v>
      </c>
      <c r="F979" s="1" t="s">
        <v>19</v>
      </c>
      <c r="G979" s="1" t="s">
        <v>20</v>
      </c>
      <c r="H979" s="1" t="s">
        <v>14860</v>
      </c>
      <c r="I979" s="1" t="s">
        <v>14861</v>
      </c>
      <c r="J979" s="1" t="s">
        <v>14861</v>
      </c>
      <c r="K979" s="2"/>
      <c r="L979" s="1">
        <v>-9.0</v>
      </c>
      <c r="M979" s="1"/>
      <c r="N979" s="1">
        <v>5.991066666666667</v>
      </c>
      <c r="O979" s="1" t="s">
        <v>11771</v>
      </c>
      <c r="P979" s="1" t="s">
        <v>14862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28</v>
      </c>
      <c r="B980" s="1" t="s">
        <v>17</v>
      </c>
      <c r="C980" s="1">
        <v>274.0</v>
      </c>
      <c r="D980" s="1">
        <v>0.0</v>
      </c>
      <c r="E980" s="1" t="s">
        <v>29</v>
      </c>
      <c r="F980" s="1" t="s">
        <v>19</v>
      </c>
      <c r="G980" s="1" t="s">
        <v>20</v>
      </c>
      <c r="H980" s="1" t="s">
        <v>14863</v>
      </c>
      <c r="I980" s="1" t="s">
        <v>14864</v>
      </c>
      <c r="J980" s="1" t="s">
        <v>14864</v>
      </c>
      <c r="K980" s="2"/>
      <c r="L980" s="1">
        <v>-8.0</v>
      </c>
      <c r="M980" s="1"/>
      <c r="N980" s="1">
        <v>6.958266666666667</v>
      </c>
      <c r="O980" s="1" t="s">
        <v>11771</v>
      </c>
      <c r="P980" s="1" t="s">
        <v>14865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36</v>
      </c>
      <c r="B981" s="1" t="s">
        <v>17</v>
      </c>
      <c r="C981" s="1">
        <v>394.0</v>
      </c>
      <c r="D981" s="1">
        <v>0.0</v>
      </c>
      <c r="E981" s="1" t="s">
        <v>10761</v>
      </c>
      <c r="F981" s="1" t="s">
        <v>38</v>
      </c>
      <c r="G981" s="1" t="s">
        <v>93</v>
      </c>
      <c r="H981" s="1" t="s">
        <v>14866</v>
      </c>
      <c r="I981" s="1" t="s">
        <v>14867</v>
      </c>
      <c r="J981" s="1" t="s">
        <v>14868</v>
      </c>
      <c r="K981" s="1" t="s">
        <v>14869</v>
      </c>
      <c r="L981" s="1">
        <v>2.0</v>
      </c>
      <c r="M981" s="1">
        <v>0.01555</v>
      </c>
      <c r="N981" s="1">
        <v>42.48755</v>
      </c>
      <c r="O981" s="1" t="s">
        <v>43</v>
      </c>
      <c r="P981" s="1" t="s">
        <v>14870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28</v>
      </c>
      <c r="B982" s="1" t="s">
        <v>17</v>
      </c>
      <c r="C982" s="1">
        <v>264.0</v>
      </c>
      <c r="D982" s="1">
        <v>0.0</v>
      </c>
      <c r="E982" s="1" t="s">
        <v>29</v>
      </c>
      <c r="F982" s="1" t="s">
        <v>19</v>
      </c>
      <c r="G982" s="1" t="s">
        <v>20</v>
      </c>
      <c r="H982" s="1" t="s">
        <v>14871</v>
      </c>
      <c r="I982" s="1" t="s">
        <v>14872</v>
      </c>
      <c r="J982" s="1" t="s">
        <v>14872</v>
      </c>
      <c r="K982" s="2"/>
      <c r="L982" s="1">
        <v>-7.0</v>
      </c>
      <c r="M982" s="1"/>
      <c r="N982" s="1">
        <v>7.826416666666667</v>
      </c>
      <c r="O982" s="1" t="s">
        <v>11771</v>
      </c>
      <c r="P982" s="1" t="s">
        <v>14873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179</v>
      </c>
      <c r="B983" s="1" t="s">
        <v>17</v>
      </c>
      <c r="C983" s="1">
        <v>20.0</v>
      </c>
      <c r="D983" s="1">
        <v>35.0</v>
      </c>
      <c r="E983" s="2"/>
      <c r="F983" s="1" t="s">
        <v>67</v>
      </c>
      <c r="G983" s="1" t="s">
        <v>93</v>
      </c>
      <c r="H983" s="1" t="s">
        <v>14874</v>
      </c>
      <c r="I983" s="1" t="s">
        <v>14875</v>
      </c>
      <c r="J983" s="1" t="s">
        <v>14875</v>
      </c>
      <c r="K983" s="2"/>
      <c r="L983" s="1">
        <v>-4.0</v>
      </c>
      <c r="M983" s="1"/>
      <c r="N983" s="1">
        <v>1.1925166666666667</v>
      </c>
      <c r="O983" s="1" t="s">
        <v>182</v>
      </c>
      <c r="P983" s="1" t="s">
        <v>14876</v>
      </c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1" t="s">
        <v>28</v>
      </c>
      <c r="B984" s="1" t="s">
        <v>17</v>
      </c>
      <c r="C984" s="1">
        <v>758.0</v>
      </c>
      <c r="D984" s="1">
        <v>0.0</v>
      </c>
      <c r="E984" s="1" t="s">
        <v>29</v>
      </c>
      <c r="F984" s="1" t="s">
        <v>19</v>
      </c>
      <c r="G984" s="1" t="s">
        <v>20</v>
      </c>
      <c r="H984" s="1" t="s">
        <v>14877</v>
      </c>
      <c r="I984" s="1" t="s">
        <v>14878</v>
      </c>
      <c r="J984" s="1" t="s">
        <v>14878</v>
      </c>
      <c r="K984" s="2"/>
      <c r="L984" s="1">
        <v>-4.0</v>
      </c>
      <c r="M984" s="1"/>
      <c r="N984" s="1">
        <v>15.425533333333334</v>
      </c>
      <c r="O984" s="1" t="s">
        <v>11771</v>
      </c>
      <c r="P984" s="1" t="s">
        <v>14879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36</v>
      </c>
      <c r="B985" s="1" t="s">
        <v>17</v>
      </c>
      <c r="C985" s="1">
        <v>398.0</v>
      </c>
      <c r="D985" s="1">
        <v>100.0</v>
      </c>
      <c r="E985" s="2"/>
      <c r="F985" s="1" t="s">
        <v>67</v>
      </c>
      <c r="G985" s="1" t="s">
        <v>68</v>
      </c>
      <c r="H985" s="1" t="s">
        <v>14880</v>
      </c>
      <c r="I985" s="1" t="s">
        <v>14881</v>
      </c>
      <c r="J985" s="1" t="s">
        <v>14881</v>
      </c>
      <c r="K985" s="2"/>
      <c r="L985" s="1">
        <v>-10.0</v>
      </c>
      <c r="M985" s="1"/>
      <c r="N985" s="1">
        <v>9.4639</v>
      </c>
      <c r="O985" s="1" t="s">
        <v>43</v>
      </c>
      <c r="P985" s="1" t="s">
        <v>14882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58</v>
      </c>
      <c r="B986" s="1" t="s">
        <v>485</v>
      </c>
      <c r="C986" s="1">
        <v>264.0</v>
      </c>
      <c r="D986" s="1">
        <v>0.0</v>
      </c>
      <c r="E986" s="2"/>
      <c r="F986" s="1" t="s">
        <v>19</v>
      </c>
      <c r="G986" s="1" t="s">
        <v>20</v>
      </c>
      <c r="H986" s="1" t="s">
        <v>14883</v>
      </c>
      <c r="I986" s="1" t="s">
        <v>14884</v>
      </c>
      <c r="J986" s="1" t="s">
        <v>14884</v>
      </c>
      <c r="K986" s="2"/>
      <c r="L986" s="1">
        <v>-9.0</v>
      </c>
      <c r="M986" s="1"/>
      <c r="N986" s="1">
        <v>5.759083333333334</v>
      </c>
      <c r="O986" s="1" t="s">
        <v>11729</v>
      </c>
      <c r="P986" s="1" t="s">
        <v>11829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28</v>
      </c>
      <c r="B987" s="1" t="s">
        <v>17</v>
      </c>
      <c r="C987" s="1">
        <v>758.0</v>
      </c>
      <c r="D987" s="1">
        <v>0.0</v>
      </c>
      <c r="E987" s="1" t="s">
        <v>29</v>
      </c>
      <c r="F987" s="1" t="s">
        <v>19</v>
      </c>
      <c r="G987" s="1" t="s">
        <v>20</v>
      </c>
      <c r="H987" s="1" t="s">
        <v>14885</v>
      </c>
      <c r="I987" s="1" t="s">
        <v>14886</v>
      </c>
      <c r="J987" s="1" t="s">
        <v>14886</v>
      </c>
      <c r="K987" s="2"/>
      <c r="L987" s="1">
        <v>-9.0</v>
      </c>
      <c r="M987" s="1"/>
      <c r="N987" s="1">
        <v>10.037183333333333</v>
      </c>
      <c r="O987" s="1" t="s">
        <v>11771</v>
      </c>
      <c r="P987" s="1" t="s">
        <v>14887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28</v>
      </c>
      <c r="B988" s="1" t="s">
        <v>17</v>
      </c>
      <c r="C988" s="1">
        <v>264.0</v>
      </c>
      <c r="D988" s="1">
        <v>0.0</v>
      </c>
      <c r="E988" s="1" t="s">
        <v>29</v>
      </c>
      <c r="F988" s="1" t="s">
        <v>19</v>
      </c>
      <c r="G988" s="1" t="s">
        <v>20</v>
      </c>
      <c r="H988" s="1" t="s">
        <v>14888</v>
      </c>
      <c r="I988" s="1" t="s">
        <v>14889</v>
      </c>
      <c r="J988" s="1" t="s">
        <v>14889</v>
      </c>
      <c r="K988" s="2"/>
      <c r="L988" s="1">
        <v>-9.0</v>
      </c>
      <c r="M988" s="1"/>
      <c r="N988" s="1">
        <v>5.4573</v>
      </c>
      <c r="O988" s="1" t="s">
        <v>11771</v>
      </c>
      <c r="P988" s="1" t="s">
        <v>14608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36</v>
      </c>
      <c r="B989" s="1" t="s">
        <v>17</v>
      </c>
      <c r="C989" s="1">
        <v>241.0</v>
      </c>
      <c r="D989" s="1">
        <v>9.0</v>
      </c>
      <c r="E989" s="1" t="s">
        <v>10761</v>
      </c>
      <c r="F989" s="1" t="s">
        <v>38</v>
      </c>
      <c r="G989" s="1" t="s">
        <v>20</v>
      </c>
      <c r="H989" s="1" t="s">
        <v>14890</v>
      </c>
      <c r="I989" s="1" t="s">
        <v>14891</v>
      </c>
      <c r="J989" s="1" t="s">
        <v>14892</v>
      </c>
      <c r="K989" s="1" t="s">
        <v>14893</v>
      </c>
      <c r="L989" s="1">
        <v>-4.0</v>
      </c>
      <c r="M989" s="1">
        <v>0.016916666666666667</v>
      </c>
      <c r="N989" s="1">
        <v>4.606333333333334</v>
      </c>
      <c r="O989" s="1" t="s">
        <v>43</v>
      </c>
      <c r="P989" s="1" t="s">
        <v>14894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36</v>
      </c>
      <c r="B990" s="1" t="s">
        <v>17</v>
      </c>
      <c r="C990" s="1">
        <v>347.0</v>
      </c>
      <c r="D990" s="1">
        <v>0.0</v>
      </c>
      <c r="E990" s="1" t="s">
        <v>10761</v>
      </c>
      <c r="F990" s="1" t="s">
        <v>38</v>
      </c>
      <c r="G990" s="1" t="s">
        <v>20</v>
      </c>
      <c r="H990" s="1" t="s">
        <v>14895</v>
      </c>
      <c r="I990" s="1" t="s">
        <v>14896</v>
      </c>
      <c r="J990" s="1" t="s">
        <v>14897</v>
      </c>
      <c r="K990" s="1" t="s">
        <v>14898</v>
      </c>
      <c r="L990" s="1">
        <v>-3.0</v>
      </c>
      <c r="M990" s="1">
        <v>0.013016666666666666</v>
      </c>
      <c r="N990" s="1">
        <v>10.230333333333334</v>
      </c>
      <c r="O990" s="1" t="s">
        <v>43</v>
      </c>
      <c r="P990" s="1" t="s">
        <v>14899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28</v>
      </c>
      <c r="B991" s="1" t="s">
        <v>17</v>
      </c>
      <c r="C991" s="1">
        <v>264.0</v>
      </c>
      <c r="D991" s="1">
        <v>0.0</v>
      </c>
      <c r="E991" s="1" t="s">
        <v>29</v>
      </c>
      <c r="F991" s="1" t="s">
        <v>19</v>
      </c>
      <c r="G991" s="1" t="s">
        <v>20</v>
      </c>
      <c r="H991" s="1" t="s">
        <v>14900</v>
      </c>
      <c r="I991" s="1" t="s">
        <v>14901</v>
      </c>
      <c r="J991" s="1" t="s">
        <v>14901</v>
      </c>
      <c r="K991" s="2"/>
      <c r="L991" s="1">
        <v>-5.0</v>
      </c>
      <c r="M991" s="1"/>
      <c r="N991" s="1">
        <v>9.024816666666666</v>
      </c>
      <c r="O991" s="1" t="s">
        <v>11771</v>
      </c>
      <c r="P991" s="1" t="s">
        <v>12299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36</v>
      </c>
      <c r="B992" s="1" t="s">
        <v>17</v>
      </c>
      <c r="C992" s="3">
        <v>247.0</v>
      </c>
      <c r="D992" s="1">
        <v>62.0</v>
      </c>
      <c r="E992" s="2"/>
      <c r="F992" s="1" t="s">
        <v>67</v>
      </c>
      <c r="G992" s="1" t="s">
        <v>68</v>
      </c>
      <c r="H992" s="1" t="s">
        <v>14902</v>
      </c>
      <c r="I992" s="1" t="s">
        <v>14903</v>
      </c>
      <c r="J992" s="1" t="s">
        <v>14903</v>
      </c>
      <c r="K992" s="2"/>
      <c r="L992" s="1">
        <v>-5.0</v>
      </c>
      <c r="M992" s="1"/>
      <c r="N992" s="1">
        <v>14.401083333333334</v>
      </c>
      <c r="O992" s="1" t="s">
        <v>43</v>
      </c>
      <c r="P992" s="1" t="s">
        <v>13206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36</v>
      </c>
      <c r="B993" s="1" t="s">
        <v>17</v>
      </c>
      <c r="C993" s="1">
        <v>318.0</v>
      </c>
      <c r="D993" s="1">
        <v>0.0</v>
      </c>
      <c r="E993" s="1" t="s">
        <v>29</v>
      </c>
      <c r="F993" s="1" t="s">
        <v>38</v>
      </c>
      <c r="G993" s="1" t="s">
        <v>20</v>
      </c>
      <c r="H993" s="1" t="s">
        <v>14904</v>
      </c>
      <c r="I993" s="1" t="s">
        <v>14905</v>
      </c>
      <c r="J993" s="1" t="s">
        <v>14906</v>
      </c>
      <c r="K993" s="1" t="s">
        <v>14907</v>
      </c>
      <c r="L993" s="1">
        <v>-7.0</v>
      </c>
      <c r="M993" s="1">
        <v>17.60258333333333</v>
      </c>
      <c r="N993" s="1">
        <v>20.080683333333333</v>
      </c>
      <c r="O993" s="1" t="s">
        <v>43</v>
      </c>
      <c r="P993" s="1" t="s">
        <v>14908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16</v>
      </c>
      <c r="B994" s="1" t="s">
        <v>485</v>
      </c>
      <c r="C994" s="1">
        <v>1584.0</v>
      </c>
      <c r="D994" s="1">
        <v>0.0</v>
      </c>
      <c r="E994" s="1" t="s">
        <v>14909</v>
      </c>
      <c r="F994" s="1" t="s">
        <v>19</v>
      </c>
      <c r="G994" s="1" t="s">
        <v>20</v>
      </c>
      <c r="H994" s="1" t="s">
        <v>14910</v>
      </c>
      <c r="I994" s="1" t="s">
        <v>14911</v>
      </c>
      <c r="J994" s="1" t="s">
        <v>14911</v>
      </c>
      <c r="K994" s="2"/>
      <c r="L994" s="1">
        <v>-4.0</v>
      </c>
      <c r="M994" s="1"/>
      <c r="N994" s="1">
        <v>17.896233333333335</v>
      </c>
      <c r="O994" s="1" t="s">
        <v>11729</v>
      </c>
      <c r="P994" s="1" t="s">
        <v>14912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16</v>
      </c>
      <c r="B995" s="1" t="s">
        <v>485</v>
      </c>
      <c r="C995" s="1">
        <v>329.0</v>
      </c>
      <c r="D995" s="1">
        <v>0.0</v>
      </c>
      <c r="E995" s="1" t="s">
        <v>14913</v>
      </c>
      <c r="F995" s="1" t="s">
        <v>19</v>
      </c>
      <c r="G995" s="1" t="s">
        <v>20</v>
      </c>
      <c r="H995" s="1" t="s">
        <v>14914</v>
      </c>
      <c r="I995" s="1" t="s">
        <v>14915</v>
      </c>
      <c r="J995" s="1" t="s">
        <v>14915</v>
      </c>
      <c r="K995" s="2"/>
      <c r="L995" s="1">
        <v>-5.0</v>
      </c>
      <c r="M995" s="1"/>
      <c r="N995" s="1">
        <v>9.111116666666666</v>
      </c>
      <c r="O995" s="1" t="s">
        <v>11729</v>
      </c>
      <c r="P995" s="1" t="s">
        <v>9316</v>
      </c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1" t="s">
        <v>28</v>
      </c>
      <c r="B996" s="1" t="s">
        <v>17</v>
      </c>
      <c r="C996" s="1">
        <v>1723.0</v>
      </c>
      <c r="D996" s="1">
        <v>0.0</v>
      </c>
      <c r="E996" s="1" t="s">
        <v>29</v>
      </c>
      <c r="F996" s="1" t="s">
        <v>19</v>
      </c>
      <c r="G996" s="1" t="s">
        <v>20</v>
      </c>
      <c r="H996" s="1" t="s">
        <v>14916</v>
      </c>
      <c r="I996" s="1" t="s">
        <v>14917</v>
      </c>
      <c r="J996" s="1" t="s">
        <v>14917</v>
      </c>
      <c r="K996" s="2"/>
      <c r="L996" s="1">
        <v>1.0</v>
      </c>
      <c r="M996" s="1"/>
      <c r="N996" s="1">
        <v>21.6209</v>
      </c>
      <c r="O996" s="1" t="s">
        <v>11771</v>
      </c>
      <c r="P996" s="1" t="s">
        <v>14918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28</v>
      </c>
      <c r="B997" s="1" t="s">
        <v>17</v>
      </c>
      <c r="C997" s="1">
        <v>378.0</v>
      </c>
      <c r="D997" s="1">
        <v>0.0</v>
      </c>
      <c r="E997" s="1" t="s">
        <v>29</v>
      </c>
      <c r="F997" s="1" t="s">
        <v>19</v>
      </c>
      <c r="G997" s="1" t="s">
        <v>20</v>
      </c>
      <c r="H997" s="1" t="s">
        <v>14919</v>
      </c>
      <c r="I997" s="1" t="s">
        <v>14920</v>
      </c>
      <c r="J997" s="1" t="s">
        <v>14920</v>
      </c>
      <c r="K997" s="2"/>
      <c r="L997" s="1">
        <v>-3.0</v>
      </c>
      <c r="M997" s="1"/>
      <c r="N997" s="1">
        <v>11.160883333333333</v>
      </c>
      <c r="O997" s="1" t="s">
        <v>11771</v>
      </c>
      <c r="P997" s="1" t="s">
        <v>14921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58</v>
      </c>
      <c r="B998" s="1" t="s">
        <v>485</v>
      </c>
      <c r="C998" s="1">
        <v>329.0</v>
      </c>
      <c r="D998" s="1">
        <v>0.0</v>
      </c>
      <c r="E998" s="2"/>
      <c r="F998" s="1" t="s">
        <v>19</v>
      </c>
      <c r="G998" s="1" t="s">
        <v>20</v>
      </c>
      <c r="H998" s="1" t="s">
        <v>14922</v>
      </c>
      <c r="I998" s="1" t="s">
        <v>14923</v>
      </c>
      <c r="J998" s="1" t="s">
        <v>14923</v>
      </c>
      <c r="K998" s="2"/>
      <c r="L998" s="1">
        <v>-7.0</v>
      </c>
      <c r="M998" s="1"/>
      <c r="N998" s="1">
        <v>7.773066666666667</v>
      </c>
      <c r="O998" s="1" t="s">
        <v>11729</v>
      </c>
      <c r="P998" s="1" t="s">
        <v>14924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28</v>
      </c>
      <c r="B999" s="1" t="s">
        <v>17</v>
      </c>
      <c r="C999" s="1">
        <v>264.0</v>
      </c>
      <c r="D999" s="1">
        <v>0.0</v>
      </c>
      <c r="E999" s="1" t="s">
        <v>29</v>
      </c>
      <c r="F999" s="1" t="s">
        <v>19</v>
      </c>
      <c r="G999" s="1" t="s">
        <v>20</v>
      </c>
      <c r="H999" s="1" t="s">
        <v>14925</v>
      </c>
      <c r="I999" s="1" t="s">
        <v>14926</v>
      </c>
      <c r="J999" s="1" t="s">
        <v>14926</v>
      </c>
      <c r="K999" s="2"/>
      <c r="L999" s="1">
        <v>-4.0</v>
      </c>
      <c r="M999" s="1"/>
      <c r="N999" s="1">
        <v>10.9416</v>
      </c>
      <c r="O999" s="1" t="s">
        <v>11771</v>
      </c>
      <c r="P999" s="1" t="s">
        <v>14837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16</v>
      </c>
      <c r="B1000" s="1" t="s">
        <v>485</v>
      </c>
      <c r="C1000" s="1">
        <v>324.0</v>
      </c>
      <c r="D1000" s="1">
        <v>0.0</v>
      </c>
      <c r="E1000" s="1" t="s">
        <v>14927</v>
      </c>
      <c r="F1000" s="1" t="s">
        <v>19</v>
      </c>
      <c r="G1000" s="1" t="s">
        <v>20</v>
      </c>
      <c r="H1000" s="1" t="s">
        <v>14928</v>
      </c>
      <c r="I1000" s="1" t="s">
        <v>14929</v>
      </c>
      <c r="J1000" s="1" t="s">
        <v>14929</v>
      </c>
      <c r="K1000" s="2"/>
      <c r="L1000" s="1">
        <v>-3.0</v>
      </c>
      <c r="M1000" s="1"/>
      <c r="N1000" s="1">
        <v>11.1831</v>
      </c>
      <c r="O1000" s="1" t="s">
        <v>11729</v>
      </c>
      <c r="P1000" s="1" t="s">
        <v>14930</v>
      </c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1" t="s">
        <v>36</v>
      </c>
      <c r="B1001" s="1" t="s">
        <v>17</v>
      </c>
      <c r="C1001" s="1">
        <v>199.0</v>
      </c>
      <c r="D1001" s="1">
        <v>50.0</v>
      </c>
      <c r="E1001" s="2"/>
      <c r="F1001" s="1" t="s">
        <v>67</v>
      </c>
      <c r="G1001" s="1" t="s">
        <v>93</v>
      </c>
      <c r="H1001" s="1" t="s">
        <v>14931</v>
      </c>
      <c r="I1001" s="1" t="s">
        <v>14932</v>
      </c>
      <c r="J1001" s="1" t="s">
        <v>14932</v>
      </c>
      <c r="K1001" s="2"/>
      <c r="L1001" s="1">
        <v>-3.0</v>
      </c>
      <c r="M1001" s="1"/>
      <c r="N1001" s="1">
        <v>27.733666666666668</v>
      </c>
      <c r="O1001" s="1" t="s">
        <v>43</v>
      </c>
      <c r="P1001" s="1" t="s">
        <v>12871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36</v>
      </c>
      <c r="B1002" s="1" t="s">
        <v>17</v>
      </c>
      <c r="C1002" s="1">
        <v>299.0</v>
      </c>
      <c r="D1002" s="1">
        <v>0.0</v>
      </c>
      <c r="E1002" s="1" t="s">
        <v>10761</v>
      </c>
      <c r="F1002" s="1" t="s">
        <v>38</v>
      </c>
      <c r="G1002" s="1" t="s">
        <v>20</v>
      </c>
      <c r="H1002" s="1" t="s">
        <v>14933</v>
      </c>
      <c r="I1002" s="1" t="s">
        <v>14934</v>
      </c>
      <c r="J1002" s="1" t="s">
        <v>14935</v>
      </c>
      <c r="K1002" s="1" t="s">
        <v>14936</v>
      </c>
      <c r="L1002" s="1">
        <v>-2.0</v>
      </c>
      <c r="M1002" s="1">
        <v>16.962816666666665</v>
      </c>
      <c r="N1002" s="1">
        <v>101.73766666666667</v>
      </c>
      <c r="O1002" s="1" t="s">
        <v>43</v>
      </c>
      <c r="P1002" s="1" t="s">
        <v>14937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0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0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0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58</v>
      </c>
      <c r="B2" s="1" t="s">
        <v>485</v>
      </c>
      <c r="C2" s="1">
        <v>593.0</v>
      </c>
      <c r="D2" s="1">
        <v>0.0</v>
      </c>
      <c r="E2" s="2"/>
      <c r="F2" s="1" t="s">
        <v>19</v>
      </c>
      <c r="G2" s="1" t="s">
        <v>20</v>
      </c>
      <c r="H2" s="1" t="s">
        <v>14938</v>
      </c>
      <c r="I2" s="1" t="s">
        <v>14939</v>
      </c>
      <c r="J2" s="1" t="s">
        <v>14939</v>
      </c>
      <c r="K2" s="2"/>
      <c r="L2" s="1">
        <v>3.0</v>
      </c>
      <c r="M2" s="1"/>
      <c r="N2" s="1">
        <v>25.531966666666666</v>
      </c>
      <c r="O2" s="1" t="s">
        <v>14940</v>
      </c>
      <c r="P2" s="1" t="s">
        <v>14941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28</v>
      </c>
      <c r="B3" s="1" t="s">
        <v>17</v>
      </c>
      <c r="C3" s="1">
        <v>296.2</v>
      </c>
      <c r="D3" s="1">
        <v>0.0</v>
      </c>
      <c r="E3" s="1" t="s">
        <v>29</v>
      </c>
      <c r="F3" s="1" t="s">
        <v>19</v>
      </c>
      <c r="G3" s="1" t="s">
        <v>20</v>
      </c>
      <c r="H3" s="1" t="s">
        <v>14942</v>
      </c>
      <c r="I3" s="1" t="s">
        <v>14943</v>
      </c>
      <c r="J3" s="1" t="s">
        <v>14943</v>
      </c>
      <c r="K3" s="2"/>
      <c r="L3" s="1">
        <v>-6.0</v>
      </c>
      <c r="M3" s="1"/>
      <c r="N3" s="1">
        <v>18.646366666666665</v>
      </c>
      <c r="O3" s="1" t="s">
        <v>14940</v>
      </c>
      <c r="P3" s="1" t="s">
        <v>14944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36</v>
      </c>
      <c r="B4" s="1" t="s">
        <v>17</v>
      </c>
      <c r="C4" s="3">
        <v>259.0</v>
      </c>
      <c r="D4" s="1">
        <v>50.0</v>
      </c>
      <c r="E4" s="2"/>
      <c r="F4" s="1" t="s">
        <v>67</v>
      </c>
      <c r="G4" s="1" t="s">
        <v>93</v>
      </c>
      <c r="H4" s="1" t="s">
        <v>14945</v>
      </c>
      <c r="I4" s="1" t="s">
        <v>14946</v>
      </c>
      <c r="J4" s="1" t="s">
        <v>5406</v>
      </c>
      <c r="K4" s="2"/>
      <c r="L4" s="1">
        <v>360.0</v>
      </c>
      <c r="M4" s="1"/>
      <c r="N4" s="1">
        <v>23.300316666666667</v>
      </c>
      <c r="O4" s="1" t="s">
        <v>5407</v>
      </c>
      <c r="P4" s="1" t="s">
        <v>14947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28</v>
      </c>
      <c r="B5" s="3" t="s">
        <v>17</v>
      </c>
      <c r="C5" s="3">
        <v>480.0</v>
      </c>
      <c r="D5" s="1">
        <v>0.0</v>
      </c>
      <c r="E5" s="1" t="s">
        <v>29</v>
      </c>
      <c r="F5" s="1" t="s">
        <v>19</v>
      </c>
      <c r="G5" s="1" t="s">
        <v>20</v>
      </c>
      <c r="H5" s="1" t="s">
        <v>14948</v>
      </c>
      <c r="I5" s="1" t="s">
        <v>14949</v>
      </c>
      <c r="J5" s="1" t="s">
        <v>14949</v>
      </c>
      <c r="K5" s="2"/>
      <c r="L5" s="1">
        <v>-6.0</v>
      </c>
      <c r="M5" s="1"/>
      <c r="N5" s="1">
        <v>18.571783333333332</v>
      </c>
      <c r="O5" s="1" t="s">
        <v>14940</v>
      </c>
      <c r="P5" s="1" t="s">
        <v>14950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28</v>
      </c>
      <c r="B6" s="1" t="s">
        <v>17</v>
      </c>
      <c r="C6" s="1">
        <v>271.2</v>
      </c>
      <c r="D6" s="1">
        <v>0.0</v>
      </c>
      <c r="E6" s="1" t="s">
        <v>29</v>
      </c>
      <c r="F6" s="1" t="s">
        <v>19</v>
      </c>
      <c r="G6" s="1" t="s">
        <v>20</v>
      </c>
      <c r="H6" s="1" t="s">
        <v>14951</v>
      </c>
      <c r="I6" s="1" t="s">
        <v>14952</v>
      </c>
      <c r="J6" s="1" t="s">
        <v>14952</v>
      </c>
      <c r="K6" s="2"/>
      <c r="L6" s="1">
        <v>-15.0</v>
      </c>
      <c r="M6" s="1"/>
      <c r="N6" s="1">
        <v>9.754616666666667</v>
      </c>
      <c r="O6" s="1" t="s">
        <v>14940</v>
      </c>
      <c r="P6" s="1" t="s">
        <v>14953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485</v>
      </c>
      <c r="C7" s="1">
        <v>1056.0</v>
      </c>
      <c r="D7" s="1">
        <v>0.0</v>
      </c>
      <c r="E7" s="1" t="s">
        <v>14954</v>
      </c>
      <c r="F7" s="1" t="s">
        <v>19</v>
      </c>
      <c r="G7" s="1" t="s">
        <v>20</v>
      </c>
      <c r="H7" s="1" t="s">
        <v>14955</v>
      </c>
      <c r="I7" s="1" t="s">
        <v>14956</v>
      </c>
      <c r="J7" s="1" t="s">
        <v>14956</v>
      </c>
      <c r="K7" s="2"/>
      <c r="L7" s="1">
        <v>-15.0</v>
      </c>
      <c r="M7" s="1"/>
      <c r="N7" s="1">
        <v>14.08245</v>
      </c>
      <c r="O7" s="1" t="s">
        <v>14940</v>
      </c>
      <c r="P7" s="1" t="s">
        <v>14957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28</v>
      </c>
      <c r="B8" s="1" t="s">
        <v>17</v>
      </c>
      <c r="C8" s="1">
        <v>214.2</v>
      </c>
      <c r="D8" s="1">
        <v>0.0</v>
      </c>
      <c r="E8" s="1" t="s">
        <v>29</v>
      </c>
      <c r="F8" s="1" t="s">
        <v>19</v>
      </c>
      <c r="G8" s="1" t="s">
        <v>20</v>
      </c>
      <c r="H8" s="1" t="s">
        <v>14958</v>
      </c>
      <c r="I8" s="1" t="s">
        <v>14959</v>
      </c>
      <c r="J8" s="1" t="s">
        <v>14959</v>
      </c>
      <c r="K8" s="2"/>
      <c r="L8" s="1">
        <v>-14.0</v>
      </c>
      <c r="M8" s="1"/>
      <c r="N8" s="1">
        <v>10.1157</v>
      </c>
      <c r="O8" s="1" t="s">
        <v>14940</v>
      </c>
      <c r="P8" s="1" t="s">
        <v>14960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58</v>
      </c>
      <c r="B9" s="1" t="s">
        <v>485</v>
      </c>
      <c r="C9" s="3">
        <v>379.0</v>
      </c>
      <c r="D9" s="1">
        <v>0.0</v>
      </c>
      <c r="E9" s="2"/>
      <c r="F9" s="1" t="s">
        <v>19</v>
      </c>
      <c r="G9" s="1" t="s">
        <v>20</v>
      </c>
      <c r="H9" s="1" t="s">
        <v>14961</v>
      </c>
      <c r="I9" s="1" t="s">
        <v>14962</v>
      </c>
      <c r="J9" s="1" t="s">
        <v>14962</v>
      </c>
      <c r="K9" s="2"/>
      <c r="L9" s="1">
        <v>-10.0</v>
      </c>
      <c r="M9" s="1"/>
      <c r="N9" s="1">
        <v>9.5331</v>
      </c>
      <c r="O9" s="1" t="s">
        <v>14940</v>
      </c>
      <c r="P9" s="1" t="s">
        <v>14963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28</v>
      </c>
      <c r="B10" s="1" t="s">
        <v>17</v>
      </c>
      <c r="C10" s="1">
        <v>264.0</v>
      </c>
      <c r="D10" s="1">
        <v>0.0</v>
      </c>
      <c r="E10" s="1" t="s">
        <v>29</v>
      </c>
      <c r="F10" s="1" t="s">
        <v>19</v>
      </c>
      <c r="G10" s="1" t="s">
        <v>20</v>
      </c>
      <c r="H10" s="1" t="s">
        <v>14964</v>
      </c>
      <c r="I10" s="1" t="s">
        <v>14965</v>
      </c>
      <c r="J10" s="1" t="s">
        <v>14965</v>
      </c>
      <c r="K10" s="2"/>
      <c r="L10" s="1">
        <v>-12.0</v>
      </c>
      <c r="M10" s="1"/>
      <c r="N10" s="1">
        <v>12.565066666666667</v>
      </c>
      <c r="O10" s="1" t="s">
        <v>14940</v>
      </c>
      <c r="P10" s="1" t="s">
        <v>14966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28</v>
      </c>
      <c r="B11" s="1" t="s">
        <v>17</v>
      </c>
      <c r="C11" s="3">
        <v>329.0</v>
      </c>
      <c r="D11" s="1">
        <v>0.0</v>
      </c>
      <c r="E11" s="1" t="s">
        <v>29</v>
      </c>
      <c r="F11" s="1" t="s">
        <v>19</v>
      </c>
      <c r="G11" s="1" t="s">
        <v>20</v>
      </c>
      <c r="H11" s="1" t="s">
        <v>14967</v>
      </c>
      <c r="I11" s="1" t="s">
        <v>14968</v>
      </c>
      <c r="J11" s="1" t="s">
        <v>14968</v>
      </c>
      <c r="K11" s="2"/>
      <c r="L11" s="1">
        <v>-4.0</v>
      </c>
      <c r="M11" s="1"/>
      <c r="N11" s="1">
        <v>20.8602</v>
      </c>
      <c r="O11" s="1" t="s">
        <v>14940</v>
      </c>
      <c r="P11" s="1" t="s">
        <v>14969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179</v>
      </c>
      <c r="B12" s="1" t="s">
        <v>17</v>
      </c>
      <c r="C12" s="1">
        <v>249.0</v>
      </c>
      <c r="D12" s="1">
        <v>0.0</v>
      </c>
      <c r="E12" s="2"/>
      <c r="F12" s="1" t="s">
        <v>67</v>
      </c>
      <c r="G12" s="1" t="s">
        <v>93</v>
      </c>
      <c r="H12" s="1" t="s">
        <v>14970</v>
      </c>
      <c r="I12" s="1" t="s">
        <v>14971</v>
      </c>
      <c r="J12" s="1" t="s">
        <v>5406</v>
      </c>
      <c r="K12" s="2"/>
      <c r="L12" s="1">
        <v>417.0</v>
      </c>
      <c r="M12" s="1"/>
      <c r="N12" s="1">
        <v>8.7344</v>
      </c>
      <c r="O12" s="1" t="s">
        <v>182</v>
      </c>
      <c r="P12" s="1" t="s">
        <v>14972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28</v>
      </c>
      <c r="B13" s="1" t="s">
        <v>17</v>
      </c>
      <c r="C13" s="1">
        <v>548.2</v>
      </c>
      <c r="D13" s="1">
        <v>0.0</v>
      </c>
      <c r="E13" s="1" t="s">
        <v>29</v>
      </c>
      <c r="F13" s="1" t="s">
        <v>19</v>
      </c>
      <c r="G13" s="1" t="s">
        <v>20</v>
      </c>
      <c r="H13" s="1" t="s">
        <v>14973</v>
      </c>
      <c r="I13" s="1" t="s">
        <v>14974</v>
      </c>
      <c r="J13" s="1" t="s">
        <v>14974</v>
      </c>
      <c r="K13" s="2"/>
      <c r="L13" s="1">
        <v>-16.0</v>
      </c>
      <c r="M13" s="1"/>
      <c r="N13" s="1">
        <v>11.97865</v>
      </c>
      <c r="O13" s="1" t="s">
        <v>14940</v>
      </c>
      <c r="P13" s="1" t="s">
        <v>14975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28</v>
      </c>
      <c r="B14" s="1" t="s">
        <v>17</v>
      </c>
      <c r="C14" s="1">
        <v>289.0</v>
      </c>
      <c r="D14" s="1">
        <v>0.0</v>
      </c>
      <c r="E14" s="1" t="s">
        <v>29</v>
      </c>
      <c r="F14" s="1" t="s">
        <v>19</v>
      </c>
      <c r="G14" s="1" t="s">
        <v>20</v>
      </c>
      <c r="H14" s="1" t="s">
        <v>14976</v>
      </c>
      <c r="I14" s="1" t="s">
        <v>14977</v>
      </c>
      <c r="J14" s="1" t="s">
        <v>14977</v>
      </c>
      <c r="K14" s="2"/>
      <c r="L14" s="1">
        <v>-17.0</v>
      </c>
      <c r="M14" s="1"/>
      <c r="N14" s="1">
        <v>7.1489</v>
      </c>
      <c r="O14" s="1" t="s">
        <v>14940</v>
      </c>
      <c r="P14" s="1" t="s">
        <v>14978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28</v>
      </c>
      <c r="B15" s="1" t="s">
        <v>17</v>
      </c>
      <c r="C15" s="1">
        <v>330.2</v>
      </c>
      <c r="D15" s="1">
        <v>0.0</v>
      </c>
      <c r="E15" s="1" t="s">
        <v>29</v>
      </c>
      <c r="F15" s="1" t="s">
        <v>19</v>
      </c>
      <c r="G15" s="1" t="s">
        <v>20</v>
      </c>
      <c r="H15" s="1" t="s">
        <v>14979</v>
      </c>
      <c r="I15" s="1" t="s">
        <v>14980</v>
      </c>
      <c r="J15" s="1" t="s">
        <v>14980</v>
      </c>
      <c r="K15" s="2"/>
      <c r="L15" s="1">
        <v>-9.0</v>
      </c>
      <c r="M15" s="1"/>
      <c r="N15" s="1">
        <v>15.7734</v>
      </c>
      <c r="O15" s="1" t="s">
        <v>14940</v>
      </c>
      <c r="P15" s="1" t="s">
        <v>14981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28</v>
      </c>
      <c r="B16" s="1" t="s">
        <v>17</v>
      </c>
      <c r="C16" s="3">
        <v>329.0</v>
      </c>
      <c r="D16" s="1">
        <v>0.0</v>
      </c>
      <c r="E16" s="1" t="s">
        <v>29</v>
      </c>
      <c r="F16" s="1" t="s">
        <v>19</v>
      </c>
      <c r="G16" s="1" t="s">
        <v>20</v>
      </c>
      <c r="H16" s="1" t="s">
        <v>14982</v>
      </c>
      <c r="I16" s="1" t="s">
        <v>14983</v>
      </c>
      <c r="J16" s="1" t="s">
        <v>14983</v>
      </c>
      <c r="K16" s="2"/>
      <c r="L16" s="1">
        <v>-5.0</v>
      </c>
      <c r="M16" s="1"/>
      <c r="N16" s="1">
        <v>19.19275</v>
      </c>
      <c r="O16" s="1" t="s">
        <v>14940</v>
      </c>
      <c r="P16" s="1" t="s">
        <v>14984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28</v>
      </c>
      <c r="B17" s="1" t="s">
        <v>17</v>
      </c>
      <c r="C17" s="3">
        <v>214.2</v>
      </c>
      <c r="D17" s="1">
        <v>0.0</v>
      </c>
      <c r="E17" s="1" t="s">
        <v>29</v>
      </c>
      <c r="F17" s="1" t="s">
        <v>19</v>
      </c>
      <c r="G17" s="1" t="s">
        <v>20</v>
      </c>
      <c r="H17" s="1" t="s">
        <v>14985</v>
      </c>
      <c r="I17" s="1" t="s">
        <v>14986</v>
      </c>
      <c r="J17" s="1" t="s">
        <v>14986</v>
      </c>
      <c r="K17" s="2"/>
      <c r="L17" s="1">
        <v>-6.0</v>
      </c>
      <c r="M17" s="1"/>
      <c r="N17" s="1">
        <v>18.20495</v>
      </c>
      <c r="O17" s="1" t="s">
        <v>14940</v>
      </c>
      <c r="P17" s="1" t="s">
        <v>14987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28</v>
      </c>
      <c r="B18" s="3" t="s">
        <v>17</v>
      </c>
      <c r="C18" s="1">
        <v>434.0</v>
      </c>
      <c r="D18" s="1">
        <v>0.0</v>
      </c>
      <c r="E18" s="1" t="s">
        <v>29</v>
      </c>
      <c r="F18" s="1" t="s">
        <v>19</v>
      </c>
      <c r="G18" s="1" t="s">
        <v>20</v>
      </c>
      <c r="H18" s="1" t="s">
        <v>14988</v>
      </c>
      <c r="I18" s="1" t="s">
        <v>14989</v>
      </c>
      <c r="J18" s="1" t="s">
        <v>14989</v>
      </c>
      <c r="K18" s="2"/>
      <c r="L18" s="1">
        <v>-8.0</v>
      </c>
      <c r="M18" s="1"/>
      <c r="N18" s="1">
        <v>16.07465</v>
      </c>
      <c r="O18" s="1" t="s">
        <v>14940</v>
      </c>
      <c r="P18" s="1" t="s">
        <v>14990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28</v>
      </c>
      <c r="B19" s="1" t="s">
        <v>17</v>
      </c>
      <c r="C19" s="3">
        <v>306.2</v>
      </c>
      <c r="D19" s="1">
        <v>0.0</v>
      </c>
      <c r="E19" s="1" t="s">
        <v>29</v>
      </c>
      <c r="F19" s="1" t="s">
        <v>19</v>
      </c>
      <c r="G19" s="1" t="s">
        <v>20</v>
      </c>
      <c r="H19" s="1" t="s">
        <v>14991</v>
      </c>
      <c r="I19" s="1" t="s">
        <v>14992</v>
      </c>
      <c r="J19" s="1" t="s">
        <v>14992</v>
      </c>
      <c r="K19" s="2"/>
      <c r="L19" s="1">
        <v>3.0</v>
      </c>
      <c r="M19" s="1"/>
      <c r="N19" s="1">
        <v>28.4707</v>
      </c>
      <c r="O19" s="1" t="s">
        <v>14940</v>
      </c>
      <c r="P19" s="1" t="s">
        <v>14993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485</v>
      </c>
      <c r="C20" s="1">
        <v>534.0</v>
      </c>
      <c r="D20" s="1">
        <v>0.0</v>
      </c>
      <c r="E20" s="1" t="s">
        <v>14994</v>
      </c>
      <c r="F20" s="1" t="s">
        <v>19</v>
      </c>
      <c r="G20" s="1" t="s">
        <v>20</v>
      </c>
      <c r="H20" s="1" t="s">
        <v>14995</v>
      </c>
      <c r="I20" s="1" t="s">
        <v>14996</v>
      </c>
      <c r="J20" s="1" t="s">
        <v>14996</v>
      </c>
      <c r="K20" s="2"/>
      <c r="L20" s="1">
        <v>4.0</v>
      </c>
      <c r="M20" s="1"/>
      <c r="N20" s="1">
        <v>34.66856666666666</v>
      </c>
      <c r="O20" s="1" t="s">
        <v>14940</v>
      </c>
      <c r="P20" s="1" t="s">
        <v>14997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28</v>
      </c>
      <c r="B21" s="1" t="s">
        <v>17</v>
      </c>
      <c r="C21" s="3">
        <v>249.2</v>
      </c>
      <c r="D21" s="1">
        <v>0.0</v>
      </c>
      <c r="E21" s="1" t="s">
        <v>29</v>
      </c>
      <c r="F21" s="1" t="s">
        <v>19</v>
      </c>
      <c r="G21" s="1" t="s">
        <v>20</v>
      </c>
      <c r="H21" s="1" t="s">
        <v>14998</v>
      </c>
      <c r="I21" s="1" t="s">
        <v>14999</v>
      </c>
      <c r="J21" s="1" t="s">
        <v>14999</v>
      </c>
      <c r="K21" s="2"/>
      <c r="L21" s="1">
        <v>3.0</v>
      </c>
      <c r="M21" s="1"/>
      <c r="N21" s="1">
        <v>28.03345</v>
      </c>
      <c r="O21" s="1" t="s">
        <v>14940</v>
      </c>
      <c r="P21" s="1" t="s">
        <v>15000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28</v>
      </c>
      <c r="B22" s="1" t="s">
        <v>17</v>
      </c>
      <c r="C22" s="1">
        <v>324.4</v>
      </c>
      <c r="D22" s="1">
        <v>0.0</v>
      </c>
      <c r="E22" s="1" t="s">
        <v>29</v>
      </c>
      <c r="F22" s="1" t="s">
        <v>19</v>
      </c>
      <c r="G22" s="1" t="s">
        <v>20</v>
      </c>
      <c r="H22" s="1" t="s">
        <v>15001</v>
      </c>
      <c r="I22" s="1" t="s">
        <v>15002</v>
      </c>
      <c r="J22" s="1" t="s">
        <v>15002</v>
      </c>
      <c r="K22" s="2"/>
      <c r="L22" s="1">
        <v>-4.0</v>
      </c>
      <c r="M22" s="1"/>
      <c r="N22" s="1">
        <v>20.063766666666666</v>
      </c>
      <c r="O22" s="1" t="s">
        <v>14940</v>
      </c>
      <c r="P22" s="1" t="s">
        <v>15003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28</v>
      </c>
      <c r="B23" s="1" t="s">
        <v>17</v>
      </c>
      <c r="C23" s="1">
        <v>638.6</v>
      </c>
      <c r="D23" s="1">
        <v>0.0</v>
      </c>
      <c r="E23" s="1" t="s">
        <v>29</v>
      </c>
      <c r="F23" s="1" t="s">
        <v>19</v>
      </c>
      <c r="G23" s="1" t="s">
        <v>20</v>
      </c>
      <c r="H23" s="1" t="s">
        <v>15004</v>
      </c>
      <c r="I23" s="1" t="s">
        <v>15005</v>
      </c>
      <c r="J23" s="1" t="s">
        <v>15005</v>
      </c>
      <c r="K23" s="2"/>
      <c r="L23" s="1">
        <v>1.0</v>
      </c>
      <c r="M23" s="1"/>
      <c r="N23" s="1">
        <v>29.71215</v>
      </c>
      <c r="O23" s="1" t="s">
        <v>14940</v>
      </c>
      <c r="P23" s="1" t="s">
        <v>15006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28</v>
      </c>
      <c r="B24" s="1" t="s">
        <v>17</v>
      </c>
      <c r="C24" s="1">
        <v>298.2</v>
      </c>
      <c r="D24" s="1">
        <v>0.0</v>
      </c>
      <c r="E24" s="1" t="s">
        <v>29</v>
      </c>
      <c r="F24" s="1" t="s">
        <v>19</v>
      </c>
      <c r="G24" s="1" t="s">
        <v>20</v>
      </c>
      <c r="H24" s="1" t="s">
        <v>15007</v>
      </c>
      <c r="I24" s="1" t="s">
        <v>15008</v>
      </c>
      <c r="J24" s="1" t="s">
        <v>15008</v>
      </c>
      <c r="K24" s="2"/>
      <c r="L24" s="1">
        <v>-5.0</v>
      </c>
      <c r="M24" s="1"/>
      <c r="N24" s="1">
        <v>19.009533333333334</v>
      </c>
      <c r="O24" s="1" t="s">
        <v>14940</v>
      </c>
      <c r="P24" s="1" t="s">
        <v>15009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58</v>
      </c>
      <c r="B25" s="1" t="s">
        <v>485</v>
      </c>
      <c r="C25" s="3">
        <v>379.0</v>
      </c>
      <c r="D25" s="1">
        <v>0.0</v>
      </c>
      <c r="E25" s="2"/>
      <c r="F25" s="1" t="s">
        <v>19</v>
      </c>
      <c r="G25" s="1" t="s">
        <v>20</v>
      </c>
      <c r="H25" s="1" t="s">
        <v>15010</v>
      </c>
      <c r="I25" s="1" t="s">
        <v>15011</v>
      </c>
      <c r="J25" s="1" t="s">
        <v>15011</v>
      </c>
      <c r="K25" s="2"/>
      <c r="L25" s="1">
        <v>-8.0</v>
      </c>
      <c r="M25" s="1"/>
      <c r="N25" s="1">
        <v>11.606433333333333</v>
      </c>
      <c r="O25" s="1" t="s">
        <v>14940</v>
      </c>
      <c r="P25" s="1" t="s">
        <v>15012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28</v>
      </c>
      <c r="B26" s="1" t="s">
        <v>17</v>
      </c>
      <c r="C26" s="1">
        <v>294.2</v>
      </c>
      <c r="D26" s="1">
        <v>0.0</v>
      </c>
      <c r="E26" s="1" t="s">
        <v>29</v>
      </c>
      <c r="F26" s="1" t="s">
        <v>19</v>
      </c>
      <c r="G26" s="1" t="s">
        <v>20</v>
      </c>
      <c r="H26" s="1" t="s">
        <v>15013</v>
      </c>
      <c r="I26" s="1" t="s">
        <v>15014</v>
      </c>
      <c r="J26" s="1" t="s">
        <v>15014</v>
      </c>
      <c r="K26" s="2"/>
      <c r="L26" s="1">
        <v>-6.0</v>
      </c>
      <c r="M26" s="1"/>
      <c r="N26" s="1">
        <v>18.988016666666667</v>
      </c>
      <c r="O26" s="1" t="s">
        <v>14940</v>
      </c>
      <c r="P26" s="1" t="s">
        <v>15015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16</v>
      </c>
      <c r="B27" s="1" t="s">
        <v>485</v>
      </c>
      <c r="C27" s="3">
        <v>329.0</v>
      </c>
      <c r="D27" s="1">
        <v>0.0</v>
      </c>
      <c r="E27" s="1" t="s">
        <v>14994</v>
      </c>
      <c r="F27" s="1" t="s">
        <v>19</v>
      </c>
      <c r="G27" s="1" t="s">
        <v>20</v>
      </c>
      <c r="H27" s="1" t="s">
        <v>15016</v>
      </c>
      <c r="I27" s="1" t="s">
        <v>15017</v>
      </c>
      <c r="J27" s="1" t="s">
        <v>15017</v>
      </c>
      <c r="K27" s="2"/>
      <c r="L27" s="1">
        <v>0.0</v>
      </c>
      <c r="M27" s="1"/>
      <c r="N27" s="1">
        <v>25.060683333333333</v>
      </c>
      <c r="O27" s="1" t="s">
        <v>14940</v>
      </c>
      <c r="P27" s="1" t="s">
        <v>11790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28</v>
      </c>
      <c r="B28" s="1" t="s">
        <v>17</v>
      </c>
      <c r="C28" s="1">
        <v>483.4</v>
      </c>
      <c r="D28" s="1">
        <v>0.0</v>
      </c>
      <c r="E28" s="1" t="s">
        <v>29</v>
      </c>
      <c r="F28" s="1" t="s">
        <v>19</v>
      </c>
      <c r="G28" s="1" t="s">
        <v>20</v>
      </c>
      <c r="H28" s="1" t="s">
        <v>15018</v>
      </c>
      <c r="I28" s="1" t="s">
        <v>15019</v>
      </c>
      <c r="J28" s="1" t="s">
        <v>15019</v>
      </c>
      <c r="K28" s="2"/>
      <c r="L28" s="1">
        <v>4.0</v>
      </c>
      <c r="M28" s="1"/>
      <c r="N28" s="1">
        <v>29.61735</v>
      </c>
      <c r="O28" s="1" t="s">
        <v>14940</v>
      </c>
      <c r="P28" s="1" t="s">
        <v>15020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28</v>
      </c>
      <c r="B29" s="1" t="s">
        <v>17</v>
      </c>
      <c r="C29" s="3">
        <v>471.0</v>
      </c>
      <c r="D29" s="1">
        <v>0.0</v>
      </c>
      <c r="E29" s="1" t="s">
        <v>29</v>
      </c>
      <c r="F29" s="1" t="s">
        <v>19</v>
      </c>
      <c r="G29" s="1" t="s">
        <v>20</v>
      </c>
      <c r="H29" s="1" t="s">
        <v>15021</v>
      </c>
      <c r="I29" s="1" t="s">
        <v>15022</v>
      </c>
      <c r="J29" s="1" t="s">
        <v>15022</v>
      </c>
      <c r="K29" s="2"/>
      <c r="L29" s="1">
        <v>-3.0</v>
      </c>
      <c r="M29" s="1"/>
      <c r="N29" s="1">
        <v>21.641183333333334</v>
      </c>
      <c r="O29" s="1" t="s">
        <v>14940</v>
      </c>
      <c r="P29" s="1" t="s">
        <v>15023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36</v>
      </c>
      <c r="B30" s="1" t="s">
        <v>17</v>
      </c>
      <c r="C30" s="3">
        <v>249.0</v>
      </c>
      <c r="D30" s="1">
        <v>0.0</v>
      </c>
      <c r="E30" s="1" t="s">
        <v>29</v>
      </c>
      <c r="F30" s="1" t="s">
        <v>38</v>
      </c>
      <c r="G30" s="1" t="s">
        <v>93</v>
      </c>
      <c r="H30" s="1" t="s">
        <v>15024</v>
      </c>
      <c r="I30" s="1" t="s">
        <v>15025</v>
      </c>
      <c r="J30" s="1" t="s">
        <v>15026</v>
      </c>
      <c r="K30" s="1" t="s">
        <v>15027</v>
      </c>
      <c r="L30" s="1">
        <v>-10.0</v>
      </c>
      <c r="M30" s="1">
        <v>10.755366666666667</v>
      </c>
      <c r="N30" s="1">
        <v>22.584633333333333</v>
      </c>
      <c r="O30" s="1" t="s">
        <v>5407</v>
      </c>
      <c r="P30" s="1" t="s">
        <v>5880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36</v>
      </c>
      <c r="B31" s="3" t="s">
        <v>17</v>
      </c>
      <c r="C31" s="1">
        <v>558.0</v>
      </c>
      <c r="D31" s="1">
        <v>0.0</v>
      </c>
      <c r="E31" s="1" t="s">
        <v>29</v>
      </c>
      <c r="F31" s="1" t="s">
        <v>38</v>
      </c>
      <c r="G31" s="1" t="s">
        <v>20</v>
      </c>
      <c r="H31" s="1" t="s">
        <v>15028</v>
      </c>
      <c r="I31" s="1" t="s">
        <v>15029</v>
      </c>
      <c r="J31" s="1" t="s">
        <v>15030</v>
      </c>
      <c r="K31" s="1" t="s">
        <v>15031</v>
      </c>
      <c r="L31" s="1">
        <v>-1.0</v>
      </c>
      <c r="M31" s="1">
        <v>4.8941333333333334</v>
      </c>
      <c r="N31" s="1">
        <v>28.65575</v>
      </c>
      <c r="O31" s="1" t="s">
        <v>5407</v>
      </c>
      <c r="P31" s="1" t="s">
        <v>15032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16</v>
      </c>
      <c r="B32" s="1" t="s">
        <v>485</v>
      </c>
      <c r="C32" s="1">
        <v>329.0</v>
      </c>
      <c r="D32" s="1">
        <v>0.0</v>
      </c>
      <c r="E32" s="1" t="s">
        <v>3545</v>
      </c>
      <c r="F32" s="1" t="s">
        <v>19</v>
      </c>
      <c r="G32" s="1" t="s">
        <v>20</v>
      </c>
      <c r="H32" s="1" t="s">
        <v>15033</v>
      </c>
      <c r="I32" s="1" t="s">
        <v>15034</v>
      </c>
      <c r="J32" s="1" t="s">
        <v>15034</v>
      </c>
      <c r="K32" s="2"/>
      <c r="L32" s="1">
        <v>0.0</v>
      </c>
      <c r="M32" s="1"/>
      <c r="N32" s="1">
        <v>25.4448</v>
      </c>
      <c r="O32" s="1" t="s">
        <v>14940</v>
      </c>
      <c r="P32" s="1" t="s">
        <v>2020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28</v>
      </c>
      <c r="B33" s="1" t="s">
        <v>17</v>
      </c>
      <c r="C33" s="1">
        <v>306.2</v>
      </c>
      <c r="D33" s="1">
        <v>0.0</v>
      </c>
      <c r="E33" s="1" t="s">
        <v>29</v>
      </c>
      <c r="F33" s="1" t="s">
        <v>19</v>
      </c>
      <c r="G33" s="1" t="s">
        <v>20</v>
      </c>
      <c r="H33" s="1" t="s">
        <v>15035</v>
      </c>
      <c r="I33" s="1" t="s">
        <v>15036</v>
      </c>
      <c r="J33" s="1" t="s">
        <v>15036</v>
      </c>
      <c r="K33" s="2"/>
      <c r="L33" s="1">
        <v>-2.0</v>
      </c>
      <c r="M33" s="1"/>
      <c r="N33" s="1">
        <v>22.00075</v>
      </c>
      <c r="O33" s="1" t="s">
        <v>14940</v>
      </c>
      <c r="P33" s="1" t="s">
        <v>15037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36</v>
      </c>
      <c r="B34" s="1" t="s">
        <v>17</v>
      </c>
      <c r="C34" s="1">
        <v>618.0</v>
      </c>
      <c r="D34" s="1">
        <v>0.0</v>
      </c>
      <c r="E34" s="1" t="s">
        <v>29</v>
      </c>
      <c r="F34" s="1" t="s">
        <v>38</v>
      </c>
      <c r="G34" s="1" t="s">
        <v>20</v>
      </c>
      <c r="H34" s="1" t="s">
        <v>15038</v>
      </c>
      <c r="I34" s="1" t="s">
        <v>15039</v>
      </c>
      <c r="J34" s="1" t="s">
        <v>15040</v>
      </c>
      <c r="K34" s="1" t="s">
        <v>15041</v>
      </c>
      <c r="L34" s="1">
        <v>1.0</v>
      </c>
      <c r="M34" s="1">
        <v>20.85105</v>
      </c>
      <c r="N34" s="1">
        <v>39.8471</v>
      </c>
      <c r="O34" s="1" t="s">
        <v>5407</v>
      </c>
      <c r="P34" s="1" t="s">
        <v>15042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58</v>
      </c>
      <c r="B35" s="1" t="s">
        <v>485</v>
      </c>
      <c r="C35" s="1">
        <v>329.0</v>
      </c>
      <c r="D35" s="1">
        <v>0.0</v>
      </c>
      <c r="E35" s="2"/>
      <c r="F35" s="1" t="s">
        <v>19</v>
      </c>
      <c r="G35" s="1" t="s">
        <v>20</v>
      </c>
      <c r="H35" s="1" t="s">
        <v>15043</v>
      </c>
      <c r="I35" s="1" t="s">
        <v>15044</v>
      </c>
      <c r="J35" s="1" t="s">
        <v>15044</v>
      </c>
      <c r="K35" s="2"/>
      <c r="L35" s="1">
        <v>-4.0</v>
      </c>
      <c r="M35" s="1"/>
      <c r="N35" s="1">
        <v>15.707333333333333</v>
      </c>
      <c r="O35" s="1" t="s">
        <v>14940</v>
      </c>
      <c r="P35" s="1" t="s">
        <v>15045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179</v>
      </c>
      <c r="B36" s="1" t="s">
        <v>17</v>
      </c>
      <c r="C36" s="1">
        <v>374.0</v>
      </c>
      <c r="D36" s="1">
        <v>0.0</v>
      </c>
      <c r="E36" s="2"/>
      <c r="F36" s="1" t="s">
        <v>67</v>
      </c>
      <c r="G36" s="1" t="s">
        <v>93</v>
      </c>
      <c r="H36" s="1" t="s">
        <v>15046</v>
      </c>
      <c r="I36" s="1" t="s">
        <v>15047</v>
      </c>
      <c r="J36" s="1" t="s">
        <v>5406</v>
      </c>
      <c r="K36" s="2"/>
      <c r="L36" s="1">
        <v>559.0</v>
      </c>
      <c r="M36" s="1"/>
      <c r="N36" s="1">
        <v>14.497416666666666</v>
      </c>
      <c r="O36" s="1" t="s">
        <v>182</v>
      </c>
      <c r="P36" s="1" t="s">
        <v>15048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28</v>
      </c>
      <c r="B37" s="1" t="s">
        <v>17</v>
      </c>
      <c r="C37" s="1">
        <v>214.2</v>
      </c>
      <c r="D37" s="1">
        <v>0.0</v>
      </c>
      <c r="E37" s="1" t="s">
        <v>29</v>
      </c>
      <c r="F37" s="1" t="s">
        <v>19</v>
      </c>
      <c r="G37" s="1" t="s">
        <v>20</v>
      </c>
      <c r="H37" s="1" t="s">
        <v>15049</v>
      </c>
      <c r="I37" s="1" t="s">
        <v>15050</v>
      </c>
      <c r="J37" s="1" t="s">
        <v>15050</v>
      </c>
      <c r="K37" s="2"/>
      <c r="L37" s="1">
        <v>-1.0</v>
      </c>
      <c r="M37" s="1"/>
      <c r="N37" s="1">
        <v>23.222266666666666</v>
      </c>
      <c r="O37" s="1" t="s">
        <v>14940</v>
      </c>
      <c r="P37" s="1" t="s">
        <v>14987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28</v>
      </c>
      <c r="B38" s="3" t="s">
        <v>17</v>
      </c>
      <c r="C38" s="1">
        <v>182.2</v>
      </c>
      <c r="D38" s="1">
        <v>0.0</v>
      </c>
      <c r="E38" s="1" t="s">
        <v>29</v>
      </c>
      <c r="F38" s="1" t="s">
        <v>19</v>
      </c>
      <c r="G38" s="1" t="s">
        <v>20</v>
      </c>
      <c r="H38" s="1" t="s">
        <v>15051</v>
      </c>
      <c r="I38" s="1" t="s">
        <v>15052</v>
      </c>
      <c r="J38" s="1" t="s">
        <v>15052</v>
      </c>
      <c r="K38" s="2"/>
      <c r="L38" s="1">
        <v>-13.0</v>
      </c>
      <c r="M38" s="1"/>
      <c r="N38" s="1">
        <v>11.655</v>
      </c>
      <c r="O38" s="1" t="s">
        <v>14940</v>
      </c>
      <c r="P38" s="1" t="s">
        <v>15053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28</v>
      </c>
      <c r="B39" s="1" t="s">
        <v>17</v>
      </c>
      <c r="C39" s="3">
        <v>271.2</v>
      </c>
      <c r="D39" s="1">
        <v>0.0</v>
      </c>
      <c r="E39" s="1" t="s">
        <v>29</v>
      </c>
      <c r="F39" s="1" t="s">
        <v>19</v>
      </c>
      <c r="G39" s="1" t="s">
        <v>20</v>
      </c>
      <c r="H39" s="1" t="s">
        <v>15054</v>
      </c>
      <c r="I39" s="1" t="s">
        <v>15055</v>
      </c>
      <c r="J39" s="1" t="s">
        <v>15055</v>
      </c>
      <c r="K39" s="2"/>
      <c r="L39" s="1">
        <v>-13.0</v>
      </c>
      <c r="M39" s="1"/>
      <c r="N39" s="1">
        <v>11.562016666666667</v>
      </c>
      <c r="O39" s="1" t="s">
        <v>14940</v>
      </c>
      <c r="P39" s="1" t="s">
        <v>15056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485</v>
      </c>
      <c r="C40" s="1">
        <v>658.0</v>
      </c>
      <c r="D40" s="1">
        <v>0.0</v>
      </c>
      <c r="E40" s="1" t="s">
        <v>1536</v>
      </c>
      <c r="F40" s="1" t="s">
        <v>19</v>
      </c>
      <c r="G40" s="1" t="s">
        <v>20</v>
      </c>
      <c r="H40" s="1" t="s">
        <v>15057</v>
      </c>
      <c r="I40" s="1" t="s">
        <v>15058</v>
      </c>
      <c r="J40" s="1" t="s">
        <v>15058</v>
      </c>
      <c r="K40" s="2"/>
      <c r="L40" s="1">
        <v>-26.0</v>
      </c>
      <c r="M40" s="1"/>
      <c r="N40" s="1">
        <v>3.6414</v>
      </c>
      <c r="O40" s="1" t="s">
        <v>14940</v>
      </c>
      <c r="P40" s="1" t="s">
        <v>15059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28</v>
      </c>
      <c r="B41" s="1" t="s">
        <v>17</v>
      </c>
      <c r="C41" s="3">
        <v>388.0</v>
      </c>
      <c r="D41" s="1">
        <v>0.0</v>
      </c>
      <c r="E41" s="1" t="s">
        <v>29</v>
      </c>
      <c r="F41" s="1" t="s">
        <v>19</v>
      </c>
      <c r="G41" s="1" t="s">
        <v>20</v>
      </c>
      <c r="H41" s="1" t="s">
        <v>15060</v>
      </c>
      <c r="I41" s="1" t="s">
        <v>15061</v>
      </c>
      <c r="J41" s="1" t="s">
        <v>15061</v>
      </c>
      <c r="K41" s="2"/>
      <c r="L41" s="1">
        <v>-9.0</v>
      </c>
      <c r="M41" s="1"/>
      <c r="N41" s="1">
        <v>15.906083333333333</v>
      </c>
      <c r="O41" s="1" t="s">
        <v>14940</v>
      </c>
      <c r="P41" s="1" t="s">
        <v>15062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28</v>
      </c>
      <c r="B42" s="1" t="s">
        <v>17</v>
      </c>
      <c r="C42" s="1">
        <v>670.2</v>
      </c>
      <c r="D42" s="1">
        <v>0.0</v>
      </c>
      <c r="E42" s="1" t="s">
        <v>29</v>
      </c>
      <c r="F42" s="1" t="s">
        <v>19</v>
      </c>
      <c r="G42" s="1" t="s">
        <v>20</v>
      </c>
      <c r="H42" s="1" t="s">
        <v>15063</v>
      </c>
      <c r="I42" s="1" t="s">
        <v>15064</v>
      </c>
      <c r="J42" s="1" t="s">
        <v>15064</v>
      </c>
      <c r="K42" s="2"/>
      <c r="L42" s="1">
        <v>-9.0</v>
      </c>
      <c r="M42" s="1"/>
      <c r="N42" s="1">
        <v>18.06625</v>
      </c>
      <c r="O42" s="1" t="s">
        <v>14940</v>
      </c>
      <c r="P42" s="1" t="s">
        <v>15065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36</v>
      </c>
      <c r="B43" s="1" t="s">
        <v>17</v>
      </c>
      <c r="C43" s="3">
        <v>199.0</v>
      </c>
      <c r="D43" s="1">
        <v>50.0</v>
      </c>
      <c r="E43" s="2"/>
      <c r="F43" s="1" t="s">
        <v>67</v>
      </c>
      <c r="G43" s="1" t="s">
        <v>68</v>
      </c>
      <c r="H43" s="1" t="s">
        <v>15066</v>
      </c>
      <c r="I43" s="1" t="s">
        <v>15067</v>
      </c>
      <c r="J43" s="1" t="s">
        <v>5406</v>
      </c>
      <c r="K43" s="2"/>
      <c r="L43" s="1">
        <v>578.0</v>
      </c>
      <c r="M43" s="1"/>
      <c r="N43" s="1">
        <v>13.057266666666667</v>
      </c>
      <c r="O43" s="1" t="s">
        <v>5407</v>
      </c>
      <c r="P43" s="1" t="s">
        <v>5901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28</v>
      </c>
      <c r="B44" s="1" t="s">
        <v>17</v>
      </c>
      <c r="C44" s="3">
        <v>214.2</v>
      </c>
      <c r="D44" s="1">
        <v>0.0</v>
      </c>
      <c r="E44" s="1" t="s">
        <v>29</v>
      </c>
      <c r="F44" s="1" t="s">
        <v>19</v>
      </c>
      <c r="G44" s="1" t="s">
        <v>20</v>
      </c>
      <c r="H44" s="1" t="s">
        <v>15068</v>
      </c>
      <c r="I44" s="1" t="s">
        <v>15069</v>
      </c>
      <c r="J44" s="1" t="s">
        <v>15069</v>
      </c>
      <c r="K44" s="2"/>
      <c r="L44" s="1">
        <v>-10.0</v>
      </c>
      <c r="M44" s="1"/>
      <c r="N44" s="1">
        <v>14.6272</v>
      </c>
      <c r="O44" s="1" t="s">
        <v>14940</v>
      </c>
      <c r="P44" s="1" t="s">
        <v>14960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485</v>
      </c>
      <c r="C45" s="1">
        <v>393.0</v>
      </c>
      <c r="D45" s="1">
        <v>0.0</v>
      </c>
      <c r="E45" s="1" t="s">
        <v>2720</v>
      </c>
      <c r="F45" s="1" t="s">
        <v>19</v>
      </c>
      <c r="G45" s="1" t="s">
        <v>20</v>
      </c>
      <c r="H45" s="1" t="s">
        <v>15070</v>
      </c>
      <c r="I45" s="1" t="s">
        <v>15071</v>
      </c>
      <c r="J45" s="1" t="s">
        <v>15071</v>
      </c>
      <c r="K45" s="2"/>
      <c r="L45" s="1">
        <v>-14.0</v>
      </c>
      <c r="M45" s="1"/>
      <c r="N45" s="1">
        <v>10.553966666666666</v>
      </c>
      <c r="O45" s="1" t="s">
        <v>14940</v>
      </c>
      <c r="P45" s="1" t="s">
        <v>15072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36</v>
      </c>
      <c r="B46" s="1" t="s">
        <v>17</v>
      </c>
      <c r="C46" s="1">
        <v>217.0</v>
      </c>
      <c r="D46" s="1">
        <v>47.0</v>
      </c>
      <c r="E46" s="2"/>
      <c r="F46" s="1" t="s">
        <v>67</v>
      </c>
      <c r="G46" s="1" t="s">
        <v>20</v>
      </c>
      <c r="H46" s="1" t="s">
        <v>15073</v>
      </c>
      <c r="I46" s="1" t="s">
        <v>15074</v>
      </c>
      <c r="J46" s="1" t="s">
        <v>5406</v>
      </c>
      <c r="K46" s="2"/>
      <c r="L46" s="1">
        <v>604.0</v>
      </c>
      <c r="M46" s="1"/>
      <c r="N46" s="1">
        <v>19.159983333333333</v>
      </c>
      <c r="O46" s="1" t="s">
        <v>5407</v>
      </c>
      <c r="P46" s="1" t="s">
        <v>15075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58</v>
      </c>
      <c r="B47" s="1" t="s">
        <v>485</v>
      </c>
      <c r="C47" s="1">
        <v>435.0</v>
      </c>
      <c r="D47" s="1">
        <v>0.0</v>
      </c>
      <c r="E47" s="2"/>
      <c r="F47" s="1" t="s">
        <v>19</v>
      </c>
      <c r="G47" s="1" t="s">
        <v>20</v>
      </c>
      <c r="H47" s="1" t="s">
        <v>15076</v>
      </c>
      <c r="I47" s="1" t="s">
        <v>15077</v>
      </c>
      <c r="J47" s="1" t="s">
        <v>15077</v>
      </c>
      <c r="K47" s="2"/>
      <c r="L47" s="1">
        <v>-3.0</v>
      </c>
      <c r="M47" s="1"/>
      <c r="N47" s="1">
        <v>17.639716666666665</v>
      </c>
      <c r="O47" s="1" t="s">
        <v>14940</v>
      </c>
      <c r="P47" s="1" t="s">
        <v>15078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36</v>
      </c>
      <c r="B48" s="1" t="s">
        <v>17</v>
      </c>
      <c r="C48" s="3">
        <v>433.0</v>
      </c>
      <c r="D48" s="1">
        <v>0.0</v>
      </c>
      <c r="E48" s="1" t="s">
        <v>29</v>
      </c>
      <c r="F48" s="1" t="s">
        <v>38</v>
      </c>
      <c r="G48" s="1" t="s">
        <v>20</v>
      </c>
      <c r="H48" s="1" t="s">
        <v>15079</v>
      </c>
      <c r="I48" s="1" t="s">
        <v>15080</v>
      </c>
      <c r="J48" s="1" t="s">
        <v>15081</v>
      </c>
      <c r="K48" s="1" t="s">
        <v>15082</v>
      </c>
      <c r="L48" s="1">
        <v>-7.0</v>
      </c>
      <c r="M48" s="1">
        <v>21.555583333333335</v>
      </c>
      <c r="N48" s="1">
        <v>30.007683333333333</v>
      </c>
      <c r="O48" s="1" t="s">
        <v>5407</v>
      </c>
      <c r="P48" s="1" t="s">
        <v>15083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28</v>
      </c>
      <c r="B49" s="1" t="s">
        <v>17</v>
      </c>
      <c r="C49" s="1">
        <v>658.0</v>
      </c>
      <c r="D49" s="1">
        <v>0.0</v>
      </c>
      <c r="E49" s="1" t="s">
        <v>29</v>
      </c>
      <c r="F49" s="1" t="s">
        <v>19</v>
      </c>
      <c r="G49" s="1" t="s">
        <v>20</v>
      </c>
      <c r="H49" s="1" t="s">
        <v>15084</v>
      </c>
      <c r="I49" s="1" t="s">
        <v>15085</v>
      </c>
      <c r="J49" s="1" t="s">
        <v>15085</v>
      </c>
      <c r="K49" s="2"/>
      <c r="L49" s="1">
        <v>0.0</v>
      </c>
      <c r="M49" s="1"/>
      <c r="N49" s="1">
        <v>27.133816666666668</v>
      </c>
      <c r="O49" s="1" t="s">
        <v>14940</v>
      </c>
      <c r="P49" s="1" t="s">
        <v>15086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485</v>
      </c>
      <c r="C50" s="1">
        <v>364.0</v>
      </c>
      <c r="D50" s="1">
        <v>0.0</v>
      </c>
      <c r="E50" s="1" t="s">
        <v>5895</v>
      </c>
      <c r="F50" s="1" t="s">
        <v>19</v>
      </c>
      <c r="G50" s="1" t="s">
        <v>20</v>
      </c>
      <c r="H50" s="1" t="s">
        <v>15087</v>
      </c>
      <c r="I50" s="1" t="s">
        <v>15088</v>
      </c>
      <c r="J50" s="1" t="s">
        <v>15088</v>
      </c>
      <c r="K50" s="2"/>
      <c r="L50" s="1">
        <v>-13.0</v>
      </c>
      <c r="M50" s="1"/>
      <c r="N50" s="1">
        <v>11.0966</v>
      </c>
      <c r="O50" s="1" t="s">
        <v>14940</v>
      </c>
      <c r="P50" s="1" t="s">
        <v>1036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28</v>
      </c>
      <c r="B51" s="1" t="s">
        <v>17</v>
      </c>
      <c r="C51" s="1">
        <v>403.0</v>
      </c>
      <c r="D51" s="1">
        <v>0.0</v>
      </c>
      <c r="E51" s="1" t="s">
        <v>29</v>
      </c>
      <c r="F51" s="1" t="s">
        <v>19</v>
      </c>
      <c r="G51" s="1" t="s">
        <v>20</v>
      </c>
      <c r="H51" s="1" t="s">
        <v>15089</v>
      </c>
      <c r="I51" s="1" t="s">
        <v>15090</v>
      </c>
      <c r="J51" s="1" t="s">
        <v>15090</v>
      </c>
      <c r="K51" s="2"/>
      <c r="L51" s="1">
        <v>-10.0</v>
      </c>
      <c r="M51" s="1"/>
      <c r="N51" s="1">
        <v>14.24135</v>
      </c>
      <c r="O51" s="1" t="s">
        <v>14940</v>
      </c>
      <c r="P51" s="1" t="s">
        <v>15091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28</v>
      </c>
      <c r="B52" s="1" t="s">
        <v>17</v>
      </c>
      <c r="C52" s="1">
        <v>214.2</v>
      </c>
      <c r="D52" s="1">
        <v>0.0</v>
      </c>
      <c r="E52" s="1" t="s">
        <v>29</v>
      </c>
      <c r="F52" s="1" t="s">
        <v>19</v>
      </c>
      <c r="G52" s="1" t="s">
        <v>20</v>
      </c>
      <c r="H52" s="1" t="s">
        <v>15092</v>
      </c>
      <c r="I52" s="1" t="s">
        <v>15093</v>
      </c>
      <c r="J52" s="1" t="s">
        <v>15093</v>
      </c>
      <c r="K52" s="2"/>
      <c r="L52" s="1">
        <v>-11.0</v>
      </c>
      <c r="M52" s="1"/>
      <c r="N52" s="1">
        <v>13.33625</v>
      </c>
      <c r="O52" s="1" t="s">
        <v>14940</v>
      </c>
      <c r="P52" s="1" t="s">
        <v>15094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58</v>
      </c>
      <c r="B53" s="3" t="s">
        <v>485</v>
      </c>
      <c r="C53" s="1">
        <v>264.0</v>
      </c>
      <c r="D53" s="1">
        <v>0.0</v>
      </c>
      <c r="E53" s="2"/>
      <c r="F53" s="1" t="s">
        <v>19</v>
      </c>
      <c r="G53" s="1" t="s">
        <v>20</v>
      </c>
      <c r="H53" s="1" t="s">
        <v>15095</v>
      </c>
      <c r="I53" s="1" t="s">
        <v>15096</v>
      </c>
      <c r="J53" s="1" t="s">
        <v>15096</v>
      </c>
      <c r="K53" s="2"/>
      <c r="L53" s="1">
        <v>-5.0</v>
      </c>
      <c r="M53" s="1"/>
      <c r="N53" s="1">
        <v>13.426333333333334</v>
      </c>
      <c r="O53" s="1" t="s">
        <v>14940</v>
      </c>
      <c r="P53" s="1" t="s">
        <v>15097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28</v>
      </c>
      <c r="B54" s="1" t="s">
        <v>17</v>
      </c>
      <c r="C54" s="1">
        <v>329.0</v>
      </c>
      <c r="D54" s="1">
        <v>0.0</v>
      </c>
      <c r="E54" s="1" t="s">
        <v>29</v>
      </c>
      <c r="F54" s="1" t="s">
        <v>19</v>
      </c>
      <c r="G54" s="1" t="s">
        <v>20</v>
      </c>
      <c r="H54" s="1" t="s">
        <v>15098</v>
      </c>
      <c r="I54" s="1" t="s">
        <v>15099</v>
      </c>
      <c r="J54" s="1" t="s">
        <v>15099</v>
      </c>
      <c r="K54" s="2"/>
      <c r="L54" s="1">
        <v>-13.0</v>
      </c>
      <c r="M54" s="1"/>
      <c r="N54" s="1">
        <v>11.66935</v>
      </c>
      <c r="O54" s="1" t="s">
        <v>14940</v>
      </c>
      <c r="P54" s="1" t="s">
        <v>15100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36</v>
      </c>
      <c r="B55" s="1" t="s">
        <v>17</v>
      </c>
      <c r="C55" s="1">
        <v>760.0</v>
      </c>
      <c r="D55" s="1">
        <v>164.0</v>
      </c>
      <c r="E55" s="1" t="s">
        <v>29</v>
      </c>
      <c r="F55" s="1" t="s">
        <v>38</v>
      </c>
      <c r="G55" s="1" t="s">
        <v>20</v>
      </c>
      <c r="H55" s="1" t="s">
        <v>15101</v>
      </c>
      <c r="I55" s="1" t="s">
        <v>15102</v>
      </c>
      <c r="J55" s="1" t="s">
        <v>15103</v>
      </c>
      <c r="K55" s="1" t="s">
        <v>15104</v>
      </c>
      <c r="L55" s="1">
        <v>-7.0</v>
      </c>
      <c r="M55" s="1">
        <v>22.115166666666667</v>
      </c>
      <c r="N55" s="1">
        <v>28.904416666666666</v>
      </c>
      <c r="O55" s="1" t="s">
        <v>5407</v>
      </c>
      <c r="P55" s="1" t="s">
        <v>15105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36</v>
      </c>
      <c r="B56" s="1" t="s">
        <v>17</v>
      </c>
      <c r="C56" s="1">
        <v>561.0</v>
      </c>
      <c r="D56" s="1">
        <v>96.0</v>
      </c>
      <c r="E56" s="2"/>
      <c r="F56" s="1" t="s">
        <v>67</v>
      </c>
      <c r="G56" s="1" t="s">
        <v>20</v>
      </c>
      <c r="H56" s="1" t="s">
        <v>15106</v>
      </c>
      <c r="I56" s="1" t="s">
        <v>15107</v>
      </c>
      <c r="J56" s="1" t="s">
        <v>5406</v>
      </c>
      <c r="K56" s="2"/>
      <c r="L56" s="1">
        <v>672.0</v>
      </c>
      <c r="M56" s="1"/>
      <c r="N56" s="1">
        <v>19.465016666666667</v>
      </c>
      <c r="O56" s="1" t="s">
        <v>5407</v>
      </c>
      <c r="P56" s="1" t="s">
        <v>15108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36</v>
      </c>
      <c r="B57" s="1" t="s">
        <v>17</v>
      </c>
      <c r="C57" s="1">
        <v>518.0</v>
      </c>
      <c r="D57" s="1">
        <v>0.0</v>
      </c>
      <c r="E57" s="1" t="s">
        <v>29</v>
      </c>
      <c r="F57" s="1" t="s">
        <v>38</v>
      </c>
      <c r="G57" s="1" t="s">
        <v>20</v>
      </c>
      <c r="H57" s="1" t="s">
        <v>15109</v>
      </c>
      <c r="I57" s="1" t="s">
        <v>15110</v>
      </c>
      <c r="J57" s="1" t="s">
        <v>15111</v>
      </c>
      <c r="K57" s="1" t="s">
        <v>15112</v>
      </c>
      <c r="L57" s="1">
        <v>-9.0</v>
      </c>
      <c r="M57" s="1">
        <v>0.74455</v>
      </c>
      <c r="N57" s="1">
        <v>12.229283333333333</v>
      </c>
      <c r="O57" s="1" t="s">
        <v>5407</v>
      </c>
      <c r="P57" s="1" t="s">
        <v>15113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36</v>
      </c>
      <c r="B58" s="1" t="s">
        <v>17</v>
      </c>
      <c r="C58" s="1">
        <v>548.6</v>
      </c>
      <c r="D58" s="1">
        <v>122.4</v>
      </c>
      <c r="E58" s="1" t="s">
        <v>29</v>
      </c>
      <c r="F58" s="1" t="s">
        <v>38</v>
      </c>
      <c r="G58" s="1" t="s">
        <v>20</v>
      </c>
      <c r="H58" s="1" t="s">
        <v>15114</v>
      </c>
      <c r="I58" s="1" t="s">
        <v>15115</v>
      </c>
      <c r="J58" s="1" t="s">
        <v>15116</v>
      </c>
      <c r="K58" s="1" t="s">
        <v>15117</v>
      </c>
      <c r="L58" s="1">
        <v>-14.0</v>
      </c>
      <c r="M58" s="1">
        <v>7.658483333333334</v>
      </c>
      <c r="N58" s="1">
        <v>13.454666666666666</v>
      </c>
      <c r="O58" s="1" t="s">
        <v>5407</v>
      </c>
      <c r="P58" s="1" t="s">
        <v>15118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36</v>
      </c>
      <c r="B59" s="1" t="s">
        <v>17</v>
      </c>
      <c r="C59" s="1">
        <v>523.0</v>
      </c>
      <c r="D59" s="1">
        <v>116.0</v>
      </c>
      <c r="E59" s="1" t="s">
        <v>15119</v>
      </c>
      <c r="F59" s="1" t="s">
        <v>38</v>
      </c>
      <c r="G59" s="1" t="s">
        <v>20</v>
      </c>
      <c r="H59" s="1" t="s">
        <v>15120</v>
      </c>
      <c r="I59" s="1" t="s">
        <v>15121</v>
      </c>
      <c r="J59" s="1" t="s">
        <v>15122</v>
      </c>
      <c r="K59" s="1" t="s">
        <v>15123</v>
      </c>
      <c r="L59" s="1">
        <v>-1.0</v>
      </c>
      <c r="M59" s="1">
        <v>0.023316666666666666</v>
      </c>
      <c r="N59" s="1">
        <v>18.400883333333333</v>
      </c>
      <c r="O59" s="1" t="s">
        <v>5407</v>
      </c>
      <c r="P59" s="1" t="s">
        <v>15124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28</v>
      </c>
      <c r="B60" s="1" t="s">
        <v>17</v>
      </c>
      <c r="C60" s="1">
        <v>568.0</v>
      </c>
      <c r="D60" s="1">
        <v>0.0</v>
      </c>
      <c r="E60" s="1" t="s">
        <v>29</v>
      </c>
      <c r="F60" s="1" t="s">
        <v>19</v>
      </c>
      <c r="G60" s="1" t="s">
        <v>20</v>
      </c>
      <c r="H60" s="1" t="s">
        <v>15125</v>
      </c>
      <c r="I60" s="1" t="s">
        <v>15126</v>
      </c>
      <c r="J60" s="1" t="s">
        <v>15126</v>
      </c>
      <c r="K60" s="2"/>
      <c r="L60" s="1">
        <v>-17.0</v>
      </c>
      <c r="M60" s="1"/>
      <c r="N60" s="1">
        <v>10.381016666666667</v>
      </c>
      <c r="O60" s="1" t="s">
        <v>14940</v>
      </c>
      <c r="P60" s="1" t="s">
        <v>15127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28</v>
      </c>
      <c r="B61" s="1" t="s">
        <v>17</v>
      </c>
      <c r="C61" s="1">
        <v>388.2</v>
      </c>
      <c r="D61" s="1">
        <v>0.0</v>
      </c>
      <c r="E61" s="1" t="s">
        <v>29</v>
      </c>
      <c r="F61" s="1" t="s">
        <v>19</v>
      </c>
      <c r="G61" s="1" t="s">
        <v>20</v>
      </c>
      <c r="H61" s="1" t="s">
        <v>15128</v>
      </c>
      <c r="I61" s="1" t="s">
        <v>15129</v>
      </c>
      <c r="J61" s="1" t="s">
        <v>15129</v>
      </c>
      <c r="K61" s="2"/>
      <c r="L61" s="1">
        <v>-12.0</v>
      </c>
      <c r="M61" s="1"/>
      <c r="N61" s="1">
        <v>12.532466666666666</v>
      </c>
      <c r="O61" s="1" t="s">
        <v>14940</v>
      </c>
      <c r="P61" s="1" t="s">
        <v>15130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28</v>
      </c>
      <c r="B62" s="1" t="s">
        <v>17</v>
      </c>
      <c r="C62" s="3">
        <v>333.2</v>
      </c>
      <c r="D62" s="1">
        <v>0.0</v>
      </c>
      <c r="E62" s="1" t="s">
        <v>29</v>
      </c>
      <c r="F62" s="1" t="s">
        <v>19</v>
      </c>
      <c r="G62" s="1" t="s">
        <v>20</v>
      </c>
      <c r="H62" s="1" t="s">
        <v>15131</v>
      </c>
      <c r="I62" s="1" t="s">
        <v>15132</v>
      </c>
      <c r="J62" s="1" t="s">
        <v>15132</v>
      </c>
      <c r="K62" s="2"/>
      <c r="L62" s="1">
        <v>-12.0</v>
      </c>
      <c r="M62" s="1"/>
      <c r="N62" s="1">
        <v>12.940466666666667</v>
      </c>
      <c r="O62" s="1" t="s">
        <v>14940</v>
      </c>
      <c r="P62" s="1" t="s">
        <v>15133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498.0</v>
      </c>
      <c r="D63" s="1">
        <v>0.0</v>
      </c>
      <c r="E63" s="1" t="s">
        <v>15134</v>
      </c>
      <c r="F63" s="1" t="s">
        <v>19</v>
      </c>
      <c r="G63" s="1" t="s">
        <v>20</v>
      </c>
      <c r="H63" s="1" t="s">
        <v>15135</v>
      </c>
      <c r="I63" s="1" t="s">
        <v>15136</v>
      </c>
      <c r="J63" s="1" t="s">
        <v>15136</v>
      </c>
      <c r="K63" s="2"/>
      <c r="L63" s="1">
        <v>-10.0</v>
      </c>
      <c r="M63" s="1"/>
      <c r="N63" s="1">
        <v>14.504066666666667</v>
      </c>
      <c r="O63" s="1" t="s">
        <v>14940</v>
      </c>
      <c r="P63" s="1" t="s">
        <v>15137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28</v>
      </c>
      <c r="B64" s="1" t="s">
        <v>17</v>
      </c>
      <c r="C64" s="3">
        <v>274.2</v>
      </c>
      <c r="D64" s="1">
        <v>0.0</v>
      </c>
      <c r="E64" s="1" t="s">
        <v>29</v>
      </c>
      <c r="F64" s="1" t="s">
        <v>19</v>
      </c>
      <c r="G64" s="1" t="s">
        <v>20</v>
      </c>
      <c r="H64" s="1" t="s">
        <v>15138</v>
      </c>
      <c r="I64" s="1" t="s">
        <v>15139</v>
      </c>
      <c r="J64" s="1" t="s">
        <v>15139</v>
      </c>
      <c r="K64" s="2"/>
      <c r="L64" s="1">
        <v>-9.0</v>
      </c>
      <c r="M64" s="1"/>
      <c r="N64" s="1">
        <v>15.75465</v>
      </c>
      <c r="O64" s="1" t="s">
        <v>14940</v>
      </c>
      <c r="P64" s="1" t="s">
        <v>15140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28</v>
      </c>
      <c r="B65" s="1" t="s">
        <v>17</v>
      </c>
      <c r="C65" s="1">
        <v>428.4</v>
      </c>
      <c r="D65" s="1">
        <v>0.0</v>
      </c>
      <c r="E65" s="1" t="s">
        <v>29</v>
      </c>
      <c r="F65" s="1" t="s">
        <v>19</v>
      </c>
      <c r="G65" s="1" t="s">
        <v>20</v>
      </c>
      <c r="H65" s="1" t="s">
        <v>15141</v>
      </c>
      <c r="I65" s="1" t="s">
        <v>15142</v>
      </c>
      <c r="J65" s="1" t="s">
        <v>15142</v>
      </c>
      <c r="K65" s="2"/>
      <c r="L65" s="1">
        <v>-9.0</v>
      </c>
      <c r="M65" s="1"/>
      <c r="N65" s="1">
        <v>15.598433333333332</v>
      </c>
      <c r="O65" s="1" t="s">
        <v>14940</v>
      </c>
      <c r="P65" s="1" t="s">
        <v>15143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28</v>
      </c>
      <c r="B66" s="1" t="s">
        <v>17</v>
      </c>
      <c r="C66" s="1">
        <v>621.4</v>
      </c>
      <c r="D66" s="1">
        <v>0.0</v>
      </c>
      <c r="E66" s="1" t="s">
        <v>29</v>
      </c>
      <c r="F66" s="1" t="s">
        <v>19</v>
      </c>
      <c r="G66" s="1" t="s">
        <v>20</v>
      </c>
      <c r="H66" s="1" t="s">
        <v>15144</v>
      </c>
      <c r="I66" s="1" t="s">
        <v>15145</v>
      </c>
      <c r="J66" s="1" t="s">
        <v>15145</v>
      </c>
      <c r="K66" s="2"/>
      <c r="L66" s="1">
        <v>-18.0</v>
      </c>
      <c r="M66" s="1"/>
      <c r="N66" s="1">
        <v>9.852666666666666</v>
      </c>
      <c r="O66" s="1" t="s">
        <v>14940</v>
      </c>
      <c r="P66" s="1" t="s">
        <v>15146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28</v>
      </c>
      <c r="B67" s="1" t="s">
        <v>17</v>
      </c>
      <c r="C67" s="1">
        <v>264.0</v>
      </c>
      <c r="D67" s="1">
        <v>0.0</v>
      </c>
      <c r="E67" s="1" t="s">
        <v>29</v>
      </c>
      <c r="F67" s="1" t="s">
        <v>19</v>
      </c>
      <c r="G67" s="1" t="s">
        <v>20</v>
      </c>
      <c r="H67" s="1" t="s">
        <v>15147</v>
      </c>
      <c r="I67" s="1" t="s">
        <v>15148</v>
      </c>
      <c r="J67" s="1" t="s">
        <v>15148</v>
      </c>
      <c r="K67" s="2"/>
      <c r="L67" s="1">
        <v>-3.0</v>
      </c>
      <c r="M67" s="1"/>
      <c r="N67" s="1">
        <v>21.522266666666667</v>
      </c>
      <c r="O67" s="1" t="s">
        <v>14940</v>
      </c>
      <c r="P67" s="1" t="s">
        <v>14966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58</v>
      </c>
      <c r="B68" s="1" t="s">
        <v>17</v>
      </c>
      <c r="C68" s="1">
        <v>299.0</v>
      </c>
      <c r="D68" s="1">
        <v>0.0</v>
      </c>
      <c r="E68" s="2"/>
      <c r="F68" s="1" t="s">
        <v>19</v>
      </c>
      <c r="G68" s="1" t="s">
        <v>20</v>
      </c>
      <c r="H68" s="1" t="s">
        <v>15149</v>
      </c>
      <c r="I68" s="1" t="s">
        <v>15150</v>
      </c>
      <c r="J68" s="1" t="s">
        <v>15150</v>
      </c>
      <c r="K68" s="2"/>
      <c r="L68" s="1">
        <v>-8.0</v>
      </c>
      <c r="M68" s="1"/>
      <c r="N68" s="1">
        <v>10.541783333333333</v>
      </c>
      <c r="O68" s="1" t="s">
        <v>14940</v>
      </c>
      <c r="P68" s="1" t="s">
        <v>15151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58</v>
      </c>
      <c r="B69" s="1" t="s">
        <v>17</v>
      </c>
      <c r="C69" s="1">
        <v>369.0</v>
      </c>
      <c r="D69" s="1">
        <v>0.0</v>
      </c>
      <c r="E69" s="2"/>
      <c r="F69" s="1" t="s">
        <v>19</v>
      </c>
      <c r="G69" s="1" t="s">
        <v>20</v>
      </c>
      <c r="H69" s="1" t="s">
        <v>15152</v>
      </c>
      <c r="I69" s="1" t="s">
        <v>15153</v>
      </c>
      <c r="J69" s="1" t="s">
        <v>15153</v>
      </c>
      <c r="K69" s="2"/>
      <c r="L69" s="1">
        <v>-7.0</v>
      </c>
      <c r="M69" s="1"/>
      <c r="N69" s="1">
        <v>12.284283333333333</v>
      </c>
      <c r="O69" s="1" t="s">
        <v>14940</v>
      </c>
      <c r="P69" s="1" t="s">
        <v>15154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58</v>
      </c>
      <c r="B70" s="1" t="s">
        <v>17</v>
      </c>
      <c r="C70" s="1">
        <v>553.0</v>
      </c>
      <c r="D70" s="1">
        <v>0.0</v>
      </c>
      <c r="E70" s="2"/>
      <c r="F70" s="1" t="s">
        <v>19</v>
      </c>
      <c r="G70" s="1" t="s">
        <v>20</v>
      </c>
      <c r="H70" s="1" t="s">
        <v>15155</v>
      </c>
      <c r="I70" s="1" t="s">
        <v>15156</v>
      </c>
      <c r="J70" s="1" t="s">
        <v>15156</v>
      </c>
      <c r="K70" s="2"/>
      <c r="L70" s="1">
        <v>-3.0</v>
      </c>
      <c r="M70" s="1"/>
      <c r="N70" s="1">
        <v>17.1764</v>
      </c>
      <c r="O70" s="1" t="s">
        <v>14940</v>
      </c>
      <c r="P70" s="1" t="s">
        <v>15157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36</v>
      </c>
      <c r="B71" s="1" t="s">
        <v>17</v>
      </c>
      <c r="C71" s="3">
        <v>299.0</v>
      </c>
      <c r="D71" s="1">
        <v>75.0</v>
      </c>
      <c r="E71" s="2"/>
      <c r="F71" s="1" t="s">
        <v>67</v>
      </c>
      <c r="G71" s="1" t="s">
        <v>20</v>
      </c>
      <c r="H71" s="1" t="s">
        <v>15158</v>
      </c>
      <c r="I71" s="1" t="s">
        <v>15159</v>
      </c>
      <c r="J71" s="1" t="s">
        <v>15159</v>
      </c>
      <c r="K71" s="2"/>
      <c r="L71" s="1">
        <v>0.0</v>
      </c>
      <c r="M71" s="1"/>
      <c r="N71" s="1">
        <v>28.4613</v>
      </c>
      <c r="O71" s="1" t="s">
        <v>5407</v>
      </c>
      <c r="P71" s="1" t="s">
        <v>15160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1">
        <v>533.0</v>
      </c>
      <c r="D72" s="1">
        <v>0.0</v>
      </c>
      <c r="E72" s="1" t="s">
        <v>9908</v>
      </c>
      <c r="F72" s="1" t="s">
        <v>19</v>
      </c>
      <c r="G72" s="1" t="s">
        <v>20</v>
      </c>
      <c r="H72" s="1" t="s">
        <v>15161</v>
      </c>
      <c r="I72" s="1" t="s">
        <v>15162</v>
      </c>
      <c r="J72" s="1" t="s">
        <v>15162</v>
      </c>
      <c r="K72" s="2"/>
      <c r="L72" s="1">
        <v>-7.0</v>
      </c>
      <c r="M72" s="1"/>
      <c r="N72" s="1">
        <v>22.69915</v>
      </c>
      <c r="O72" s="1" t="s">
        <v>14940</v>
      </c>
      <c r="P72" s="1" t="s">
        <v>15163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28</v>
      </c>
      <c r="B73" s="1" t="s">
        <v>17</v>
      </c>
      <c r="C73" s="1">
        <v>214.2</v>
      </c>
      <c r="D73" s="1">
        <v>0.0</v>
      </c>
      <c r="E73" s="1" t="s">
        <v>29</v>
      </c>
      <c r="F73" s="1" t="s">
        <v>19</v>
      </c>
      <c r="G73" s="1" t="s">
        <v>20</v>
      </c>
      <c r="H73" s="1" t="s">
        <v>15164</v>
      </c>
      <c r="I73" s="1" t="s">
        <v>15165</v>
      </c>
      <c r="J73" s="1" t="s">
        <v>15165</v>
      </c>
      <c r="K73" s="2"/>
      <c r="L73" s="1">
        <v>0.0</v>
      </c>
      <c r="M73" s="1"/>
      <c r="N73" s="1">
        <v>24.84255</v>
      </c>
      <c r="O73" s="1" t="s">
        <v>14940</v>
      </c>
      <c r="P73" s="1" t="s">
        <v>15166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36</v>
      </c>
      <c r="B74" s="1" t="s">
        <v>17</v>
      </c>
      <c r="C74" s="1">
        <v>398.0</v>
      </c>
      <c r="D74" s="1">
        <v>100.0</v>
      </c>
      <c r="E74" s="2"/>
      <c r="F74" s="1" t="s">
        <v>67</v>
      </c>
      <c r="G74" s="1" t="s">
        <v>20</v>
      </c>
      <c r="H74" s="1" t="s">
        <v>15167</v>
      </c>
      <c r="I74" s="1" t="s">
        <v>15168</v>
      </c>
      <c r="J74" s="1" t="s">
        <v>15168</v>
      </c>
      <c r="K74" s="2"/>
      <c r="L74" s="1">
        <v>0.0</v>
      </c>
      <c r="M74" s="1"/>
      <c r="N74" s="1">
        <v>29.1443</v>
      </c>
      <c r="O74" s="1" t="s">
        <v>5407</v>
      </c>
      <c r="P74" s="1" t="s">
        <v>15169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3" t="s">
        <v>17</v>
      </c>
      <c r="C75" s="1">
        <v>369.0</v>
      </c>
      <c r="D75" s="1">
        <v>0.0</v>
      </c>
      <c r="E75" s="1" t="s">
        <v>15170</v>
      </c>
      <c r="F75" s="1" t="s">
        <v>19</v>
      </c>
      <c r="G75" s="1" t="s">
        <v>20</v>
      </c>
      <c r="H75" s="1" t="s">
        <v>15171</v>
      </c>
      <c r="I75" s="1" t="s">
        <v>15172</v>
      </c>
      <c r="J75" s="1" t="s">
        <v>15172</v>
      </c>
      <c r="K75" s="2"/>
      <c r="L75" s="1">
        <v>-3.0</v>
      </c>
      <c r="M75" s="1"/>
      <c r="N75" s="1">
        <v>21.775766666666666</v>
      </c>
      <c r="O75" s="1" t="s">
        <v>14940</v>
      </c>
      <c r="P75" s="1" t="s">
        <v>15173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28</v>
      </c>
      <c r="B76" s="1" t="s">
        <v>17</v>
      </c>
      <c r="C76" s="1">
        <v>513.4</v>
      </c>
      <c r="D76" s="1">
        <v>0.0</v>
      </c>
      <c r="E76" s="1" t="s">
        <v>29</v>
      </c>
      <c r="F76" s="1" t="s">
        <v>19</v>
      </c>
      <c r="G76" s="1" t="s">
        <v>20</v>
      </c>
      <c r="H76" s="1" t="s">
        <v>15174</v>
      </c>
      <c r="I76" s="1" t="s">
        <v>15175</v>
      </c>
      <c r="J76" s="1" t="s">
        <v>15175</v>
      </c>
      <c r="K76" s="2"/>
      <c r="L76" s="1">
        <v>-3.0</v>
      </c>
      <c r="M76" s="1"/>
      <c r="N76" s="1">
        <v>23.993966666666665</v>
      </c>
      <c r="O76" s="1" t="s">
        <v>14940</v>
      </c>
      <c r="P76" s="1" t="s">
        <v>15176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36</v>
      </c>
      <c r="B77" s="1" t="s">
        <v>17</v>
      </c>
      <c r="C77" s="1">
        <v>340.0</v>
      </c>
      <c r="D77" s="1">
        <v>34.0</v>
      </c>
      <c r="E77" s="1" t="s">
        <v>29</v>
      </c>
      <c r="F77" s="1" t="s">
        <v>38</v>
      </c>
      <c r="G77" s="1" t="s">
        <v>20</v>
      </c>
      <c r="H77" s="1" t="s">
        <v>15177</v>
      </c>
      <c r="I77" s="1" t="s">
        <v>15178</v>
      </c>
      <c r="J77" s="1" t="s">
        <v>15179</v>
      </c>
      <c r="K77" s="1" t="s">
        <v>15180</v>
      </c>
      <c r="L77" s="1">
        <v>1.0</v>
      </c>
      <c r="M77" s="1">
        <v>15.439133333333332</v>
      </c>
      <c r="N77" s="1">
        <v>15.201416666666667</v>
      </c>
      <c r="O77" s="1" t="s">
        <v>5407</v>
      </c>
      <c r="P77" s="1" t="s">
        <v>15181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58</v>
      </c>
      <c r="B78" s="1" t="s">
        <v>485</v>
      </c>
      <c r="C78" s="1">
        <v>437.0</v>
      </c>
      <c r="D78" s="1">
        <v>0.0</v>
      </c>
      <c r="E78" s="2"/>
      <c r="F78" s="1" t="s">
        <v>19</v>
      </c>
      <c r="G78" s="1" t="s">
        <v>20</v>
      </c>
      <c r="H78" s="1" t="s">
        <v>15182</v>
      </c>
      <c r="I78" s="1" t="s">
        <v>15183</v>
      </c>
      <c r="J78" s="1" t="s">
        <v>15183</v>
      </c>
      <c r="K78" s="2"/>
      <c r="L78" s="1">
        <v>1.0</v>
      </c>
      <c r="M78" s="1"/>
      <c r="N78" s="1">
        <v>21.47875</v>
      </c>
      <c r="O78" s="1" t="s">
        <v>14940</v>
      </c>
      <c r="P78" s="1" t="s">
        <v>15184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36</v>
      </c>
      <c r="B79" s="1" t="s">
        <v>17</v>
      </c>
      <c r="C79" s="1">
        <v>628.0</v>
      </c>
      <c r="D79" s="1">
        <v>0.0</v>
      </c>
      <c r="E79" s="1" t="s">
        <v>29</v>
      </c>
      <c r="F79" s="1" t="s">
        <v>38</v>
      </c>
      <c r="G79" s="1" t="s">
        <v>20</v>
      </c>
      <c r="H79" s="1" t="s">
        <v>15185</v>
      </c>
      <c r="I79" s="1" t="s">
        <v>15186</v>
      </c>
      <c r="J79" s="1" t="s">
        <v>15187</v>
      </c>
      <c r="K79" s="1" t="s">
        <v>15188</v>
      </c>
      <c r="L79" s="1">
        <v>1.0</v>
      </c>
      <c r="M79" s="1">
        <v>4.129833333333333</v>
      </c>
      <c r="N79" s="1">
        <v>38.7278</v>
      </c>
      <c r="O79" s="1" t="s">
        <v>5407</v>
      </c>
      <c r="P79" s="1" t="s">
        <v>15189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28</v>
      </c>
      <c r="B80" s="1" t="s">
        <v>17</v>
      </c>
      <c r="C80" s="1">
        <v>339.4</v>
      </c>
      <c r="D80" s="1">
        <v>0.0</v>
      </c>
      <c r="E80" s="1" t="s">
        <v>29</v>
      </c>
      <c r="F80" s="1" t="s">
        <v>19</v>
      </c>
      <c r="G80" s="1" t="s">
        <v>20</v>
      </c>
      <c r="H80" s="1" t="s">
        <v>15190</v>
      </c>
      <c r="I80" s="1" t="s">
        <v>15191</v>
      </c>
      <c r="J80" s="1" t="s">
        <v>15191</v>
      </c>
      <c r="K80" s="2"/>
      <c r="L80" s="1">
        <v>5.0</v>
      </c>
      <c r="M80" s="1"/>
      <c r="N80" s="1">
        <v>30.575433333333333</v>
      </c>
      <c r="O80" s="1" t="s">
        <v>14940</v>
      </c>
      <c r="P80" s="1" t="s">
        <v>15192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36</v>
      </c>
      <c r="B81" s="1" t="s">
        <v>17</v>
      </c>
      <c r="C81" s="1">
        <v>665.0</v>
      </c>
      <c r="D81" s="1">
        <v>137.0</v>
      </c>
      <c r="E81" s="2"/>
      <c r="F81" s="1" t="s">
        <v>67</v>
      </c>
      <c r="G81" s="1" t="s">
        <v>93</v>
      </c>
      <c r="H81" s="1" t="s">
        <v>15193</v>
      </c>
      <c r="I81" s="1" t="s">
        <v>15194</v>
      </c>
      <c r="J81" s="1" t="s">
        <v>15194</v>
      </c>
      <c r="K81" s="2"/>
      <c r="L81" s="1">
        <v>5.0</v>
      </c>
      <c r="M81" s="1"/>
      <c r="N81" s="1">
        <v>39.8296</v>
      </c>
      <c r="O81" s="1" t="s">
        <v>5407</v>
      </c>
      <c r="P81" s="1" t="s">
        <v>15195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28</v>
      </c>
      <c r="B82" s="1" t="s">
        <v>17</v>
      </c>
      <c r="C82" s="1">
        <v>837.0</v>
      </c>
      <c r="D82" s="1">
        <v>0.0</v>
      </c>
      <c r="E82" s="1" t="s">
        <v>29</v>
      </c>
      <c r="F82" s="1" t="s">
        <v>19</v>
      </c>
      <c r="G82" s="1" t="s">
        <v>20</v>
      </c>
      <c r="H82" s="1" t="s">
        <v>15196</v>
      </c>
      <c r="I82" s="1" t="s">
        <v>15197</v>
      </c>
      <c r="J82" s="1" t="s">
        <v>15197</v>
      </c>
      <c r="K82" s="2"/>
      <c r="L82" s="1">
        <v>-3.0</v>
      </c>
      <c r="M82" s="1"/>
      <c r="N82" s="1">
        <v>24.69375</v>
      </c>
      <c r="O82" s="1" t="s">
        <v>14940</v>
      </c>
      <c r="P82" s="1" t="s">
        <v>15198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58</v>
      </c>
      <c r="B83" s="1" t="s">
        <v>485</v>
      </c>
      <c r="C83" s="1">
        <v>423.0</v>
      </c>
      <c r="D83" s="1">
        <v>0.0</v>
      </c>
      <c r="E83" s="2"/>
      <c r="F83" s="1" t="s">
        <v>19</v>
      </c>
      <c r="G83" s="1" t="s">
        <v>20</v>
      </c>
      <c r="H83" s="1" t="s">
        <v>15199</v>
      </c>
      <c r="I83" s="1" t="s">
        <v>15200</v>
      </c>
      <c r="J83" s="1" t="s">
        <v>15200</v>
      </c>
      <c r="K83" s="2"/>
      <c r="L83" s="1">
        <v>9.0</v>
      </c>
      <c r="M83" s="1"/>
      <c r="N83" s="1">
        <v>30.66525</v>
      </c>
      <c r="O83" s="1" t="s">
        <v>14940</v>
      </c>
      <c r="P83" s="1" t="s">
        <v>15201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28</v>
      </c>
      <c r="B84" s="1" t="s">
        <v>17</v>
      </c>
      <c r="C84" s="3">
        <v>271.2</v>
      </c>
      <c r="D84" s="1">
        <v>0.0</v>
      </c>
      <c r="E84" s="1" t="s">
        <v>29</v>
      </c>
      <c r="F84" s="1" t="s">
        <v>19</v>
      </c>
      <c r="G84" s="1" t="s">
        <v>20</v>
      </c>
      <c r="H84" s="1" t="s">
        <v>15202</v>
      </c>
      <c r="I84" s="1" t="s">
        <v>15203</v>
      </c>
      <c r="J84" s="1" t="s">
        <v>15203</v>
      </c>
      <c r="K84" s="2"/>
      <c r="L84" s="1">
        <v>14.0</v>
      </c>
      <c r="M84" s="1"/>
      <c r="N84" s="1">
        <v>39.60646666666667</v>
      </c>
      <c r="O84" s="1" t="s">
        <v>14940</v>
      </c>
      <c r="P84" s="1" t="s">
        <v>15204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28</v>
      </c>
      <c r="B85" s="1" t="s">
        <v>17</v>
      </c>
      <c r="C85" s="3">
        <v>567.2</v>
      </c>
      <c r="D85" s="1">
        <v>235.2</v>
      </c>
      <c r="E85" s="1" t="s">
        <v>29</v>
      </c>
      <c r="F85" s="1" t="s">
        <v>19</v>
      </c>
      <c r="G85" s="1" t="s">
        <v>20</v>
      </c>
      <c r="H85" s="1" t="s">
        <v>15205</v>
      </c>
      <c r="I85" s="1" t="s">
        <v>15206</v>
      </c>
      <c r="J85" s="1" t="s">
        <v>15206</v>
      </c>
      <c r="K85" s="2"/>
      <c r="L85" s="1">
        <v>23.0</v>
      </c>
      <c r="M85" s="1"/>
      <c r="N85" s="1">
        <v>43.21295</v>
      </c>
      <c r="O85" s="1" t="s">
        <v>14940</v>
      </c>
      <c r="P85" s="1" t="s">
        <v>15207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28</v>
      </c>
      <c r="B86" s="1" t="s">
        <v>17</v>
      </c>
      <c r="C86" s="3">
        <v>318.2</v>
      </c>
      <c r="D86" s="1">
        <v>0.0</v>
      </c>
      <c r="E86" s="1" t="s">
        <v>29</v>
      </c>
      <c r="F86" s="1" t="s">
        <v>19</v>
      </c>
      <c r="G86" s="1" t="s">
        <v>20</v>
      </c>
      <c r="H86" s="1" t="s">
        <v>15208</v>
      </c>
      <c r="I86" s="1" t="s">
        <v>15209</v>
      </c>
      <c r="J86" s="1" t="s">
        <v>15209</v>
      </c>
      <c r="K86" s="2"/>
      <c r="L86" s="1">
        <v>10.0</v>
      </c>
      <c r="M86" s="1"/>
      <c r="N86" s="1">
        <v>25.28805</v>
      </c>
      <c r="O86" s="1" t="s">
        <v>14940</v>
      </c>
      <c r="P86" s="1" t="s">
        <v>15210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36</v>
      </c>
      <c r="B87" s="1" t="s">
        <v>17</v>
      </c>
      <c r="C87" s="1">
        <v>247.0</v>
      </c>
      <c r="D87" s="1">
        <v>62.0</v>
      </c>
      <c r="E87" s="2"/>
      <c r="F87" s="1" t="s">
        <v>67</v>
      </c>
      <c r="G87" s="1" t="s">
        <v>68</v>
      </c>
      <c r="H87" s="1" t="s">
        <v>15211</v>
      </c>
      <c r="I87" s="1" t="s">
        <v>15212</v>
      </c>
      <c r="J87" s="1" t="s">
        <v>15212</v>
      </c>
      <c r="K87" s="2"/>
      <c r="L87" s="1">
        <v>5.0</v>
      </c>
      <c r="M87" s="1"/>
      <c r="N87" s="1">
        <v>35.05813333333333</v>
      </c>
      <c r="O87" s="1" t="s">
        <v>5407</v>
      </c>
      <c r="P87" s="1" t="s">
        <v>5429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28</v>
      </c>
      <c r="B88" s="1" t="s">
        <v>17</v>
      </c>
      <c r="C88" s="3">
        <v>289.1</v>
      </c>
      <c r="D88" s="1">
        <v>123.9</v>
      </c>
      <c r="E88" s="1" t="s">
        <v>29</v>
      </c>
      <c r="F88" s="1" t="s">
        <v>19</v>
      </c>
      <c r="G88" s="1" t="s">
        <v>20</v>
      </c>
      <c r="H88" s="1" t="s">
        <v>15213</v>
      </c>
      <c r="I88" s="1" t="s">
        <v>15214</v>
      </c>
      <c r="J88" s="1" t="s">
        <v>15214</v>
      </c>
      <c r="K88" s="2"/>
      <c r="L88" s="1">
        <v>12.0</v>
      </c>
      <c r="M88" s="1"/>
      <c r="N88" s="1">
        <v>27.97575</v>
      </c>
      <c r="O88" s="1" t="s">
        <v>14940</v>
      </c>
      <c r="P88" s="1" t="s">
        <v>15215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36</v>
      </c>
      <c r="B89" s="1" t="s">
        <v>17</v>
      </c>
      <c r="C89" s="1">
        <v>528.0</v>
      </c>
      <c r="D89" s="1">
        <v>0.0</v>
      </c>
      <c r="E89" s="1" t="s">
        <v>29</v>
      </c>
      <c r="F89" s="1" t="s">
        <v>38</v>
      </c>
      <c r="G89" s="1" t="s">
        <v>20</v>
      </c>
      <c r="H89" s="1" t="s">
        <v>15216</v>
      </c>
      <c r="I89" s="1" t="s">
        <v>15217</v>
      </c>
      <c r="J89" s="1" t="s">
        <v>15218</v>
      </c>
      <c r="K89" s="1" t="s">
        <v>15219</v>
      </c>
      <c r="L89" s="1">
        <v>19.0</v>
      </c>
      <c r="M89" s="1">
        <v>18.92115</v>
      </c>
      <c r="N89" s="1">
        <v>37.56956666666667</v>
      </c>
      <c r="O89" s="1" t="s">
        <v>5407</v>
      </c>
      <c r="P89" s="1" t="s">
        <v>15220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58</v>
      </c>
      <c r="B90" s="1" t="s">
        <v>485</v>
      </c>
      <c r="C90" s="1">
        <v>746.0</v>
      </c>
      <c r="D90" s="1">
        <v>0.0</v>
      </c>
      <c r="E90" s="2"/>
      <c r="F90" s="1" t="s">
        <v>19</v>
      </c>
      <c r="G90" s="1" t="s">
        <v>20</v>
      </c>
      <c r="H90" s="1" t="s">
        <v>15221</v>
      </c>
      <c r="I90" s="1" t="s">
        <v>15222</v>
      </c>
      <c r="J90" s="1" t="s">
        <v>15222</v>
      </c>
      <c r="K90" s="2"/>
      <c r="L90" s="1">
        <v>14.0</v>
      </c>
      <c r="M90" s="1"/>
      <c r="N90" s="1">
        <v>34.0799</v>
      </c>
      <c r="O90" s="1" t="s">
        <v>14940</v>
      </c>
      <c r="P90" s="1" t="s">
        <v>15223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36</v>
      </c>
      <c r="B91" s="1" t="s">
        <v>17</v>
      </c>
      <c r="C91" s="1">
        <v>493.0</v>
      </c>
      <c r="D91" s="1">
        <v>0.0</v>
      </c>
      <c r="E91" s="1" t="s">
        <v>29</v>
      </c>
      <c r="F91" s="1" t="s">
        <v>38</v>
      </c>
      <c r="G91" s="1" t="s">
        <v>20</v>
      </c>
      <c r="H91" s="1" t="s">
        <v>15224</v>
      </c>
      <c r="I91" s="1" t="s">
        <v>15225</v>
      </c>
      <c r="J91" s="1" t="s">
        <v>15226</v>
      </c>
      <c r="K91" s="1" t="s">
        <v>15227</v>
      </c>
      <c r="L91" s="1">
        <v>17.0</v>
      </c>
      <c r="M91" s="1">
        <v>1.3549</v>
      </c>
      <c r="N91" s="1">
        <v>20.324816666666667</v>
      </c>
      <c r="O91" s="1" t="s">
        <v>5407</v>
      </c>
      <c r="P91" s="1" t="s">
        <v>15228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58</v>
      </c>
      <c r="B92" s="1" t="s">
        <v>485</v>
      </c>
      <c r="C92" s="1">
        <v>540.0</v>
      </c>
      <c r="D92" s="1">
        <v>0.0</v>
      </c>
      <c r="E92" s="2"/>
      <c r="F92" s="1" t="s">
        <v>19</v>
      </c>
      <c r="G92" s="1" t="s">
        <v>20</v>
      </c>
      <c r="H92" s="1" t="s">
        <v>15229</v>
      </c>
      <c r="I92" s="1" t="s">
        <v>15230</v>
      </c>
      <c r="J92" s="1" t="s">
        <v>15230</v>
      </c>
      <c r="K92" s="2"/>
      <c r="L92" s="1">
        <v>-4.0</v>
      </c>
      <c r="M92" s="1"/>
      <c r="N92" s="1">
        <v>15.561316666666666</v>
      </c>
      <c r="O92" s="1" t="s">
        <v>14940</v>
      </c>
      <c r="P92" s="1" t="s">
        <v>15231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485</v>
      </c>
      <c r="C93" s="1">
        <v>329.0</v>
      </c>
      <c r="D93" s="1">
        <v>0.0</v>
      </c>
      <c r="E93" s="1" t="s">
        <v>15232</v>
      </c>
      <c r="F93" s="1" t="s">
        <v>19</v>
      </c>
      <c r="G93" s="1" t="s">
        <v>20</v>
      </c>
      <c r="H93" s="1" t="s">
        <v>15233</v>
      </c>
      <c r="I93" s="1" t="s">
        <v>15234</v>
      </c>
      <c r="J93" s="1" t="s">
        <v>15234</v>
      </c>
      <c r="K93" s="2"/>
      <c r="L93" s="1">
        <v>-4.0</v>
      </c>
      <c r="M93" s="1"/>
      <c r="N93" s="1">
        <v>10.24315</v>
      </c>
      <c r="O93" s="1" t="s">
        <v>14940</v>
      </c>
      <c r="P93" s="1" t="s">
        <v>15235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179</v>
      </c>
      <c r="B94" s="1" t="s">
        <v>17</v>
      </c>
      <c r="C94" s="1">
        <v>309.0</v>
      </c>
      <c r="D94" s="1">
        <v>0.0</v>
      </c>
      <c r="E94" s="2"/>
      <c r="F94" s="1" t="s">
        <v>67</v>
      </c>
      <c r="G94" s="1" t="s">
        <v>93</v>
      </c>
      <c r="H94" s="1" t="s">
        <v>15236</v>
      </c>
      <c r="I94" s="1" t="s">
        <v>15237</v>
      </c>
      <c r="J94" s="1" t="s">
        <v>15237</v>
      </c>
      <c r="K94" s="2"/>
      <c r="L94" s="1">
        <v>4.0</v>
      </c>
      <c r="M94" s="1"/>
      <c r="N94" s="1">
        <v>9.282633333333333</v>
      </c>
      <c r="O94" s="1" t="s">
        <v>182</v>
      </c>
      <c r="P94" s="1" t="s">
        <v>15238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28</v>
      </c>
      <c r="B95" s="1" t="s">
        <v>17</v>
      </c>
      <c r="C95" s="1">
        <v>214.2</v>
      </c>
      <c r="D95" s="1">
        <v>0.0</v>
      </c>
      <c r="E95" s="1" t="s">
        <v>29</v>
      </c>
      <c r="F95" s="1" t="s">
        <v>19</v>
      </c>
      <c r="G95" s="1" t="s">
        <v>20</v>
      </c>
      <c r="H95" s="1" t="s">
        <v>15239</v>
      </c>
      <c r="I95" s="1" t="s">
        <v>15240</v>
      </c>
      <c r="J95" s="1" t="s">
        <v>15240</v>
      </c>
      <c r="K95" s="2"/>
      <c r="L95" s="1">
        <v>-4.0</v>
      </c>
      <c r="M95" s="1"/>
      <c r="N95" s="1">
        <v>10.949</v>
      </c>
      <c r="O95" s="1" t="s">
        <v>14940</v>
      </c>
      <c r="P95" s="1" t="s">
        <v>15094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180</v>
      </c>
      <c r="C96" s="1">
        <v>399.0</v>
      </c>
      <c r="D96" s="1">
        <v>0.0</v>
      </c>
      <c r="E96" s="1" t="s">
        <v>15241</v>
      </c>
      <c r="F96" s="1" t="s">
        <v>19</v>
      </c>
      <c r="G96" s="1" t="s">
        <v>20</v>
      </c>
      <c r="H96" s="1" t="s">
        <v>15242</v>
      </c>
      <c r="I96" s="1" t="s">
        <v>15243</v>
      </c>
      <c r="J96" s="1" t="s">
        <v>15243</v>
      </c>
      <c r="K96" s="2"/>
      <c r="L96" s="1">
        <v>-3.0</v>
      </c>
      <c r="M96" s="1"/>
      <c r="N96" s="1">
        <v>11.755183333333333</v>
      </c>
      <c r="O96" s="1" t="s">
        <v>14940</v>
      </c>
      <c r="P96" s="1" t="s">
        <v>15244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16</v>
      </c>
      <c r="B97" s="1" t="s">
        <v>17</v>
      </c>
      <c r="C97" s="3">
        <v>364.0</v>
      </c>
      <c r="D97" s="1">
        <v>0.0</v>
      </c>
      <c r="E97" s="1" t="s">
        <v>4933</v>
      </c>
      <c r="F97" s="1" t="s">
        <v>19</v>
      </c>
      <c r="G97" s="1" t="s">
        <v>20</v>
      </c>
      <c r="H97" s="1" t="s">
        <v>15245</v>
      </c>
      <c r="I97" s="1" t="s">
        <v>15246</v>
      </c>
      <c r="J97" s="1" t="s">
        <v>15246</v>
      </c>
      <c r="K97" s="2"/>
      <c r="L97" s="1">
        <v>-3.0</v>
      </c>
      <c r="M97" s="1"/>
      <c r="N97" s="1">
        <v>11.287666666666667</v>
      </c>
      <c r="O97" s="1" t="s">
        <v>14940</v>
      </c>
      <c r="P97" s="1" t="s">
        <v>15247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28</v>
      </c>
      <c r="B98" s="1" t="s">
        <v>17</v>
      </c>
      <c r="C98" s="1">
        <v>429.0</v>
      </c>
      <c r="D98" s="1">
        <v>0.0</v>
      </c>
      <c r="E98" s="1" t="s">
        <v>29</v>
      </c>
      <c r="F98" s="1" t="s">
        <v>19</v>
      </c>
      <c r="G98" s="1" t="s">
        <v>20</v>
      </c>
      <c r="H98" s="1" t="s">
        <v>15248</v>
      </c>
      <c r="I98" s="1" t="s">
        <v>15249</v>
      </c>
      <c r="J98" s="1" t="s">
        <v>15249</v>
      </c>
      <c r="K98" s="2"/>
      <c r="L98" s="1">
        <v>-5.0</v>
      </c>
      <c r="M98" s="1"/>
      <c r="N98" s="1">
        <v>9.456233333333333</v>
      </c>
      <c r="O98" s="1" t="s">
        <v>14940</v>
      </c>
      <c r="P98" s="1" t="s">
        <v>15250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28</v>
      </c>
      <c r="B99" s="1" t="s">
        <v>17</v>
      </c>
      <c r="C99" s="1">
        <v>214.2</v>
      </c>
      <c r="D99" s="1">
        <v>0.0</v>
      </c>
      <c r="E99" s="1" t="s">
        <v>29</v>
      </c>
      <c r="F99" s="1" t="s">
        <v>19</v>
      </c>
      <c r="G99" s="1" t="s">
        <v>20</v>
      </c>
      <c r="H99" s="1" t="s">
        <v>15251</v>
      </c>
      <c r="I99" s="1" t="s">
        <v>15252</v>
      </c>
      <c r="J99" s="1" t="s">
        <v>15252</v>
      </c>
      <c r="K99" s="2"/>
      <c r="L99" s="1">
        <v>-8.0</v>
      </c>
      <c r="M99" s="1"/>
      <c r="N99" s="1">
        <v>6.940783333333333</v>
      </c>
      <c r="O99" s="1" t="s">
        <v>14940</v>
      </c>
      <c r="P99" s="1" t="s">
        <v>15253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28</v>
      </c>
      <c r="B100" s="1" t="s">
        <v>17</v>
      </c>
      <c r="C100" s="1">
        <v>214.2</v>
      </c>
      <c r="D100" s="1">
        <v>0.0</v>
      </c>
      <c r="E100" s="1" t="s">
        <v>29</v>
      </c>
      <c r="F100" s="1" t="s">
        <v>19</v>
      </c>
      <c r="G100" s="1" t="s">
        <v>20</v>
      </c>
      <c r="H100" s="1" t="s">
        <v>15254</v>
      </c>
      <c r="I100" s="1" t="s">
        <v>15255</v>
      </c>
      <c r="J100" s="1" t="s">
        <v>15255</v>
      </c>
      <c r="K100" s="2"/>
      <c r="L100" s="1">
        <v>-9.0</v>
      </c>
      <c r="M100" s="1"/>
      <c r="N100" s="1">
        <v>5.7766166666666665</v>
      </c>
      <c r="O100" s="1" t="s">
        <v>14940</v>
      </c>
      <c r="P100" s="1" t="s">
        <v>15094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28</v>
      </c>
      <c r="B101" s="1" t="s">
        <v>17</v>
      </c>
      <c r="C101" s="3">
        <v>249.2</v>
      </c>
      <c r="D101" s="1">
        <v>0.0</v>
      </c>
      <c r="E101" s="1" t="s">
        <v>29</v>
      </c>
      <c r="F101" s="1" t="s">
        <v>19</v>
      </c>
      <c r="G101" s="1" t="s">
        <v>20</v>
      </c>
      <c r="H101" s="1" t="s">
        <v>15256</v>
      </c>
      <c r="I101" s="1" t="s">
        <v>15257</v>
      </c>
      <c r="J101" s="1" t="s">
        <v>15257</v>
      </c>
      <c r="K101" s="2"/>
      <c r="L101" s="1">
        <v>-8.0</v>
      </c>
      <c r="M101" s="1"/>
      <c r="N101" s="1">
        <v>6.839316666666667</v>
      </c>
      <c r="O101" s="1" t="s">
        <v>14940</v>
      </c>
      <c r="P101" s="1" t="s">
        <v>15258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28</v>
      </c>
      <c r="B102" s="1" t="s">
        <v>17</v>
      </c>
      <c r="C102" s="1">
        <v>323.0</v>
      </c>
      <c r="D102" s="1">
        <v>0.0</v>
      </c>
      <c r="E102" s="1" t="s">
        <v>29</v>
      </c>
      <c r="F102" s="1" t="s">
        <v>19</v>
      </c>
      <c r="G102" s="1" t="s">
        <v>20</v>
      </c>
      <c r="H102" s="1" t="s">
        <v>15259</v>
      </c>
      <c r="I102" s="1" t="s">
        <v>15260</v>
      </c>
      <c r="J102" s="1" t="s">
        <v>15260</v>
      </c>
      <c r="K102" s="2"/>
      <c r="L102" s="1">
        <v>-8.0</v>
      </c>
      <c r="M102" s="1"/>
      <c r="N102" s="1">
        <v>6.100066666666667</v>
      </c>
      <c r="O102" s="1" t="s">
        <v>14940</v>
      </c>
      <c r="P102" s="1" t="s">
        <v>15261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28</v>
      </c>
      <c r="B103" s="1" t="s">
        <v>17</v>
      </c>
      <c r="C103" s="1">
        <v>214.2</v>
      </c>
      <c r="D103" s="1">
        <v>0.0</v>
      </c>
      <c r="E103" s="1" t="s">
        <v>29</v>
      </c>
      <c r="F103" s="1" t="s">
        <v>19</v>
      </c>
      <c r="G103" s="1" t="s">
        <v>20</v>
      </c>
      <c r="H103" s="1" t="s">
        <v>15262</v>
      </c>
      <c r="I103" s="1" t="s">
        <v>15263</v>
      </c>
      <c r="J103" s="1" t="s">
        <v>15263</v>
      </c>
      <c r="K103" s="2"/>
      <c r="L103" s="1">
        <v>-7.0</v>
      </c>
      <c r="M103" s="1"/>
      <c r="N103" s="1">
        <v>7.546266666666667</v>
      </c>
      <c r="O103" s="1" t="s">
        <v>14940</v>
      </c>
      <c r="P103" s="1" t="s">
        <v>14987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28</v>
      </c>
      <c r="B104" s="1" t="s">
        <v>17</v>
      </c>
      <c r="C104" s="1">
        <v>343.2</v>
      </c>
      <c r="D104" s="1">
        <v>0.0</v>
      </c>
      <c r="E104" s="1" t="s">
        <v>29</v>
      </c>
      <c r="F104" s="1" t="s">
        <v>19</v>
      </c>
      <c r="G104" s="1" t="s">
        <v>20</v>
      </c>
      <c r="H104" s="1" t="s">
        <v>15264</v>
      </c>
      <c r="I104" s="1" t="s">
        <v>15265</v>
      </c>
      <c r="J104" s="1" t="s">
        <v>15265</v>
      </c>
      <c r="K104" s="2"/>
      <c r="L104" s="1">
        <v>-6.0</v>
      </c>
      <c r="M104" s="1"/>
      <c r="N104" s="1">
        <v>8.227916666666667</v>
      </c>
      <c r="O104" s="1" t="s">
        <v>14940</v>
      </c>
      <c r="P104" s="1" t="s">
        <v>15266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28</v>
      </c>
      <c r="B105" s="1" t="s">
        <v>17</v>
      </c>
      <c r="C105" s="1">
        <v>182.2</v>
      </c>
      <c r="D105" s="1">
        <v>0.0</v>
      </c>
      <c r="E105" s="1" t="s">
        <v>29</v>
      </c>
      <c r="F105" s="1" t="s">
        <v>19</v>
      </c>
      <c r="G105" s="1" t="s">
        <v>20</v>
      </c>
      <c r="H105" s="1" t="s">
        <v>15267</v>
      </c>
      <c r="I105" s="1" t="s">
        <v>15268</v>
      </c>
      <c r="J105" s="1" t="s">
        <v>15268</v>
      </c>
      <c r="K105" s="2"/>
      <c r="L105" s="1">
        <v>-9.0</v>
      </c>
      <c r="M105" s="1"/>
      <c r="N105" s="1">
        <v>5.1836</v>
      </c>
      <c r="O105" s="1" t="s">
        <v>14940</v>
      </c>
      <c r="P105" s="1" t="s">
        <v>15053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179</v>
      </c>
      <c r="B106" s="1" t="s">
        <v>17</v>
      </c>
      <c r="C106" s="3">
        <v>428.0</v>
      </c>
      <c r="D106" s="1">
        <v>0.0</v>
      </c>
      <c r="E106" s="2"/>
      <c r="F106" s="1" t="s">
        <v>67</v>
      </c>
      <c r="G106" s="1" t="s">
        <v>93</v>
      </c>
      <c r="H106" s="1" t="s">
        <v>15269</v>
      </c>
      <c r="I106" s="1" t="s">
        <v>15270</v>
      </c>
      <c r="J106" s="1" t="s">
        <v>15270</v>
      </c>
      <c r="K106" s="2"/>
      <c r="L106" s="1">
        <v>4.0</v>
      </c>
      <c r="M106" s="1"/>
      <c r="N106" s="1">
        <v>9.661933333333334</v>
      </c>
      <c r="O106" s="1" t="s">
        <v>182</v>
      </c>
      <c r="P106" s="1" t="s">
        <v>15271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36</v>
      </c>
      <c r="B107" s="1" t="s">
        <v>17</v>
      </c>
      <c r="C107" s="1">
        <v>747.0</v>
      </c>
      <c r="D107" s="1">
        <v>0.0</v>
      </c>
      <c r="E107" s="1" t="s">
        <v>29</v>
      </c>
      <c r="F107" s="1" t="s">
        <v>38</v>
      </c>
      <c r="G107" s="1" t="s">
        <v>20</v>
      </c>
      <c r="H107" s="1" t="s">
        <v>15272</v>
      </c>
      <c r="I107" s="1" t="s">
        <v>15273</v>
      </c>
      <c r="J107" s="1" t="s">
        <v>15274</v>
      </c>
      <c r="K107" s="1" t="s">
        <v>15275</v>
      </c>
      <c r="L107" s="1">
        <v>0.0</v>
      </c>
      <c r="M107" s="1">
        <v>5.049633333333333</v>
      </c>
      <c r="N107" s="1">
        <v>11.845433333333334</v>
      </c>
      <c r="O107" s="1" t="s">
        <v>5407</v>
      </c>
      <c r="P107" s="1" t="s">
        <v>15276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28</v>
      </c>
      <c r="B108" s="1" t="s">
        <v>17</v>
      </c>
      <c r="C108" s="3">
        <v>318.2</v>
      </c>
      <c r="D108" s="1">
        <v>0.0</v>
      </c>
      <c r="E108" s="1" t="s">
        <v>29</v>
      </c>
      <c r="F108" s="1" t="s">
        <v>19</v>
      </c>
      <c r="G108" s="1" t="s">
        <v>20</v>
      </c>
      <c r="H108" s="1" t="s">
        <v>15277</v>
      </c>
      <c r="I108" s="1" t="s">
        <v>15278</v>
      </c>
      <c r="J108" s="1" t="s">
        <v>15278</v>
      </c>
      <c r="K108" s="2"/>
      <c r="L108" s="1">
        <v>3.0</v>
      </c>
      <c r="M108" s="1"/>
      <c r="N108" s="1">
        <v>18.702633333333335</v>
      </c>
      <c r="O108" s="1" t="s">
        <v>14940</v>
      </c>
      <c r="P108" s="1" t="s">
        <v>15279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17</v>
      </c>
      <c r="C109" s="1">
        <v>368.0</v>
      </c>
      <c r="D109" s="1">
        <v>0.0</v>
      </c>
      <c r="E109" s="1" t="s">
        <v>9908</v>
      </c>
      <c r="F109" s="1" t="s">
        <v>19</v>
      </c>
      <c r="G109" s="1" t="s">
        <v>20</v>
      </c>
      <c r="H109" s="1" t="s">
        <v>15280</v>
      </c>
      <c r="I109" s="1" t="s">
        <v>15281</v>
      </c>
      <c r="J109" s="1" t="s">
        <v>15281</v>
      </c>
      <c r="K109" s="2"/>
      <c r="L109" s="1">
        <v>2.0</v>
      </c>
      <c r="M109" s="1"/>
      <c r="N109" s="1">
        <v>17.640266666666665</v>
      </c>
      <c r="O109" s="1" t="s">
        <v>14940</v>
      </c>
      <c r="P109" s="1" t="s">
        <v>15282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179</v>
      </c>
      <c r="B110" s="1" t="s">
        <v>17</v>
      </c>
      <c r="C110" s="1">
        <v>59.0</v>
      </c>
      <c r="D110" s="1">
        <v>0.0</v>
      </c>
      <c r="E110" s="2"/>
      <c r="F110" s="1" t="s">
        <v>67</v>
      </c>
      <c r="G110" s="1" t="s">
        <v>93</v>
      </c>
      <c r="H110" s="1" t="s">
        <v>15283</v>
      </c>
      <c r="I110" s="1" t="s">
        <v>15284</v>
      </c>
      <c r="J110" s="1" t="s">
        <v>15284</v>
      </c>
      <c r="K110" s="2"/>
      <c r="L110" s="1">
        <v>-4.0</v>
      </c>
      <c r="M110" s="1"/>
      <c r="N110" s="1">
        <v>0.7310666666666666</v>
      </c>
      <c r="O110" s="1" t="s">
        <v>182</v>
      </c>
      <c r="P110" s="1" t="s">
        <v>15285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28</v>
      </c>
      <c r="B111" s="1" t="s">
        <v>17</v>
      </c>
      <c r="C111" s="3">
        <v>728.0</v>
      </c>
      <c r="D111" s="1">
        <v>0.0</v>
      </c>
      <c r="E111" s="1" t="s">
        <v>29</v>
      </c>
      <c r="F111" s="1" t="s">
        <v>19</v>
      </c>
      <c r="G111" s="1" t="s">
        <v>20</v>
      </c>
      <c r="H111" s="1" t="s">
        <v>15286</v>
      </c>
      <c r="I111" s="1" t="s">
        <v>15287</v>
      </c>
      <c r="J111" s="1" t="s">
        <v>15287</v>
      </c>
      <c r="K111" s="2"/>
      <c r="L111" s="1">
        <v>1.0</v>
      </c>
      <c r="M111" s="1"/>
      <c r="N111" s="1">
        <v>21.311783333333334</v>
      </c>
      <c r="O111" s="1" t="s">
        <v>14940</v>
      </c>
      <c r="P111" s="1" t="s">
        <v>15288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1">
        <v>329.0</v>
      </c>
      <c r="D112" s="1">
        <v>0.0</v>
      </c>
      <c r="E112" s="1" t="s">
        <v>29</v>
      </c>
      <c r="F112" s="1" t="s">
        <v>19</v>
      </c>
      <c r="G112" s="1" t="s">
        <v>20</v>
      </c>
      <c r="H112" s="1" t="s">
        <v>15289</v>
      </c>
      <c r="I112" s="1" t="s">
        <v>15290</v>
      </c>
      <c r="J112" s="1" t="s">
        <v>15290</v>
      </c>
      <c r="K112" s="2"/>
      <c r="L112" s="1">
        <v>2.0</v>
      </c>
      <c r="M112" s="1"/>
      <c r="N112" s="1">
        <v>17.816166666666668</v>
      </c>
      <c r="O112" s="1" t="s">
        <v>14940</v>
      </c>
      <c r="P112" s="1" t="s">
        <v>15291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28</v>
      </c>
      <c r="B113" s="1" t="s">
        <v>17</v>
      </c>
      <c r="C113" s="1">
        <v>326.2</v>
      </c>
      <c r="D113" s="1">
        <v>0.0</v>
      </c>
      <c r="E113" s="1" t="s">
        <v>29</v>
      </c>
      <c r="F113" s="1" t="s">
        <v>19</v>
      </c>
      <c r="G113" s="1" t="s">
        <v>20</v>
      </c>
      <c r="H113" s="1" t="s">
        <v>15292</v>
      </c>
      <c r="I113" s="1" t="s">
        <v>15293</v>
      </c>
      <c r="J113" s="1" t="s">
        <v>15293</v>
      </c>
      <c r="K113" s="2"/>
      <c r="L113" s="1">
        <v>2.0</v>
      </c>
      <c r="M113" s="1"/>
      <c r="N113" s="1">
        <v>17.098833333333335</v>
      </c>
      <c r="O113" s="1" t="s">
        <v>14940</v>
      </c>
      <c r="P113" s="1" t="s">
        <v>15294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16</v>
      </c>
      <c r="B114" s="1" t="s">
        <v>17</v>
      </c>
      <c r="C114" s="1">
        <v>728.0</v>
      </c>
      <c r="D114" s="1">
        <v>0.0</v>
      </c>
      <c r="E114" s="2"/>
      <c r="F114" s="1" t="s">
        <v>67</v>
      </c>
      <c r="G114" s="1" t="s">
        <v>20</v>
      </c>
      <c r="H114" s="1" t="s">
        <v>15295</v>
      </c>
      <c r="I114" s="1" t="s">
        <v>15296</v>
      </c>
      <c r="J114" s="1" t="s">
        <v>15296</v>
      </c>
      <c r="K114" s="2"/>
      <c r="L114" s="1">
        <v>-2.0</v>
      </c>
      <c r="M114" s="1"/>
      <c r="N114" s="1">
        <v>17.7304</v>
      </c>
      <c r="O114" s="1" t="s">
        <v>14940</v>
      </c>
      <c r="P114" s="1" t="s">
        <v>15297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58</v>
      </c>
      <c r="B115" s="1" t="s">
        <v>17</v>
      </c>
      <c r="C115" s="1">
        <v>329.0</v>
      </c>
      <c r="D115" s="1">
        <v>0.0</v>
      </c>
      <c r="E115" s="2"/>
      <c r="F115" s="1" t="s">
        <v>19</v>
      </c>
      <c r="G115" s="1" t="s">
        <v>20</v>
      </c>
      <c r="H115" s="1" t="s">
        <v>15298</v>
      </c>
      <c r="I115" s="1" t="s">
        <v>15299</v>
      </c>
      <c r="J115" s="1" t="s">
        <v>15299</v>
      </c>
      <c r="K115" s="2"/>
      <c r="L115" s="1">
        <v>6.0</v>
      </c>
      <c r="M115" s="1"/>
      <c r="N115" s="1">
        <v>21.59285</v>
      </c>
      <c r="O115" s="1" t="s">
        <v>14940</v>
      </c>
      <c r="P115" s="1" t="s">
        <v>15300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36</v>
      </c>
      <c r="B116" s="1" t="s">
        <v>17</v>
      </c>
      <c r="C116" s="1">
        <v>139.0</v>
      </c>
      <c r="D116" s="1">
        <v>0.0</v>
      </c>
      <c r="E116" s="2"/>
      <c r="F116" s="1" t="s">
        <v>67</v>
      </c>
      <c r="G116" s="1" t="s">
        <v>20</v>
      </c>
      <c r="H116" s="1" t="s">
        <v>15301</v>
      </c>
      <c r="I116" s="1" t="s">
        <v>15302</v>
      </c>
      <c r="J116" s="1" t="s">
        <v>15302</v>
      </c>
      <c r="K116" s="2"/>
      <c r="L116" s="1">
        <v>0.0</v>
      </c>
      <c r="M116" s="1"/>
      <c r="N116" s="1">
        <v>18.7368</v>
      </c>
      <c r="O116" s="1" t="s">
        <v>5407</v>
      </c>
      <c r="P116" s="1" t="s">
        <v>15303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28</v>
      </c>
      <c r="B117" s="1" t="s">
        <v>17</v>
      </c>
      <c r="C117" s="1">
        <v>469.0</v>
      </c>
      <c r="D117" s="1">
        <v>0.0</v>
      </c>
      <c r="E117" s="1" t="s">
        <v>29</v>
      </c>
      <c r="F117" s="1" t="s">
        <v>19</v>
      </c>
      <c r="G117" s="1" t="s">
        <v>20</v>
      </c>
      <c r="H117" s="1" t="s">
        <v>15304</v>
      </c>
      <c r="I117" s="1" t="s">
        <v>15305</v>
      </c>
      <c r="J117" s="1" t="s">
        <v>15305</v>
      </c>
      <c r="K117" s="2"/>
      <c r="L117" s="1">
        <v>9.0</v>
      </c>
      <c r="M117" s="1"/>
      <c r="N117" s="1">
        <v>24.881983333333334</v>
      </c>
      <c r="O117" s="1" t="s">
        <v>14940</v>
      </c>
      <c r="P117" s="1" t="s">
        <v>15306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58</v>
      </c>
      <c r="B118" s="1" t="s">
        <v>17</v>
      </c>
      <c r="C118" s="1">
        <v>394.0</v>
      </c>
      <c r="D118" s="1">
        <v>0.0</v>
      </c>
      <c r="E118" s="2"/>
      <c r="F118" s="1" t="s">
        <v>19</v>
      </c>
      <c r="G118" s="1" t="s">
        <v>20</v>
      </c>
      <c r="H118" s="1" t="s">
        <v>15307</v>
      </c>
      <c r="I118" s="1" t="s">
        <v>15308</v>
      </c>
      <c r="J118" s="1" t="s">
        <v>15308</v>
      </c>
      <c r="K118" s="2"/>
      <c r="L118" s="1">
        <v>11.0</v>
      </c>
      <c r="M118" s="1"/>
      <c r="N118" s="1">
        <v>26.873483333333333</v>
      </c>
      <c r="O118" s="1" t="s">
        <v>14940</v>
      </c>
      <c r="P118" s="1" t="s">
        <v>15309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58</v>
      </c>
      <c r="B119" s="1" t="s">
        <v>17</v>
      </c>
      <c r="C119" s="1">
        <v>658.0</v>
      </c>
      <c r="D119" s="1">
        <v>0.0</v>
      </c>
      <c r="E119" s="2"/>
      <c r="F119" s="1" t="s">
        <v>19</v>
      </c>
      <c r="G119" s="1" t="s">
        <v>20</v>
      </c>
      <c r="H119" s="1" t="s">
        <v>15310</v>
      </c>
      <c r="I119" s="1" t="s">
        <v>15311</v>
      </c>
      <c r="J119" s="1" t="s">
        <v>15311</v>
      </c>
      <c r="K119" s="2"/>
      <c r="L119" s="1">
        <v>9.0</v>
      </c>
      <c r="M119" s="1"/>
      <c r="N119" s="1">
        <v>29.14835</v>
      </c>
      <c r="O119" s="1" t="s">
        <v>14940</v>
      </c>
      <c r="P119" s="1" t="s">
        <v>15312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58</v>
      </c>
      <c r="B120" s="1" t="s">
        <v>17</v>
      </c>
      <c r="C120" s="3">
        <v>658.0</v>
      </c>
      <c r="D120" s="1">
        <v>0.0</v>
      </c>
      <c r="E120" s="2"/>
      <c r="F120" s="1" t="s">
        <v>19</v>
      </c>
      <c r="G120" s="1" t="s">
        <v>20</v>
      </c>
      <c r="H120" s="1" t="s">
        <v>15313</v>
      </c>
      <c r="I120" s="1" t="s">
        <v>15314</v>
      </c>
      <c r="J120" s="1" t="s">
        <v>15314</v>
      </c>
      <c r="K120" s="2"/>
      <c r="L120" s="1">
        <v>6.0</v>
      </c>
      <c r="M120" s="1"/>
      <c r="N120" s="1">
        <v>26.756733333333333</v>
      </c>
      <c r="O120" s="1" t="s">
        <v>14940</v>
      </c>
      <c r="P120" s="1" t="s">
        <v>15315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36</v>
      </c>
      <c r="B121" s="1" t="s">
        <v>17</v>
      </c>
      <c r="C121" s="1">
        <v>444.0</v>
      </c>
      <c r="D121" s="1">
        <v>111.0</v>
      </c>
      <c r="E121" s="2"/>
      <c r="F121" s="1" t="s">
        <v>67</v>
      </c>
      <c r="G121" s="1" t="s">
        <v>68</v>
      </c>
      <c r="H121" s="1" t="s">
        <v>15316</v>
      </c>
      <c r="I121" s="1" t="s">
        <v>15317</v>
      </c>
      <c r="J121" s="1" t="s">
        <v>15317</v>
      </c>
      <c r="K121" s="2"/>
      <c r="L121" s="1">
        <v>5.0</v>
      </c>
      <c r="M121" s="1"/>
      <c r="N121" s="1">
        <v>24.633983333333333</v>
      </c>
      <c r="O121" s="1" t="s">
        <v>5407</v>
      </c>
      <c r="P121" s="1" t="s">
        <v>15318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28</v>
      </c>
      <c r="B122" s="1" t="s">
        <v>17</v>
      </c>
      <c r="C122" s="3">
        <v>463.4</v>
      </c>
      <c r="D122" s="1">
        <v>0.0</v>
      </c>
      <c r="E122" s="1" t="s">
        <v>29</v>
      </c>
      <c r="F122" s="1" t="s">
        <v>19</v>
      </c>
      <c r="G122" s="1" t="s">
        <v>20</v>
      </c>
      <c r="H122" s="1" t="s">
        <v>15319</v>
      </c>
      <c r="I122" s="1" t="s">
        <v>15320</v>
      </c>
      <c r="J122" s="1" t="s">
        <v>15320</v>
      </c>
      <c r="K122" s="2"/>
      <c r="L122" s="1">
        <v>1.0</v>
      </c>
      <c r="M122" s="1"/>
      <c r="N122" s="1">
        <v>16.007433333333335</v>
      </c>
      <c r="O122" s="1" t="s">
        <v>14940</v>
      </c>
      <c r="P122" s="1" t="s">
        <v>15321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28</v>
      </c>
      <c r="B123" s="1" t="s">
        <v>17</v>
      </c>
      <c r="C123" s="1">
        <v>592.4</v>
      </c>
      <c r="D123" s="1">
        <v>0.0</v>
      </c>
      <c r="E123" s="1" t="s">
        <v>29</v>
      </c>
      <c r="F123" s="1" t="s">
        <v>19</v>
      </c>
      <c r="G123" s="1" t="s">
        <v>20</v>
      </c>
      <c r="H123" s="1" t="s">
        <v>15322</v>
      </c>
      <c r="I123" s="1" t="s">
        <v>15323</v>
      </c>
      <c r="J123" s="1" t="s">
        <v>15323</v>
      </c>
      <c r="K123" s="2"/>
      <c r="L123" s="1">
        <v>3.0</v>
      </c>
      <c r="M123" s="1"/>
      <c r="N123" s="1">
        <v>23.822033333333334</v>
      </c>
      <c r="O123" s="1" t="s">
        <v>14940</v>
      </c>
      <c r="P123" s="1" t="s">
        <v>15324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28</v>
      </c>
      <c r="B124" s="1" t="s">
        <v>17</v>
      </c>
      <c r="C124" s="3">
        <v>249.2</v>
      </c>
      <c r="D124" s="1">
        <v>0.0</v>
      </c>
      <c r="E124" s="1" t="s">
        <v>29</v>
      </c>
      <c r="F124" s="1" t="s">
        <v>19</v>
      </c>
      <c r="G124" s="1" t="s">
        <v>20</v>
      </c>
      <c r="H124" s="1" t="s">
        <v>15325</v>
      </c>
      <c r="I124" s="1" t="s">
        <v>15326</v>
      </c>
      <c r="J124" s="1" t="s">
        <v>15326</v>
      </c>
      <c r="K124" s="2"/>
      <c r="L124" s="1">
        <v>-5.0</v>
      </c>
      <c r="M124" s="1"/>
      <c r="N124" s="1">
        <v>9.586583333333333</v>
      </c>
      <c r="O124" s="1" t="s">
        <v>14940</v>
      </c>
      <c r="P124" s="1" t="s">
        <v>15258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58</v>
      </c>
      <c r="B125" s="1" t="s">
        <v>17</v>
      </c>
      <c r="C125" s="1">
        <v>394.0</v>
      </c>
      <c r="D125" s="1">
        <v>0.0</v>
      </c>
      <c r="E125" s="2"/>
      <c r="F125" s="1" t="s">
        <v>19</v>
      </c>
      <c r="G125" s="1" t="s">
        <v>20</v>
      </c>
      <c r="H125" s="1" t="s">
        <v>15327</v>
      </c>
      <c r="I125" s="1" t="s">
        <v>15328</v>
      </c>
      <c r="J125" s="1" t="s">
        <v>15328</v>
      </c>
      <c r="K125" s="2"/>
      <c r="L125" s="1">
        <v>1.0</v>
      </c>
      <c r="M125" s="1"/>
      <c r="N125" s="1">
        <v>16.124016666666666</v>
      </c>
      <c r="O125" s="1" t="s">
        <v>14940</v>
      </c>
      <c r="P125" s="1" t="s">
        <v>15329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28</v>
      </c>
      <c r="B126" s="1" t="s">
        <v>17</v>
      </c>
      <c r="C126" s="1">
        <v>581.4</v>
      </c>
      <c r="D126" s="1">
        <v>0.0</v>
      </c>
      <c r="E126" s="1" t="s">
        <v>29</v>
      </c>
      <c r="F126" s="1" t="s">
        <v>19</v>
      </c>
      <c r="G126" s="1" t="s">
        <v>20</v>
      </c>
      <c r="H126" s="1" t="s">
        <v>15330</v>
      </c>
      <c r="I126" s="1" t="s">
        <v>15331</v>
      </c>
      <c r="J126" s="1" t="s">
        <v>15331</v>
      </c>
      <c r="K126" s="2"/>
      <c r="L126" s="1">
        <v>-10.0</v>
      </c>
      <c r="M126" s="1"/>
      <c r="N126" s="1">
        <v>9.9998</v>
      </c>
      <c r="O126" s="1" t="s">
        <v>14940</v>
      </c>
      <c r="P126" s="1" t="s">
        <v>15332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58</v>
      </c>
      <c r="B127" s="1" t="s">
        <v>17</v>
      </c>
      <c r="C127" s="1">
        <v>264.0</v>
      </c>
      <c r="D127" s="1">
        <v>0.0</v>
      </c>
      <c r="E127" s="2"/>
      <c r="F127" s="1" t="s">
        <v>19</v>
      </c>
      <c r="G127" s="1" t="s">
        <v>20</v>
      </c>
      <c r="H127" s="1" t="s">
        <v>15333</v>
      </c>
      <c r="I127" s="1" t="s">
        <v>15334</v>
      </c>
      <c r="J127" s="1" t="s">
        <v>15334</v>
      </c>
      <c r="K127" s="2"/>
      <c r="L127" s="1">
        <v>-3.0</v>
      </c>
      <c r="M127" s="1"/>
      <c r="N127" s="1">
        <v>11.804716666666666</v>
      </c>
      <c r="O127" s="1" t="s">
        <v>14940</v>
      </c>
      <c r="P127" s="1" t="s">
        <v>15335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28</v>
      </c>
      <c r="B128" s="1" t="s">
        <v>17</v>
      </c>
      <c r="C128" s="3">
        <v>329.0</v>
      </c>
      <c r="D128" s="1">
        <v>0.0</v>
      </c>
      <c r="E128" s="1" t="s">
        <v>29</v>
      </c>
      <c r="F128" s="1" t="s">
        <v>19</v>
      </c>
      <c r="G128" s="1" t="s">
        <v>20</v>
      </c>
      <c r="H128" s="1" t="s">
        <v>15336</v>
      </c>
      <c r="I128" s="1" t="s">
        <v>15337</v>
      </c>
      <c r="J128" s="1" t="s">
        <v>15337</v>
      </c>
      <c r="K128" s="2"/>
      <c r="L128" s="1">
        <v>-3.0</v>
      </c>
      <c r="M128" s="1"/>
      <c r="N128" s="1">
        <v>11.158666666666667</v>
      </c>
      <c r="O128" s="1" t="s">
        <v>14940</v>
      </c>
      <c r="P128" s="1" t="s">
        <v>15338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36</v>
      </c>
      <c r="B129" s="1" t="s">
        <v>17</v>
      </c>
      <c r="C129" s="1">
        <v>300.0</v>
      </c>
      <c r="D129" s="1">
        <v>29.0</v>
      </c>
      <c r="E129" s="1" t="s">
        <v>29</v>
      </c>
      <c r="F129" s="1" t="s">
        <v>38</v>
      </c>
      <c r="G129" s="1" t="s">
        <v>20</v>
      </c>
      <c r="H129" s="1" t="s">
        <v>15339</v>
      </c>
      <c r="I129" s="1" t="s">
        <v>15340</v>
      </c>
      <c r="J129" s="1" t="s">
        <v>15341</v>
      </c>
      <c r="K129" s="1" t="s">
        <v>15342</v>
      </c>
      <c r="L129" s="1">
        <v>-4.0</v>
      </c>
      <c r="M129" s="1">
        <v>9.2787</v>
      </c>
      <c r="N129" s="1">
        <v>17.1123</v>
      </c>
      <c r="O129" s="1" t="s">
        <v>5407</v>
      </c>
      <c r="P129" s="1" t="s">
        <v>7566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36</v>
      </c>
      <c r="B130" s="1" t="s">
        <v>17</v>
      </c>
      <c r="C130" s="1">
        <v>247.0</v>
      </c>
      <c r="D130" s="1">
        <v>62.0</v>
      </c>
      <c r="E130" s="2"/>
      <c r="F130" s="1" t="s">
        <v>67</v>
      </c>
      <c r="G130" s="1" t="s">
        <v>68</v>
      </c>
      <c r="H130" s="1" t="s">
        <v>15343</v>
      </c>
      <c r="I130" s="1" t="s">
        <v>15344</v>
      </c>
      <c r="J130" s="1" t="s">
        <v>15344</v>
      </c>
      <c r="K130" s="2"/>
      <c r="L130" s="1">
        <v>-3.0</v>
      </c>
      <c r="M130" s="1"/>
      <c r="N130" s="1">
        <v>15.829766666666666</v>
      </c>
      <c r="O130" s="1" t="s">
        <v>5407</v>
      </c>
      <c r="P130" s="1" t="s">
        <v>15345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28</v>
      </c>
      <c r="B131" s="1" t="s">
        <v>17</v>
      </c>
      <c r="C131" s="1">
        <v>428.4</v>
      </c>
      <c r="D131" s="1">
        <v>0.0</v>
      </c>
      <c r="E131" s="1" t="s">
        <v>29</v>
      </c>
      <c r="F131" s="1" t="s">
        <v>19</v>
      </c>
      <c r="G131" s="1" t="s">
        <v>20</v>
      </c>
      <c r="H131" s="1" t="s">
        <v>15346</v>
      </c>
      <c r="I131" s="1" t="s">
        <v>15347</v>
      </c>
      <c r="J131" s="1" t="s">
        <v>15347</v>
      </c>
      <c r="K131" s="2"/>
      <c r="L131" s="1">
        <v>-1.0</v>
      </c>
      <c r="M131" s="1"/>
      <c r="N131" s="1">
        <v>13.815033333333334</v>
      </c>
      <c r="O131" s="1" t="s">
        <v>14940</v>
      </c>
      <c r="P131" s="1" t="s">
        <v>15348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58</v>
      </c>
      <c r="B132" s="1" t="s">
        <v>17</v>
      </c>
      <c r="C132" s="1">
        <v>849.0</v>
      </c>
      <c r="D132" s="1">
        <v>0.0</v>
      </c>
      <c r="E132" s="2"/>
      <c r="F132" s="1" t="s">
        <v>19</v>
      </c>
      <c r="G132" s="1" t="s">
        <v>20</v>
      </c>
      <c r="H132" s="1" t="s">
        <v>15349</v>
      </c>
      <c r="I132" s="1" t="s">
        <v>15350</v>
      </c>
      <c r="J132" s="1" t="s">
        <v>15350</v>
      </c>
      <c r="K132" s="2"/>
      <c r="L132" s="1">
        <v>1.0</v>
      </c>
      <c r="M132" s="1"/>
      <c r="N132" s="1">
        <v>21.538</v>
      </c>
      <c r="O132" s="1" t="s">
        <v>14940</v>
      </c>
      <c r="P132" s="1" t="s">
        <v>15351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179</v>
      </c>
      <c r="B133" s="1" t="s">
        <v>17</v>
      </c>
      <c r="C133" s="1">
        <v>0.0</v>
      </c>
      <c r="D133" s="1">
        <v>687.0</v>
      </c>
      <c r="E133" s="1" t="s">
        <v>29</v>
      </c>
      <c r="F133" s="1" t="s">
        <v>38</v>
      </c>
      <c r="G133" s="1" t="s">
        <v>93</v>
      </c>
      <c r="H133" s="1" t="s">
        <v>15352</v>
      </c>
      <c r="I133" s="1" t="s">
        <v>15353</v>
      </c>
      <c r="J133" s="1" t="s">
        <v>15354</v>
      </c>
      <c r="K133" s="1" t="s">
        <v>15355</v>
      </c>
      <c r="L133" s="1">
        <v>15.0</v>
      </c>
      <c r="M133" s="1">
        <v>13.922566666666667</v>
      </c>
      <c r="N133" s="1">
        <v>16.651916666666665</v>
      </c>
      <c r="O133" s="1" t="s">
        <v>182</v>
      </c>
      <c r="P133" s="1" t="s">
        <v>15356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28</v>
      </c>
      <c r="B134" s="1" t="s">
        <v>17</v>
      </c>
      <c r="C134" s="1">
        <v>273.2</v>
      </c>
      <c r="D134" s="1">
        <v>0.0</v>
      </c>
      <c r="E134" s="1" t="s">
        <v>29</v>
      </c>
      <c r="F134" s="1" t="s">
        <v>19</v>
      </c>
      <c r="G134" s="1" t="s">
        <v>20</v>
      </c>
      <c r="H134" s="1" t="s">
        <v>15357</v>
      </c>
      <c r="I134" s="1" t="s">
        <v>15358</v>
      </c>
      <c r="J134" s="1" t="s">
        <v>15358</v>
      </c>
      <c r="K134" s="2"/>
      <c r="L134" s="1">
        <v>4.0</v>
      </c>
      <c r="M134" s="1"/>
      <c r="N134" s="1">
        <v>19.703266666666668</v>
      </c>
      <c r="O134" s="1" t="s">
        <v>14940</v>
      </c>
      <c r="P134" s="1" t="s">
        <v>15359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179</v>
      </c>
      <c r="B135" s="1" t="s">
        <v>17</v>
      </c>
      <c r="C135" s="3">
        <v>309.0</v>
      </c>
      <c r="D135" s="1">
        <v>0.0</v>
      </c>
      <c r="E135" s="2"/>
      <c r="F135" s="1" t="s">
        <v>67</v>
      </c>
      <c r="G135" s="1" t="s">
        <v>93</v>
      </c>
      <c r="H135" s="1" t="s">
        <v>15360</v>
      </c>
      <c r="I135" s="1" t="s">
        <v>15361</v>
      </c>
      <c r="J135" s="1" t="s">
        <v>15361</v>
      </c>
      <c r="K135" s="2"/>
      <c r="L135" s="1">
        <v>7.0</v>
      </c>
      <c r="M135" s="1"/>
      <c r="N135" s="1">
        <v>12.278966666666667</v>
      </c>
      <c r="O135" s="1" t="s">
        <v>182</v>
      </c>
      <c r="P135" s="1" t="s">
        <v>15362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28</v>
      </c>
      <c r="B136" s="1" t="s">
        <v>17</v>
      </c>
      <c r="C136" s="1">
        <v>289.0</v>
      </c>
      <c r="D136" s="1">
        <v>0.0</v>
      </c>
      <c r="E136" s="1" t="s">
        <v>29</v>
      </c>
      <c r="F136" s="1" t="s">
        <v>19</v>
      </c>
      <c r="G136" s="1" t="s">
        <v>20</v>
      </c>
      <c r="H136" s="1" t="s">
        <v>15363</v>
      </c>
      <c r="I136" s="1" t="s">
        <v>15364</v>
      </c>
      <c r="J136" s="1" t="s">
        <v>15364</v>
      </c>
      <c r="K136" s="2"/>
      <c r="L136" s="1">
        <v>0.0</v>
      </c>
      <c r="M136" s="1"/>
      <c r="N136" s="1">
        <v>15.907116666666667</v>
      </c>
      <c r="O136" s="1" t="s">
        <v>14940</v>
      </c>
      <c r="P136" s="1" t="s">
        <v>14978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28</v>
      </c>
      <c r="B137" s="1" t="s">
        <v>17</v>
      </c>
      <c r="C137" s="1">
        <v>388.0</v>
      </c>
      <c r="D137" s="1">
        <v>0.0</v>
      </c>
      <c r="E137" s="1" t="s">
        <v>29</v>
      </c>
      <c r="F137" s="1" t="s">
        <v>19</v>
      </c>
      <c r="G137" s="1" t="s">
        <v>20</v>
      </c>
      <c r="H137" s="1" t="s">
        <v>15365</v>
      </c>
      <c r="I137" s="1" t="s">
        <v>15366</v>
      </c>
      <c r="J137" s="1" t="s">
        <v>15366</v>
      </c>
      <c r="K137" s="2"/>
      <c r="L137" s="1">
        <v>1.0</v>
      </c>
      <c r="M137" s="1"/>
      <c r="N137" s="1">
        <v>16.066566666666667</v>
      </c>
      <c r="O137" s="1" t="s">
        <v>14940</v>
      </c>
      <c r="P137" s="1" t="s">
        <v>15367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28</v>
      </c>
      <c r="B138" s="1" t="s">
        <v>17</v>
      </c>
      <c r="C138" s="1">
        <v>478.2</v>
      </c>
      <c r="D138" s="1">
        <v>0.0</v>
      </c>
      <c r="E138" s="1" t="s">
        <v>29</v>
      </c>
      <c r="F138" s="1" t="s">
        <v>19</v>
      </c>
      <c r="G138" s="1" t="s">
        <v>20</v>
      </c>
      <c r="H138" s="1" t="s">
        <v>15368</v>
      </c>
      <c r="I138" s="1" t="s">
        <v>15369</v>
      </c>
      <c r="J138" s="1" t="s">
        <v>15369</v>
      </c>
      <c r="K138" s="2"/>
      <c r="L138" s="1">
        <v>-4.0</v>
      </c>
      <c r="M138" s="1"/>
      <c r="N138" s="1">
        <v>10.549616666666667</v>
      </c>
      <c r="O138" s="1" t="s">
        <v>14940</v>
      </c>
      <c r="P138" s="1" t="s">
        <v>15370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179</v>
      </c>
      <c r="B139" s="1" t="s">
        <v>17</v>
      </c>
      <c r="C139" s="1">
        <v>348.0</v>
      </c>
      <c r="D139" s="1">
        <v>0.0</v>
      </c>
      <c r="E139" s="2"/>
      <c r="F139" s="1" t="s">
        <v>67</v>
      </c>
      <c r="G139" s="1" t="s">
        <v>93</v>
      </c>
      <c r="H139" s="1" t="s">
        <v>15371</v>
      </c>
      <c r="I139" s="1" t="s">
        <v>15372</v>
      </c>
      <c r="J139" s="1" t="s">
        <v>15372</v>
      </c>
      <c r="K139" s="2"/>
      <c r="L139" s="1">
        <v>4.0</v>
      </c>
      <c r="M139" s="1"/>
      <c r="N139" s="1">
        <v>9.09055</v>
      </c>
      <c r="O139" s="1" t="s">
        <v>182</v>
      </c>
      <c r="P139" s="1" t="s">
        <v>15373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28</v>
      </c>
      <c r="B140" s="1" t="s">
        <v>17</v>
      </c>
      <c r="C140" s="1">
        <v>394.0</v>
      </c>
      <c r="D140" s="1">
        <v>0.0</v>
      </c>
      <c r="E140" s="1" t="s">
        <v>29</v>
      </c>
      <c r="F140" s="1" t="s">
        <v>19</v>
      </c>
      <c r="G140" s="1" t="s">
        <v>20</v>
      </c>
      <c r="H140" s="1" t="s">
        <v>15374</v>
      </c>
      <c r="I140" s="1" t="s">
        <v>15375</v>
      </c>
      <c r="J140" s="1" t="s">
        <v>15375</v>
      </c>
      <c r="K140" s="2"/>
      <c r="L140" s="1">
        <v>-2.0</v>
      </c>
      <c r="M140" s="1"/>
      <c r="N140" s="1">
        <v>12.71295</v>
      </c>
      <c r="O140" s="1" t="s">
        <v>14940</v>
      </c>
      <c r="P140" s="1" t="s">
        <v>15376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28</v>
      </c>
      <c r="B141" s="1" t="s">
        <v>17</v>
      </c>
      <c r="C141" s="1">
        <v>729.2</v>
      </c>
      <c r="D141" s="1">
        <v>0.0</v>
      </c>
      <c r="E141" s="1" t="s">
        <v>29</v>
      </c>
      <c r="F141" s="1" t="s">
        <v>19</v>
      </c>
      <c r="G141" s="1" t="s">
        <v>20</v>
      </c>
      <c r="H141" s="1" t="s">
        <v>15377</v>
      </c>
      <c r="I141" s="1" t="s">
        <v>15378</v>
      </c>
      <c r="J141" s="1" t="s">
        <v>15378</v>
      </c>
      <c r="K141" s="2"/>
      <c r="L141" s="1">
        <v>-4.0</v>
      </c>
      <c r="M141" s="1"/>
      <c r="N141" s="1">
        <v>15.829483333333334</v>
      </c>
      <c r="O141" s="1" t="s">
        <v>14940</v>
      </c>
      <c r="P141" s="1" t="s">
        <v>15379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58</v>
      </c>
      <c r="B142" s="1" t="s">
        <v>17</v>
      </c>
      <c r="C142" s="3">
        <v>409.0</v>
      </c>
      <c r="D142" s="1">
        <v>0.0</v>
      </c>
      <c r="E142" s="2"/>
      <c r="F142" s="1" t="s">
        <v>19</v>
      </c>
      <c r="G142" s="1" t="s">
        <v>20</v>
      </c>
      <c r="H142" s="1" t="s">
        <v>15380</v>
      </c>
      <c r="I142" s="1" t="s">
        <v>15381</v>
      </c>
      <c r="J142" s="1" t="s">
        <v>15381</v>
      </c>
      <c r="K142" s="2"/>
      <c r="L142" s="1">
        <v>-4.0</v>
      </c>
      <c r="M142" s="1"/>
      <c r="N142" s="1">
        <v>10.642216666666666</v>
      </c>
      <c r="O142" s="1" t="s">
        <v>14940</v>
      </c>
      <c r="P142" s="1" t="s">
        <v>15382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16</v>
      </c>
      <c r="B143" s="1" t="s">
        <v>17</v>
      </c>
      <c r="C143" s="3">
        <v>756.0</v>
      </c>
      <c r="D143" s="1">
        <v>0.0</v>
      </c>
      <c r="E143" s="1" t="s">
        <v>3668</v>
      </c>
      <c r="F143" s="1" t="s">
        <v>19</v>
      </c>
      <c r="G143" s="1" t="s">
        <v>20</v>
      </c>
      <c r="H143" s="1" t="s">
        <v>15383</v>
      </c>
      <c r="I143" s="1" t="s">
        <v>15384</v>
      </c>
      <c r="J143" s="1" t="s">
        <v>15384</v>
      </c>
      <c r="K143" s="2"/>
      <c r="L143" s="1">
        <v>-8.0</v>
      </c>
      <c r="M143" s="1"/>
      <c r="N143" s="1">
        <v>11.338566666666667</v>
      </c>
      <c r="O143" s="1" t="s">
        <v>14940</v>
      </c>
      <c r="P143" s="1" t="s">
        <v>15385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28</v>
      </c>
      <c r="B144" s="1" t="s">
        <v>17</v>
      </c>
      <c r="C144" s="1">
        <v>367.2</v>
      </c>
      <c r="D144" s="1">
        <v>0.0</v>
      </c>
      <c r="E144" s="1" t="s">
        <v>29</v>
      </c>
      <c r="F144" s="1" t="s">
        <v>19</v>
      </c>
      <c r="G144" s="1" t="s">
        <v>20</v>
      </c>
      <c r="H144" s="1" t="s">
        <v>15386</v>
      </c>
      <c r="I144" s="1" t="s">
        <v>15387</v>
      </c>
      <c r="J144" s="1" t="s">
        <v>15387</v>
      </c>
      <c r="K144" s="2"/>
      <c r="L144" s="1">
        <v>-2.0</v>
      </c>
      <c r="M144" s="1"/>
      <c r="N144" s="1">
        <v>12.600166666666667</v>
      </c>
      <c r="O144" s="1" t="s">
        <v>14940</v>
      </c>
      <c r="P144" s="1" t="s">
        <v>15388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28</v>
      </c>
      <c r="B145" s="1" t="s">
        <v>17</v>
      </c>
      <c r="C145" s="1">
        <v>298.2</v>
      </c>
      <c r="D145" s="1">
        <v>0.0</v>
      </c>
      <c r="E145" s="1" t="s">
        <v>29</v>
      </c>
      <c r="F145" s="1" t="s">
        <v>19</v>
      </c>
      <c r="G145" s="1" t="s">
        <v>20</v>
      </c>
      <c r="H145" s="1" t="s">
        <v>15389</v>
      </c>
      <c r="I145" s="1" t="s">
        <v>15390</v>
      </c>
      <c r="J145" s="1" t="s">
        <v>15390</v>
      </c>
      <c r="K145" s="2"/>
      <c r="L145" s="1">
        <v>-2.0</v>
      </c>
      <c r="M145" s="1"/>
      <c r="N145" s="1">
        <v>12.87505</v>
      </c>
      <c r="O145" s="1" t="s">
        <v>14940</v>
      </c>
      <c r="P145" s="1" t="s">
        <v>15391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58</v>
      </c>
      <c r="B146" s="1" t="s">
        <v>17</v>
      </c>
      <c r="C146" s="3">
        <v>321.0</v>
      </c>
      <c r="D146" s="1">
        <v>0.0</v>
      </c>
      <c r="E146" s="2"/>
      <c r="F146" s="1" t="s">
        <v>19</v>
      </c>
      <c r="G146" s="1" t="s">
        <v>20</v>
      </c>
      <c r="H146" s="1" t="s">
        <v>15392</v>
      </c>
      <c r="I146" s="1" t="s">
        <v>15393</v>
      </c>
      <c r="J146" s="1" t="s">
        <v>15393</v>
      </c>
      <c r="K146" s="2"/>
      <c r="L146" s="1">
        <v>2.0</v>
      </c>
      <c r="M146" s="1"/>
      <c r="N146" s="1">
        <v>17.803083333333333</v>
      </c>
      <c r="O146" s="1" t="s">
        <v>14940</v>
      </c>
      <c r="P146" s="1" t="s">
        <v>15394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58</v>
      </c>
      <c r="B147" s="1" t="s">
        <v>17</v>
      </c>
      <c r="C147" s="1">
        <v>329.0</v>
      </c>
      <c r="D147" s="1">
        <v>0.0</v>
      </c>
      <c r="E147" s="2"/>
      <c r="F147" s="1" t="s">
        <v>19</v>
      </c>
      <c r="G147" s="1" t="s">
        <v>20</v>
      </c>
      <c r="H147" s="1" t="s">
        <v>15395</v>
      </c>
      <c r="I147" s="1" t="s">
        <v>15396</v>
      </c>
      <c r="J147" s="1" t="s">
        <v>15396</v>
      </c>
      <c r="K147" s="2"/>
      <c r="L147" s="1">
        <v>3.0</v>
      </c>
      <c r="M147" s="1"/>
      <c r="N147" s="1">
        <v>18.04875</v>
      </c>
      <c r="O147" s="1" t="s">
        <v>14940</v>
      </c>
      <c r="P147" s="1" t="s">
        <v>15397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28</v>
      </c>
      <c r="B148" s="1" t="s">
        <v>17</v>
      </c>
      <c r="C148" s="1">
        <v>582.0</v>
      </c>
      <c r="D148" s="1">
        <v>0.0</v>
      </c>
      <c r="E148" s="1" t="s">
        <v>29</v>
      </c>
      <c r="F148" s="1" t="s">
        <v>19</v>
      </c>
      <c r="G148" s="1" t="s">
        <v>20</v>
      </c>
      <c r="H148" s="1" t="s">
        <v>15398</v>
      </c>
      <c r="I148" s="1" t="s">
        <v>15399</v>
      </c>
      <c r="J148" s="1" t="s">
        <v>15399</v>
      </c>
      <c r="K148" s="2"/>
      <c r="L148" s="1">
        <v>2.0</v>
      </c>
      <c r="M148" s="1"/>
      <c r="N148" s="1">
        <v>22.889616666666665</v>
      </c>
      <c r="O148" s="1" t="s">
        <v>14940</v>
      </c>
      <c r="P148" s="1" t="s">
        <v>15400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28</v>
      </c>
      <c r="B149" s="1" t="s">
        <v>17</v>
      </c>
      <c r="C149" s="1">
        <v>348.0</v>
      </c>
      <c r="D149" s="1">
        <v>0.0</v>
      </c>
      <c r="E149" s="1" t="s">
        <v>29</v>
      </c>
      <c r="F149" s="1" t="s">
        <v>19</v>
      </c>
      <c r="G149" s="1" t="s">
        <v>20</v>
      </c>
      <c r="H149" s="1" t="s">
        <v>15401</v>
      </c>
      <c r="I149" s="1" t="s">
        <v>15402</v>
      </c>
      <c r="J149" s="1" t="s">
        <v>15402</v>
      </c>
      <c r="K149" s="2"/>
      <c r="L149" s="1">
        <v>9.0</v>
      </c>
      <c r="M149" s="1"/>
      <c r="N149" s="1">
        <v>24.289483333333333</v>
      </c>
      <c r="O149" s="1" t="s">
        <v>14940</v>
      </c>
      <c r="P149" s="1" t="s">
        <v>15403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58</v>
      </c>
      <c r="B150" s="1" t="s">
        <v>17</v>
      </c>
      <c r="C150" s="1">
        <v>433.0</v>
      </c>
      <c r="D150" s="1">
        <v>0.0</v>
      </c>
      <c r="E150" s="2"/>
      <c r="F150" s="1" t="s">
        <v>19</v>
      </c>
      <c r="G150" s="1" t="s">
        <v>20</v>
      </c>
      <c r="H150" s="1" t="s">
        <v>15404</v>
      </c>
      <c r="I150" s="1" t="s">
        <v>15405</v>
      </c>
      <c r="J150" s="1" t="s">
        <v>15405</v>
      </c>
      <c r="K150" s="2"/>
      <c r="L150" s="1">
        <v>8.0</v>
      </c>
      <c r="M150" s="1"/>
      <c r="N150" s="1">
        <v>23.63025</v>
      </c>
      <c r="O150" s="1" t="s">
        <v>14940</v>
      </c>
      <c r="P150" s="1" t="s">
        <v>15406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58</v>
      </c>
      <c r="B151" s="1" t="s">
        <v>17</v>
      </c>
      <c r="C151" s="1">
        <v>784.0</v>
      </c>
      <c r="D151" s="1">
        <v>0.0</v>
      </c>
      <c r="E151" s="2"/>
      <c r="F151" s="1" t="s">
        <v>19</v>
      </c>
      <c r="G151" s="1" t="s">
        <v>20</v>
      </c>
      <c r="H151" s="1" t="s">
        <v>15407</v>
      </c>
      <c r="I151" s="1" t="s">
        <v>15408</v>
      </c>
      <c r="J151" s="1" t="s">
        <v>15408</v>
      </c>
      <c r="K151" s="2"/>
      <c r="L151" s="1">
        <v>-3.0</v>
      </c>
      <c r="M151" s="1"/>
      <c r="N151" s="1">
        <v>16.536433333333335</v>
      </c>
      <c r="O151" s="1" t="s">
        <v>14940</v>
      </c>
      <c r="P151" s="1" t="s">
        <v>15409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179</v>
      </c>
      <c r="B152" s="1" t="s">
        <v>17</v>
      </c>
      <c r="C152" s="1">
        <v>119.0</v>
      </c>
      <c r="D152" s="1">
        <v>0.0</v>
      </c>
      <c r="E152" s="2"/>
      <c r="F152" s="1" t="s">
        <v>67</v>
      </c>
      <c r="G152" s="1" t="s">
        <v>93</v>
      </c>
      <c r="H152" s="1" t="s">
        <v>15410</v>
      </c>
      <c r="I152" s="1" t="s">
        <v>15411</v>
      </c>
      <c r="J152" s="1" t="s">
        <v>15411</v>
      </c>
      <c r="K152" s="2"/>
      <c r="L152" s="1">
        <v>5.0</v>
      </c>
      <c r="M152" s="1"/>
      <c r="N152" s="1">
        <v>10.415783333333334</v>
      </c>
      <c r="O152" s="1" t="s">
        <v>182</v>
      </c>
      <c r="P152" s="1" t="s">
        <v>15412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28</v>
      </c>
      <c r="B153" s="1" t="s">
        <v>17</v>
      </c>
      <c r="C153" s="1">
        <v>214.2</v>
      </c>
      <c r="D153" s="1">
        <v>0.0</v>
      </c>
      <c r="E153" s="1" t="s">
        <v>29</v>
      </c>
      <c r="F153" s="1" t="s">
        <v>19</v>
      </c>
      <c r="G153" s="1" t="s">
        <v>20</v>
      </c>
      <c r="H153" s="1" t="s">
        <v>15413</v>
      </c>
      <c r="I153" s="1" t="s">
        <v>15414</v>
      </c>
      <c r="J153" s="1" t="s">
        <v>15414</v>
      </c>
      <c r="K153" s="2"/>
      <c r="L153" s="1">
        <v>-6.0</v>
      </c>
      <c r="M153" s="1"/>
      <c r="N153" s="1">
        <v>8.67745</v>
      </c>
      <c r="O153" s="1" t="s">
        <v>14940</v>
      </c>
      <c r="P153" s="1" t="s">
        <v>14987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28</v>
      </c>
      <c r="B154" s="1" t="s">
        <v>17</v>
      </c>
      <c r="C154" s="1">
        <v>478.2</v>
      </c>
      <c r="D154" s="1">
        <v>0.0</v>
      </c>
      <c r="E154" s="1" t="s">
        <v>29</v>
      </c>
      <c r="F154" s="1" t="s">
        <v>19</v>
      </c>
      <c r="G154" s="1" t="s">
        <v>20</v>
      </c>
      <c r="H154" s="1" t="s">
        <v>15415</v>
      </c>
      <c r="I154" s="1" t="s">
        <v>15416</v>
      </c>
      <c r="J154" s="1" t="s">
        <v>15416</v>
      </c>
      <c r="K154" s="2"/>
      <c r="L154" s="1">
        <v>1.0</v>
      </c>
      <c r="M154" s="1"/>
      <c r="N154" s="1">
        <v>16.028433333333332</v>
      </c>
      <c r="O154" s="1" t="s">
        <v>14940</v>
      </c>
      <c r="P154" s="1" t="s">
        <v>15417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179</v>
      </c>
      <c r="B155" s="1" t="s">
        <v>17</v>
      </c>
      <c r="C155" s="1">
        <v>558.0</v>
      </c>
      <c r="D155" s="1">
        <v>0.0</v>
      </c>
      <c r="E155" s="2"/>
      <c r="F155" s="1" t="s">
        <v>67</v>
      </c>
      <c r="G155" s="1" t="s">
        <v>93</v>
      </c>
      <c r="H155" s="1" t="s">
        <v>15418</v>
      </c>
      <c r="I155" s="1" t="s">
        <v>15419</v>
      </c>
      <c r="J155" s="1" t="s">
        <v>15419</v>
      </c>
      <c r="K155" s="2"/>
      <c r="L155" s="1">
        <v>-69.0</v>
      </c>
      <c r="M155" s="1"/>
      <c r="N155" s="1">
        <v>8.825866666666666</v>
      </c>
      <c r="O155" s="1" t="s">
        <v>182</v>
      </c>
      <c r="P155" s="1" t="s">
        <v>15420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36</v>
      </c>
      <c r="B156" s="1" t="s">
        <v>17</v>
      </c>
      <c r="C156" s="1">
        <v>707.0</v>
      </c>
      <c r="D156" s="1">
        <v>0.0</v>
      </c>
      <c r="E156" s="1" t="s">
        <v>29</v>
      </c>
      <c r="F156" s="1" t="s">
        <v>38</v>
      </c>
      <c r="G156" s="1" t="s">
        <v>20</v>
      </c>
      <c r="H156" s="1" t="s">
        <v>15421</v>
      </c>
      <c r="I156" s="1" t="s">
        <v>15422</v>
      </c>
      <c r="J156" s="1" t="s">
        <v>15423</v>
      </c>
      <c r="K156" s="1" t="s">
        <v>15424</v>
      </c>
      <c r="L156" s="1">
        <v>22.0</v>
      </c>
      <c r="M156" s="1">
        <v>19.139966666666666</v>
      </c>
      <c r="N156" s="1">
        <v>28.75395</v>
      </c>
      <c r="O156" s="1" t="s">
        <v>5407</v>
      </c>
      <c r="P156" s="1" t="s">
        <v>15425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58</v>
      </c>
      <c r="B157" s="1" t="s">
        <v>17</v>
      </c>
      <c r="C157" s="1">
        <v>379.0</v>
      </c>
      <c r="D157" s="1">
        <v>0.0</v>
      </c>
      <c r="E157" s="2"/>
      <c r="F157" s="1" t="s">
        <v>19</v>
      </c>
      <c r="G157" s="1" t="s">
        <v>20</v>
      </c>
      <c r="H157" s="1" t="s">
        <v>15426</v>
      </c>
      <c r="I157" s="1" t="s">
        <v>15427</v>
      </c>
      <c r="J157" s="1" t="s">
        <v>15427</v>
      </c>
      <c r="K157" s="2"/>
      <c r="L157" s="1">
        <v>-1.0</v>
      </c>
      <c r="M157" s="1"/>
      <c r="N157" s="1">
        <v>13.99015</v>
      </c>
      <c r="O157" s="1" t="s">
        <v>14940</v>
      </c>
      <c r="P157" s="1" t="s">
        <v>15012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28</v>
      </c>
      <c r="B158" s="1" t="s">
        <v>17</v>
      </c>
      <c r="C158" s="1">
        <v>563.2</v>
      </c>
      <c r="D158" s="1">
        <v>0.0</v>
      </c>
      <c r="E158" s="1" t="s">
        <v>29</v>
      </c>
      <c r="F158" s="1" t="s">
        <v>19</v>
      </c>
      <c r="G158" s="1" t="s">
        <v>20</v>
      </c>
      <c r="H158" s="1" t="s">
        <v>15428</v>
      </c>
      <c r="I158" s="1" t="s">
        <v>15429</v>
      </c>
      <c r="J158" s="1" t="s">
        <v>15429</v>
      </c>
      <c r="K158" s="2"/>
      <c r="L158" s="1">
        <v>0.0</v>
      </c>
      <c r="M158" s="1"/>
      <c r="N158" s="1">
        <v>20.396016666666668</v>
      </c>
      <c r="O158" s="1" t="s">
        <v>14940</v>
      </c>
      <c r="P158" s="1" t="s">
        <v>15430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28</v>
      </c>
      <c r="B159" s="1" t="s">
        <v>17</v>
      </c>
      <c r="C159" s="3">
        <v>433.0</v>
      </c>
      <c r="D159" s="1">
        <v>0.0</v>
      </c>
      <c r="E159" s="1" t="s">
        <v>29</v>
      </c>
      <c r="F159" s="1" t="s">
        <v>19</v>
      </c>
      <c r="G159" s="1" t="s">
        <v>20</v>
      </c>
      <c r="H159" s="1" t="s">
        <v>15431</v>
      </c>
      <c r="I159" s="1" t="s">
        <v>15432</v>
      </c>
      <c r="J159" s="1" t="s">
        <v>15432</v>
      </c>
      <c r="K159" s="2"/>
      <c r="L159" s="1">
        <v>-5.0</v>
      </c>
      <c r="M159" s="1"/>
      <c r="N159" s="1">
        <v>9.560283333333333</v>
      </c>
      <c r="O159" s="1" t="s">
        <v>14940</v>
      </c>
      <c r="P159" s="1" t="s">
        <v>15433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16</v>
      </c>
      <c r="B160" s="1" t="s">
        <v>17</v>
      </c>
      <c r="C160" s="1">
        <v>254.0</v>
      </c>
      <c r="D160" s="1">
        <v>0.0</v>
      </c>
      <c r="E160" s="1" t="s">
        <v>13586</v>
      </c>
      <c r="F160" s="1" t="s">
        <v>19</v>
      </c>
      <c r="G160" s="1" t="s">
        <v>20</v>
      </c>
      <c r="H160" s="1" t="s">
        <v>15434</v>
      </c>
      <c r="I160" s="1" t="s">
        <v>15435</v>
      </c>
      <c r="J160" s="1" t="s">
        <v>15435</v>
      </c>
      <c r="K160" s="2"/>
      <c r="L160" s="1">
        <v>-6.0</v>
      </c>
      <c r="M160" s="1"/>
      <c r="N160" s="1">
        <v>8.522983333333332</v>
      </c>
      <c r="O160" s="1" t="s">
        <v>14940</v>
      </c>
      <c r="P160" s="1" t="s">
        <v>8826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179</v>
      </c>
      <c r="B161" s="1" t="s">
        <v>17</v>
      </c>
      <c r="C161" s="3">
        <v>249.0</v>
      </c>
      <c r="D161" s="1">
        <v>0.0</v>
      </c>
      <c r="E161" s="2"/>
      <c r="F161" s="1" t="s">
        <v>67</v>
      </c>
      <c r="G161" s="1" t="s">
        <v>93</v>
      </c>
      <c r="H161" s="1" t="s">
        <v>15436</v>
      </c>
      <c r="I161" s="1" t="s">
        <v>15437</v>
      </c>
      <c r="J161" s="1" t="s">
        <v>15437</v>
      </c>
      <c r="K161" s="2"/>
      <c r="L161" s="1">
        <v>2.0</v>
      </c>
      <c r="M161" s="1"/>
      <c r="N161" s="1">
        <v>7.66955</v>
      </c>
      <c r="O161" s="1" t="s">
        <v>182</v>
      </c>
      <c r="P161" s="1" t="s">
        <v>15438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58</v>
      </c>
      <c r="B162" s="1" t="s">
        <v>17</v>
      </c>
      <c r="C162" s="3">
        <v>973.0</v>
      </c>
      <c r="D162" s="1">
        <v>0.0</v>
      </c>
      <c r="E162" s="2"/>
      <c r="F162" s="1" t="s">
        <v>19</v>
      </c>
      <c r="G162" s="1" t="s">
        <v>20</v>
      </c>
      <c r="H162" s="1" t="s">
        <v>15439</v>
      </c>
      <c r="I162" s="1" t="s">
        <v>15440</v>
      </c>
      <c r="J162" s="1" t="s">
        <v>15440</v>
      </c>
      <c r="K162" s="2"/>
      <c r="L162" s="1">
        <v>-4.0</v>
      </c>
      <c r="M162" s="1"/>
      <c r="N162" s="1">
        <v>15.515483333333334</v>
      </c>
      <c r="O162" s="1" t="s">
        <v>14940</v>
      </c>
      <c r="P162" s="1" t="s">
        <v>15441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36</v>
      </c>
      <c r="B163" s="1" t="s">
        <v>17</v>
      </c>
      <c r="C163" s="1">
        <v>763.0</v>
      </c>
      <c r="D163" s="1">
        <v>0.0</v>
      </c>
      <c r="E163" s="1" t="s">
        <v>29</v>
      </c>
      <c r="F163" s="1" t="s">
        <v>38</v>
      </c>
      <c r="G163" s="1" t="s">
        <v>93</v>
      </c>
      <c r="H163" s="1" t="s">
        <v>15442</v>
      </c>
      <c r="I163" s="1" t="s">
        <v>15443</v>
      </c>
      <c r="J163" s="1" t="s">
        <v>15444</v>
      </c>
      <c r="K163" s="1" t="s">
        <v>15445</v>
      </c>
      <c r="L163" s="1">
        <v>4.0</v>
      </c>
      <c r="M163" s="1">
        <v>5.9315</v>
      </c>
      <c r="N163" s="1">
        <v>24.388683333333333</v>
      </c>
      <c r="O163" s="1" t="s">
        <v>5407</v>
      </c>
      <c r="P163" s="1" t="s">
        <v>15446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36</v>
      </c>
      <c r="B164" s="1" t="s">
        <v>17</v>
      </c>
      <c r="C164" s="3">
        <v>430.0</v>
      </c>
      <c r="D164" s="1">
        <v>0.0</v>
      </c>
      <c r="E164" s="1" t="s">
        <v>29</v>
      </c>
      <c r="F164" s="1" t="s">
        <v>38</v>
      </c>
      <c r="G164" s="1" t="s">
        <v>20</v>
      </c>
      <c r="H164" s="1" t="s">
        <v>15447</v>
      </c>
      <c r="I164" s="1" t="s">
        <v>15448</v>
      </c>
      <c r="J164" s="1" t="s">
        <v>15449</v>
      </c>
      <c r="K164" s="1" t="s">
        <v>15450</v>
      </c>
      <c r="L164" s="1">
        <v>-16.0</v>
      </c>
      <c r="M164" s="1">
        <v>4.058483333333333</v>
      </c>
      <c r="N164" s="1">
        <v>13.263733333333333</v>
      </c>
      <c r="O164" s="1" t="s">
        <v>5407</v>
      </c>
      <c r="P164" s="1" t="s">
        <v>15451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28</v>
      </c>
      <c r="B165" s="1" t="s">
        <v>17</v>
      </c>
      <c r="C165" s="3">
        <v>329.0</v>
      </c>
      <c r="D165" s="1">
        <v>0.0</v>
      </c>
      <c r="E165" s="1" t="s">
        <v>29</v>
      </c>
      <c r="F165" s="1" t="s">
        <v>19</v>
      </c>
      <c r="G165" s="1" t="s">
        <v>20</v>
      </c>
      <c r="H165" s="1" t="s">
        <v>15452</v>
      </c>
      <c r="I165" s="1" t="s">
        <v>15453</v>
      </c>
      <c r="J165" s="1" t="s">
        <v>15453</v>
      </c>
      <c r="K165" s="2"/>
      <c r="L165" s="1">
        <v>-6.0</v>
      </c>
      <c r="M165" s="1"/>
      <c r="N165" s="1">
        <v>8.366966666666666</v>
      </c>
      <c r="O165" s="1" t="s">
        <v>14940</v>
      </c>
      <c r="P165" s="1" t="s">
        <v>15454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36</v>
      </c>
      <c r="B166" s="1" t="s">
        <v>17</v>
      </c>
      <c r="C166" s="1">
        <v>327.0</v>
      </c>
      <c r="D166" s="1">
        <v>82.0</v>
      </c>
      <c r="E166" s="2"/>
      <c r="F166" s="1" t="s">
        <v>67</v>
      </c>
      <c r="G166" s="1" t="s">
        <v>20</v>
      </c>
      <c r="H166" s="1" t="s">
        <v>15455</v>
      </c>
      <c r="I166" s="1" t="s">
        <v>15456</v>
      </c>
      <c r="J166" s="1" t="s">
        <v>15456</v>
      </c>
      <c r="K166" s="2"/>
      <c r="L166" s="1">
        <v>-7.0</v>
      </c>
      <c r="M166" s="1"/>
      <c r="N166" s="1">
        <v>35.23961666666667</v>
      </c>
      <c r="O166" s="1" t="s">
        <v>5407</v>
      </c>
      <c r="P166" s="1" t="s">
        <v>15457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36</v>
      </c>
      <c r="B167" s="1" t="s">
        <v>17</v>
      </c>
      <c r="C167" s="1">
        <v>424.0</v>
      </c>
      <c r="D167" s="1">
        <v>0.0</v>
      </c>
      <c r="E167" s="1" t="s">
        <v>29</v>
      </c>
      <c r="F167" s="1" t="s">
        <v>38</v>
      </c>
      <c r="G167" s="1" t="s">
        <v>20</v>
      </c>
      <c r="H167" s="1" t="s">
        <v>15458</v>
      </c>
      <c r="I167" s="1" t="s">
        <v>15459</v>
      </c>
      <c r="J167" s="1" t="s">
        <v>15460</v>
      </c>
      <c r="K167" s="1" t="s">
        <v>15461</v>
      </c>
      <c r="L167" s="1">
        <v>13.0</v>
      </c>
      <c r="M167" s="1">
        <v>1.6770333333333334</v>
      </c>
      <c r="N167" s="1">
        <v>23.110866666666666</v>
      </c>
      <c r="O167" s="1" t="s">
        <v>5407</v>
      </c>
      <c r="P167" s="1" t="s">
        <v>15462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837.0</v>
      </c>
      <c r="D168" s="1">
        <v>0.0</v>
      </c>
      <c r="E168" s="1" t="s">
        <v>4148</v>
      </c>
      <c r="F168" s="1" t="s">
        <v>19</v>
      </c>
      <c r="G168" s="1" t="s">
        <v>20</v>
      </c>
      <c r="H168" s="1" t="s">
        <v>15463</v>
      </c>
      <c r="I168" s="1" t="s">
        <v>15464</v>
      </c>
      <c r="J168" s="1" t="s">
        <v>15464</v>
      </c>
      <c r="K168" s="2"/>
      <c r="L168" s="1">
        <v>2.0</v>
      </c>
      <c r="M168" s="1"/>
      <c r="N168" s="1">
        <v>22.812833333333334</v>
      </c>
      <c r="O168" s="1" t="s">
        <v>14940</v>
      </c>
      <c r="P168" s="1" t="s">
        <v>15465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179</v>
      </c>
      <c r="B169" s="1" t="s">
        <v>17</v>
      </c>
      <c r="C169" s="3">
        <v>487.0</v>
      </c>
      <c r="D169" s="1">
        <v>0.0</v>
      </c>
      <c r="E169" s="2"/>
      <c r="F169" s="1" t="s">
        <v>67</v>
      </c>
      <c r="G169" s="1" t="s">
        <v>93</v>
      </c>
      <c r="H169" s="1" t="s">
        <v>15466</v>
      </c>
      <c r="I169" s="1" t="s">
        <v>15467</v>
      </c>
      <c r="J169" s="1" t="s">
        <v>15467</v>
      </c>
      <c r="K169" s="2"/>
      <c r="L169" s="1">
        <v>-8.0</v>
      </c>
      <c r="M169" s="1"/>
      <c r="N169" s="1">
        <v>18.846416666666666</v>
      </c>
      <c r="O169" s="1" t="s">
        <v>182</v>
      </c>
      <c r="P169" s="1" t="s">
        <v>15468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677.0</v>
      </c>
      <c r="D170" s="1">
        <v>0.0</v>
      </c>
      <c r="E170" s="1" t="s">
        <v>15469</v>
      </c>
      <c r="F170" s="1" t="s">
        <v>19</v>
      </c>
      <c r="G170" s="1" t="s">
        <v>20</v>
      </c>
      <c r="H170" s="1" t="s">
        <v>15470</v>
      </c>
      <c r="I170" s="1" t="s">
        <v>15471</v>
      </c>
      <c r="J170" s="1" t="s">
        <v>15471</v>
      </c>
      <c r="K170" s="2"/>
      <c r="L170" s="1">
        <v>-2.0</v>
      </c>
      <c r="M170" s="1"/>
      <c r="N170" s="1">
        <v>17.470866666666666</v>
      </c>
      <c r="O170" s="1" t="s">
        <v>14940</v>
      </c>
      <c r="P170" s="1" t="s">
        <v>15472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58</v>
      </c>
      <c r="B171" s="1" t="s">
        <v>17</v>
      </c>
      <c r="C171" s="3">
        <v>458.0</v>
      </c>
      <c r="D171" s="1">
        <v>0.0</v>
      </c>
      <c r="E171" s="2"/>
      <c r="F171" s="1" t="s">
        <v>19</v>
      </c>
      <c r="G171" s="1" t="s">
        <v>20</v>
      </c>
      <c r="H171" s="1" t="s">
        <v>15473</v>
      </c>
      <c r="I171" s="1" t="s">
        <v>15474</v>
      </c>
      <c r="J171" s="1" t="s">
        <v>15474</v>
      </c>
      <c r="K171" s="2"/>
      <c r="L171" s="1">
        <v>0.0</v>
      </c>
      <c r="M171" s="1"/>
      <c r="N171" s="1">
        <v>15.96025</v>
      </c>
      <c r="O171" s="1" t="s">
        <v>14940</v>
      </c>
      <c r="P171" s="1" t="s">
        <v>15475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36</v>
      </c>
      <c r="B172" s="1" t="s">
        <v>17</v>
      </c>
      <c r="C172" s="1">
        <v>834.0</v>
      </c>
      <c r="D172" s="1">
        <v>0.0</v>
      </c>
      <c r="E172" s="1" t="s">
        <v>29</v>
      </c>
      <c r="F172" s="1" t="s">
        <v>38</v>
      </c>
      <c r="G172" s="1" t="s">
        <v>20</v>
      </c>
      <c r="H172" s="1" t="s">
        <v>15476</v>
      </c>
      <c r="I172" s="1" t="s">
        <v>15477</v>
      </c>
      <c r="J172" s="1" t="s">
        <v>15478</v>
      </c>
      <c r="K172" s="1" t="s">
        <v>15479</v>
      </c>
      <c r="L172" s="1">
        <v>7.0</v>
      </c>
      <c r="M172" s="1">
        <v>16.730916666666666</v>
      </c>
      <c r="N172" s="1">
        <v>18.9464</v>
      </c>
      <c r="O172" s="1" t="s">
        <v>5407</v>
      </c>
      <c r="P172" s="1" t="s">
        <v>15480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28</v>
      </c>
      <c r="B173" s="1" t="s">
        <v>17</v>
      </c>
      <c r="C173" s="1">
        <v>214.2</v>
      </c>
      <c r="D173" s="1">
        <v>0.0</v>
      </c>
      <c r="E173" s="1" t="s">
        <v>29</v>
      </c>
      <c r="F173" s="1" t="s">
        <v>19</v>
      </c>
      <c r="G173" s="1" t="s">
        <v>20</v>
      </c>
      <c r="H173" s="1" t="s">
        <v>15481</v>
      </c>
      <c r="I173" s="1" t="s">
        <v>15482</v>
      </c>
      <c r="J173" s="1" t="s">
        <v>15482</v>
      </c>
      <c r="K173" s="2"/>
      <c r="L173" s="1">
        <v>-2.0</v>
      </c>
      <c r="M173" s="1"/>
      <c r="N173" s="1">
        <v>12.4141</v>
      </c>
      <c r="O173" s="1" t="s">
        <v>14940</v>
      </c>
      <c r="P173" s="1" t="s">
        <v>15483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28</v>
      </c>
      <c r="B174" s="1" t="s">
        <v>17</v>
      </c>
      <c r="C174" s="1">
        <v>306.2</v>
      </c>
      <c r="D174" s="1">
        <v>0.0</v>
      </c>
      <c r="E174" s="1" t="s">
        <v>29</v>
      </c>
      <c r="F174" s="1" t="s">
        <v>19</v>
      </c>
      <c r="G174" s="1" t="s">
        <v>20</v>
      </c>
      <c r="H174" s="1" t="s">
        <v>15484</v>
      </c>
      <c r="I174" s="1" t="s">
        <v>15485</v>
      </c>
      <c r="J174" s="1" t="s">
        <v>15485</v>
      </c>
      <c r="K174" s="2"/>
      <c r="L174" s="1">
        <v>4.0</v>
      </c>
      <c r="M174" s="1"/>
      <c r="N174" s="1">
        <v>19.258366666666667</v>
      </c>
      <c r="O174" s="1" t="s">
        <v>14940</v>
      </c>
      <c r="P174" s="1" t="s">
        <v>15486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28</v>
      </c>
      <c r="B175" s="1" t="s">
        <v>17</v>
      </c>
      <c r="C175" s="1">
        <v>281.2</v>
      </c>
      <c r="D175" s="1">
        <v>0.0</v>
      </c>
      <c r="E175" s="1" t="s">
        <v>29</v>
      </c>
      <c r="F175" s="1" t="s">
        <v>19</v>
      </c>
      <c r="G175" s="1" t="s">
        <v>20</v>
      </c>
      <c r="H175" s="1" t="s">
        <v>15487</v>
      </c>
      <c r="I175" s="1" t="s">
        <v>15488</v>
      </c>
      <c r="J175" s="1" t="s">
        <v>15488</v>
      </c>
      <c r="K175" s="2"/>
      <c r="L175" s="1">
        <v>6.0</v>
      </c>
      <c r="M175" s="1"/>
      <c r="N175" s="1">
        <v>21.1251</v>
      </c>
      <c r="O175" s="1" t="s">
        <v>14940</v>
      </c>
      <c r="P175" s="1" t="s">
        <v>15489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8"/>
      <c r="AE175" s="2"/>
      <c r="AF175" s="2"/>
    </row>
    <row r="176">
      <c r="A176" s="1" t="s">
        <v>36</v>
      </c>
      <c r="B176" s="1" t="s">
        <v>17</v>
      </c>
      <c r="C176" s="1">
        <v>309.0</v>
      </c>
      <c r="D176" s="1">
        <v>0.0</v>
      </c>
      <c r="E176" s="1" t="s">
        <v>29</v>
      </c>
      <c r="F176" s="1" t="s">
        <v>38</v>
      </c>
      <c r="G176" s="1" t="s">
        <v>20</v>
      </c>
      <c r="H176" s="1" t="s">
        <v>15490</v>
      </c>
      <c r="I176" s="1" t="s">
        <v>15491</v>
      </c>
      <c r="J176" s="1" t="s">
        <v>15492</v>
      </c>
      <c r="K176" s="1" t="s">
        <v>15493</v>
      </c>
      <c r="L176" s="1">
        <v>4.0</v>
      </c>
      <c r="M176" s="1">
        <v>8.151783333333332</v>
      </c>
      <c r="N176" s="1">
        <v>23.963983333333335</v>
      </c>
      <c r="O176" s="1" t="s">
        <v>5407</v>
      </c>
      <c r="P176" s="1" t="s">
        <v>15494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28</v>
      </c>
      <c r="B177" s="1" t="s">
        <v>17</v>
      </c>
      <c r="C177" s="1">
        <v>249.2</v>
      </c>
      <c r="D177" s="1">
        <v>0.0</v>
      </c>
      <c r="E177" s="1" t="s">
        <v>29</v>
      </c>
      <c r="F177" s="1" t="s">
        <v>19</v>
      </c>
      <c r="G177" s="1" t="s">
        <v>20</v>
      </c>
      <c r="H177" s="1" t="s">
        <v>15495</v>
      </c>
      <c r="I177" s="1" t="s">
        <v>15496</v>
      </c>
      <c r="J177" s="1" t="s">
        <v>15496</v>
      </c>
      <c r="K177" s="2"/>
      <c r="L177" s="1">
        <v>-3.0</v>
      </c>
      <c r="M177" s="1"/>
      <c r="N177" s="1">
        <v>11.268733333333333</v>
      </c>
      <c r="O177" s="1" t="s">
        <v>14940</v>
      </c>
      <c r="P177" s="1" t="s">
        <v>15497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36</v>
      </c>
      <c r="B178" s="1" t="s">
        <v>17</v>
      </c>
      <c r="C178" s="1">
        <v>309.0</v>
      </c>
      <c r="D178" s="1">
        <v>0.0</v>
      </c>
      <c r="E178" s="1" t="s">
        <v>29</v>
      </c>
      <c r="F178" s="1" t="s">
        <v>38</v>
      </c>
      <c r="G178" s="1" t="s">
        <v>20</v>
      </c>
      <c r="H178" s="1" t="s">
        <v>15498</v>
      </c>
      <c r="I178" s="1" t="s">
        <v>15499</v>
      </c>
      <c r="J178" s="1" t="s">
        <v>15500</v>
      </c>
      <c r="K178" s="1" t="s">
        <v>15501</v>
      </c>
      <c r="L178" s="1">
        <v>2.0</v>
      </c>
      <c r="M178" s="1">
        <v>9.112416666666666</v>
      </c>
      <c r="N178" s="1">
        <v>19.498116666666668</v>
      </c>
      <c r="O178" s="1" t="s">
        <v>5407</v>
      </c>
      <c r="P178" s="1" t="s">
        <v>8016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36</v>
      </c>
      <c r="B179" s="1" t="s">
        <v>17</v>
      </c>
      <c r="C179" s="3">
        <v>359.0</v>
      </c>
      <c r="D179" s="1">
        <v>0.0</v>
      </c>
      <c r="E179" s="1" t="s">
        <v>29</v>
      </c>
      <c r="F179" s="1" t="s">
        <v>38</v>
      </c>
      <c r="G179" s="1" t="s">
        <v>20</v>
      </c>
      <c r="H179" s="1" t="s">
        <v>15502</v>
      </c>
      <c r="I179" s="1" t="s">
        <v>15503</v>
      </c>
      <c r="J179" s="1" t="s">
        <v>15504</v>
      </c>
      <c r="K179" s="1" t="s">
        <v>15505</v>
      </c>
      <c r="L179" s="1">
        <v>-3.0</v>
      </c>
      <c r="M179" s="1">
        <v>3.3959333333333332</v>
      </c>
      <c r="N179" s="1">
        <v>15.397633333333333</v>
      </c>
      <c r="O179" s="1" t="s">
        <v>5407</v>
      </c>
      <c r="P179" s="1" t="s">
        <v>7566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28</v>
      </c>
      <c r="B180" s="1" t="s">
        <v>17</v>
      </c>
      <c r="C180" s="1">
        <v>214.2</v>
      </c>
      <c r="D180" s="1">
        <v>0.0</v>
      </c>
      <c r="E180" s="1" t="s">
        <v>29</v>
      </c>
      <c r="F180" s="1" t="s">
        <v>19</v>
      </c>
      <c r="G180" s="1" t="s">
        <v>20</v>
      </c>
      <c r="H180" s="1" t="s">
        <v>15506</v>
      </c>
      <c r="I180" s="1" t="s">
        <v>15507</v>
      </c>
      <c r="J180" s="1" t="s">
        <v>15507</v>
      </c>
      <c r="K180" s="2"/>
      <c r="L180" s="1">
        <v>1.0</v>
      </c>
      <c r="M180" s="1"/>
      <c r="N180" s="1">
        <v>16.694933333333335</v>
      </c>
      <c r="O180" s="1" t="s">
        <v>14940</v>
      </c>
      <c r="P180" s="1" t="s">
        <v>15508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36</v>
      </c>
      <c r="B181" s="1" t="s">
        <v>17</v>
      </c>
      <c r="C181" s="3">
        <v>522.0</v>
      </c>
      <c r="D181" s="1">
        <v>131.0</v>
      </c>
      <c r="E181" s="2"/>
      <c r="F181" s="1" t="s">
        <v>67</v>
      </c>
      <c r="G181" s="1" t="s">
        <v>20</v>
      </c>
      <c r="H181" s="1" t="s">
        <v>15509</v>
      </c>
      <c r="I181" s="1" t="s">
        <v>15510</v>
      </c>
      <c r="J181" s="1" t="s">
        <v>15510</v>
      </c>
      <c r="K181" s="2"/>
      <c r="L181" s="1">
        <v>-6.0</v>
      </c>
      <c r="M181" s="1"/>
      <c r="N181" s="1">
        <v>17.718333333333334</v>
      </c>
      <c r="O181" s="1" t="s">
        <v>5407</v>
      </c>
      <c r="P181" s="1" t="s">
        <v>15511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179</v>
      </c>
      <c r="B182" s="1" t="s">
        <v>17</v>
      </c>
      <c r="C182" s="3">
        <v>89.0</v>
      </c>
      <c r="D182" s="1">
        <v>0.0</v>
      </c>
      <c r="E182" s="2"/>
      <c r="F182" s="1" t="s">
        <v>67</v>
      </c>
      <c r="G182" s="1" t="s">
        <v>93</v>
      </c>
      <c r="H182" s="1" t="s">
        <v>15512</v>
      </c>
      <c r="I182" s="1" t="s">
        <v>15513</v>
      </c>
      <c r="J182" s="1" t="s">
        <v>15513</v>
      </c>
      <c r="K182" s="2"/>
      <c r="L182" s="1">
        <v>15.0</v>
      </c>
      <c r="M182" s="1"/>
      <c r="N182" s="1">
        <v>20.542783333333333</v>
      </c>
      <c r="O182" s="1" t="s">
        <v>182</v>
      </c>
      <c r="P182" s="1" t="s">
        <v>15514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58</v>
      </c>
      <c r="B183" s="1" t="s">
        <v>17</v>
      </c>
      <c r="C183" s="1">
        <v>329.0</v>
      </c>
      <c r="D183" s="1">
        <v>0.0</v>
      </c>
      <c r="E183" s="2"/>
      <c r="F183" s="1" t="s">
        <v>19</v>
      </c>
      <c r="G183" s="1" t="s">
        <v>20</v>
      </c>
      <c r="H183" s="1" t="s">
        <v>15515</v>
      </c>
      <c r="I183" s="1" t="s">
        <v>15516</v>
      </c>
      <c r="J183" s="1" t="s">
        <v>15516</v>
      </c>
      <c r="K183" s="2"/>
      <c r="L183" s="1">
        <v>2.0</v>
      </c>
      <c r="M183" s="1"/>
      <c r="N183" s="1">
        <v>17.8159</v>
      </c>
      <c r="O183" s="1" t="s">
        <v>14940</v>
      </c>
      <c r="P183" s="1" t="s">
        <v>15517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1">
        <v>1046.0</v>
      </c>
      <c r="D184" s="1">
        <v>0.0</v>
      </c>
      <c r="E184" s="1" t="s">
        <v>13457</v>
      </c>
      <c r="F184" s="1" t="s">
        <v>19</v>
      </c>
      <c r="G184" s="1" t="s">
        <v>20</v>
      </c>
      <c r="H184" s="1" t="s">
        <v>15518</v>
      </c>
      <c r="I184" s="1" t="s">
        <v>15519</v>
      </c>
      <c r="J184" s="1" t="s">
        <v>15519</v>
      </c>
      <c r="K184" s="2"/>
      <c r="L184" s="1">
        <v>3.0</v>
      </c>
      <c r="M184" s="1"/>
      <c r="N184" s="1">
        <v>23.1117</v>
      </c>
      <c r="O184" s="1" t="s">
        <v>14940</v>
      </c>
      <c r="P184" s="1" t="s">
        <v>15520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16</v>
      </c>
      <c r="B185" s="1" t="s">
        <v>485</v>
      </c>
      <c r="C185" s="1">
        <v>394.0</v>
      </c>
      <c r="D185" s="1">
        <v>0.0</v>
      </c>
      <c r="E185" s="1" t="s">
        <v>305</v>
      </c>
      <c r="F185" s="1" t="s">
        <v>19</v>
      </c>
      <c r="G185" s="1" t="s">
        <v>20</v>
      </c>
      <c r="H185" s="1" t="s">
        <v>15521</v>
      </c>
      <c r="I185" s="1" t="s">
        <v>15522</v>
      </c>
      <c r="J185" s="1" t="s">
        <v>15522</v>
      </c>
      <c r="K185" s="2"/>
      <c r="L185" s="1">
        <v>-2.0</v>
      </c>
      <c r="M185" s="1"/>
      <c r="N185" s="1">
        <v>12.901333333333334</v>
      </c>
      <c r="O185" s="1" t="s">
        <v>14940</v>
      </c>
      <c r="P185" s="1" t="s">
        <v>15523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179</v>
      </c>
      <c r="B186" s="1" t="s">
        <v>17</v>
      </c>
      <c r="C186" s="3">
        <v>249.0</v>
      </c>
      <c r="D186" s="1">
        <v>0.0</v>
      </c>
      <c r="E186" s="2"/>
      <c r="F186" s="1" t="s">
        <v>67</v>
      </c>
      <c r="G186" s="1" t="s">
        <v>93</v>
      </c>
      <c r="H186" s="1" t="s">
        <v>15524</v>
      </c>
      <c r="I186" s="1" t="s">
        <v>15525</v>
      </c>
      <c r="J186" s="1" t="s">
        <v>15525</v>
      </c>
      <c r="K186" s="2"/>
      <c r="L186" s="1">
        <v>13.0</v>
      </c>
      <c r="M186" s="1"/>
      <c r="N186" s="1">
        <v>18.90495</v>
      </c>
      <c r="O186" s="1" t="s">
        <v>182</v>
      </c>
      <c r="P186" s="1" t="s">
        <v>15526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28</v>
      </c>
      <c r="B187" s="1" t="s">
        <v>17</v>
      </c>
      <c r="C187" s="1">
        <v>379.0</v>
      </c>
      <c r="D187" s="1">
        <v>0.0</v>
      </c>
      <c r="E187" s="1" t="s">
        <v>29</v>
      </c>
      <c r="F187" s="1" t="s">
        <v>19</v>
      </c>
      <c r="G187" s="1" t="s">
        <v>20</v>
      </c>
      <c r="H187" s="1" t="s">
        <v>15527</v>
      </c>
      <c r="I187" s="1" t="s">
        <v>15528</v>
      </c>
      <c r="J187" s="1" t="s">
        <v>15528</v>
      </c>
      <c r="K187" s="2"/>
      <c r="L187" s="1">
        <v>-2.0</v>
      </c>
      <c r="M187" s="1"/>
      <c r="N187" s="1">
        <v>12.706516666666667</v>
      </c>
      <c r="O187" s="1" t="s">
        <v>14940</v>
      </c>
      <c r="P187" s="1" t="s">
        <v>15529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179</v>
      </c>
      <c r="B188" s="1" t="s">
        <v>17</v>
      </c>
      <c r="C188" s="1">
        <v>20.0</v>
      </c>
      <c r="D188" s="1">
        <v>35.0</v>
      </c>
      <c r="E188" s="2"/>
      <c r="F188" s="1" t="s">
        <v>67</v>
      </c>
      <c r="G188" s="1" t="s">
        <v>93</v>
      </c>
      <c r="H188" s="1" t="s">
        <v>15530</v>
      </c>
      <c r="I188" s="1" t="s">
        <v>15531</v>
      </c>
      <c r="J188" s="1" t="s">
        <v>15531</v>
      </c>
      <c r="K188" s="2"/>
      <c r="L188" s="1">
        <v>-4.0</v>
      </c>
      <c r="M188" s="1"/>
      <c r="N188" s="1">
        <v>0.25525</v>
      </c>
      <c r="O188" s="1" t="s">
        <v>182</v>
      </c>
      <c r="P188" s="1" t="s">
        <v>15532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36</v>
      </c>
      <c r="B189" s="1" t="s">
        <v>17</v>
      </c>
      <c r="C189" s="1">
        <v>741.0</v>
      </c>
      <c r="D189" s="1">
        <v>0.0</v>
      </c>
      <c r="E189" s="1" t="s">
        <v>15119</v>
      </c>
      <c r="F189" s="1" t="s">
        <v>38</v>
      </c>
      <c r="G189" s="1" t="s">
        <v>20</v>
      </c>
      <c r="H189" s="1" t="s">
        <v>15533</v>
      </c>
      <c r="I189" s="1" t="s">
        <v>15534</v>
      </c>
      <c r="J189" s="1" t="s">
        <v>15535</v>
      </c>
      <c r="K189" s="1" t="s">
        <v>15536</v>
      </c>
      <c r="L189" s="1">
        <v>-18.0</v>
      </c>
      <c r="M189" s="1">
        <v>0.028483333333333333</v>
      </c>
      <c r="N189" s="1">
        <v>18.110716666666665</v>
      </c>
      <c r="O189" s="1" t="s">
        <v>5407</v>
      </c>
      <c r="P189" s="1" t="s">
        <v>15537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28</v>
      </c>
      <c r="B190" s="1" t="s">
        <v>17</v>
      </c>
      <c r="C190" s="3">
        <v>364.0</v>
      </c>
      <c r="D190" s="1">
        <v>0.0</v>
      </c>
      <c r="E190" s="1" t="s">
        <v>29</v>
      </c>
      <c r="F190" s="1" t="s">
        <v>19</v>
      </c>
      <c r="G190" s="1" t="s">
        <v>20</v>
      </c>
      <c r="H190" s="1" t="s">
        <v>15538</v>
      </c>
      <c r="I190" s="1" t="s">
        <v>15539</v>
      </c>
      <c r="J190" s="1" t="s">
        <v>15539</v>
      </c>
      <c r="K190" s="2"/>
      <c r="L190" s="1">
        <v>5.0</v>
      </c>
      <c r="M190" s="1"/>
      <c r="N190" s="1">
        <v>20.333816666666667</v>
      </c>
      <c r="O190" s="1" t="s">
        <v>14940</v>
      </c>
      <c r="P190" s="1" t="s">
        <v>15540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179</v>
      </c>
      <c r="B191" s="1" t="s">
        <v>17</v>
      </c>
      <c r="C191" s="3">
        <v>309.0</v>
      </c>
      <c r="D191" s="1">
        <v>0.0</v>
      </c>
      <c r="E191" s="2"/>
      <c r="F191" s="1" t="s">
        <v>67</v>
      </c>
      <c r="G191" s="1" t="s">
        <v>93</v>
      </c>
      <c r="H191" s="1" t="s">
        <v>15541</v>
      </c>
      <c r="I191" s="1" t="s">
        <v>15542</v>
      </c>
      <c r="J191" s="1" t="s">
        <v>15542</v>
      </c>
      <c r="K191" s="2"/>
      <c r="L191" s="1">
        <v>0.0</v>
      </c>
      <c r="M191" s="1"/>
      <c r="N191" s="1">
        <v>4.2411</v>
      </c>
      <c r="O191" s="1" t="s">
        <v>182</v>
      </c>
      <c r="P191" s="1" t="s">
        <v>15543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28</v>
      </c>
      <c r="B192" s="1" t="s">
        <v>17</v>
      </c>
      <c r="C192" s="3">
        <v>230.3</v>
      </c>
      <c r="D192" s="1">
        <v>98.7</v>
      </c>
      <c r="E192" s="1" t="s">
        <v>29</v>
      </c>
      <c r="F192" s="1" t="s">
        <v>19</v>
      </c>
      <c r="G192" s="1" t="s">
        <v>20</v>
      </c>
      <c r="H192" s="1" t="s">
        <v>15544</v>
      </c>
      <c r="I192" s="1" t="s">
        <v>15545</v>
      </c>
      <c r="J192" s="1" t="s">
        <v>15545</v>
      </c>
      <c r="K192" s="2"/>
      <c r="L192" s="1">
        <v>-8.0</v>
      </c>
      <c r="M192" s="1"/>
      <c r="N192" s="1">
        <v>6.309333333333333</v>
      </c>
      <c r="O192" s="1" t="s">
        <v>14940</v>
      </c>
      <c r="P192" s="1" t="s">
        <v>15100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28</v>
      </c>
      <c r="B193" s="1" t="s">
        <v>17</v>
      </c>
      <c r="C193" s="1">
        <v>428.4</v>
      </c>
      <c r="D193" s="1">
        <v>0.0</v>
      </c>
      <c r="E193" s="1" t="s">
        <v>29</v>
      </c>
      <c r="F193" s="1" t="s">
        <v>19</v>
      </c>
      <c r="G193" s="1" t="s">
        <v>20</v>
      </c>
      <c r="H193" s="1" t="s">
        <v>15546</v>
      </c>
      <c r="I193" s="1" t="s">
        <v>15547</v>
      </c>
      <c r="J193" s="1" t="s">
        <v>15547</v>
      </c>
      <c r="K193" s="2"/>
      <c r="L193" s="1">
        <v>-5.0</v>
      </c>
      <c r="M193" s="1"/>
      <c r="N193" s="1">
        <v>9.926833333333333</v>
      </c>
      <c r="O193" s="1" t="s">
        <v>14940</v>
      </c>
      <c r="P193" s="1" t="s">
        <v>15548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28</v>
      </c>
      <c r="B194" s="1" t="s">
        <v>17</v>
      </c>
      <c r="C194" s="1">
        <v>214.2</v>
      </c>
      <c r="D194" s="1">
        <v>0.0</v>
      </c>
      <c r="E194" s="1" t="s">
        <v>29</v>
      </c>
      <c r="F194" s="1" t="s">
        <v>19</v>
      </c>
      <c r="G194" s="1" t="s">
        <v>20</v>
      </c>
      <c r="H194" s="1" t="s">
        <v>15549</v>
      </c>
      <c r="I194" s="1" t="s">
        <v>15550</v>
      </c>
      <c r="J194" s="1" t="s">
        <v>15550</v>
      </c>
      <c r="K194" s="2"/>
      <c r="L194" s="1">
        <v>0.0</v>
      </c>
      <c r="M194" s="1"/>
      <c r="N194" s="1">
        <v>14.5815</v>
      </c>
      <c r="O194" s="1" t="s">
        <v>14940</v>
      </c>
      <c r="P194" s="1" t="s">
        <v>15094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28</v>
      </c>
      <c r="B195" s="1" t="s">
        <v>17</v>
      </c>
      <c r="C195" s="3">
        <v>324.4</v>
      </c>
      <c r="D195" s="1">
        <v>0.0</v>
      </c>
      <c r="E195" s="1" t="s">
        <v>29</v>
      </c>
      <c r="F195" s="1" t="s">
        <v>19</v>
      </c>
      <c r="G195" s="1" t="s">
        <v>20</v>
      </c>
      <c r="H195" s="1" t="s">
        <v>15551</v>
      </c>
      <c r="I195" s="1" t="s">
        <v>15552</v>
      </c>
      <c r="J195" s="1" t="s">
        <v>15552</v>
      </c>
      <c r="K195" s="2"/>
      <c r="L195" s="1">
        <v>-2.0</v>
      </c>
      <c r="M195" s="1"/>
      <c r="N195" s="1">
        <v>12.77395</v>
      </c>
      <c r="O195" s="1" t="s">
        <v>14940</v>
      </c>
      <c r="P195" s="1" t="s">
        <v>15553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28</v>
      </c>
      <c r="B196" s="1" t="s">
        <v>17</v>
      </c>
      <c r="C196" s="1">
        <v>517.0</v>
      </c>
      <c r="D196" s="1">
        <v>0.0</v>
      </c>
      <c r="E196" s="1" t="s">
        <v>29</v>
      </c>
      <c r="F196" s="1" t="s">
        <v>19</v>
      </c>
      <c r="G196" s="1" t="s">
        <v>20</v>
      </c>
      <c r="H196" s="1" t="s">
        <v>15554</v>
      </c>
      <c r="I196" s="1" t="s">
        <v>15555</v>
      </c>
      <c r="J196" s="1" t="s">
        <v>15555</v>
      </c>
      <c r="K196" s="2"/>
      <c r="L196" s="1">
        <v>0.0</v>
      </c>
      <c r="M196" s="1"/>
      <c r="N196" s="1">
        <v>20.039033333333332</v>
      </c>
      <c r="O196" s="1" t="s">
        <v>14940</v>
      </c>
      <c r="P196" s="1" t="s">
        <v>15556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28</v>
      </c>
      <c r="B197" s="1" t="s">
        <v>17</v>
      </c>
      <c r="C197" s="1">
        <v>429.0</v>
      </c>
      <c r="D197" s="1">
        <v>0.0</v>
      </c>
      <c r="E197" s="1" t="s">
        <v>29</v>
      </c>
      <c r="F197" s="1" t="s">
        <v>19</v>
      </c>
      <c r="G197" s="1" t="s">
        <v>20</v>
      </c>
      <c r="H197" s="1" t="s">
        <v>15557</v>
      </c>
      <c r="I197" s="1" t="s">
        <v>15558</v>
      </c>
      <c r="J197" s="1" t="s">
        <v>15558</v>
      </c>
      <c r="K197" s="2"/>
      <c r="L197" s="1">
        <v>4.0</v>
      </c>
      <c r="M197" s="1"/>
      <c r="N197" s="1">
        <v>19.863983333333334</v>
      </c>
      <c r="O197" s="1" t="s">
        <v>14940</v>
      </c>
      <c r="P197" s="1" t="s">
        <v>15559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28</v>
      </c>
      <c r="B198" s="1" t="s">
        <v>17</v>
      </c>
      <c r="C198" s="3">
        <v>329.0</v>
      </c>
      <c r="D198" s="1">
        <v>0.0</v>
      </c>
      <c r="E198" s="1" t="s">
        <v>29</v>
      </c>
      <c r="F198" s="1" t="s">
        <v>19</v>
      </c>
      <c r="G198" s="1" t="s">
        <v>20</v>
      </c>
      <c r="H198" s="1" t="s">
        <v>15560</v>
      </c>
      <c r="I198" s="1" t="s">
        <v>15561</v>
      </c>
      <c r="J198" s="1" t="s">
        <v>15561</v>
      </c>
      <c r="K198" s="2"/>
      <c r="L198" s="1">
        <v>0.0</v>
      </c>
      <c r="M198" s="1"/>
      <c r="N198" s="1">
        <v>14.083933333333333</v>
      </c>
      <c r="O198" s="1" t="s">
        <v>14940</v>
      </c>
      <c r="P198" s="1" t="s">
        <v>15562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36</v>
      </c>
      <c r="B199" s="1" t="s">
        <v>17</v>
      </c>
      <c r="C199" s="3">
        <v>2364.0</v>
      </c>
      <c r="D199" s="1">
        <v>0.0</v>
      </c>
      <c r="E199" s="1" t="s">
        <v>15119</v>
      </c>
      <c r="F199" s="1" t="s">
        <v>38</v>
      </c>
      <c r="G199" s="1" t="s">
        <v>20</v>
      </c>
      <c r="H199" s="1" t="s">
        <v>15563</v>
      </c>
      <c r="I199" s="1" t="s">
        <v>15564</v>
      </c>
      <c r="J199" s="1" t="s">
        <v>15565</v>
      </c>
      <c r="K199" s="1" t="s">
        <v>15566</v>
      </c>
      <c r="L199" s="1">
        <v>10.0</v>
      </c>
      <c r="M199" s="1">
        <v>0.0276</v>
      </c>
      <c r="N199" s="1">
        <v>33.60645</v>
      </c>
      <c r="O199" s="1" t="s">
        <v>5407</v>
      </c>
      <c r="P199" s="1" t="s">
        <v>15567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28</v>
      </c>
      <c r="B200" s="1" t="s">
        <v>17</v>
      </c>
      <c r="C200" s="1">
        <v>420.0</v>
      </c>
      <c r="D200" s="1">
        <v>0.0</v>
      </c>
      <c r="E200" s="1" t="s">
        <v>29</v>
      </c>
      <c r="F200" s="1" t="s">
        <v>19</v>
      </c>
      <c r="G200" s="1" t="s">
        <v>20</v>
      </c>
      <c r="H200" s="1" t="s">
        <v>15568</v>
      </c>
      <c r="I200" s="1" t="s">
        <v>15569</v>
      </c>
      <c r="J200" s="1" t="s">
        <v>15569</v>
      </c>
      <c r="K200" s="2"/>
      <c r="L200" s="1">
        <v>9.0</v>
      </c>
      <c r="M200" s="1"/>
      <c r="N200" s="1">
        <v>24.159766666666666</v>
      </c>
      <c r="O200" s="1" t="s">
        <v>14940</v>
      </c>
      <c r="P200" s="1" t="s">
        <v>15570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58</v>
      </c>
      <c r="B201" s="1" t="s">
        <v>17</v>
      </c>
      <c r="C201" s="1">
        <v>343.0</v>
      </c>
      <c r="D201" s="1">
        <v>0.0</v>
      </c>
      <c r="E201" s="2"/>
      <c r="F201" s="1" t="s">
        <v>19</v>
      </c>
      <c r="G201" s="1" t="s">
        <v>20</v>
      </c>
      <c r="H201" s="1" t="s">
        <v>15571</v>
      </c>
      <c r="I201" s="1" t="s">
        <v>15572</v>
      </c>
      <c r="J201" s="1" t="s">
        <v>15572</v>
      </c>
      <c r="K201" s="2"/>
      <c r="L201" s="1">
        <v>-4.0</v>
      </c>
      <c r="M201" s="1"/>
      <c r="N201" s="1">
        <v>10.519616666666666</v>
      </c>
      <c r="O201" s="1" t="s">
        <v>14940</v>
      </c>
      <c r="P201" s="1" t="s">
        <v>15573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58</v>
      </c>
      <c r="B202" s="1" t="s">
        <v>17</v>
      </c>
      <c r="C202" s="3">
        <v>381.0</v>
      </c>
      <c r="D202" s="1">
        <v>0.0</v>
      </c>
      <c r="E202" s="2"/>
      <c r="F202" s="1" t="s">
        <v>19</v>
      </c>
      <c r="G202" s="1" t="s">
        <v>20</v>
      </c>
      <c r="H202" s="1" t="s">
        <v>15574</v>
      </c>
      <c r="I202" s="1" t="s">
        <v>15575</v>
      </c>
      <c r="J202" s="1" t="s">
        <v>15575</v>
      </c>
      <c r="K202" s="2"/>
      <c r="L202" s="1">
        <v>-14.0</v>
      </c>
      <c r="M202" s="1"/>
      <c r="N202" s="1">
        <v>0.7075333333333333</v>
      </c>
      <c r="O202" s="1" t="s">
        <v>14940</v>
      </c>
      <c r="P202" s="1" t="s">
        <v>15576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28</v>
      </c>
      <c r="B203" s="1" t="s">
        <v>17</v>
      </c>
      <c r="C203" s="1">
        <v>562.4</v>
      </c>
      <c r="D203" s="1">
        <v>0.0</v>
      </c>
      <c r="E203" s="1" t="s">
        <v>29</v>
      </c>
      <c r="F203" s="1" t="s">
        <v>19</v>
      </c>
      <c r="G203" s="1" t="s">
        <v>20</v>
      </c>
      <c r="H203" s="1" t="s">
        <v>15577</v>
      </c>
      <c r="I203" s="1" t="s">
        <v>15578</v>
      </c>
      <c r="J203" s="1" t="s">
        <v>15578</v>
      </c>
      <c r="K203" s="2"/>
      <c r="L203" s="1">
        <v>-10.0</v>
      </c>
      <c r="M203" s="1"/>
      <c r="N203" s="1">
        <v>9.874966666666667</v>
      </c>
      <c r="O203" s="1" t="s">
        <v>14940</v>
      </c>
      <c r="P203" s="1" t="s">
        <v>15579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1">
        <v>264.0</v>
      </c>
      <c r="D204" s="1">
        <v>0.0</v>
      </c>
      <c r="E204" s="1" t="s">
        <v>15580</v>
      </c>
      <c r="F204" s="1" t="s">
        <v>19</v>
      </c>
      <c r="G204" s="1" t="s">
        <v>20</v>
      </c>
      <c r="H204" s="1" t="s">
        <v>15581</v>
      </c>
      <c r="I204" s="1" t="s">
        <v>15582</v>
      </c>
      <c r="J204" s="1" t="s">
        <v>15582</v>
      </c>
      <c r="K204" s="2"/>
      <c r="L204" s="1">
        <v>-7.0</v>
      </c>
      <c r="M204" s="1"/>
      <c r="N204" s="1">
        <v>7.5503</v>
      </c>
      <c r="O204" s="1" t="s">
        <v>14940</v>
      </c>
      <c r="P204" s="1" t="s">
        <v>15583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485</v>
      </c>
      <c r="C205" s="1">
        <v>464.0</v>
      </c>
      <c r="D205" s="1">
        <v>0.0</v>
      </c>
      <c r="E205" s="1" t="s">
        <v>4933</v>
      </c>
      <c r="F205" s="1" t="s">
        <v>19</v>
      </c>
      <c r="G205" s="1" t="s">
        <v>20</v>
      </c>
      <c r="H205" s="1" t="s">
        <v>15584</v>
      </c>
      <c r="I205" s="1" t="s">
        <v>15585</v>
      </c>
      <c r="J205" s="1" t="s">
        <v>15585</v>
      </c>
      <c r="K205" s="2"/>
      <c r="L205" s="1">
        <v>0.0</v>
      </c>
      <c r="M205" s="1"/>
      <c r="N205" s="1">
        <v>14.285583333333333</v>
      </c>
      <c r="O205" s="1" t="s">
        <v>14940</v>
      </c>
      <c r="P205" s="1" t="s">
        <v>15586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28</v>
      </c>
      <c r="B206" s="1" t="s">
        <v>17</v>
      </c>
      <c r="C206" s="3">
        <v>271.2</v>
      </c>
      <c r="D206" s="1">
        <v>0.0</v>
      </c>
      <c r="E206" s="1" t="s">
        <v>29</v>
      </c>
      <c r="F206" s="1" t="s">
        <v>19</v>
      </c>
      <c r="G206" s="1" t="s">
        <v>20</v>
      </c>
      <c r="H206" s="1" t="s">
        <v>15587</v>
      </c>
      <c r="I206" s="1" t="s">
        <v>15588</v>
      </c>
      <c r="J206" s="1" t="s">
        <v>15588</v>
      </c>
      <c r="K206" s="2"/>
      <c r="L206" s="1">
        <v>-3.0</v>
      </c>
      <c r="M206" s="1"/>
      <c r="N206" s="1">
        <v>11.05265</v>
      </c>
      <c r="O206" s="1" t="s">
        <v>14940</v>
      </c>
      <c r="P206" s="1" t="s">
        <v>15589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28</v>
      </c>
      <c r="B207" s="1" t="s">
        <v>17</v>
      </c>
      <c r="C207" s="1">
        <v>298.2</v>
      </c>
      <c r="D207" s="1">
        <v>0.0</v>
      </c>
      <c r="E207" s="1" t="s">
        <v>29</v>
      </c>
      <c r="F207" s="1" t="s">
        <v>19</v>
      </c>
      <c r="G207" s="1" t="s">
        <v>20</v>
      </c>
      <c r="H207" s="1" t="s">
        <v>15590</v>
      </c>
      <c r="I207" s="1" t="s">
        <v>15591</v>
      </c>
      <c r="J207" s="1" t="s">
        <v>15591</v>
      </c>
      <c r="K207" s="2"/>
      <c r="L207" s="1">
        <v>7.0</v>
      </c>
      <c r="M207" s="1"/>
      <c r="N207" s="1">
        <v>22.484566666666666</v>
      </c>
      <c r="O207" s="1" t="s">
        <v>14940</v>
      </c>
      <c r="P207" s="1" t="s">
        <v>15592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28</v>
      </c>
      <c r="B208" s="1" t="s">
        <v>17</v>
      </c>
      <c r="C208" s="1">
        <v>686.2</v>
      </c>
      <c r="D208" s="1">
        <v>0.0</v>
      </c>
      <c r="E208" s="1" t="s">
        <v>29</v>
      </c>
      <c r="F208" s="1" t="s">
        <v>19</v>
      </c>
      <c r="G208" s="1" t="s">
        <v>20</v>
      </c>
      <c r="H208" s="1" t="s">
        <v>15593</v>
      </c>
      <c r="I208" s="1" t="s">
        <v>15594</v>
      </c>
      <c r="J208" s="1" t="s">
        <v>15594</v>
      </c>
      <c r="K208" s="2"/>
      <c r="L208" s="1">
        <v>6.0</v>
      </c>
      <c r="M208" s="1"/>
      <c r="N208" s="1">
        <v>26.633166666666668</v>
      </c>
      <c r="O208" s="1" t="s">
        <v>14940</v>
      </c>
      <c r="P208" s="1" t="s">
        <v>15595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28</v>
      </c>
      <c r="B209" s="1" t="s">
        <v>17</v>
      </c>
      <c r="C209" s="1">
        <v>465.2</v>
      </c>
      <c r="D209" s="1">
        <v>0.0</v>
      </c>
      <c r="E209" s="1" t="s">
        <v>29</v>
      </c>
      <c r="F209" s="1" t="s">
        <v>19</v>
      </c>
      <c r="G209" s="1" t="s">
        <v>20</v>
      </c>
      <c r="H209" s="1" t="s">
        <v>15596</v>
      </c>
      <c r="I209" s="1" t="s">
        <v>15597</v>
      </c>
      <c r="J209" s="1" t="s">
        <v>15597</v>
      </c>
      <c r="K209" s="2"/>
      <c r="L209" s="1">
        <v>10.0</v>
      </c>
      <c r="M209" s="1"/>
      <c r="N209" s="1">
        <v>25.34485</v>
      </c>
      <c r="O209" s="1" t="s">
        <v>14940</v>
      </c>
      <c r="P209" s="1" t="s">
        <v>15598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36</v>
      </c>
      <c r="B210" s="1" t="s">
        <v>17</v>
      </c>
      <c r="C210" s="1">
        <v>247.0</v>
      </c>
      <c r="D210" s="1">
        <v>62.0</v>
      </c>
      <c r="E210" s="2"/>
      <c r="F210" s="1" t="s">
        <v>67</v>
      </c>
      <c r="G210" s="1" t="s">
        <v>93</v>
      </c>
      <c r="H210" s="1" t="s">
        <v>15599</v>
      </c>
      <c r="I210" s="1" t="s">
        <v>15600</v>
      </c>
      <c r="J210" s="1" t="s">
        <v>15600</v>
      </c>
      <c r="K210" s="2"/>
      <c r="L210" s="1">
        <v>4.0</v>
      </c>
      <c r="M210" s="1"/>
      <c r="N210" s="1">
        <v>34.136</v>
      </c>
      <c r="O210" s="1" t="s">
        <v>5407</v>
      </c>
      <c r="P210" s="1" t="s">
        <v>6306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28</v>
      </c>
      <c r="B211" s="1" t="s">
        <v>17</v>
      </c>
      <c r="C211" s="1">
        <v>378.37</v>
      </c>
      <c r="D211" s="1">
        <v>156.83</v>
      </c>
      <c r="E211" s="1" t="s">
        <v>29</v>
      </c>
      <c r="F211" s="1" t="s">
        <v>19</v>
      </c>
      <c r="G211" s="1" t="s">
        <v>20</v>
      </c>
      <c r="H211" s="1" t="s">
        <v>15601</v>
      </c>
      <c r="I211" s="1" t="s">
        <v>15602</v>
      </c>
      <c r="J211" s="1" t="s">
        <v>15602</v>
      </c>
      <c r="K211" s="2"/>
      <c r="L211" s="1">
        <v>1.0</v>
      </c>
      <c r="M211" s="1"/>
      <c r="N211" s="1">
        <v>16.54995</v>
      </c>
      <c r="O211" s="1" t="s">
        <v>14940</v>
      </c>
      <c r="P211" s="1" t="s">
        <v>15603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28</v>
      </c>
      <c r="B212" s="1" t="s">
        <v>17</v>
      </c>
      <c r="C212" s="1">
        <v>271.2</v>
      </c>
      <c r="D212" s="1">
        <v>0.0</v>
      </c>
      <c r="E212" s="1" t="s">
        <v>29</v>
      </c>
      <c r="F212" s="1" t="s">
        <v>19</v>
      </c>
      <c r="G212" s="1" t="s">
        <v>20</v>
      </c>
      <c r="H212" s="1" t="s">
        <v>15604</v>
      </c>
      <c r="I212" s="1" t="s">
        <v>15605</v>
      </c>
      <c r="J212" s="1" t="s">
        <v>15605</v>
      </c>
      <c r="K212" s="2"/>
      <c r="L212" s="1">
        <v>-2.0</v>
      </c>
      <c r="M212" s="1"/>
      <c r="N212" s="1">
        <v>12.908716666666667</v>
      </c>
      <c r="O212" s="1" t="s">
        <v>14940</v>
      </c>
      <c r="P212" s="1" t="s">
        <v>15606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36</v>
      </c>
      <c r="B213" s="1" t="s">
        <v>17</v>
      </c>
      <c r="C213" s="1">
        <v>269.0</v>
      </c>
      <c r="D213" s="1">
        <v>0.0</v>
      </c>
      <c r="E213" s="1" t="s">
        <v>29</v>
      </c>
      <c r="F213" s="1" t="s">
        <v>38</v>
      </c>
      <c r="G213" s="1" t="s">
        <v>20</v>
      </c>
      <c r="H213" s="1" t="s">
        <v>15607</v>
      </c>
      <c r="I213" s="1" t="s">
        <v>15608</v>
      </c>
      <c r="J213" s="1" t="s">
        <v>15609</v>
      </c>
      <c r="K213" s="1" t="s">
        <v>15610</v>
      </c>
      <c r="L213" s="1">
        <v>3.0</v>
      </c>
      <c r="M213" s="1">
        <v>0.2268</v>
      </c>
      <c r="N213" s="1">
        <v>62.440083333333334</v>
      </c>
      <c r="O213" s="1" t="s">
        <v>5407</v>
      </c>
      <c r="P213" s="1" t="s">
        <v>6554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36</v>
      </c>
      <c r="B214" s="1" t="s">
        <v>17</v>
      </c>
      <c r="C214" s="1">
        <v>423.0</v>
      </c>
      <c r="D214" s="1">
        <v>0.0</v>
      </c>
      <c r="E214" s="1" t="s">
        <v>29</v>
      </c>
      <c r="F214" s="1" t="s">
        <v>38</v>
      </c>
      <c r="G214" s="1" t="s">
        <v>93</v>
      </c>
      <c r="H214" s="1" t="s">
        <v>15611</v>
      </c>
      <c r="I214" s="1" t="s">
        <v>15612</v>
      </c>
      <c r="J214" s="1" t="s">
        <v>15613</v>
      </c>
      <c r="K214" s="1" t="s">
        <v>15614</v>
      </c>
      <c r="L214" s="1">
        <v>10.0</v>
      </c>
      <c r="M214" s="1">
        <v>4.6644</v>
      </c>
      <c r="N214" s="1">
        <v>20.059683333333332</v>
      </c>
      <c r="O214" s="1" t="s">
        <v>5407</v>
      </c>
      <c r="P214" s="1" t="s">
        <v>15615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36</v>
      </c>
      <c r="B215" s="1" t="s">
        <v>17</v>
      </c>
      <c r="C215" s="3">
        <v>783.0</v>
      </c>
      <c r="D215" s="1">
        <v>0.0</v>
      </c>
      <c r="E215" s="1" t="s">
        <v>29</v>
      </c>
      <c r="F215" s="1" t="s">
        <v>38</v>
      </c>
      <c r="G215" s="1" t="s">
        <v>20</v>
      </c>
      <c r="H215" s="1" t="s">
        <v>15616</v>
      </c>
      <c r="I215" s="1" t="s">
        <v>15617</v>
      </c>
      <c r="J215" s="1" t="s">
        <v>15618</v>
      </c>
      <c r="K215" s="1" t="s">
        <v>15619</v>
      </c>
      <c r="L215" s="1">
        <v>16.0</v>
      </c>
      <c r="M215" s="1">
        <v>11.3553</v>
      </c>
      <c r="N215" s="1">
        <v>41.387483333333336</v>
      </c>
      <c r="O215" s="1" t="s">
        <v>5407</v>
      </c>
      <c r="P215" s="1" t="s">
        <v>15620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36</v>
      </c>
      <c r="B216" s="1" t="s">
        <v>17</v>
      </c>
      <c r="C216" s="3">
        <v>453.0</v>
      </c>
      <c r="D216" s="1">
        <v>0.0</v>
      </c>
      <c r="E216" s="1" t="s">
        <v>29</v>
      </c>
      <c r="F216" s="1" t="s">
        <v>38</v>
      </c>
      <c r="G216" s="1" t="s">
        <v>20</v>
      </c>
      <c r="H216" s="1" t="s">
        <v>15621</v>
      </c>
      <c r="I216" s="1" t="s">
        <v>15622</v>
      </c>
      <c r="J216" s="1" t="s">
        <v>15623</v>
      </c>
      <c r="K216" s="1" t="s">
        <v>15624</v>
      </c>
      <c r="L216" s="1">
        <v>11.0</v>
      </c>
      <c r="M216" s="1">
        <v>30.297383333333332</v>
      </c>
      <c r="N216" s="1">
        <v>44.98316666666667</v>
      </c>
      <c r="O216" s="1" t="s">
        <v>5407</v>
      </c>
      <c r="P216" s="1" t="s">
        <v>15625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28</v>
      </c>
      <c r="B217" s="1" t="s">
        <v>17</v>
      </c>
      <c r="C217" s="3">
        <v>214.2</v>
      </c>
      <c r="D217" s="1">
        <v>0.0</v>
      </c>
      <c r="E217" s="1" t="s">
        <v>29</v>
      </c>
      <c r="F217" s="1" t="s">
        <v>19</v>
      </c>
      <c r="G217" s="1" t="s">
        <v>20</v>
      </c>
      <c r="H217" s="1" t="s">
        <v>15626</v>
      </c>
      <c r="I217" s="1" t="s">
        <v>15627</v>
      </c>
      <c r="J217" s="1" t="s">
        <v>15627</v>
      </c>
      <c r="K217" s="2"/>
      <c r="L217" s="1">
        <v>-7.0</v>
      </c>
      <c r="M217" s="1"/>
      <c r="N217" s="1">
        <v>7.4908</v>
      </c>
      <c r="O217" s="1" t="s">
        <v>14940</v>
      </c>
      <c r="P217" s="1" t="s">
        <v>15094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485</v>
      </c>
      <c r="C218" s="1">
        <v>299.0</v>
      </c>
      <c r="D218" s="1">
        <v>0.0</v>
      </c>
      <c r="E218" s="1" t="s">
        <v>9559</v>
      </c>
      <c r="F218" s="1" t="s">
        <v>19</v>
      </c>
      <c r="G218" s="1" t="s">
        <v>20</v>
      </c>
      <c r="H218" s="1" t="s">
        <v>15628</v>
      </c>
      <c r="I218" s="1" t="s">
        <v>15629</v>
      </c>
      <c r="J218" s="1" t="s">
        <v>15629</v>
      </c>
      <c r="K218" s="2"/>
      <c r="L218" s="1">
        <v>-8.0</v>
      </c>
      <c r="M218" s="1"/>
      <c r="N218" s="1">
        <v>6.94275</v>
      </c>
      <c r="O218" s="1" t="s">
        <v>14940</v>
      </c>
      <c r="P218" s="1" t="s">
        <v>9938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16</v>
      </c>
      <c r="B219" s="1" t="s">
        <v>17</v>
      </c>
      <c r="C219" s="1">
        <v>366.0</v>
      </c>
      <c r="D219" s="1">
        <v>0.0</v>
      </c>
      <c r="E219" s="1" t="s">
        <v>9559</v>
      </c>
      <c r="F219" s="1" t="s">
        <v>19</v>
      </c>
      <c r="G219" s="1" t="s">
        <v>20</v>
      </c>
      <c r="H219" s="1" t="s">
        <v>15630</v>
      </c>
      <c r="I219" s="1" t="s">
        <v>15631</v>
      </c>
      <c r="J219" s="1" t="s">
        <v>15631</v>
      </c>
      <c r="K219" s="2"/>
      <c r="L219" s="1">
        <v>-2.0</v>
      </c>
      <c r="M219" s="1"/>
      <c r="N219" s="1">
        <v>12.214033333333333</v>
      </c>
      <c r="O219" s="1" t="s">
        <v>14940</v>
      </c>
      <c r="P219" s="1" t="s">
        <v>15632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28</v>
      </c>
      <c r="B220" s="1" t="s">
        <v>17</v>
      </c>
      <c r="C220" s="1">
        <v>294.0</v>
      </c>
      <c r="D220" s="1">
        <v>0.0</v>
      </c>
      <c r="E220" s="1" t="s">
        <v>29</v>
      </c>
      <c r="F220" s="1" t="s">
        <v>19</v>
      </c>
      <c r="G220" s="1" t="s">
        <v>20</v>
      </c>
      <c r="H220" s="1" t="s">
        <v>15633</v>
      </c>
      <c r="I220" s="1" t="s">
        <v>15634</v>
      </c>
      <c r="J220" s="1" t="s">
        <v>15634</v>
      </c>
      <c r="K220" s="2"/>
      <c r="L220" s="1">
        <v>-9.0</v>
      </c>
      <c r="M220" s="1"/>
      <c r="N220" s="1">
        <v>5.907966666666667</v>
      </c>
      <c r="O220" s="1" t="s">
        <v>14940</v>
      </c>
      <c r="P220" s="1" t="s">
        <v>15635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58</v>
      </c>
      <c r="B221" s="1" t="s">
        <v>17</v>
      </c>
      <c r="C221" s="1">
        <v>264.0</v>
      </c>
      <c r="D221" s="1">
        <v>0.0</v>
      </c>
      <c r="E221" s="2"/>
      <c r="F221" s="1" t="s">
        <v>19</v>
      </c>
      <c r="G221" s="1" t="s">
        <v>20</v>
      </c>
      <c r="H221" s="1" t="s">
        <v>15636</v>
      </c>
      <c r="I221" s="1" t="s">
        <v>15637</v>
      </c>
      <c r="J221" s="1" t="s">
        <v>15637</v>
      </c>
      <c r="K221" s="2"/>
      <c r="L221" s="1">
        <v>-6.0</v>
      </c>
      <c r="M221" s="1"/>
      <c r="N221" s="1">
        <v>8.086616666666666</v>
      </c>
      <c r="O221" s="1" t="s">
        <v>14940</v>
      </c>
      <c r="P221" s="1" t="s">
        <v>15638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3">
        <v>369.0</v>
      </c>
      <c r="D222" s="1">
        <v>0.0</v>
      </c>
      <c r="E222" s="1" t="s">
        <v>560</v>
      </c>
      <c r="F222" s="1" t="s">
        <v>19</v>
      </c>
      <c r="G222" s="1" t="s">
        <v>20</v>
      </c>
      <c r="H222" s="1" t="s">
        <v>15639</v>
      </c>
      <c r="I222" s="1" t="s">
        <v>15640</v>
      </c>
      <c r="J222" s="1" t="s">
        <v>15640</v>
      </c>
      <c r="K222" s="2"/>
      <c r="L222" s="1">
        <v>-3.0</v>
      </c>
      <c r="M222" s="1"/>
      <c r="N222" s="1">
        <v>11.438133333333333</v>
      </c>
      <c r="O222" s="1" t="s">
        <v>14940</v>
      </c>
      <c r="P222" s="1" t="s">
        <v>15641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28</v>
      </c>
      <c r="B223" s="1" t="s">
        <v>17</v>
      </c>
      <c r="C223" s="3">
        <v>478.2</v>
      </c>
      <c r="D223" s="1">
        <v>0.0</v>
      </c>
      <c r="E223" s="1" t="s">
        <v>29</v>
      </c>
      <c r="F223" s="1" t="s">
        <v>19</v>
      </c>
      <c r="G223" s="1" t="s">
        <v>20</v>
      </c>
      <c r="H223" s="1" t="s">
        <v>15642</v>
      </c>
      <c r="I223" s="1" t="s">
        <v>15643</v>
      </c>
      <c r="J223" s="1" t="s">
        <v>15643</v>
      </c>
      <c r="K223" s="2"/>
      <c r="L223" s="1">
        <v>-6.0</v>
      </c>
      <c r="M223" s="1"/>
      <c r="N223" s="1">
        <v>8.862833333333333</v>
      </c>
      <c r="O223" s="1" t="s">
        <v>14940</v>
      </c>
      <c r="P223" s="1" t="s">
        <v>15644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179</v>
      </c>
      <c r="B224" s="1" t="s">
        <v>17</v>
      </c>
      <c r="C224" s="1">
        <v>59.0</v>
      </c>
      <c r="D224" s="1">
        <v>0.0</v>
      </c>
      <c r="E224" s="2"/>
      <c r="F224" s="1" t="s">
        <v>67</v>
      </c>
      <c r="G224" s="1" t="s">
        <v>93</v>
      </c>
      <c r="H224" s="1" t="s">
        <v>15645</v>
      </c>
      <c r="I224" s="1" t="s">
        <v>15646</v>
      </c>
      <c r="J224" s="1" t="s">
        <v>15646</v>
      </c>
      <c r="K224" s="2"/>
      <c r="L224" s="1">
        <v>-4.0</v>
      </c>
      <c r="M224" s="1"/>
      <c r="N224" s="1">
        <v>0.9916166666666667</v>
      </c>
      <c r="O224" s="1" t="s">
        <v>182</v>
      </c>
      <c r="P224" s="1" t="s">
        <v>15647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28</v>
      </c>
      <c r="B225" s="1" t="s">
        <v>17</v>
      </c>
      <c r="C225" s="1">
        <v>214.2</v>
      </c>
      <c r="D225" s="1">
        <v>0.0</v>
      </c>
      <c r="E225" s="1" t="s">
        <v>29</v>
      </c>
      <c r="F225" s="1" t="s">
        <v>19</v>
      </c>
      <c r="G225" s="1" t="s">
        <v>20</v>
      </c>
      <c r="H225" s="1" t="s">
        <v>15648</v>
      </c>
      <c r="I225" s="1" t="s">
        <v>15649</v>
      </c>
      <c r="J225" s="1" t="s">
        <v>15649</v>
      </c>
      <c r="K225" s="2"/>
      <c r="L225" s="1">
        <v>-9.0</v>
      </c>
      <c r="M225" s="1"/>
      <c r="N225" s="1">
        <v>5.597166666666666</v>
      </c>
      <c r="O225" s="1" t="s">
        <v>14940</v>
      </c>
      <c r="P225" s="1" t="s">
        <v>15094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28</v>
      </c>
      <c r="B226" s="1" t="s">
        <v>17</v>
      </c>
      <c r="C226" s="3">
        <v>214.2</v>
      </c>
      <c r="D226" s="1">
        <v>0.0</v>
      </c>
      <c r="E226" s="1" t="s">
        <v>29</v>
      </c>
      <c r="F226" s="1" t="s">
        <v>19</v>
      </c>
      <c r="G226" s="1" t="s">
        <v>20</v>
      </c>
      <c r="H226" s="1" t="s">
        <v>15650</v>
      </c>
      <c r="I226" s="1" t="s">
        <v>15651</v>
      </c>
      <c r="J226" s="1" t="s">
        <v>15651</v>
      </c>
      <c r="K226" s="2"/>
      <c r="L226" s="1">
        <v>-4.0</v>
      </c>
      <c r="M226" s="1"/>
      <c r="N226" s="1">
        <v>10.715483333333333</v>
      </c>
      <c r="O226" s="1" t="s">
        <v>14940</v>
      </c>
      <c r="P226" s="1" t="s">
        <v>15253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28</v>
      </c>
      <c r="B227" s="1" t="s">
        <v>17</v>
      </c>
      <c r="C227" s="1">
        <v>658.0</v>
      </c>
      <c r="D227" s="1">
        <v>0.0</v>
      </c>
      <c r="E227" s="1" t="s">
        <v>29</v>
      </c>
      <c r="F227" s="1" t="s">
        <v>19</v>
      </c>
      <c r="G227" s="1" t="s">
        <v>20</v>
      </c>
      <c r="H227" s="1" t="s">
        <v>15652</v>
      </c>
      <c r="I227" s="1" t="s">
        <v>15653</v>
      </c>
      <c r="J227" s="1" t="s">
        <v>15653</v>
      </c>
      <c r="K227" s="2"/>
      <c r="L227" s="1">
        <v>-9.0</v>
      </c>
      <c r="M227" s="1"/>
      <c r="N227" s="1">
        <v>10.888633333333333</v>
      </c>
      <c r="O227" s="1" t="s">
        <v>14940</v>
      </c>
      <c r="P227" s="1" t="s">
        <v>15654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179</v>
      </c>
      <c r="B228" s="1" t="s">
        <v>17</v>
      </c>
      <c r="C228" s="1">
        <v>673.0</v>
      </c>
      <c r="D228" s="1">
        <v>0.0</v>
      </c>
      <c r="E228" s="1" t="s">
        <v>15119</v>
      </c>
      <c r="F228" s="1" t="s">
        <v>38</v>
      </c>
      <c r="G228" s="1" t="s">
        <v>93</v>
      </c>
      <c r="H228" s="1" t="s">
        <v>15655</v>
      </c>
      <c r="I228" s="1" t="s">
        <v>15656</v>
      </c>
      <c r="J228" s="1" t="s">
        <v>15657</v>
      </c>
      <c r="K228" s="1" t="s">
        <v>15658</v>
      </c>
      <c r="L228" s="1">
        <v>-9.0</v>
      </c>
      <c r="M228" s="1">
        <v>0.0292</v>
      </c>
      <c r="N228" s="1">
        <v>9.2656</v>
      </c>
      <c r="O228" s="1" t="s">
        <v>182</v>
      </c>
      <c r="P228" s="1" t="s">
        <v>15659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28</v>
      </c>
      <c r="B229" s="1" t="s">
        <v>17</v>
      </c>
      <c r="C229" s="1">
        <v>264.0</v>
      </c>
      <c r="D229" s="1">
        <v>0.0</v>
      </c>
      <c r="E229" s="1" t="s">
        <v>29</v>
      </c>
      <c r="F229" s="1" t="s">
        <v>19</v>
      </c>
      <c r="G229" s="1" t="s">
        <v>20</v>
      </c>
      <c r="H229" s="1" t="s">
        <v>15660</v>
      </c>
      <c r="I229" s="1" t="s">
        <v>15661</v>
      </c>
      <c r="J229" s="1" t="s">
        <v>15661</v>
      </c>
      <c r="K229" s="2"/>
      <c r="L229" s="1">
        <v>-7.0</v>
      </c>
      <c r="M229" s="1"/>
      <c r="N229" s="1">
        <v>7.817366666666667</v>
      </c>
      <c r="O229" s="1" t="s">
        <v>14940</v>
      </c>
      <c r="P229" s="1" t="s">
        <v>15662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179</v>
      </c>
      <c r="B230" s="1" t="s">
        <v>17</v>
      </c>
      <c r="C230" s="1">
        <v>20.0</v>
      </c>
      <c r="D230" s="1">
        <v>35.0</v>
      </c>
      <c r="E230" s="2"/>
      <c r="F230" s="1" t="s">
        <v>67</v>
      </c>
      <c r="G230" s="1" t="s">
        <v>93</v>
      </c>
      <c r="H230" s="1" t="s">
        <v>15663</v>
      </c>
      <c r="I230" s="1" t="s">
        <v>15664</v>
      </c>
      <c r="J230" s="1" t="s">
        <v>15664</v>
      </c>
      <c r="K230" s="2"/>
      <c r="L230" s="1">
        <v>-4.0</v>
      </c>
      <c r="M230" s="1"/>
      <c r="N230" s="1">
        <v>0.05198333333333333</v>
      </c>
      <c r="O230" s="1" t="s">
        <v>182</v>
      </c>
      <c r="P230" s="1" t="s">
        <v>15665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36</v>
      </c>
      <c r="B231" s="1" t="s">
        <v>17</v>
      </c>
      <c r="C231" s="3">
        <v>199.0</v>
      </c>
      <c r="D231" s="1">
        <v>50.0</v>
      </c>
      <c r="E231" s="2"/>
      <c r="F231" s="1" t="s">
        <v>67</v>
      </c>
      <c r="G231" s="1" t="s">
        <v>93</v>
      </c>
      <c r="H231" s="1" t="s">
        <v>15666</v>
      </c>
      <c r="I231" s="1" t="s">
        <v>15667</v>
      </c>
      <c r="J231" s="1" t="s">
        <v>15667</v>
      </c>
      <c r="K231" s="2"/>
      <c r="L231" s="1">
        <v>-12.0</v>
      </c>
      <c r="M231" s="1"/>
      <c r="N231" s="1">
        <v>7.374533333333333</v>
      </c>
      <c r="O231" s="1" t="s">
        <v>5407</v>
      </c>
      <c r="P231" s="1" t="s">
        <v>7073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179</v>
      </c>
      <c r="B232" s="1" t="s">
        <v>17</v>
      </c>
      <c r="C232" s="1">
        <v>249.0</v>
      </c>
      <c r="D232" s="1">
        <v>0.0</v>
      </c>
      <c r="E232" s="2"/>
      <c r="F232" s="1" t="s">
        <v>67</v>
      </c>
      <c r="G232" s="1" t="s">
        <v>93</v>
      </c>
      <c r="H232" s="1" t="s">
        <v>15668</v>
      </c>
      <c r="I232" s="1" t="s">
        <v>15669</v>
      </c>
      <c r="J232" s="1" t="s">
        <v>15669</v>
      </c>
      <c r="K232" s="2"/>
      <c r="L232" s="1">
        <v>5.0</v>
      </c>
      <c r="M232" s="1"/>
      <c r="N232" s="1">
        <v>10.4181</v>
      </c>
      <c r="O232" s="1" t="s">
        <v>182</v>
      </c>
      <c r="P232" s="1" t="s">
        <v>15670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28</v>
      </c>
      <c r="B233" s="1" t="s">
        <v>17</v>
      </c>
      <c r="C233" s="1">
        <v>375.2</v>
      </c>
      <c r="D233" s="1">
        <v>0.0</v>
      </c>
      <c r="E233" s="1" t="s">
        <v>29</v>
      </c>
      <c r="F233" s="1" t="s">
        <v>19</v>
      </c>
      <c r="G233" s="1" t="s">
        <v>20</v>
      </c>
      <c r="H233" s="1" t="s">
        <v>15671</v>
      </c>
      <c r="I233" s="1" t="s">
        <v>15672</v>
      </c>
      <c r="J233" s="1" t="s">
        <v>15672</v>
      </c>
      <c r="K233" s="2"/>
      <c r="L233" s="1">
        <v>-5.0</v>
      </c>
      <c r="M233" s="1"/>
      <c r="N233" s="1">
        <v>9.684966666666666</v>
      </c>
      <c r="O233" s="1" t="s">
        <v>14940</v>
      </c>
      <c r="P233" s="1" t="s">
        <v>15673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1">
        <v>434.0</v>
      </c>
      <c r="D234" s="1">
        <v>0.0</v>
      </c>
      <c r="E234" s="1" t="s">
        <v>18</v>
      </c>
      <c r="F234" s="1" t="s">
        <v>19</v>
      </c>
      <c r="G234" s="1" t="s">
        <v>20</v>
      </c>
      <c r="H234" s="1" t="s">
        <v>15674</v>
      </c>
      <c r="I234" s="1" t="s">
        <v>15675</v>
      </c>
      <c r="J234" s="1" t="s">
        <v>15675</v>
      </c>
      <c r="K234" s="2"/>
      <c r="L234" s="1">
        <v>-3.0</v>
      </c>
      <c r="M234" s="1"/>
      <c r="N234" s="1">
        <v>11.837166666666667</v>
      </c>
      <c r="O234" s="1" t="s">
        <v>14940</v>
      </c>
      <c r="P234" s="1" t="s">
        <v>15676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16</v>
      </c>
      <c r="B235" s="1" t="s">
        <v>17</v>
      </c>
      <c r="C235" s="1">
        <v>758.0</v>
      </c>
      <c r="D235" s="1">
        <v>0.0</v>
      </c>
      <c r="E235" s="1" t="s">
        <v>15677</v>
      </c>
      <c r="F235" s="1" t="s">
        <v>19</v>
      </c>
      <c r="G235" s="1" t="s">
        <v>20</v>
      </c>
      <c r="H235" s="1" t="s">
        <v>15678</v>
      </c>
      <c r="I235" s="1" t="s">
        <v>15679</v>
      </c>
      <c r="J235" s="1" t="s">
        <v>15679</v>
      </c>
      <c r="K235" s="2"/>
      <c r="L235" s="1">
        <v>-4.0</v>
      </c>
      <c r="M235" s="1"/>
      <c r="N235" s="1">
        <v>15.886833333333334</v>
      </c>
      <c r="O235" s="1" t="s">
        <v>14940</v>
      </c>
      <c r="P235" s="1" t="s">
        <v>15680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58</v>
      </c>
      <c r="B236" s="1" t="s">
        <v>17</v>
      </c>
      <c r="C236" s="1">
        <v>490.0</v>
      </c>
      <c r="D236" s="1">
        <v>0.0</v>
      </c>
      <c r="E236" s="2"/>
      <c r="F236" s="1" t="s">
        <v>19</v>
      </c>
      <c r="G236" s="1" t="s">
        <v>20</v>
      </c>
      <c r="H236" s="1" t="s">
        <v>15681</v>
      </c>
      <c r="I236" s="1" t="s">
        <v>15682</v>
      </c>
      <c r="J236" s="1" t="s">
        <v>15682</v>
      </c>
      <c r="K236" s="2"/>
      <c r="L236" s="1">
        <v>-6.0</v>
      </c>
      <c r="M236" s="1"/>
      <c r="N236" s="1">
        <v>8.91695</v>
      </c>
      <c r="O236" s="1" t="s">
        <v>14940</v>
      </c>
      <c r="P236" s="1" t="s">
        <v>15683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36</v>
      </c>
      <c r="B237" s="1" t="s">
        <v>17</v>
      </c>
      <c r="C237" s="1">
        <v>130.0</v>
      </c>
      <c r="D237" s="1">
        <v>9.0</v>
      </c>
      <c r="E237" s="2"/>
      <c r="F237" s="1" t="s">
        <v>67</v>
      </c>
      <c r="G237" s="1" t="s">
        <v>20</v>
      </c>
      <c r="H237" s="1" t="s">
        <v>15684</v>
      </c>
      <c r="I237" s="1" t="s">
        <v>15685</v>
      </c>
      <c r="J237" s="1" t="s">
        <v>15685</v>
      </c>
      <c r="K237" s="2"/>
      <c r="L237" s="1">
        <v>-10.0</v>
      </c>
      <c r="M237" s="1"/>
      <c r="N237" s="1">
        <v>8.10975</v>
      </c>
      <c r="O237" s="1" t="s">
        <v>5407</v>
      </c>
      <c r="P237" s="1" t="s">
        <v>15686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388.0</v>
      </c>
      <c r="D238" s="1">
        <v>0.0</v>
      </c>
      <c r="E238" s="1" t="s">
        <v>445</v>
      </c>
      <c r="F238" s="1" t="s">
        <v>19</v>
      </c>
      <c r="G238" s="1" t="s">
        <v>20</v>
      </c>
      <c r="H238" s="1" t="s">
        <v>15687</v>
      </c>
      <c r="I238" s="1" t="s">
        <v>15688</v>
      </c>
      <c r="J238" s="1" t="s">
        <v>15688</v>
      </c>
      <c r="K238" s="2"/>
      <c r="L238" s="1">
        <v>-3.0</v>
      </c>
      <c r="M238" s="1"/>
      <c r="N238" s="1">
        <v>11.840333333333334</v>
      </c>
      <c r="O238" s="1" t="s">
        <v>14940</v>
      </c>
      <c r="P238" s="1" t="s">
        <v>15689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28</v>
      </c>
      <c r="B239" s="1" t="s">
        <v>17</v>
      </c>
      <c r="C239" s="1">
        <v>364.0</v>
      </c>
      <c r="D239" s="1">
        <v>0.0</v>
      </c>
      <c r="E239" s="1" t="s">
        <v>29</v>
      </c>
      <c r="F239" s="1" t="s">
        <v>19</v>
      </c>
      <c r="G239" s="1" t="s">
        <v>20</v>
      </c>
      <c r="H239" s="1" t="s">
        <v>15690</v>
      </c>
      <c r="I239" s="1" t="s">
        <v>15691</v>
      </c>
      <c r="J239" s="1" t="s">
        <v>15691</v>
      </c>
      <c r="K239" s="2"/>
      <c r="L239" s="1">
        <v>0.0</v>
      </c>
      <c r="M239" s="1"/>
      <c r="N239" s="1">
        <v>15.936083333333332</v>
      </c>
      <c r="O239" s="1" t="s">
        <v>14940</v>
      </c>
      <c r="P239" s="1" t="s">
        <v>15540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28</v>
      </c>
      <c r="B240" s="1" t="s">
        <v>17</v>
      </c>
      <c r="C240" s="1">
        <v>264.0</v>
      </c>
      <c r="D240" s="1">
        <v>0.0</v>
      </c>
      <c r="E240" s="1" t="s">
        <v>29</v>
      </c>
      <c r="F240" s="1" t="s">
        <v>19</v>
      </c>
      <c r="G240" s="1" t="s">
        <v>20</v>
      </c>
      <c r="H240" s="1" t="s">
        <v>15692</v>
      </c>
      <c r="I240" s="1" t="s">
        <v>15693</v>
      </c>
      <c r="J240" s="1" t="s">
        <v>15693</v>
      </c>
      <c r="K240" s="2"/>
      <c r="L240" s="1">
        <v>-7.0</v>
      </c>
      <c r="M240" s="1"/>
      <c r="N240" s="1">
        <v>7.23935</v>
      </c>
      <c r="O240" s="1" t="s">
        <v>14940</v>
      </c>
      <c r="P240" s="1" t="s">
        <v>15694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28</v>
      </c>
      <c r="B241" s="3" t="s">
        <v>17</v>
      </c>
      <c r="C241" s="1">
        <v>249.2</v>
      </c>
      <c r="D241" s="1">
        <v>0.0</v>
      </c>
      <c r="E241" s="1" t="s">
        <v>29</v>
      </c>
      <c r="F241" s="1" t="s">
        <v>19</v>
      </c>
      <c r="G241" s="1" t="s">
        <v>20</v>
      </c>
      <c r="H241" s="1" t="s">
        <v>15695</v>
      </c>
      <c r="I241" s="1" t="s">
        <v>15696</v>
      </c>
      <c r="J241" s="1" t="s">
        <v>15696</v>
      </c>
      <c r="K241" s="2"/>
      <c r="L241" s="1">
        <v>-7.0</v>
      </c>
      <c r="M241" s="1"/>
      <c r="N241" s="1">
        <v>7.324083333333333</v>
      </c>
      <c r="O241" s="1" t="s">
        <v>14940</v>
      </c>
      <c r="P241" s="1" t="s">
        <v>15697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58</v>
      </c>
      <c r="B242" s="1" t="s">
        <v>17</v>
      </c>
      <c r="C242" s="3">
        <v>264.0</v>
      </c>
      <c r="D242" s="1">
        <v>0.0</v>
      </c>
      <c r="E242" s="2"/>
      <c r="F242" s="1" t="s">
        <v>19</v>
      </c>
      <c r="G242" s="1" t="s">
        <v>20</v>
      </c>
      <c r="H242" s="1" t="s">
        <v>15698</v>
      </c>
      <c r="I242" s="1" t="s">
        <v>15699</v>
      </c>
      <c r="J242" s="1" t="s">
        <v>15699</v>
      </c>
      <c r="K242" s="2"/>
      <c r="L242" s="1">
        <v>-5.0</v>
      </c>
      <c r="M242" s="1"/>
      <c r="N242" s="1">
        <v>9.11325</v>
      </c>
      <c r="O242" s="1" t="s">
        <v>14940</v>
      </c>
      <c r="P242" s="1" t="s">
        <v>15335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58</v>
      </c>
      <c r="B243" s="1" t="s">
        <v>17</v>
      </c>
      <c r="C243" s="1">
        <v>329.0</v>
      </c>
      <c r="D243" s="1">
        <v>0.0</v>
      </c>
      <c r="E243" s="2"/>
      <c r="F243" s="1" t="s">
        <v>19</v>
      </c>
      <c r="G243" s="1" t="s">
        <v>20</v>
      </c>
      <c r="H243" s="1" t="s">
        <v>15700</v>
      </c>
      <c r="I243" s="1" t="s">
        <v>15701</v>
      </c>
      <c r="J243" s="1" t="s">
        <v>15701</v>
      </c>
      <c r="K243" s="2"/>
      <c r="L243" s="1">
        <v>-7.0</v>
      </c>
      <c r="M243" s="1"/>
      <c r="N243" s="1">
        <v>7.627533333333333</v>
      </c>
      <c r="O243" s="1" t="s">
        <v>14940</v>
      </c>
      <c r="P243" s="1" t="s">
        <v>15702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28</v>
      </c>
      <c r="B244" s="1" t="s">
        <v>17</v>
      </c>
      <c r="C244" s="1">
        <v>214.2</v>
      </c>
      <c r="D244" s="1">
        <v>0.0</v>
      </c>
      <c r="E244" s="1" t="s">
        <v>29</v>
      </c>
      <c r="F244" s="1" t="s">
        <v>19</v>
      </c>
      <c r="G244" s="1" t="s">
        <v>20</v>
      </c>
      <c r="H244" s="1" t="s">
        <v>15703</v>
      </c>
      <c r="I244" s="1" t="s">
        <v>15704</v>
      </c>
      <c r="J244" s="1" t="s">
        <v>15704</v>
      </c>
      <c r="K244" s="2"/>
      <c r="L244" s="1">
        <v>-6.0</v>
      </c>
      <c r="M244" s="1"/>
      <c r="N244" s="1">
        <v>8.284</v>
      </c>
      <c r="O244" s="1" t="s">
        <v>14940</v>
      </c>
      <c r="P244" s="1" t="s">
        <v>15094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28</v>
      </c>
      <c r="B245" s="1" t="s">
        <v>17</v>
      </c>
      <c r="C245" s="1">
        <v>406.4</v>
      </c>
      <c r="D245" s="1">
        <v>0.0</v>
      </c>
      <c r="E245" s="1" t="s">
        <v>29</v>
      </c>
      <c r="F245" s="1" t="s">
        <v>19</v>
      </c>
      <c r="G245" s="1" t="s">
        <v>20</v>
      </c>
      <c r="H245" s="1" t="s">
        <v>15705</v>
      </c>
      <c r="I245" s="1" t="s">
        <v>15706</v>
      </c>
      <c r="J245" s="1" t="s">
        <v>15706</v>
      </c>
      <c r="K245" s="2"/>
      <c r="L245" s="1">
        <v>-5.0</v>
      </c>
      <c r="M245" s="1"/>
      <c r="N245" s="1">
        <v>9.01</v>
      </c>
      <c r="O245" s="1" t="s">
        <v>14940</v>
      </c>
      <c r="P245" s="1" t="s">
        <v>15707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28</v>
      </c>
      <c r="B246" s="1" t="s">
        <v>17</v>
      </c>
      <c r="C246" s="1">
        <v>366.2</v>
      </c>
      <c r="D246" s="1">
        <v>0.0</v>
      </c>
      <c r="E246" s="1" t="s">
        <v>29</v>
      </c>
      <c r="F246" s="1" t="s">
        <v>19</v>
      </c>
      <c r="G246" s="1" t="s">
        <v>20</v>
      </c>
      <c r="H246" s="1" t="s">
        <v>15708</v>
      </c>
      <c r="I246" s="1" t="s">
        <v>15709</v>
      </c>
      <c r="J246" s="1" t="s">
        <v>15709</v>
      </c>
      <c r="K246" s="2"/>
      <c r="L246" s="1">
        <v>-6.0</v>
      </c>
      <c r="M246" s="1"/>
      <c r="N246" s="1">
        <v>8.980916666666667</v>
      </c>
      <c r="O246" s="1" t="s">
        <v>14940</v>
      </c>
      <c r="P246" s="1" t="s">
        <v>15710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16</v>
      </c>
      <c r="B247" s="1" t="s">
        <v>17</v>
      </c>
      <c r="C247" s="1">
        <v>274.0</v>
      </c>
      <c r="D247" s="1">
        <v>0.0</v>
      </c>
      <c r="E247" s="1" t="s">
        <v>15711</v>
      </c>
      <c r="F247" s="1" t="s">
        <v>19</v>
      </c>
      <c r="G247" s="1" t="s">
        <v>20</v>
      </c>
      <c r="H247" s="1" t="s">
        <v>15712</v>
      </c>
      <c r="I247" s="1" t="s">
        <v>15713</v>
      </c>
      <c r="J247" s="1" t="s">
        <v>15713</v>
      </c>
      <c r="K247" s="2"/>
      <c r="L247" s="1">
        <v>-6.0</v>
      </c>
      <c r="M247" s="1"/>
      <c r="N247" s="1">
        <v>8.526666666666667</v>
      </c>
      <c r="O247" s="1" t="s">
        <v>14940</v>
      </c>
      <c r="P247" s="1" t="s">
        <v>15714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36</v>
      </c>
      <c r="B248" s="1" t="s">
        <v>17</v>
      </c>
      <c r="C248" s="1">
        <v>319.0</v>
      </c>
      <c r="D248" s="1">
        <v>75.0</v>
      </c>
      <c r="E248" s="2"/>
      <c r="F248" s="1" t="s">
        <v>67</v>
      </c>
      <c r="G248" s="1" t="s">
        <v>93</v>
      </c>
      <c r="H248" s="1" t="s">
        <v>15715</v>
      </c>
      <c r="I248" s="1" t="s">
        <v>15716</v>
      </c>
      <c r="J248" s="1" t="s">
        <v>15716</v>
      </c>
      <c r="K248" s="2"/>
      <c r="L248" s="1">
        <v>-9.0</v>
      </c>
      <c r="M248" s="1"/>
      <c r="N248" s="1">
        <v>9.48495</v>
      </c>
      <c r="O248" s="1" t="s">
        <v>5407</v>
      </c>
      <c r="P248" s="1" t="s">
        <v>15717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289.0</v>
      </c>
      <c r="D249" s="1">
        <v>0.0</v>
      </c>
      <c r="E249" s="1" t="s">
        <v>15718</v>
      </c>
      <c r="F249" s="1" t="s">
        <v>19</v>
      </c>
      <c r="G249" s="1" t="s">
        <v>20</v>
      </c>
      <c r="H249" s="1" t="s">
        <v>15719</v>
      </c>
      <c r="I249" s="1" t="s">
        <v>15720</v>
      </c>
      <c r="J249" s="1" t="s">
        <v>15720</v>
      </c>
      <c r="K249" s="2"/>
      <c r="L249" s="1">
        <v>-8.0</v>
      </c>
      <c r="M249" s="1"/>
      <c r="N249" s="1">
        <v>6.2005333333333335</v>
      </c>
      <c r="O249" s="1" t="s">
        <v>14940</v>
      </c>
      <c r="P249" s="1" t="s">
        <v>15721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1">
        <v>264.0</v>
      </c>
      <c r="D250" s="1">
        <v>0.0</v>
      </c>
      <c r="E250" s="1" t="s">
        <v>15722</v>
      </c>
      <c r="F250" s="1" t="s">
        <v>19</v>
      </c>
      <c r="G250" s="1" t="s">
        <v>20</v>
      </c>
      <c r="H250" s="1" t="s">
        <v>15723</v>
      </c>
      <c r="I250" s="1" t="s">
        <v>15724</v>
      </c>
      <c r="J250" s="1" t="s">
        <v>15724</v>
      </c>
      <c r="K250" s="2"/>
      <c r="L250" s="1">
        <v>-9.0</v>
      </c>
      <c r="M250" s="1"/>
      <c r="N250" s="1">
        <v>5.865933333333333</v>
      </c>
      <c r="O250" s="1" t="s">
        <v>14940</v>
      </c>
      <c r="P250" s="1" t="s">
        <v>15583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58</v>
      </c>
      <c r="B251" s="1" t="s">
        <v>17</v>
      </c>
      <c r="C251" s="3">
        <v>369.0</v>
      </c>
      <c r="D251" s="1">
        <v>0.0</v>
      </c>
      <c r="E251" s="2"/>
      <c r="F251" s="1" t="s">
        <v>19</v>
      </c>
      <c r="G251" s="1" t="s">
        <v>20</v>
      </c>
      <c r="H251" s="1" t="s">
        <v>15725</v>
      </c>
      <c r="I251" s="1" t="s">
        <v>15726</v>
      </c>
      <c r="J251" s="1" t="s">
        <v>15726</v>
      </c>
      <c r="K251" s="2"/>
      <c r="L251" s="1">
        <v>-4.0</v>
      </c>
      <c r="M251" s="1"/>
      <c r="N251" s="1">
        <v>10.865383333333334</v>
      </c>
      <c r="O251" s="1" t="s">
        <v>14940</v>
      </c>
      <c r="P251" s="1" t="s">
        <v>15727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179</v>
      </c>
      <c r="B252" s="1" t="s">
        <v>17</v>
      </c>
      <c r="C252" s="3">
        <v>39.0</v>
      </c>
      <c r="D252" s="1">
        <v>0.0</v>
      </c>
      <c r="E252" s="2"/>
      <c r="F252" s="1" t="s">
        <v>67</v>
      </c>
      <c r="G252" s="1" t="s">
        <v>93</v>
      </c>
      <c r="H252" s="1" t="s">
        <v>15728</v>
      </c>
      <c r="I252" s="1" t="s">
        <v>15729</v>
      </c>
      <c r="J252" s="1" t="s">
        <v>15729</v>
      </c>
      <c r="K252" s="2"/>
      <c r="L252" s="1">
        <v>-4.0</v>
      </c>
      <c r="M252" s="1"/>
      <c r="N252" s="1">
        <v>0.2820666666666667</v>
      </c>
      <c r="O252" s="1" t="s">
        <v>182</v>
      </c>
      <c r="P252" s="1" t="s">
        <v>15730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28</v>
      </c>
      <c r="B253" s="1" t="s">
        <v>17</v>
      </c>
      <c r="C253" s="3">
        <v>364.0</v>
      </c>
      <c r="D253" s="1">
        <v>0.0</v>
      </c>
      <c r="E253" s="1" t="s">
        <v>29</v>
      </c>
      <c r="F253" s="1" t="s">
        <v>19</v>
      </c>
      <c r="G253" s="1" t="s">
        <v>20</v>
      </c>
      <c r="H253" s="1" t="s">
        <v>15731</v>
      </c>
      <c r="I253" s="1" t="s">
        <v>15732</v>
      </c>
      <c r="J253" s="1" t="s">
        <v>15732</v>
      </c>
      <c r="K253" s="2"/>
      <c r="L253" s="1">
        <v>-5.0</v>
      </c>
      <c r="M253" s="1"/>
      <c r="N253" s="1">
        <v>9.5564</v>
      </c>
      <c r="O253" s="1" t="s">
        <v>14940</v>
      </c>
      <c r="P253" s="1" t="s">
        <v>15733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36</v>
      </c>
      <c r="B254" s="1" t="s">
        <v>17</v>
      </c>
      <c r="C254" s="1">
        <v>297.0</v>
      </c>
      <c r="D254" s="1">
        <v>62.0</v>
      </c>
      <c r="E254" s="2"/>
      <c r="F254" s="1" t="s">
        <v>67</v>
      </c>
      <c r="G254" s="1" t="s">
        <v>20</v>
      </c>
      <c r="H254" s="1" t="s">
        <v>15734</v>
      </c>
      <c r="I254" s="1" t="s">
        <v>15735</v>
      </c>
      <c r="J254" s="1" t="s">
        <v>15735</v>
      </c>
      <c r="K254" s="2"/>
      <c r="L254" s="1">
        <v>-11.0</v>
      </c>
      <c r="M254" s="1"/>
      <c r="N254" s="1">
        <v>7.45835</v>
      </c>
      <c r="O254" s="1" t="s">
        <v>5407</v>
      </c>
      <c r="P254" s="1" t="s">
        <v>15736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58</v>
      </c>
      <c r="B255" s="1" t="s">
        <v>17</v>
      </c>
      <c r="C255" s="1">
        <v>642.0</v>
      </c>
      <c r="D255" s="1">
        <v>0.0</v>
      </c>
      <c r="E255" s="2"/>
      <c r="F255" s="1" t="s">
        <v>19</v>
      </c>
      <c r="G255" s="1" t="s">
        <v>20</v>
      </c>
      <c r="H255" s="1" t="s">
        <v>15737</v>
      </c>
      <c r="I255" s="1" t="s">
        <v>15738</v>
      </c>
      <c r="J255" s="1" t="s">
        <v>15738</v>
      </c>
      <c r="K255" s="2"/>
      <c r="L255" s="1">
        <v>-10.0</v>
      </c>
      <c r="M255" s="1"/>
      <c r="N255" s="1">
        <v>9.238383333333333</v>
      </c>
      <c r="O255" s="1" t="s">
        <v>14940</v>
      </c>
      <c r="P255" s="1" t="s">
        <v>15739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329.0</v>
      </c>
      <c r="D256" s="1">
        <v>0.0</v>
      </c>
      <c r="E256" s="1" t="s">
        <v>13457</v>
      </c>
      <c r="F256" s="1" t="s">
        <v>19</v>
      </c>
      <c r="G256" s="1" t="s">
        <v>20</v>
      </c>
      <c r="H256" s="1" t="s">
        <v>15740</v>
      </c>
      <c r="I256" s="1" t="s">
        <v>15741</v>
      </c>
      <c r="J256" s="1" t="s">
        <v>15741</v>
      </c>
      <c r="K256" s="2"/>
      <c r="L256" s="1">
        <v>-9.0</v>
      </c>
      <c r="M256" s="1"/>
      <c r="N256" s="1">
        <v>5.630333333333334</v>
      </c>
      <c r="O256" s="1" t="s">
        <v>14940</v>
      </c>
      <c r="P256" s="1" t="s">
        <v>9316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28</v>
      </c>
      <c r="B257" s="1" t="s">
        <v>17</v>
      </c>
      <c r="C257" s="1">
        <v>329.0</v>
      </c>
      <c r="D257" s="1">
        <v>0.0</v>
      </c>
      <c r="E257" s="1" t="s">
        <v>29</v>
      </c>
      <c r="F257" s="1" t="s">
        <v>19</v>
      </c>
      <c r="G257" s="1" t="s">
        <v>20</v>
      </c>
      <c r="H257" s="1" t="s">
        <v>15742</v>
      </c>
      <c r="I257" s="1" t="s">
        <v>15743</v>
      </c>
      <c r="J257" s="1" t="s">
        <v>15743</v>
      </c>
      <c r="K257" s="2"/>
      <c r="L257" s="1">
        <v>-8.0</v>
      </c>
      <c r="M257" s="1"/>
      <c r="N257" s="1">
        <v>6.82875</v>
      </c>
      <c r="O257" s="1" t="s">
        <v>14940</v>
      </c>
      <c r="P257" s="1" t="s">
        <v>15744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179</v>
      </c>
      <c r="B258" s="1" t="s">
        <v>17</v>
      </c>
      <c r="C258" s="1">
        <v>498.0</v>
      </c>
      <c r="D258" s="1">
        <v>0.0</v>
      </c>
      <c r="E258" s="2"/>
      <c r="F258" s="1" t="s">
        <v>67</v>
      </c>
      <c r="G258" s="1" t="s">
        <v>93</v>
      </c>
      <c r="H258" s="1" t="s">
        <v>15745</v>
      </c>
      <c r="I258" s="1" t="s">
        <v>15746</v>
      </c>
      <c r="J258" s="1" t="s">
        <v>15746</v>
      </c>
      <c r="K258" s="2"/>
      <c r="L258" s="1">
        <v>0.0</v>
      </c>
      <c r="M258" s="1"/>
      <c r="N258" s="1">
        <v>5.901766666666667</v>
      </c>
      <c r="O258" s="1" t="s">
        <v>182</v>
      </c>
      <c r="P258" s="1" t="s">
        <v>15747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36</v>
      </c>
      <c r="B259" s="1" t="s">
        <v>17</v>
      </c>
      <c r="C259" s="1">
        <v>433.0</v>
      </c>
      <c r="D259" s="1">
        <v>0.0</v>
      </c>
      <c r="E259" s="1" t="s">
        <v>15119</v>
      </c>
      <c r="F259" s="1" t="s">
        <v>38</v>
      </c>
      <c r="G259" s="1" t="s">
        <v>93</v>
      </c>
      <c r="H259" s="1" t="s">
        <v>15748</v>
      </c>
      <c r="I259" s="1" t="s">
        <v>15749</v>
      </c>
      <c r="J259" s="1" t="s">
        <v>15750</v>
      </c>
      <c r="K259" s="1" t="s">
        <v>15751</v>
      </c>
      <c r="L259" s="1">
        <v>-10.0</v>
      </c>
      <c r="M259" s="1">
        <v>0.025916666666666668</v>
      </c>
      <c r="N259" s="1">
        <v>16.932733333333335</v>
      </c>
      <c r="O259" s="1" t="s">
        <v>5407</v>
      </c>
      <c r="P259" s="1" t="s">
        <v>15625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28</v>
      </c>
      <c r="B260" s="1" t="s">
        <v>17</v>
      </c>
      <c r="C260" s="1">
        <v>222.2</v>
      </c>
      <c r="D260" s="1">
        <v>0.0</v>
      </c>
      <c r="E260" s="1" t="s">
        <v>29</v>
      </c>
      <c r="F260" s="1" t="s">
        <v>19</v>
      </c>
      <c r="G260" s="1" t="s">
        <v>20</v>
      </c>
      <c r="H260" s="1" t="s">
        <v>15752</v>
      </c>
      <c r="I260" s="1" t="s">
        <v>15753</v>
      </c>
      <c r="J260" s="1" t="s">
        <v>15753</v>
      </c>
      <c r="K260" s="2"/>
      <c r="L260" s="1">
        <v>1.0</v>
      </c>
      <c r="M260" s="1"/>
      <c r="N260" s="1">
        <v>16.368466666666666</v>
      </c>
      <c r="O260" s="1" t="s">
        <v>14940</v>
      </c>
      <c r="P260" s="1" t="s">
        <v>15754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28</v>
      </c>
      <c r="B261" s="1" t="s">
        <v>17</v>
      </c>
      <c r="C261" s="1">
        <v>647.2</v>
      </c>
      <c r="D261" s="1">
        <v>0.0</v>
      </c>
      <c r="E261" s="1" t="s">
        <v>29</v>
      </c>
      <c r="F261" s="1" t="s">
        <v>19</v>
      </c>
      <c r="G261" s="1" t="s">
        <v>20</v>
      </c>
      <c r="H261" s="1" t="s">
        <v>15755</v>
      </c>
      <c r="I261" s="1" t="s">
        <v>15756</v>
      </c>
      <c r="J261" s="1" t="s">
        <v>15756</v>
      </c>
      <c r="K261" s="2"/>
      <c r="L261" s="1">
        <v>-4.0</v>
      </c>
      <c r="M261" s="1"/>
      <c r="N261" s="1">
        <v>15.13195</v>
      </c>
      <c r="O261" s="1" t="s">
        <v>14940</v>
      </c>
      <c r="P261" s="1" t="s">
        <v>15757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36</v>
      </c>
      <c r="B262" s="1" t="s">
        <v>17</v>
      </c>
      <c r="C262" s="1">
        <v>398.0</v>
      </c>
      <c r="D262" s="1">
        <v>100.0</v>
      </c>
      <c r="E262" s="2"/>
      <c r="F262" s="1" t="s">
        <v>67</v>
      </c>
      <c r="G262" s="1" t="s">
        <v>93</v>
      </c>
      <c r="H262" s="1" t="s">
        <v>15758</v>
      </c>
      <c r="I262" s="1" t="s">
        <v>15759</v>
      </c>
      <c r="J262" s="1" t="s">
        <v>15759</v>
      </c>
      <c r="K262" s="2"/>
      <c r="L262" s="1">
        <v>-10.0</v>
      </c>
      <c r="M262" s="1"/>
      <c r="N262" s="1">
        <v>8.706116666666667</v>
      </c>
      <c r="O262" s="1" t="s">
        <v>5407</v>
      </c>
      <c r="P262" s="1" t="s">
        <v>15760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28</v>
      </c>
      <c r="B263" s="1" t="s">
        <v>17</v>
      </c>
      <c r="C263" s="3">
        <v>358.0</v>
      </c>
      <c r="D263" s="1">
        <v>0.0</v>
      </c>
      <c r="E263" s="1" t="s">
        <v>29</v>
      </c>
      <c r="F263" s="1" t="s">
        <v>19</v>
      </c>
      <c r="G263" s="1" t="s">
        <v>20</v>
      </c>
      <c r="H263" s="1" t="s">
        <v>15761</v>
      </c>
      <c r="I263" s="1" t="s">
        <v>15762</v>
      </c>
      <c r="J263" s="1" t="s">
        <v>15762</v>
      </c>
      <c r="K263" s="2"/>
      <c r="L263" s="1">
        <v>-8.0</v>
      </c>
      <c r="M263" s="1"/>
      <c r="N263" s="1">
        <v>6.3686</v>
      </c>
      <c r="O263" s="1" t="s">
        <v>14940</v>
      </c>
      <c r="P263" s="1" t="s">
        <v>15763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28</v>
      </c>
      <c r="B264" s="1" t="s">
        <v>17</v>
      </c>
      <c r="C264" s="1">
        <v>214.2</v>
      </c>
      <c r="D264" s="1">
        <v>0.0</v>
      </c>
      <c r="E264" s="1" t="s">
        <v>29</v>
      </c>
      <c r="F264" s="1" t="s">
        <v>19</v>
      </c>
      <c r="G264" s="1" t="s">
        <v>20</v>
      </c>
      <c r="H264" s="1" t="s">
        <v>15764</v>
      </c>
      <c r="I264" s="1" t="s">
        <v>15765</v>
      </c>
      <c r="J264" s="1" t="s">
        <v>15765</v>
      </c>
      <c r="K264" s="2"/>
      <c r="L264" s="1">
        <v>-9.0</v>
      </c>
      <c r="M264" s="1"/>
      <c r="N264" s="1">
        <v>5.10305</v>
      </c>
      <c r="O264" s="1" t="s">
        <v>14940</v>
      </c>
      <c r="P264" s="1" t="s">
        <v>15766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58</v>
      </c>
      <c r="B265" s="1" t="s">
        <v>17</v>
      </c>
      <c r="C265" s="1">
        <v>329.0</v>
      </c>
      <c r="D265" s="1">
        <v>0.0</v>
      </c>
      <c r="E265" s="2"/>
      <c r="F265" s="1" t="s">
        <v>19</v>
      </c>
      <c r="G265" s="1" t="s">
        <v>20</v>
      </c>
      <c r="H265" s="1" t="s">
        <v>15767</v>
      </c>
      <c r="I265" s="1" t="s">
        <v>15768</v>
      </c>
      <c r="J265" s="1" t="s">
        <v>15768</v>
      </c>
      <c r="K265" s="2"/>
      <c r="L265" s="1">
        <v>-5.0</v>
      </c>
      <c r="M265" s="1"/>
      <c r="N265" s="1">
        <v>9.884466666666667</v>
      </c>
      <c r="O265" s="1" t="s">
        <v>14940</v>
      </c>
      <c r="P265" s="1" t="s">
        <v>15769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28</v>
      </c>
      <c r="B266" s="1" t="s">
        <v>17</v>
      </c>
      <c r="C266" s="3">
        <v>249.2</v>
      </c>
      <c r="D266" s="1">
        <v>0.0</v>
      </c>
      <c r="E266" s="1" t="s">
        <v>29</v>
      </c>
      <c r="F266" s="1" t="s">
        <v>19</v>
      </c>
      <c r="G266" s="1" t="s">
        <v>20</v>
      </c>
      <c r="H266" s="1" t="s">
        <v>15770</v>
      </c>
      <c r="I266" s="1" t="s">
        <v>15771</v>
      </c>
      <c r="J266" s="1" t="s">
        <v>15771</v>
      </c>
      <c r="K266" s="2"/>
      <c r="L266" s="1">
        <v>-7.0</v>
      </c>
      <c r="M266" s="1"/>
      <c r="N266" s="1">
        <v>36.14225</v>
      </c>
      <c r="O266" s="1" t="s">
        <v>14940</v>
      </c>
      <c r="P266" s="1" t="s">
        <v>15772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58</v>
      </c>
      <c r="B267" s="1" t="s">
        <v>17</v>
      </c>
      <c r="C267" s="3">
        <v>329.0</v>
      </c>
      <c r="D267" s="1">
        <v>0.0</v>
      </c>
      <c r="E267" s="2"/>
      <c r="F267" s="1" t="s">
        <v>19</v>
      </c>
      <c r="G267" s="1" t="s">
        <v>20</v>
      </c>
      <c r="H267" s="1" t="s">
        <v>15773</v>
      </c>
      <c r="I267" s="1" t="s">
        <v>15774</v>
      </c>
      <c r="J267" s="1" t="s">
        <v>15774</v>
      </c>
      <c r="K267" s="2"/>
      <c r="L267" s="1">
        <v>-6.0</v>
      </c>
      <c r="M267" s="1"/>
      <c r="N267" s="1">
        <v>8.714566666666666</v>
      </c>
      <c r="O267" s="1" t="s">
        <v>14940</v>
      </c>
      <c r="P267" s="1" t="s">
        <v>15775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36</v>
      </c>
      <c r="B268" s="1" t="s">
        <v>17</v>
      </c>
      <c r="C268" s="3">
        <v>299.0</v>
      </c>
      <c r="D268" s="1">
        <v>75.0</v>
      </c>
      <c r="E268" s="2"/>
      <c r="F268" s="1" t="s">
        <v>67</v>
      </c>
      <c r="G268" s="1" t="s">
        <v>20</v>
      </c>
      <c r="H268" s="1" t="s">
        <v>15776</v>
      </c>
      <c r="I268" s="1" t="s">
        <v>15777</v>
      </c>
      <c r="J268" s="1" t="s">
        <v>15777</v>
      </c>
      <c r="K268" s="2"/>
      <c r="L268" s="1">
        <v>-6.0</v>
      </c>
      <c r="M268" s="1"/>
      <c r="N268" s="1">
        <v>25.314616666666666</v>
      </c>
      <c r="O268" s="1" t="s">
        <v>5407</v>
      </c>
      <c r="P268" s="1" t="s">
        <v>15778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179</v>
      </c>
      <c r="B269" s="1" t="s">
        <v>17</v>
      </c>
      <c r="C269" s="3">
        <v>119.0</v>
      </c>
      <c r="D269" s="1">
        <v>0.0</v>
      </c>
      <c r="E269" s="2"/>
      <c r="F269" s="1" t="s">
        <v>67</v>
      </c>
      <c r="G269" s="1" t="s">
        <v>93</v>
      </c>
      <c r="H269" s="1" t="s">
        <v>15779</v>
      </c>
      <c r="I269" s="1" t="s">
        <v>15780</v>
      </c>
      <c r="J269" s="1" t="s">
        <v>15780</v>
      </c>
      <c r="K269" s="2"/>
      <c r="L269" s="1">
        <v>2.0</v>
      </c>
      <c r="M269" s="1"/>
      <c r="N269" s="1">
        <v>7.7962</v>
      </c>
      <c r="O269" s="1" t="s">
        <v>182</v>
      </c>
      <c r="P269" s="1" t="s">
        <v>15781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179</v>
      </c>
      <c r="B270" s="1" t="s">
        <v>17</v>
      </c>
      <c r="C270" s="1">
        <v>658.0</v>
      </c>
      <c r="D270" s="1">
        <v>0.0</v>
      </c>
      <c r="E270" s="2"/>
      <c r="F270" s="1" t="s">
        <v>67</v>
      </c>
      <c r="G270" s="1" t="s">
        <v>93</v>
      </c>
      <c r="H270" s="1" t="s">
        <v>15782</v>
      </c>
      <c r="I270" s="1" t="s">
        <v>15783</v>
      </c>
      <c r="J270" s="1" t="s">
        <v>15783</v>
      </c>
      <c r="K270" s="2"/>
      <c r="L270" s="1">
        <v>0.0</v>
      </c>
      <c r="M270" s="1"/>
      <c r="N270" s="1">
        <v>9.272</v>
      </c>
      <c r="O270" s="1" t="s">
        <v>182</v>
      </c>
      <c r="P270" s="1" t="s">
        <v>15784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36</v>
      </c>
      <c r="B271" s="1" t="s">
        <v>17</v>
      </c>
      <c r="C271" s="1">
        <v>548.0</v>
      </c>
      <c r="D271" s="1">
        <v>27.0</v>
      </c>
      <c r="E271" s="1" t="s">
        <v>15119</v>
      </c>
      <c r="F271" s="1" t="s">
        <v>38</v>
      </c>
      <c r="G271" s="1" t="s">
        <v>20</v>
      </c>
      <c r="H271" s="1" t="s">
        <v>15785</v>
      </c>
      <c r="I271" s="1" t="s">
        <v>15786</v>
      </c>
      <c r="J271" s="1" t="s">
        <v>15787</v>
      </c>
      <c r="K271" s="1" t="s">
        <v>15788</v>
      </c>
      <c r="L271" s="1">
        <v>-5.0</v>
      </c>
      <c r="M271" s="1">
        <v>0.026816666666666666</v>
      </c>
      <c r="N271" s="1">
        <v>12.575283333333333</v>
      </c>
      <c r="O271" s="1" t="s">
        <v>5407</v>
      </c>
      <c r="P271" s="1" t="s">
        <v>15789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179</v>
      </c>
      <c r="B272" s="1" t="s">
        <v>17</v>
      </c>
      <c r="C272" s="3">
        <v>119.0</v>
      </c>
      <c r="D272" s="1">
        <v>0.0</v>
      </c>
      <c r="E272" s="2"/>
      <c r="F272" s="1" t="s">
        <v>67</v>
      </c>
      <c r="G272" s="1" t="s">
        <v>93</v>
      </c>
      <c r="H272" s="1" t="s">
        <v>15790</v>
      </c>
      <c r="I272" s="1" t="s">
        <v>15791</v>
      </c>
      <c r="J272" s="1" t="s">
        <v>15791</v>
      </c>
      <c r="K272" s="2"/>
      <c r="L272" s="1">
        <v>0.0</v>
      </c>
      <c r="M272" s="1"/>
      <c r="N272" s="1">
        <v>5.12955</v>
      </c>
      <c r="O272" s="1" t="s">
        <v>182</v>
      </c>
      <c r="P272" s="1" t="s">
        <v>15792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28</v>
      </c>
      <c r="B273" s="1" t="s">
        <v>17</v>
      </c>
      <c r="C273" s="1">
        <v>578.2</v>
      </c>
      <c r="D273" s="1">
        <v>0.0</v>
      </c>
      <c r="E273" s="1" t="s">
        <v>29</v>
      </c>
      <c r="F273" s="1" t="s">
        <v>19</v>
      </c>
      <c r="G273" s="1" t="s">
        <v>20</v>
      </c>
      <c r="H273" s="1" t="s">
        <v>15793</v>
      </c>
      <c r="I273" s="1" t="s">
        <v>15794</v>
      </c>
      <c r="J273" s="1" t="s">
        <v>15794</v>
      </c>
      <c r="K273" s="2"/>
      <c r="L273" s="1">
        <v>-10.0</v>
      </c>
      <c r="M273" s="1"/>
      <c r="N273" s="1">
        <v>9.1497</v>
      </c>
      <c r="O273" s="1" t="s">
        <v>14940</v>
      </c>
      <c r="P273" s="1" t="s">
        <v>15795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16</v>
      </c>
      <c r="B274" s="1" t="s">
        <v>17</v>
      </c>
      <c r="C274" s="3">
        <v>254.0</v>
      </c>
      <c r="D274" s="1">
        <v>0.0</v>
      </c>
      <c r="E274" s="1" t="s">
        <v>15796</v>
      </c>
      <c r="F274" s="1" t="s">
        <v>19</v>
      </c>
      <c r="G274" s="1" t="s">
        <v>20</v>
      </c>
      <c r="H274" s="1" t="s">
        <v>15797</v>
      </c>
      <c r="I274" s="1" t="s">
        <v>15798</v>
      </c>
      <c r="J274" s="1" t="s">
        <v>15798</v>
      </c>
      <c r="K274" s="2"/>
      <c r="L274" s="1">
        <v>-8.0</v>
      </c>
      <c r="M274" s="1"/>
      <c r="N274" s="1">
        <v>6.34485</v>
      </c>
      <c r="O274" s="1" t="s">
        <v>14940</v>
      </c>
      <c r="P274" s="1" t="s">
        <v>8826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58</v>
      </c>
      <c r="B275" s="1" t="s">
        <v>17</v>
      </c>
      <c r="C275" s="1">
        <v>436.0</v>
      </c>
      <c r="D275" s="1">
        <v>0.0</v>
      </c>
      <c r="E275" s="2"/>
      <c r="F275" s="1" t="s">
        <v>19</v>
      </c>
      <c r="G275" s="1" t="s">
        <v>20</v>
      </c>
      <c r="H275" s="1" t="s">
        <v>15799</v>
      </c>
      <c r="I275" s="1" t="s">
        <v>15800</v>
      </c>
      <c r="J275" s="1" t="s">
        <v>15800</v>
      </c>
      <c r="K275" s="2"/>
      <c r="L275" s="1">
        <v>-1.0</v>
      </c>
      <c r="M275" s="1"/>
      <c r="N275" s="1">
        <v>13.22335</v>
      </c>
      <c r="O275" s="1" t="s">
        <v>14940</v>
      </c>
      <c r="P275" s="1" t="s">
        <v>15801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16</v>
      </c>
      <c r="B276" s="1" t="s">
        <v>17</v>
      </c>
      <c r="C276" s="1">
        <v>658.0</v>
      </c>
      <c r="D276" s="1">
        <v>0.0</v>
      </c>
      <c r="E276" s="1" t="s">
        <v>7641</v>
      </c>
      <c r="F276" s="1" t="s">
        <v>19</v>
      </c>
      <c r="G276" s="1" t="s">
        <v>20</v>
      </c>
      <c r="H276" s="1" t="s">
        <v>15802</v>
      </c>
      <c r="I276" s="1" t="s">
        <v>15803</v>
      </c>
      <c r="J276" s="1" t="s">
        <v>15803</v>
      </c>
      <c r="K276" s="2"/>
      <c r="L276" s="1">
        <v>-12.0</v>
      </c>
      <c r="M276" s="1"/>
      <c r="N276" s="1">
        <v>7.723483333333333</v>
      </c>
      <c r="O276" s="1" t="s">
        <v>14940</v>
      </c>
      <c r="P276" s="1" t="s">
        <v>15804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58</v>
      </c>
      <c r="B277" s="1" t="s">
        <v>17</v>
      </c>
      <c r="C277" s="3">
        <v>528.0</v>
      </c>
      <c r="D277" s="1">
        <v>0.0</v>
      </c>
      <c r="E277" s="2"/>
      <c r="F277" s="1" t="s">
        <v>19</v>
      </c>
      <c r="G277" s="1" t="s">
        <v>20</v>
      </c>
      <c r="H277" s="1" t="s">
        <v>15805</v>
      </c>
      <c r="I277" s="1" t="s">
        <v>15806</v>
      </c>
      <c r="J277" s="1" t="s">
        <v>15806</v>
      </c>
      <c r="K277" s="2"/>
      <c r="L277" s="1">
        <v>-7.0</v>
      </c>
      <c r="M277" s="1"/>
      <c r="N277" s="1">
        <v>12.0116</v>
      </c>
      <c r="O277" s="1" t="s">
        <v>14940</v>
      </c>
      <c r="P277" s="1" t="s">
        <v>15807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28</v>
      </c>
      <c r="B278" s="1" t="s">
        <v>17</v>
      </c>
      <c r="C278" s="1">
        <v>249.2</v>
      </c>
      <c r="D278" s="1">
        <v>0.0</v>
      </c>
      <c r="E278" s="1" t="s">
        <v>29</v>
      </c>
      <c r="F278" s="1" t="s">
        <v>19</v>
      </c>
      <c r="G278" s="1" t="s">
        <v>20</v>
      </c>
      <c r="H278" s="1" t="s">
        <v>15808</v>
      </c>
      <c r="I278" s="1" t="s">
        <v>15809</v>
      </c>
      <c r="J278" s="1" t="s">
        <v>15809</v>
      </c>
      <c r="K278" s="2"/>
      <c r="L278" s="1">
        <v>-2.0</v>
      </c>
      <c r="M278" s="1"/>
      <c r="N278" s="1">
        <v>12.2211</v>
      </c>
      <c r="O278" s="1" t="s">
        <v>14940</v>
      </c>
      <c r="P278" s="1" t="s">
        <v>15810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36</v>
      </c>
      <c r="B279" s="1" t="s">
        <v>17</v>
      </c>
      <c r="C279" s="1">
        <v>1246.4</v>
      </c>
      <c r="D279" s="1">
        <v>306.6</v>
      </c>
      <c r="E279" s="1" t="s">
        <v>15119</v>
      </c>
      <c r="F279" s="1" t="s">
        <v>38</v>
      </c>
      <c r="G279" s="1" t="s">
        <v>20</v>
      </c>
      <c r="H279" s="1" t="s">
        <v>15811</v>
      </c>
      <c r="I279" s="1" t="s">
        <v>15812</v>
      </c>
      <c r="J279" s="1" t="s">
        <v>15813</v>
      </c>
      <c r="K279" s="1" t="s">
        <v>15814</v>
      </c>
      <c r="L279" s="1">
        <v>-2.0</v>
      </c>
      <c r="M279" s="1">
        <v>0.03406666666666667</v>
      </c>
      <c r="N279" s="1">
        <v>35.082683333333335</v>
      </c>
      <c r="O279" s="1" t="s">
        <v>5407</v>
      </c>
      <c r="P279" s="1" t="s">
        <v>15815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179</v>
      </c>
      <c r="B280" s="1" t="s">
        <v>17</v>
      </c>
      <c r="C280" s="1">
        <v>119.0</v>
      </c>
      <c r="D280" s="1">
        <v>0.0</v>
      </c>
      <c r="E280" s="2"/>
      <c r="F280" s="1" t="s">
        <v>67</v>
      </c>
      <c r="G280" s="1" t="s">
        <v>93</v>
      </c>
      <c r="H280" s="1" t="s">
        <v>15816</v>
      </c>
      <c r="I280" s="1" t="s">
        <v>15817</v>
      </c>
      <c r="J280" s="1" t="s">
        <v>15817</v>
      </c>
      <c r="K280" s="2"/>
      <c r="L280" s="1">
        <v>1.0</v>
      </c>
      <c r="M280" s="1"/>
      <c r="N280" s="1">
        <v>6.30775</v>
      </c>
      <c r="O280" s="1" t="s">
        <v>182</v>
      </c>
      <c r="P280" s="1" t="s">
        <v>15818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28</v>
      </c>
      <c r="B281" s="1" t="s">
        <v>17</v>
      </c>
      <c r="C281" s="1">
        <v>413.0</v>
      </c>
      <c r="D281" s="1">
        <v>0.0</v>
      </c>
      <c r="E281" s="1" t="s">
        <v>29</v>
      </c>
      <c r="F281" s="1" t="s">
        <v>19</v>
      </c>
      <c r="G281" s="1" t="s">
        <v>20</v>
      </c>
      <c r="H281" s="1" t="s">
        <v>15819</v>
      </c>
      <c r="I281" s="1" t="s">
        <v>15820</v>
      </c>
      <c r="J281" s="1" t="s">
        <v>15820</v>
      </c>
      <c r="K281" s="2"/>
      <c r="L281" s="1">
        <v>-4.0</v>
      </c>
      <c r="M281" s="1"/>
      <c r="N281" s="1">
        <v>10.842283333333333</v>
      </c>
      <c r="O281" s="1" t="s">
        <v>14940</v>
      </c>
      <c r="P281" s="1" t="s">
        <v>15821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179</v>
      </c>
      <c r="B282" s="1" t="s">
        <v>17</v>
      </c>
      <c r="C282" s="1">
        <v>238.0</v>
      </c>
      <c r="D282" s="1">
        <v>0.0</v>
      </c>
      <c r="E282" s="2"/>
      <c r="F282" s="1" t="s">
        <v>67</v>
      </c>
      <c r="G282" s="1" t="s">
        <v>93</v>
      </c>
      <c r="H282" s="1" t="s">
        <v>15822</v>
      </c>
      <c r="I282" s="1" t="s">
        <v>15823</v>
      </c>
      <c r="J282" s="1" t="s">
        <v>15823</v>
      </c>
      <c r="K282" s="2"/>
      <c r="L282" s="1">
        <v>7.0</v>
      </c>
      <c r="M282" s="1"/>
      <c r="N282" s="1">
        <v>12.41555</v>
      </c>
      <c r="O282" s="1" t="s">
        <v>182</v>
      </c>
      <c r="P282" s="1" t="s">
        <v>15824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28</v>
      </c>
      <c r="B283" s="1" t="s">
        <v>17</v>
      </c>
      <c r="C283" s="1">
        <v>658.0</v>
      </c>
      <c r="D283" s="1">
        <v>0.0</v>
      </c>
      <c r="E283" s="1" t="s">
        <v>29</v>
      </c>
      <c r="F283" s="1" t="s">
        <v>19</v>
      </c>
      <c r="G283" s="1" t="s">
        <v>20</v>
      </c>
      <c r="H283" s="1" t="s">
        <v>15825</v>
      </c>
      <c r="I283" s="1" t="s">
        <v>15826</v>
      </c>
      <c r="J283" s="1" t="s">
        <v>15826</v>
      </c>
      <c r="K283" s="2"/>
      <c r="L283" s="1">
        <v>-6.0</v>
      </c>
      <c r="M283" s="1"/>
      <c r="N283" s="1">
        <v>13.804233333333332</v>
      </c>
      <c r="O283" s="1" t="s">
        <v>14940</v>
      </c>
      <c r="P283" s="1" t="s">
        <v>15827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58</v>
      </c>
      <c r="B284" s="1" t="s">
        <v>17</v>
      </c>
      <c r="C284" s="1">
        <v>264.0</v>
      </c>
      <c r="D284" s="1">
        <v>0.0</v>
      </c>
      <c r="E284" s="2"/>
      <c r="F284" s="1" t="s">
        <v>19</v>
      </c>
      <c r="G284" s="1" t="s">
        <v>20</v>
      </c>
      <c r="H284" s="1" t="s">
        <v>15828</v>
      </c>
      <c r="I284" s="1" t="s">
        <v>15829</v>
      </c>
      <c r="J284" s="1" t="s">
        <v>15829</v>
      </c>
      <c r="K284" s="2"/>
      <c r="L284" s="1">
        <v>-3.0</v>
      </c>
      <c r="M284" s="1"/>
      <c r="N284" s="1">
        <v>11.986716666666666</v>
      </c>
      <c r="O284" s="1" t="s">
        <v>14940</v>
      </c>
      <c r="P284" s="1" t="s">
        <v>15830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28</v>
      </c>
      <c r="B285" s="1" t="s">
        <v>17</v>
      </c>
      <c r="C285" s="1">
        <v>214.2</v>
      </c>
      <c r="D285" s="1">
        <v>0.0</v>
      </c>
      <c r="E285" s="1" t="s">
        <v>29</v>
      </c>
      <c r="F285" s="1" t="s">
        <v>19</v>
      </c>
      <c r="G285" s="1" t="s">
        <v>20</v>
      </c>
      <c r="H285" s="1" t="s">
        <v>15831</v>
      </c>
      <c r="I285" s="1" t="s">
        <v>15832</v>
      </c>
      <c r="J285" s="1" t="s">
        <v>15832</v>
      </c>
      <c r="K285" s="2"/>
      <c r="L285" s="1">
        <v>0.0</v>
      </c>
      <c r="M285" s="1"/>
      <c r="N285" s="1">
        <v>15.972616666666667</v>
      </c>
      <c r="O285" s="1" t="s">
        <v>14940</v>
      </c>
      <c r="P285" s="1" t="s">
        <v>14987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36</v>
      </c>
      <c r="B286" s="1" t="s">
        <v>17</v>
      </c>
      <c r="C286" s="3">
        <v>422.0</v>
      </c>
      <c r="D286" s="1">
        <v>106.0</v>
      </c>
      <c r="E286" s="2"/>
      <c r="F286" s="1" t="s">
        <v>67</v>
      </c>
      <c r="G286" s="1" t="s">
        <v>20</v>
      </c>
      <c r="H286" s="1" t="s">
        <v>15833</v>
      </c>
      <c r="I286" s="1" t="s">
        <v>15834</v>
      </c>
      <c r="J286" s="1" t="s">
        <v>15834</v>
      </c>
      <c r="K286" s="2"/>
      <c r="L286" s="1">
        <v>0.0</v>
      </c>
      <c r="M286" s="1"/>
      <c r="N286" s="1">
        <v>19.258316666666666</v>
      </c>
      <c r="O286" s="1" t="s">
        <v>5407</v>
      </c>
      <c r="P286" s="1" t="s">
        <v>15835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36</v>
      </c>
      <c r="B287" s="1" t="s">
        <v>17</v>
      </c>
      <c r="C287" s="1">
        <v>777.0</v>
      </c>
      <c r="D287" s="1">
        <v>0.0</v>
      </c>
      <c r="E287" s="1" t="s">
        <v>15119</v>
      </c>
      <c r="F287" s="1" t="s">
        <v>38</v>
      </c>
      <c r="G287" s="1" t="s">
        <v>20</v>
      </c>
      <c r="H287" s="1" t="s">
        <v>15836</v>
      </c>
      <c r="I287" s="1" t="s">
        <v>15837</v>
      </c>
      <c r="J287" s="1" t="s">
        <v>15838</v>
      </c>
      <c r="K287" s="1" t="s">
        <v>15839</v>
      </c>
      <c r="L287" s="1">
        <v>-6.0</v>
      </c>
      <c r="M287" s="1">
        <v>0.018433333333333333</v>
      </c>
      <c r="N287" s="1">
        <v>25.14805</v>
      </c>
      <c r="O287" s="1" t="s">
        <v>5407</v>
      </c>
      <c r="P287" s="1" t="s">
        <v>15840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28</v>
      </c>
      <c r="B288" s="1" t="s">
        <v>17</v>
      </c>
      <c r="C288" s="1">
        <v>658.0</v>
      </c>
      <c r="D288" s="1">
        <v>0.0</v>
      </c>
      <c r="E288" s="1" t="s">
        <v>29</v>
      </c>
      <c r="F288" s="1" t="s">
        <v>19</v>
      </c>
      <c r="G288" s="1" t="s">
        <v>20</v>
      </c>
      <c r="H288" s="1" t="s">
        <v>15841</v>
      </c>
      <c r="I288" s="1" t="s">
        <v>15842</v>
      </c>
      <c r="J288" s="1" t="s">
        <v>15842</v>
      </c>
      <c r="K288" s="2"/>
      <c r="L288" s="1">
        <v>2.0</v>
      </c>
      <c r="M288" s="1"/>
      <c r="N288" s="1">
        <v>22.874666666666666</v>
      </c>
      <c r="O288" s="1" t="s">
        <v>14940</v>
      </c>
      <c r="P288" s="1" t="s">
        <v>15843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28</v>
      </c>
      <c r="B289" s="1" t="s">
        <v>17</v>
      </c>
      <c r="C289" s="1">
        <v>259.2</v>
      </c>
      <c r="D289" s="1">
        <v>0.0</v>
      </c>
      <c r="E289" s="1" t="s">
        <v>29</v>
      </c>
      <c r="F289" s="1" t="s">
        <v>19</v>
      </c>
      <c r="G289" s="1" t="s">
        <v>20</v>
      </c>
      <c r="H289" s="1" t="s">
        <v>15844</v>
      </c>
      <c r="I289" s="1" t="s">
        <v>15845</v>
      </c>
      <c r="J289" s="1" t="s">
        <v>15845</v>
      </c>
      <c r="K289" s="2"/>
      <c r="L289" s="1">
        <v>-5.0</v>
      </c>
      <c r="M289" s="1"/>
      <c r="N289" s="1">
        <v>9.838383333333333</v>
      </c>
      <c r="O289" s="1" t="s">
        <v>14940</v>
      </c>
      <c r="P289" s="1" t="s">
        <v>15846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28</v>
      </c>
      <c r="B290" s="1" t="s">
        <v>17</v>
      </c>
      <c r="C290" s="1">
        <v>453.4</v>
      </c>
      <c r="D290" s="1">
        <v>0.0</v>
      </c>
      <c r="E290" s="1" t="s">
        <v>29</v>
      </c>
      <c r="F290" s="1" t="s">
        <v>19</v>
      </c>
      <c r="G290" s="1" t="s">
        <v>20</v>
      </c>
      <c r="H290" s="1" t="s">
        <v>15847</v>
      </c>
      <c r="I290" s="1" t="s">
        <v>15848</v>
      </c>
      <c r="J290" s="1" t="s">
        <v>15848</v>
      </c>
      <c r="K290" s="2"/>
      <c r="L290" s="1">
        <v>-7.0</v>
      </c>
      <c r="M290" s="1"/>
      <c r="N290" s="1">
        <v>7.92315</v>
      </c>
      <c r="O290" s="1" t="s">
        <v>14940</v>
      </c>
      <c r="P290" s="1" t="s">
        <v>15849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58</v>
      </c>
      <c r="B291" s="1" t="s">
        <v>17</v>
      </c>
      <c r="C291" s="3">
        <v>528.0</v>
      </c>
      <c r="D291" s="1">
        <v>0.0</v>
      </c>
      <c r="E291" s="2"/>
      <c r="F291" s="1" t="s">
        <v>19</v>
      </c>
      <c r="G291" s="1" t="s">
        <v>20</v>
      </c>
      <c r="H291" s="1" t="s">
        <v>15850</v>
      </c>
      <c r="I291" s="1" t="s">
        <v>15851</v>
      </c>
      <c r="J291" s="1" t="s">
        <v>15851</v>
      </c>
      <c r="K291" s="2"/>
      <c r="L291" s="1">
        <v>-3.0</v>
      </c>
      <c r="M291" s="1"/>
      <c r="N291" s="1">
        <v>16.8366</v>
      </c>
      <c r="O291" s="1" t="s">
        <v>14940</v>
      </c>
      <c r="P291" s="1" t="s">
        <v>15852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58</v>
      </c>
      <c r="B292" s="1" t="s">
        <v>17</v>
      </c>
      <c r="C292" s="1">
        <v>394.0</v>
      </c>
      <c r="D292" s="1">
        <v>0.0</v>
      </c>
      <c r="E292" s="2"/>
      <c r="F292" s="1" t="s">
        <v>19</v>
      </c>
      <c r="G292" s="1" t="s">
        <v>20</v>
      </c>
      <c r="H292" s="1" t="s">
        <v>15853</v>
      </c>
      <c r="I292" s="1" t="s">
        <v>15854</v>
      </c>
      <c r="J292" s="1" t="s">
        <v>15854</v>
      </c>
      <c r="K292" s="2"/>
      <c r="L292" s="1">
        <v>-6.0</v>
      </c>
      <c r="M292" s="1"/>
      <c r="N292" s="1">
        <v>8.6675</v>
      </c>
      <c r="O292" s="1" t="s">
        <v>14940</v>
      </c>
      <c r="P292" s="1" t="s">
        <v>15855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179</v>
      </c>
      <c r="B293" s="1" t="s">
        <v>17</v>
      </c>
      <c r="C293" s="1">
        <v>209.0</v>
      </c>
      <c r="D293" s="1">
        <v>0.0</v>
      </c>
      <c r="E293" s="2"/>
      <c r="F293" s="1" t="s">
        <v>67</v>
      </c>
      <c r="G293" s="1" t="s">
        <v>93</v>
      </c>
      <c r="H293" s="1" t="s">
        <v>15856</v>
      </c>
      <c r="I293" s="1" t="s">
        <v>15857</v>
      </c>
      <c r="J293" s="1" t="s">
        <v>15857</v>
      </c>
      <c r="K293" s="2"/>
      <c r="L293" s="1">
        <v>0.0</v>
      </c>
      <c r="M293" s="1"/>
      <c r="N293" s="1">
        <v>5.90525</v>
      </c>
      <c r="O293" s="1" t="s">
        <v>182</v>
      </c>
      <c r="P293" s="1" t="s">
        <v>15858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36</v>
      </c>
      <c r="B294" s="1" t="s">
        <v>17</v>
      </c>
      <c r="C294" s="3">
        <v>1024.0</v>
      </c>
      <c r="D294" s="1">
        <v>0.0</v>
      </c>
      <c r="E294" s="1" t="s">
        <v>15119</v>
      </c>
      <c r="F294" s="1" t="s">
        <v>38</v>
      </c>
      <c r="G294" s="1" t="s">
        <v>20</v>
      </c>
      <c r="H294" s="1" t="s">
        <v>15859</v>
      </c>
      <c r="I294" s="1" t="s">
        <v>15860</v>
      </c>
      <c r="J294" s="1" t="s">
        <v>15861</v>
      </c>
      <c r="K294" s="1" t="s">
        <v>15862</v>
      </c>
      <c r="L294" s="1">
        <v>-5.0</v>
      </c>
      <c r="M294" s="1">
        <v>0.06255</v>
      </c>
      <c r="N294" s="1">
        <v>14.557883333333333</v>
      </c>
      <c r="O294" s="1" t="s">
        <v>5407</v>
      </c>
      <c r="P294" s="1" t="s">
        <v>15863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28</v>
      </c>
      <c r="B295" s="1" t="s">
        <v>17</v>
      </c>
      <c r="C295" s="1">
        <v>595.2</v>
      </c>
      <c r="D295" s="1">
        <v>0.0</v>
      </c>
      <c r="E295" s="1" t="s">
        <v>29</v>
      </c>
      <c r="F295" s="1" t="s">
        <v>19</v>
      </c>
      <c r="G295" s="1" t="s">
        <v>20</v>
      </c>
      <c r="H295" s="1" t="s">
        <v>15864</v>
      </c>
      <c r="I295" s="1" t="s">
        <v>15865</v>
      </c>
      <c r="J295" s="1" t="s">
        <v>15865</v>
      </c>
      <c r="K295" s="2"/>
      <c r="L295" s="1">
        <v>-9.0</v>
      </c>
      <c r="M295" s="1"/>
      <c r="N295" s="1">
        <v>10.83085</v>
      </c>
      <c r="O295" s="1" t="s">
        <v>14940</v>
      </c>
      <c r="P295" s="1" t="s">
        <v>15866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16</v>
      </c>
      <c r="B296" s="1" t="s">
        <v>17</v>
      </c>
      <c r="C296" s="1">
        <v>329.0</v>
      </c>
      <c r="D296" s="1">
        <v>0.0</v>
      </c>
      <c r="E296" s="1" t="s">
        <v>4933</v>
      </c>
      <c r="F296" s="1" t="s">
        <v>19</v>
      </c>
      <c r="G296" s="1" t="s">
        <v>20</v>
      </c>
      <c r="H296" s="1" t="s">
        <v>15867</v>
      </c>
      <c r="I296" s="1" t="s">
        <v>15868</v>
      </c>
      <c r="J296" s="1" t="s">
        <v>15868</v>
      </c>
      <c r="K296" s="2"/>
      <c r="L296" s="1">
        <v>-8.0</v>
      </c>
      <c r="M296" s="1"/>
      <c r="N296" s="1">
        <v>6.764333333333333</v>
      </c>
      <c r="O296" s="1" t="s">
        <v>14940</v>
      </c>
      <c r="P296" s="1" t="s">
        <v>9548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28</v>
      </c>
      <c r="B297" s="1" t="s">
        <v>17</v>
      </c>
      <c r="C297" s="1">
        <v>364.0</v>
      </c>
      <c r="D297" s="1">
        <v>0.0</v>
      </c>
      <c r="E297" s="1" t="s">
        <v>29</v>
      </c>
      <c r="F297" s="1" t="s">
        <v>19</v>
      </c>
      <c r="G297" s="1" t="s">
        <v>20</v>
      </c>
      <c r="H297" s="1" t="s">
        <v>15869</v>
      </c>
      <c r="I297" s="1" t="s">
        <v>15870</v>
      </c>
      <c r="J297" s="1" t="s">
        <v>15870</v>
      </c>
      <c r="K297" s="2"/>
      <c r="L297" s="1">
        <v>3.0</v>
      </c>
      <c r="M297" s="1"/>
      <c r="N297" s="1">
        <v>18.922633333333334</v>
      </c>
      <c r="O297" s="1" t="s">
        <v>14940</v>
      </c>
      <c r="P297" s="1" t="s">
        <v>15871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28</v>
      </c>
      <c r="B298" s="1" t="s">
        <v>17</v>
      </c>
      <c r="C298" s="1">
        <v>478.2</v>
      </c>
      <c r="D298" s="1">
        <v>0.0</v>
      </c>
      <c r="E298" s="1" t="s">
        <v>29</v>
      </c>
      <c r="F298" s="1" t="s">
        <v>19</v>
      </c>
      <c r="G298" s="1" t="s">
        <v>20</v>
      </c>
      <c r="H298" s="1" t="s">
        <v>15872</v>
      </c>
      <c r="I298" s="1" t="s">
        <v>15873</v>
      </c>
      <c r="J298" s="1" t="s">
        <v>15873</v>
      </c>
      <c r="K298" s="2"/>
      <c r="L298" s="1">
        <v>3.0</v>
      </c>
      <c r="M298" s="1"/>
      <c r="N298" s="1">
        <v>18.992583333333332</v>
      </c>
      <c r="O298" s="1" t="s">
        <v>14940</v>
      </c>
      <c r="P298" s="1" t="s">
        <v>15874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58</v>
      </c>
      <c r="B299" s="1" t="s">
        <v>17</v>
      </c>
      <c r="C299" s="3">
        <v>659.0</v>
      </c>
      <c r="D299" s="1">
        <v>0.0</v>
      </c>
      <c r="E299" s="2"/>
      <c r="F299" s="1" t="s">
        <v>19</v>
      </c>
      <c r="G299" s="1" t="s">
        <v>20</v>
      </c>
      <c r="H299" s="1" t="s">
        <v>15875</v>
      </c>
      <c r="I299" s="1" t="s">
        <v>15876</v>
      </c>
      <c r="J299" s="1" t="s">
        <v>15876</v>
      </c>
      <c r="K299" s="2"/>
      <c r="L299" s="1">
        <v>3.0</v>
      </c>
      <c r="M299" s="1"/>
      <c r="N299" s="1">
        <v>23.059233333333335</v>
      </c>
      <c r="O299" s="1" t="s">
        <v>14940</v>
      </c>
      <c r="P299" s="1" t="s">
        <v>15877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58</v>
      </c>
      <c r="B300" s="1" t="s">
        <v>17</v>
      </c>
      <c r="C300" s="1">
        <v>528.0</v>
      </c>
      <c r="D300" s="1">
        <v>0.0</v>
      </c>
      <c r="E300" s="2"/>
      <c r="F300" s="1" t="s">
        <v>19</v>
      </c>
      <c r="G300" s="1" t="s">
        <v>20</v>
      </c>
      <c r="H300" s="1" t="s">
        <v>15878</v>
      </c>
      <c r="I300" s="1" t="s">
        <v>15879</v>
      </c>
      <c r="J300" s="1" t="s">
        <v>15879</v>
      </c>
      <c r="K300" s="2"/>
      <c r="L300" s="1">
        <v>3.0</v>
      </c>
      <c r="M300" s="1"/>
      <c r="N300" s="1">
        <v>23.012116666666667</v>
      </c>
      <c r="O300" s="1" t="s">
        <v>14940</v>
      </c>
      <c r="P300" s="1" t="s">
        <v>15880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28</v>
      </c>
      <c r="B301" s="1" t="s">
        <v>17</v>
      </c>
      <c r="C301" s="3">
        <v>416.4</v>
      </c>
      <c r="D301" s="1">
        <v>0.0</v>
      </c>
      <c r="E301" s="1" t="s">
        <v>29</v>
      </c>
      <c r="F301" s="1" t="s">
        <v>19</v>
      </c>
      <c r="G301" s="1" t="s">
        <v>20</v>
      </c>
      <c r="H301" s="1" t="s">
        <v>15881</v>
      </c>
      <c r="I301" s="1" t="s">
        <v>15882</v>
      </c>
      <c r="J301" s="1" t="s">
        <v>15882</v>
      </c>
      <c r="K301" s="2"/>
      <c r="L301" s="1">
        <v>-5.0</v>
      </c>
      <c r="M301" s="1"/>
      <c r="N301" s="1">
        <v>9.438666666666666</v>
      </c>
      <c r="O301" s="1" t="s">
        <v>14940</v>
      </c>
      <c r="P301" s="1" t="s">
        <v>15883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16</v>
      </c>
      <c r="B302" s="1" t="s">
        <v>17</v>
      </c>
      <c r="C302" s="3">
        <v>637.0</v>
      </c>
      <c r="D302" s="1">
        <v>0.0</v>
      </c>
      <c r="E302" s="1" t="s">
        <v>15884</v>
      </c>
      <c r="F302" s="1" t="s">
        <v>19</v>
      </c>
      <c r="G302" s="1" t="s">
        <v>20</v>
      </c>
      <c r="H302" s="1" t="s">
        <v>15885</v>
      </c>
      <c r="I302" s="1" t="s">
        <v>15886</v>
      </c>
      <c r="J302" s="1" t="s">
        <v>15886</v>
      </c>
      <c r="K302" s="2"/>
      <c r="L302" s="1">
        <v>-5.0</v>
      </c>
      <c r="M302" s="1"/>
      <c r="N302" s="1">
        <v>14.903366666666667</v>
      </c>
      <c r="O302" s="1" t="s">
        <v>14940</v>
      </c>
      <c r="P302" s="1" t="s">
        <v>15887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28</v>
      </c>
      <c r="B303" s="1" t="s">
        <v>17</v>
      </c>
      <c r="C303" s="1">
        <v>436.2</v>
      </c>
      <c r="D303" s="1">
        <v>0.0</v>
      </c>
      <c r="E303" s="1" t="s">
        <v>29</v>
      </c>
      <c r="F303" s="1" t="s">
        <v>19</v>
      </c>
      <c r="G303" s="1" t="s">
        <v>20</v>
      </c>
      <c r="H303" s="1" t="s">
        <v>15888</v>
      </c>
      <c r="I303" s="1" t="s">
        <v>15889</v>
      </c>
      <c r="J303" s="1" t="s">
        <v>15889</v>
      </c>
      <c r="K303" s="2"/>
      <c r="L303" s="1">
        <v>-3.0</v>
      </c>
      <c r="M303" s="1"/>
      <c r="N303" s="1">
        <v>11.28865</v>
      </c>
      <c r="O303" s="1" t="s">
        <v>14940</v>
      </c>
      <c r="P303" s="1" t="s">
        <v>15890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28</v>
      </c>
      <c r="B304" s="1" t="s">
        <v>17</v>
      </c>
      <c r="C304" s="1">
        <v>214.2</v>
      </c>
      <c r="D304" s="1">
        <v>0.0</v>
      </c>
      <c r="E304" s="1" t="s">
        <v>29</v>
      </c>
      <c r="F304" s="1" t="s">
        <v>19</v>
      </c>
      <c r="G304" s="1" t="s">
        <v>20</v>
      </c>
      <c r="H304" s="1" t="s">
        <v>15891</v>
      </c>
      <c r="I304" s="1" t="s">
        <v>15892</v>
      </c>
      <c r="J304" s="1" t="s">
        <v>15892</v>
      </c>
      <c r="K304" s="2"/>
      <c r="L304" s="1">
        <v>-4.0</v>
      </c>
      <c r="M304" s="1"/>
      <c r="N304" s="1">
        <v>10.296033333333334</v>
      </c>
      <c r="O304" s="1" t="s">
        <v>14940</v>
      </c>
      <c r="P304" s="1" t="s">
        <v>15893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179</v>
      </c>
      <c r="B305" s="1" t="s">
        <v>17</v>
      </c>
      <c r="C305" s="3">
        <v>119.0</v>
      </c>
      <c r="D305" s="1">
        <v>0.0</v>
      </c>
      <c r="E305" s="2"/>
      <c r="F305" s="1" t="s">
        <v>67</v>
      </c>
      <c r="G305" s="1" t="s">
        <v>93</v>
      </c>
      <c r="H305" s="1" t="s">
        <v>15894</v>
      </c>
      <c r="I305" s="1" t="s">
        <v>15895</v>
      </c>
      <c r="J305" s="1" t="s">
        <v>15895</v>
      </c>
      <c r="K305" s="2"/>
      <c r="L305" s="1">
        <v>13.0</v>
      </c>
      <c r="M305" s="1"/>
      <c r="N305" s="1">
        <v>18.1186</v>
      </c>
      <c r="O305" s="1" t="s">
        <v>182</v>
      </c>
      <c r="P305" s="1" t="s">
        <v>15896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58</v>
      </c>
      <c r="B306" s="1" t="s">
        <v>17</v>
      </c>
      <c r="C306" s="3">
        <v>768.0</v>
      </c>
      <c r="D306" s="1">
        <v>0.0</v>
      </c>
      <c r="E306" s="2"/>
      <c r="F306" s="1" t="s">
        <v>19</v>
      </c>
      <c r="G306" s="1" t="s">
        <v>20</v>
      </c>
      <c r="H306" s="1" t="s">
        <v>15897</v>
      </c>
      <c r="I306" s="1" t="s">
        <v>15898</v>
      </c>
      <c r="J306" s="1" t="s">
        <v>15898</v>
      </c>
      <c r="K306" s="2"/>
      <c r="L306" s="1">
        <v>0.0</v>
      </c>
      <c r="M306" s="1"/>
      <c r="N306" s="1">
        <v>20.027833333333334</v>
      </c>
      <c r="O306" s="1" t="s">
        <v>14940</v>
      </c>
      <c r="P306" s="1" t="s">
        <v>15899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28</v>
      </c>
      <c r="B307" s="1" t="s">
        <v>17</v>
      </c>
      <c r="C307" s="1">
        <v>214.2</v>
      </c>
      <c r="D307" s="1">
        <v>0.0</v>
      </c>
      <c r="E307" s="1" t="s">
        <v>29</v>
      </c>
      <c r="F307" s="1" t="s">
        <v>19</v>
      </c>
      <c r="G307" s="1" t="s">
        <v>20</v>
      </c>
      <c r="H307" s="1" t="s">
        <v>15900</v>
      </c>
      <c r="I307" s="1" t="s">
        <v>15901</v>
      </c>
      <c r="J307" s="1" t="s">
        <v>15901</v>
      </c>
      <c r="K307" s="2"/>
      <c r="L307" s="1">
        <v>3.0</v>
      </c>
      <c r="M307" s="1"/>
      <c r="N307" s="1">
        <v>18.705033333333333</v>
      </c>
      <c r="O307" s="1" t="s">
        <v>14940</v>
      </c>
      <c r="P307" s="1" t="s">
        <v>14987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28</v>
      </c>
      <c r="B308" s="1" t="s">
        <v>17</v>
      </c>
      <c r="C308" s="1">
        <v>214.2</v>
      </c>
      <c r="D308" s="1">
        <v>0.0</v>
      </c>
      <c r="E308" s="1" t="s">
        <v>29</v>
      </c>
      <c r="F308" s="1" t="s">
        <v>19</v>
      </c>
      <c r="G308" s="1" t="s">
        <v>20</v>
      </c>
      <c r="H308" s="1" t="s">
        <v>15902</v>
      </c>
      <c r="I308" s="1" t="s">
        <v>15903</v>
      </c>
      <c r="J308" s="1" t="s">
        <v>15903</v>
      </c>
      <c r="K308" s="2"/>
      <c r="L308" s="1">
        <v>4.0</v>
      </c>
      <c r="M308" s="1"/>
      <c r="N308" s="1">
        <v>19.75645</v>
      </c>
      <c r="O308" s="1" t="s">
        <v>14940</v>
      </c>
      <c r="P308" s="1" t="s">
        <v>14987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179</v>
      </c>
      <c r="B309" s="1" t="s">
        <v>17</v>
      </c>
      <c r="C309" s="1">
        <v>249.0</v>
      </c>
      <c r="D309" s="1">
        <v>0.0</v>
      </c>
      <c r="E309" s="2"/>
      <c r="F309" s="1" t="s">
        <v>67</v>
      </c>
      <c r="G309" s="1" t="s">
        <v>93</v>
      </c>
      <c r="H309" s="1" t="s">
        <v>15904</v>
      </c>
      <c r="I309" s="1" t="s">
        <v>15905</v>
      </c>
      <c r="J309" s="1" t="s">
        <v>15905</v>
      </c>
      <c r="K309" s="2"/>
      <c r="L309" s="1">
        <v>11.0</v>
      </c>
      <c r="M309" s="1"/>
      <c r="N309" s="1">
        <v>16.97005</v>
      </c>
      <c r="O309" s="1" t="s">
        <v>182</v>
      </c>
      <c r="P309" s="1" t="s">
        <v>15906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28</v>
      </c>
      <c r="B310" s="1" t="s">
        <v>17</v>
      </c>
      <c r="C310" s="1">
        <v>428.4</v>
      </c>
      <c r="D310" s="1">
        <v>0.0</v>
      </c>
      <c r="E310" s="1" t="s">
        <v>29</v>
      </c>
      <c r="F310" s="1" t="s">
        <v>19</v>
      </c>
      <c r="G310" s="1" t="s">
        <v>20</v>
      </c>
      <c r="H310" s="1" t="s">
        <v>15907</v>
      </c>
      <c r="I310" s="1" t="s">
        <v>15908</v>
      </c>
      <c r="J310" s="1" t="s">
        <v>15908</v>
      </c>
      <c r="K310" s="2"/>
      <c r="L310" s="1">
        <v>6.0</v>
      </c>
      <c r="M310" s="1"/>
      <c r="N310" s="1">
        <v>21.739716666666666</v>
      </c>
      <c r="O310" s="1" t="s">
        <v>14940</v>
      </c>
      <c r="P310" s="1" t="s">
        <v>15909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36</v>
      </c>
      <c r="B311" s="1" t="s">
        <v>17</v>
      </c>
      <c r="C311" s="3">
        <v>982.0</v>
      </c>
      <c r="D311" s="1">
        <v>0.0</v>
      </c>
      <c r="E311" s="1" t="s">
        <v>29</v>
      </c>
      <c r="F311" s="1" t="s">
        <v>38</v>
      </c>
      <c r="G311" s="1" t="s">
        <v>20</v>
      </c>
      <c r="H311" s="1" t="s">
        <v>15910</v>
      </c>
      <c r="I311" s="1" t="s">
        <v>15911</v>
      </c>
      <c r="J311" s="1" t="s">
        <v>15912</v>
      </c>
      <c r="K311" s="1" t="s">
        <v>15913</v>
      </c>
      <c r="L311" s="1">
        <v>12.0</v>
      </c>
      <c r="M311" s="1">
        <v>12.546133333333334</v>
      </c>
      <c r="N311" s="1">
        <v>27.212833333333332</v>
      </c>
      <c r="O311" s="1" t="s">
        <v>5407</v>
      </c>
      <c r="P311" s="1" t="s">
        <v>15914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28</v>
      </c>
      <c r="B312" s="1" t="s">
        <v>17</v>
      </c>
      <c r="C312" s="1">
        <v>182.2</v>
      </c>
      <c r="D312" s="1">
        <v>0.0</v>
      </c>
      <c r="E312" s="1" t="s">
        <v>29</v>
      </c>
      <c r="F312" s="1" t="s">
        <v>19</v>
      </c>
      <c r="G312" s="1" t="s">
        <v>20</v>
      </c>
      <c r="H312" s="1" t="s">
        <v>15915</v>
      </c>
      <c r="I312" s="1" t="s">
        <v>15916</v>
      </c>
      <c r="J312" s="1" t="s">
        <v>15916</v>
      </c>
      <c r="K312" s="2"/>
      <c r="L312" s="1">
        <v>0.0</v>
      </c>
      <c r="M312" s="1"/>
      <c r="N312" s="1">
        <v>14.830616666666666</v>
      </c>
      <c r="O312" s="1" t="s">
        <v>14940</v>
      </c>
      <c r="P312" s="1" t="s">
        <v>15053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179</v>
      </c>
      <c r="B313" s="1" t="s">
        <v>17</v>
      </c>
      <c r="C313" s="1">
        <v>20.0</v>
      </c>
      <c r="D313" s="1">
        <v>0.0</v>
      </c>
      <c r="E313" s="2"/>
      <c r="F313" s="1" t="s">
        <v>67</v>
      </c>
      <c r="G313" s="1" t="s">
        <v>93</v>
      </c>
      <c r="H313" s="1" t="s">
        <v>15917</v>
      </c>
      <c r="I313" s="1" t="s">
        <v>15918</v>
      </c>
      <c r="J313" s="1" t="s">
        <v>15918</v>
      </c>
      <c r="K313" s="2"/>
      <c r="L313" s="1">
        <v>-4.0</v>
      </c>
      <c r="M313" s="1"/>
      <c r="N313" s="1">
        <v>0.0264</v>
      </c>
      <c r="O313" s="1" t="s">
        <v>182</v>
      </c>
      <c r="P313" s="1" t="s">
        <v>15919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179</v>
      </c>
      <c r="B314" s="1" t="s">
        <v>17</v>
      </c>
      <c r="C314" s="3">
        <v>40.0</v>
      </c>
      <c r="D314" s="1">
        <v>0.0</v>
      </c>
      <c r="E314" s="2"/>
      <c r="F314" s="1" t="s">
        <v>67</v>
      </c>
      <c r="G314" s="1" t="s">
        <v>93</v>
      </c>
      <c r="H314" s="1" t="s">
        <v>15920</v>
      </c>
      <c r="I314" s="1" t="s">
        <v>15921</v>
      </c>
      <c r="J314" s="1" t="s">
        <v>15921</v>
      </c>
      <c r="K314" s="2"/>
      <c r="L314" s="1">
        <v>-4.0</v>
      </c>
      <c r="M314" s="1"/>
      <c r="N314" s="1">
        <v>0.07918333333333333</v>
      </c>
      <c r="O314" s="1" t="s">
        <v>182</v>
      </c>
      <c r="P314" s="1" t="s">
        <v>15922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179</v>
      </c>
      <c r="B315" s="1" t="s">
        <v>17</v>
      </c>
      <c r="C315" s="3">
        <v>374.0</v>
      </c>
      <c r="D315" s="1">
        <v>0.0</v>
      </c>
      <c r="E315" s="2"/>
      <c r="F315" s="1" t="s">
        <v>67</v>
      </c>
      <c r="G315" s="1" t="s">
        <v>93</v>
      </c>
      <c r="H315" s="1" t="s">
        <v>15923</v>
      </c>
      <c r="I315" s="1" t="s">
        <v>15924</v>
      </c>
      <c r="J315" s="1" t="s">
        <v>15924</v>
      </c>
      <c r="K315" s="2"/>
      <c r="L315" s="1">
        <v>14.0</v>
      </c>
      <c r="M315" s="1"/>
      <c r="N315" s="1">
        <v>19.160766666666667</v>
      </c>
      <c r="O315" s="1" t="s">
        <v>182</v>
      </c>
      <c r="P315" s="1" t="s">
        <v>15925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179</v>
      </c>
      <c r="B316" s="1" t="s">
        <v>17</v>
      </c>
      <c r="C316" s="1">
        <v>414.0</v>
      </c>
      <c r="D316" s="1">
        <v>0.0</v>
      </c>
      <c r="E316" s="2"/>
      <c r="F316" s="1" t="s">
        <v>67</v>
      </c>
      <c r="G316" s="1" t="s">
        <v>93</v>
      </c>
      <c r="H316" s="1" t="s">
        <v>15926</v>
      </c>
      <c r="I316" s="1" t="s">
        <v>15927</v>
      </c>
      <c r="J316" s="1" t="s">
        <v>15927</v>
      </c>
      <c r="K316" s="2"/>
      <c r="L316" s="1">
        <v>21.0</v>
      </c>
      <c r="M316" s="1"/>
      <c r="N316" s="1">
        <v>26.251816666666667</v>
      </c>
      <c r="O316" s="1" t="s">
        <v>182</v>
      </c>
      <c r="P316" s="1" t="s">
        <v>15928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36</v>
      </c>
      <c r="B317" s="1" t="s">
        <v>17</v>
      </c>
      <c r="C317" s="1">
        <v>499.0</v>
      </c>
      <c r="D317" s="1">
        <v>0.0</v>
      </c>
      <c r="E317" s="1" t="s">
        <v>29</v>
      </c>
      <c r="F317" s="1" t="s">
        <v>38</v>
      </c>
      <c r="G317" s="1" t="s">
        <v>20</v>
      </c>
      <c r="H317" s="1" t="s">
        <v>15929</v>
      </c>
      <c r="I317" s="1" t="s">
        <v>15930</v>
      </c>
      <c r="J317" s="1" t="s">
        <v>15931</v>
      </c>
      <c r="K317" s="1" t="s">
        <v>15932</v>
      </c>
      <c r="L317" s="1">
        <v>6.0</v>
      </c>
      <c r="M317" s="1">
        <v>6.532766666666666</v>
      </c>
      <c r="N317" s="1">
        <v>17.3803</v>
      </c>
      <c r="O317" s="1" t="s">
        <v>5407</v>
      </c>
      <c r="P317" s="1" t="s">
        <v>15933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179</v>
      </c>
      <c r="B318" s="1" t="s">
        <v>17</v>
      </c>
      <c r="C318" s="1">
        <v>378.0</v>
      </c>
      <c r="D318" s="1">
        <v>0.0</v>
      </c>
      <c r="E318" s="2"/>
      <c r="F318" s="1" t="s">
        <v>67</v>
      </c>
      <c r="G318" s="1" t="s">
        <v>93</v>
      </c>
      <c r="H318" s="1" t="s">
        <v>15934</v>
      </c>
      <c r="I318" s="1" t="s">
        <v>15935</v>
      </c>
      <c r="J318" s="1" t="s">
        <v>15935</v>
      </c>
      <c r="K318" s="2"/>
      <c r="L318" s="1">
        <v>5.0</v>
      </c>
      <c r="M318" s="1"/>
      <c r="N318" s="1">
        <v>10.06965</v>
      </c>
      <c r="O318" s="1" t="s">
        <v>182</v>
      </c>
      <c r="P318" s="1" t="s">
        <v>15936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36</v>
      </c>
      <c r="B319" s="1" t="s">
        <v>17</v>
      </c>
      <c r="C319" s="1">
        <v>510.0</v>
      </c>
      <c r="D319" s="1">
        <v>0.0</v>
      </c>
      <c r="E319" s="1" t="s">
        <v>29</v>
      </c>
      <c r="F319" s="1" t="s">
        <v>38</v>
      </c>
      <c r="G319" s="1" t="s">
        <v>20</v>
      </c>
      <c r="H319" s="1" t="s">
        <v>15937</v>
      </c>
      <c r="I319" s="1" t="s">
        <v>15938</v>
      </c>
      <c r="J319" s="1" t="s">
        <v>15939</v>
      </c>
      <c r="K319" s="1" t="s">
        <v>15940</v>
      </c>
      <c r="L319" s="1">
        <v>1.0</v>
      </c>
      <c r="M319" s="1">
        <v>3.7917833333333335</v>
      </c>
      <c r="N319" s="1">
        <v>9.989983333333333</v>
      </c>
      <c r="O319" s="1" t="s">
        <v>5407</v>
      </c>
      <c r="P319" s="1" t="s">
        <v>15941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28</v>
      </c>
      <c r="B320" s="3" t="s">
        <v>17</v>
      </c>
      <c r="C320" s="3">
        <v>178.17</v>
      </c>
      <c r="D320" s="1">
        <v>71.03</v>
      </c>
      <c r="E320" s="1" t="s">
        <v>29</v>
      </c>
      <c r="F320" s="1" t="s">
        <v>19</v>
      </c>
      <c r="G320" s="1" t="s">
        <v>20</v>
      </c>
      <c r="H320" s="1" t="s">
        <v>15942</v>
      </c>
      <c r="I320" s="1" t="s">
        <v>15943</v>
      </c>
      <c r="J320" s="1" t="s">
        <v>15943</v>
      </c>
      <c r="K320" s="2"/>
      <c r="L320" s="1">
        <v>-1.0</v>
      </c>
      <c r="M320" s="1"/>
      <c r="N320" s="1">
        <v>13.822683333333334</v>
      </c>
      <c r="O320" s="1" t="s">
        <v>14940</v>
      </c>
      <c r="P320" s="1" t="s">
        <v>15944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28</v>
      </c>
      <c r="B321" s="1" t="s">
        <v>17</v>
      </c>
      <c r="C321" s="1">
        <v>214.2</v>
      </c>
      <c r="D321" s="1">
        <v>0.0</v>
      </c>
      <c r="E321" s="1" t="s">
        <v>29</v>
      </c>
      <c r="F321" s="1" t="s">
        <v>19</v>
      </c>
      <c r="G321" s="1" t="s">
        <v>20</v>
      </c>
      <c r="H321" s="1" t="s">
        <v>15945</v>
      </c>
      <c r="I321" s="1" t="s">
        <v>15946</v>
      </c>
      <c r="J321" s="1" t="s">
        <v>15946</v>
      </c>
      <c r="K321" s="2"/>
      <c r="L321" s="1">
        <v>0.0</v>
      </c>
      <c r="M321" s="1"/>
      <c r="N321" s="1">
        <v>15.428616666666667</v>
      </c>
      <c r="O321" s="1" t="s">
        <v>14940</v>
      </c>
      <c r="P321" s="1" t="s">
        <v>14987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28</v>
      </c>
      <c r="B322" s="1" t="s">
        <v>17</v>
      </c>
      <c r="C322" s="1">
        <v>271.2</v>
      </c>
      <c r="D322" s="1">
        <v>0.0</v>
      </c>
      <c r="E322" s="1" t="s">
        <v>29</v>
      </c>
      <c r="F322" s="1" t="s">
        <v>19</v>
      </c>
      <c r="G322" s="1" t="s">
        <v>20</v>
      </c>
      <c r="H322" s="1" t="s">
        <v>15947</v>
      </c>
      <c r="I322" s="1" t="s">
        <v>15948</v>
      </c>
      <c r="J322" s="1" t="s">
        <v>15948</v>
      </c>
      <c r="K322" s="2"/>
      <c r="L322" s="1">
        <v>3.0</v>
      </c>
      <c r="M322" s="1"/>
      <c r="N322" s="1">
        <v>18.632983333333332</v>
      </c>
      <c r="O322" s="1" t="s">
        <v>14940</v>
      </c>
      <c r="P322" s="1" t="s">
        <v>15589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28</v>
      </c>
      <c r="B323" s="1" t="s">
        <v>17</v>
      </c>
      <c r="C323" s="1">
        <v>239.07</v>
      </c>
      <c r="D323" s="1">
        <v>97.13</v>
      </c>
      <c r="E323" s="1" t="s">
        <v>29</v>
      </c>
      <c r="F323" s="1" t="s">
        <v>19</v>
      </c>
      <c r="G323" s="1" t="s">
        <v>20</v>
      </c>
      <c r="H323" s="1" t="s">
        <v>15949</v>
      </c>
      <c r="I323" s="1" t="s">
        <v>15950</v>
      </c>
      <c r="J323" s="1" t="s">
        <v>15950</v>
      </c>
      <c r="K323" s="2"/>
      <c r="L323" s="1">
        <v>6.0</v>
      </c>
      <c r="M323" s="1"/>
      <c r="N323" s="1">
        <v>21.865733333333335</v>
      </c>
      <c r="O323" s="1" t="s">
        <v>14940</v>
      </c>
      <c r="P323" s="1" t="s">
        <v>15951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36</v>
      </c>
      <c r="B324" s="1" t="s">
        <v>17</v>
      </c>
      <c r="C324" s="3">
        <v>238.0</v>
      </c>
      <c r="D324" s="1">
        <v>0.0</v>
      </c>
      <c r="E324" s="1" t="s">
        <v>29</v>
      </c>
      <c r="F324" s="1" t="s">
        <v>38</v>
      </c>
      <c r="G324" s="1" t="s">
        <v>20</v>
      </c>
      <c r="H324" s="1" t="s">
        <v>15952</v>
      </c>
      <c r="I324" s="1" t="s">
        <v>15953</v>
      </c>
      <c r="J324" s="1" t="s">
        <v>15954</v>
      </c>
      <c r="K324" s="1" t="s">
        <v>15955</v>
      </c>
      <c r="L324" s="1">
        <v>1.0</v>
      </c>
      <c r="M324" s="1">
        <v>5.12905</v>
      </c>
      <c r="N324" s="1">
        <v>12.86995</v>
      </c>
      <c r="O324" s="1" t="s">
        <v>5407</v>
      </c>
      <c r="P324" s="1" t="s">
        <v>8701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36</v>
      </c>
      <c r="B325" s="1" t="s">
        <v>17</v>
      </c>
      <c r="C325" s="1">
        <v>568.0</v>
      </c>
      <c r="D325" s="1">
        <v>0.0</v>
      </c>
      <c r="E325" s="1" t="s">
        <v>29</v>
      </c>
      <c r="F325" s="1" t="s">
        <v>38</v>
      </c>
      <c r="G325" s="1" t="s">
        <v>20</v>
      </c>
      <c r="H325" s="1" t="s">
        <v>15956</v>
      </c>
      <c r="I325" s="1" t="s">
        <v>15957</v>
      </c>
      <c r="J325" s="1" t="s">
        <v>15958</v>
      </c>
      <c r="K325" s="1" t="s">
        <v>15959</v>
      </c>
      <c r="L325" s="1">
        <v>2.0</v>
      </c>
      <c r="M325" s="1">
        <v>21.32</v>
      </c>
      <c r="N325" s="1">
        <v>26.828866666666666</v>
      </c>
      <c r="O325" s="1" t="s">
        <v>5407</v>
      </c>
      <c r="P325" s="1" t="s">
        <v>15960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28</v>
      </c>
      <c r="B326" s="1" t="s">
        <v>17</v>
      </c>
      <c r="C326" s="1">
        <v>1029.4</v>
      </c>
      <c r="D326" s="1">
        <v>0.0</v>
      </c>
      <c r="E326" s="1" t="s">
        <v>29</v>
      </c>
      <c r="F326" s="1" t="s">
        <v>19</v>
      </c>
      <c r="G326" s="1" t="s">
        <v>20</v>
      </c>
      <c r="H326" s="1" t="s">
        <v>15961</v>
      </c>
      <c r="I326" s="1" t="s">
        <v>15962</v>
      </c>
      <c r="J326" s="1" t="s">
        <v>15962</v>
      </c>
      <c r="K326" s="2"/>
      <c r="L326" s="1">
        <v>1.0</v>
      </c>
      <c r="M326" s="1"/>
      <c r="N326" s="1">
        <v>21.180516666666666</v>
      </c>
      <c r="O326" s="1" t="s">
        <v>14940</v>
      </c>
      <c r="P326" s="1" t="s">
        <v>15963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58</v>
      </c>
      <c r="B327" s="1" t="s">
        <v>17</v>
      </c>
      <c r="C327" s="1">
        <v>415.0</v>
      </c>
      <c r="D327" s="1">
        <v>0.0</v>
      </c>
      <c r="E327" s="2"/>
      <c r="F327" s="1" t="s">
        <v>19</v>
      </c>
      <c r="G327" s="1" t="s">
        <v>20</v>
      </c>
      <c r="H327" s="1" t="s">
        <v>15964</v>
      </c>
      <c r="I327" s="1" t="s">
        <v>15965</v>
      </c>
      <c r="J327" s="1" t="s">
        <v>15965</v>
      </c>
      <c r="K327" s="2"/>
      <c r="L327" s="1">
        <v>2.0</v>
      </c>
      <c r="M327" s="1"/>
      <c r="N327" s="1">
        <v>17.505583333333334</v>
      </c>
      <c r="O327" s="1" t="s">
        <v>14940</v>
      </c>
      <c r="P327" s="1" t="s">
        <v>15966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28</v>
      </c>
      <c r="B328" s="1" t="s">
        <v>17</v>
      </c>
      <c r="C328" s="3">
        <v>379.0</v>
      </c>
      <c r="D328" s="1">
        <v>0.0</v>
      </c>
      <c r="E328" s="1" t="s">
        <v>29</v>
      </c>
      <c r="F328" s="1" t="s">
        <v>19</v>
      </c>
      <c r="G328" s="1" t="s">
        <v>20</v>
      </c>
      <c r="H328" s="1" t="s">
        <v>15967</v>
      </c>
      <c r="I328" s="1" t="s">
        <v>15968</v>
      </c>
      <c r="J328" s="1" t="s">
        <v>15968</v>
      </c>
      <c r="K328" s="2"/>
      <c r="L328" s="1">
        <v>3.0</v>
      </c>
      <c r="M328" s="1"/>
      <c r="N328" s="1">
        <v>18.651933333333332</v>
      </c>
      <c r="O328" s="1" t="s">
        <v>14940</v>
      </c>
      <c r="P328" s="1" t="s">
        <v>15969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28</v>
      </c>
      <c r="B329" s="1" t="s">
        <v>17</v>
      </c>
      <c r="C329" s="3">
        <v>329.0</v>
      </c>
      <c r="D329" s="1">
        <v>0.0</v>
      </c>
      <c r="E329" s="1" t="s">
        <v>29</v>
      </c>
      <c r="F329" s="1" t="s">
        <v>19</v>
      </c>
      <c r="G329" s="1" t="s">
        <v>20</v>
      </c>
      <c r="H329" s="1" t="s">
        <v>15970</v>
      </c>
      <c r="I329" s="1" t="s">
        <v>15971</v>
      </c>
      <c r="J329" s="1" t="s">
        <v>15971</v>
      </c>
      <c r="K329" s="2"/>
      <c r="L329" s="1">
        <v>-5.0</v>
      </c>
      <c r="M329" s="1"/>
      <c r="N329" s="1">
        <v>9.396033333333333</v>
      </c>
      <c r="O329" s="1" t="s">
        <v>14940</v>
      </c>
      <c r="P329" s="1" t="s">
        <v>15972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28</v>
      </c>
      <c r="B330" s="1" t="s">
        <v>17</v>
      </c>
      <c r="C330" s="1">
        <v>271.2</v>
      </c>
      <c r="D330" s="1">
        <v>0.0</v>
      </c>
      <c r="E330" s="1" t="s">
        <v>29</v>
      </c>
      <c r="F330" s="1" t="s">
        <v>19</v>
      </c>
      <c r="G330" s="1" t="s">
        <v>20</v>
      </c>
      <c r="H330" s="1" t="s">
        <v>15973</v>
      </c>
      <c r="I330" s="1" t="s">
        <v>15974</v>
      </c>
      <c r="J330" s="1" t="s">
        <v>15974</v>
      </c>
      <c r="K330" s="2"/>
      <c r="L330" s="1">
        <v>1.0</v>
      </c>
      <c r="M330" s="1"/>
      <c r="N330" s="1">
        <v>17.000233333333334</v>
      </c>
      <c r="O330" s="1" t="s">
        <v>14940</v>
      </c>
      <c r="P330" s="1" t="s">
        <v>15606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28</v>
      </c>
      <c r="B331" s="1" t="s">
        <v>17</v>
      </c>
      <c r="C331" s="1">
        <v>428.4</v>
      </c>
      <c r="D331" s="1">
        <v>0.0</v>
      </c>
      <c r="E331" s="1" t="s">
        <v>29</v>
      </c>
      <c r="F331" s="1" t="s">
        <v>19</v>
      </c>
      <c r="G331" s="1" t="s">
        <v>20</v>
      </c>
      <c r="H331" s="1" t="s">
        <v>15975</v>
      </c>
      <c r="I331" s="1" t="s">
        <v>15976</v>
      </c>
      <c r="J331" s="1" t="s">
        <v>15976</v>
      </c>
      <c r="K331" s="2"/>
      <c r="L331" s="1">
        <v>2.0</v>
      </c>
      <c r="M331" s="1"/>
      <c r="N331" s="1">
        <v>17.639633333333332</v>
      </c>
      <c r="O331" s="1" t="s">
        <v>14940</v>
      </c>
      <c r="P331" s="1" t="s">
        <v>15977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28</v>
      </c>
      <c r="B332" s="1" t="s">
        <v>17</v>
      </c>
      <c r="C332" s="1">
        <v>171.97</v>
      </c>
      <c r="D332" s="1">
        <v>69.23</v>
      </c>
      <c r="E332" s="1" t="s">
        <v>29</v>
      </c>
      <c r="F332" s="1" t="s">
        <v>19</v>
      </c>
      <c r="G332" s="1" t="s">
        <v>20</v>
      </c>
      <c r="H332" s="1" t="s">
        <v>15978</v>
      </c>
      <c r="I332" s="1" t="s">
        <v>15979</v>
      </c>
      <c r="J332" s="1" t="s">
        <v>15979</v>
      </c>
      <c r="K332" s="2"/>
      <c r="L332" s="1">
        <v>3.0</v>
      </c>
      <c r="M332" s="1"/>
      <c r="N332" s="1">
        <v>18.0163</v>
      </c>
      <c r="O332" s="1" t="s">
        <v>14940</v>
      </c>
      <c r="P332" s="1" t="s">
        <v>15980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28</v>
      </c>
      <c r="B333" s="1" t="s">
        <v>17</v>
      </c>
      <c r="C333" s="1">
        <v>259.2</v>
      </c>
      <c r="D333" s="1">
        <v>0.0</v>
      </c>
      <c r="E333" s="1" t="s">
        <v>29</v>
      </c>
      <c r="F333" s="1" t="s">
        <v>19</v>
      </c>
      <c r="G333" s="1" t="s">
        <v>20</v>
      </c>
      <c r="H333" s="1" t="s">
        <v>15981</v>
      </c>
      <c r="I333" s="1" t="s">
        <v>15982</v>
      </c>
      <c r="J333" s="1" t="s">
        <v>15982</v>
      </c>
      <c r="K333" s="2"/>
      <c r="L333" s="1">
        <v>-7.0</v>
      </c>
      <c r="M333" s="1"/>
      <c r="N333" s="1">
        <v>7.725766666666667</v>
      </c>
      <c r="O333" s="1" t="s">
        <v>14940</v>
      </c>
      <c r="P333" s="1" t="s">
        <v>15983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17</v>
      </c>
      <c r="C334" s="1">
        <v>1316.0</v>
      </c>
      <c r="D334" s="1">
        <v>0.0</v>
      </c>
      <c r="E334" s="1" t="s">
        <v>14954</v>
      </c>
      <c r="F334" s="1" t="s">
        <v>19</v>
      </c>
      <c r="G334" s="1" t="s">
        <v>20</v>
      </c>
      <c r="H334" s="1" t="s">
        <v>15984</v>
      </c>
      <c r="I334" s="1" t="s">
        <v>15985</v>
      </c>
      <c r="J334" s="1" t="s">
        <v>15985</v>
      </c>
      <c r="K334" s="2"/>
      <c r="L334" s="1">
        <v>-5.0</v>
      </c>
      <c r="M334" s="1"/>
      <c r="N334" s="1">
        <v>14.46515</v>
      </c>
      <c r="O334" s="1" t="s">
        <v>14940</v>
      </c>
      <c r="P334" s="1" t="s">
        <v>15986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16</v>
      </c>
      <c r="B335" s="1" t="s">
        <v>17</v>
      </c>
      <c r="C335" s="3">
        <v>381.0</v>
      </c>
      <c r="D335" s="1">
        <v>0.0</v>
      </c>
      <c r="E335" s="1" t="s">
        <v>560</v>
      </c>
      <c r="F335" s="1" t="s">
        <v>19</v>
      </c>
      <c r="G335" s="1" t="s">
        <v>20</v>
      </c>
      <c r="H335" s="1" t="s">
        <v>15987</v>
      </c>
      <c r="I335" s="1" t="s">
        <v>15988</v>
      </c>
      <c r="J335" s="1" t="s">
        <v>15988</v>
      </c>
      <c r="K335" s="2"/>
      <c r="L335" s="1">
        <v>-8.0</v>
      </c>
      <c r="M335" s="1"/>
      <c r="N335" s="1">
        <v>6.179733333333333</v>
      </c>
      <c r="O335" s="1" t="s">
        <v>14940</v>
      </c>
      <c r="P335" s="1" t="s">
        <v>15989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28</v>
      </c>
      <c r="B336" s="1" t="s">
        <v>17</v>
      </c>
      <c r="C336" s="1">
        <v>271.2</v>
      </c>
      <c r="D336" s="1">
        <v>0.0</v>
      </c>
      <c r="E336" s="1" t="s">
        <v>29</v>
      </c>
      <c r="F336" s="1" t="s">
        <v>19</v>
      </c>
      <c r="G336" s="1" t="s">
        <v>20</v>
      </c>
      <c r="H336" s="1" t="s">
        <v>15990</v>
      </c>
      <c r="I336" s="1" t="s">
        <v>15991</v>
      </c>
      <c r="J336" s="1" t="s">
        <v>15991</v>
      </c>
      <c r="K336" s="2"/>
      <c r="L336" s="1">
        <v>-8.0</v>
      </c>
      <c r="M336" s="1"/>
      <c r="N336" s="1">
        <v>6.349433333333334</v>
      </c>
      <c r="O336" s="1" t="s">
        <v>14940</v>
      </c>
      <c r="P336" s="1" t="s">
        <v>14953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58</v>
      </c>
      <c r="B337" s="1" t="s">
        <v>17</v>
      </c>
      <c r="C337" s="1">
        <v>550.0</v>
      </c>
      <c r="D337" s="1">
        <v>0.0</v>
      </c>
      <c r="E337" s="2"/>
      <c r="F337" s="1" t="s">
        <v>19</v>
      </c>
      <c r="G337" s="1" t="s">
        <v>20</v>
      </c>
      <c r="H337" s="1" t="s">
        <v>15992</v>
      </c>
      <c r="I337" s="1" t="s">
        <v>15993</v>
      </c>
      <c r="J337" s="1" t="s">
        <v>15993</v>
      </c>
      <c r="K337" s="2"/>
      <c r="L337" s="1">
        <v>-6.0</v>
      </c>
      <c r="M337" s="1"/>
      <c r="N337" s="1">
        <v>13.205016666666667</v>
      </c>
      <c r="O337" s="1" t="s">
        <v>14940</v>
      </c>
      <c r="P337" s="1" t="s">
        <v>15994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58</v>
      </c>
      <c r="B338" s="1" t="s">
        <v>17</v>
      </c>
      <c r="C338" s="1">
        <v>329.0</v>
      </c>
      <c r="D338" s="1">
        <v>0.0</v>
      </c>
      <c r="E338" s="2"/>
      <c r="F338" s="1" t="s">
        <v>19</v>
      </c>
      <c r="G338" s="1" t="s">
        <v>20</v>
      </c>
      <c r="H338" s="1" t="s">
        <v>15995</v>
      </c>
      <c r="I338" s="1" t="s">
        <v>15996</v>
      </c>
      <c r="J338" s="1" t="s">
        <v>15996</v>
      </c>
      <c r="K338" s="2"/>
      <c r="L338" s="1">
        <v>-5.0</v>
      </c>
      <c r="M338" s="1"/>
      <c r="N338" s="1">
        <v>9.162566666666667</v>
      </c>
      <c r="O338" s="1" t="s">
        <v>14940</v>
      </c>
      <c r="P338" s="1" t="s">
        <v>15997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28</v>
      </c>
      <c r="B339" s="1" t="s">
        <v>17</v>
      </c>
      <c r="C339" s="1">
        <v>329.0</v>
      </c>
      <c r="D339" s="1">
        <v>0.0</v>
      </c>
      <c r="E339" s="1" t="s">
        <v>29</v>
      </c>
      <c r="F339" s="1" t="s">
        <v>19</v>
      </c>
      <c r="G339" s="1" t="s">
        <v>20</v>
      </c>
      <c r="H339" s="1" t="s">
        <v>15998</v>
      </c>
      <c r="I339" s="1" t="s">
        <v>15999</v>
      </c>
      <c r="J339" s="1" t="s">
        <v>15999</v>
      </c>
      <c r="K339" s="2"/>
      <c r="L339" s="1">
        <v>-6.0</v>
      </c>
      <c r="M339" s="1"/>
      <c r="N339" s="1">
        <v>8.2941</v>
      </c>
      <c r="O339" s="1" t="s">
        <v>14940</v>
      </c>
      <c r="P339" s="1" t="s">
        <v>15454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28</v>
      </c>
      <c r="B340" s="1" t="s">
        <v>17</v>
      </c>
      <c r="C340" s="1">
        <v>299.0</v>
      </c>
      <c r="D340" s="1">
        <v>0.0</v>
      </c>
      <c r="E340" s="1" t="s">
        <v>29</v>
      </c>
      <c r="F340" s="1" t="s">
        <v>19</v>
      </c>
      <c r="G340" s="1" t="s">
        <v>20</v>
      </c>
      <c r="H340" s="1" t="s">
        <v>16000</v>
      </c>
      <c r="I340" s="1" t="s">
        <v>16001</v>
      </c>
      <c r="J340" s="1" t="s">
        <v>16001</v>
      </c>
      <c r="K340" s="2"/>
      <c r="L340" s="1">
        <v>-9.0</v>
      </c>
      <c r="M340" s="1"/>
      <c r="N340" s="1">
        <v>5.404833333333333</v>
      </c>
      <c r="O340" s="1" t="s">
        <v>14940</v>
      </c>
      <c r="P340" s="1" t="s">
        <v>16002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28</v>
      </c>
      <c r="B341" s="1" t="s">
        <v>17</v>
      </c>
      <c r="C341" s="1">
        <v>394.0</v>
      </c>
      <c r="D341" s="1">
        <v>0.0</v>
      </c>
      <c r="E341" s="1" t="s">
        <v>29</v>
      </c>
      <c r="F341" s="1" t="s">
        <v>19</v>
      </c>
      <c r="G341" s="1" t="s">
        <v>20</v>
      </c>
      <c r="H341" s="1" t="s">
        <v>16003</v>
      </c>
      <c r="I341" s="1" t="s">
        <v>16004</v>
      </c>
      <c r="J341" s="1" t="s">
        <v>16004</v>
      </c>
      <c r="K341" s="2"/>
      <c r="L341" s="1">
        <v>-3.0</v>
      </c>
      <c r="M341" s="1"/>
      <c r="N341" s="1">
        <v>11.92215</v>
      </c>
      <c r="O341" s="1" t="s">
        <v>14940</v>
      </c>
      <c r="P341" s="1" t="s">
        <v>16005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28</v>
      </c>
      <c r="B342" s="1" t="s">
        <v>17</v>
      </c>
      <c r="C342" s="1">
        <v>301.2</v>
      </c>
      <c r="D342" s="1">
        <v>0.0</v>
      </c>
      <c r="E342" s="1" t="s">
        <v>29</v>
      </c>
      <c r="F342" s="1" t="s">
        <v>19</v>
      </c>
      <c r="G342" s="1" t="s">
        <v>20</v>
      </c>
      <c r="H342" s="1" t="s">
        <v>16006</v>
      </c>
      <c r="I342" s="1" t="s">
        <v>16007</v>
      </c>
      <c r="J342" s="1" t="s">
        <v>16007</v>
      </c>
      <c r="K342" s="2"/>
      <c r="L342" s="1">
        <v>-8.0</v>
      </c>
      <c r="M342" s="1"/>
      <c r="N342" s="1">
        <v>6.12945</v>
      </c>
      <c r="O342" s="1" t="s">
        <v>14940</v>
      </c>
      <c r="P342" s="1" t="s">
        <v>16008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28</v>
      </c>
      <c r="B343" s="1" t="s">
        <v>17</v>
      </c>
      <c r="C343" s="1">
        <v>429.0</v>
      </c>
      <c r="D343" s="1">
        <v>0.0</v>
      </c>
      <c r="E343" s="1" t="s">
        <v>29</v>
      </c>
      <c r="F343" s="1" t="s">
        <v>19</v>
      </c>
      <c r="G343" s="1" t="s">
        <v>20</v>
      </c>
      <c r="H343" s="1" t="s">
        <v>16009</v>
      </c>
      <c r="I343" s="1" t="s">
        <v>16010</v>
      </c>
      <c r="J343" s="1" t="s">
        <v>16010</v>
      </c>
      <c r="K343" s="2"/>
      <c r="L343" s="1">
        <v>-6.0</v>
      </c>
      <c r="M343" s="1"/>
      <c r="N343" s="1">
        <v>8.6406</v>
      </c>
      <c r="O343" s="1" t="s">
        <v>14940</v>
      </c>
      <c r="P343" s="1" t="s">
        <v>16011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28</v>
      </c>
      <c r="B344" s="1" t="s">
        <v>17</v>
      </c>
      <c r="C344" s="1">
        <v>289.0</v>
      </c>
      <c r="D344" s="1">
        <v>0.0</v>
      </c>
      <c r="E344" s="1" t="s">
        <v>29</v>
      </c>
      <c r="F344" s="1" t="s">
        <v>19</v>
      </c>
      <c r="G344" s="1" t="s">
        <v>20</v>
      </c>
      <c r="H344" s="1" t="s">
        <v>16012</v>
      </c>
      <c r="I344" s="1" t="s">
        <v>16013</v>
      </c>
      <c r="J344" s="1" t="s">
        <v>16013</v>
      </c>
      <c r="K344" s="2"/>
      <c r="L344" s="1">
        <v>-6.0</v>
      </c>
      <c r="M344" s="1"/>
      <c r="N344" s="1">
        <v>8.524783333333334</v>
      </c>
      <c r="O344" s="1" t="s">
        <v>14940</v>
      </c>
      <c r="P344" s="1" t="s">
        <v>14978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179</v>
      </c>
      <c r="B345" s="1" t="s">
        <v>17</v>
      </c>
      <c r="C345" s="1">
        <v>119.0</v>
      </c>
      <c r="D345" s="1">
        <v>0.0</v>
      </c>
      <c r="E345" s="2"/>
      <c r="F345" s="1" t="s">
        <v>67</v>
      </c>
      <c r="G345" s="1" t="s">
        <v>93</v>
      </c>
      <c r="H345" s="1" t="s">
        <v>16014</v>
      </c>
      <c r="I345" s="1" t="s">
        <v>16015</v>
      </c>
      <c r="J345" s="1" t="s">
        <v>16015</v>
      </c>
      <c r="K345" s="2"/>
      <c r="L345" s="1">
        <v>0.0</v>
      </c>
      <c r="M345" s="1"/>
      <c r="N345" s="1">
        <v>4.97685</v>
      </c>
      <c r="O345" s="1" t="s">
        <v>182</v>
      </c>
      <c r="P345" s="1" t="s">
        <v>16016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28</v>
      </c>
      <c r="B346" s="1" t="s">
        <v>17</v>
      </c>
      <c r="C346" s="1">
        <v>214.2</v>
      </c>
      <c r="D346" s="1">
        <v>0.0</v>
      </c>
      <c r="E346" s="1" t="s">
        <v>29</v>
      </c>
      <c r="F346" s="1" t="s">
        <v>19</v>
      </c>
      <c r="G346" s="1" t="s">
        <v>20</v>
      </c>
      <c r="H346" s="1" t="s">
        <v>16017</v>
      </c>
      <c r="I346" s="1" t="s">
        <v>16018</v>
      </c>
      <c r="J346" s="1" t="s">
        <v>16018</v>
      </c>
      <c r="K346" s="2"/>
      <c r="L346" s="1">
        <v>-9.0</v>
      </c>
      <c r="M346" s="1"/>
      <c r="N346" s="1">
        <v>5.703266666666667</v>
      </c>
      <c r="O346" s="1" t="s">
        <v>14940</v>
      </c>
      <c r="P346" s="1" t="s">
        <v>14987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179</v>
      </c>
      <c r="B347" s="1" t="s">
        <v>17</v>
      </c>
      <c r="C347" s="1">
        <v>179.0</v>
      </c>
      <c r="D347" s="1">
        <v>0.0</v>
      </c>
      <c r="E347" s="2"/>
      <c r="F347" s="1" t="s">
        <v>67</v>
      </c>
      <c r="G347" s="1" t="s">
        <v>93</v>
      </c>
      <c r="H347" s="1" t="s">
        <v>16019</v>
      </c>
      <c r="I347" s="1" t="s">
        <v>16020</v>
      </c>
      <c r="J347" s="1" t="s">
        <v>16020</v>
      </c>
      <c r="K347" s="2"/>
      <c r="L347" s="1">
        <v>-4.0</v>
      </c>
      <c r="M347" s="1"/>
      <c r="N347" s="1">
        <v>0.4729</v>
      </c>
      <c r="O347" s="1" t="s">
        <v>182</v>
      </c>
      <c r="P347" s="1" t="s">
        <v>16021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28</v>
      </c>
      <c r="B348" s="1" t="s">
        <v>17</v>
      </c>
      <c r="C348" s="1">
        <v>296.2</v>
      </c>
      <c r="D348" s="1">
        <v>0.0</v>
      </c>
      <c r="E348" s="1" t="s">
        <v>29</v>
      </c>
      <c r="F348" s="1" t="s">
        <v>19</v>
      </c>
      <c r="G348" s="1" t="s">
        <v>20</v>
      </c>
      <c r="H348" s="1" t="s">
        <v>16022</v>
      </c>
      <c r="I348" s="1" t="s">
        <v>16023</v>
      </c>
      <c r="J348" s="1" t="s">
        <v>16023</v>
      </c>
      <c r="K348" s="2"/>
      <c r="L348" s="1">
        <v>-3.0</v>
      </c>
      <c r="M348" s="1"/>
      <c r="N348" s="1">
        <v>11.314366666666666</v>
      </c>
      <c r="O348" s="1" t="s">
        <v>14940</v>
      </c>
      <c r="P348" s="1" t="s">
        <v>16024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58</v>
      </c>
      <c r="B349" s="1" t="s">
        <v>17</v>
      </c>
      <c r="C349" s="1">
        <v>364.0</v>
      </c>
      <c r="D349" s="1">
        <v>0.0</v>
      </c>
      <c r="E349" s="2"/>
      <c r="F349" s="1" t="s">
        <v>19</v>
      </c>
      <c r="G349" s="1" t="s">
        <v>20</v>
      </c>
      <c r="H349" s="1" t="s">
        <v>16025</v>
      </c>
      <c r="I349" s="1" t="s">
        <v>16026</v>
      </c>
      <c r="J349" s="1" t="s">
        <v>16026</v>
      </c>
      <c r="K349" s="2"/>
      <c r="L349" s="1">
        <v>-8.0</v>
      </c>
      <c r="M349" s="1"/>
      <c r="N349" s="1">
        <v>6.618266666666667</v>
      </c>
      <c r="O349" s="1" t="s">
        <v>14940</v>
      </c>
      <c r="P349" s="1" t="s">
        <v>16027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58</v>
      </c>
      <c r="B350" s="1" t="s">
        <v>17</v>
      </c>
      <c r="C350" s="1">
        <v>792.0</v>
      </c>
      <c r="D350" s="1">
        <v>0.0</v>
      </c>
      <c r="E350" s="2"/>
      <c r="F350" s="1" t="s">
        <v>19</v>
      </c>
      <c r="G350" s="1" t="s">
        <v>20</v>
      </c>
      <c r="H350" s="1" t="s">
        <v>16028</v>
      </c>
      <c r="I350" s="1" t="s">
        <v>16029</v>
      </c>
      <c r="J350" s="1" t="s">
        <v>16029</v>
      </c>
      <c r="K350" s="2"/>
      <c r="L350" s="1">
        <v>-10.0</v>
      </c>
      <c r="M350" s="1"/>
      <c r="N350" s="1">
        <v>9.934133333333333</v>
      </c>
      <c r="O350" s="1" t="s">
        <v>14940</v>
      </c>
      <c r="P350" s="1" t="s">
        <v>16030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36</v>
      </c>
      <c r="B351" s="1" t="s">
        <v>17</v>
      </c>
      <c r="C351" s="1">
        <v>275.0</v>
      </c>
      <c r="D351" s="1">
        <v>69.0</v>
      </c>
      <c r="E351" s="2"/>
      <c r="F351" s="1" t="s">
        <v>67</v>
      </c>
      <c r="G351" s="1" t="s">
        <v>93</v>
      </c>
      <c r="H351" s="1" t="s">
        <v>16031</v>
      </c>
      <c r="I351" s="1" t="s">
        <v>16032</v>
      </c>
      <c r="J351" s="1" t="s">
        <v>16032</v>
      </c>
      <c r="K351" s="2"/>
      <c r="L351" s="1">
        <v>-11.0</v>
      </c>
      <c r="M351" s="1"/>
      <c r="N351" s="1">
        <v>8.221366666666666</v>
      </c>
      <c r="O351" s="1" t="s">
        <v>5407</v>
      </c>
      <c r="P351" s="1" t="s">
        <v>16033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28</v>
      </c>
      <c r="B352" s="1" t="s">
        <v>17</v>
      </c>
      <c r="C352" s="1">
        <v>429.0</v>
      </c>
      <c r="D352" s="1">
        <v>0.0</v>
      </c>
      <c r="E352" s="1" t="s">
        <v>29</v>
      </c>
      <c r="F352" s="1" t="s">
        <v>19</v>
      </c>
      <c r="G352" s="1" t="s">
        <v>20</v>
      </c>
      <c r="H352" s="1" t="s">
        <v>16034</v>
      </c>
      <c r="I352" s="1" t="s">
        <v>16035</v>
      </c>
      <c r="J352" s="1" t="s">
        <v>16035</v>
      </c>
      <c r="K352" s="2"/>
      <c r="L352" s="1">
        <v>-3.0</v>
      </c>
      <c r="M352" s="1"/>
      <c r="N352" s="1">
        <v>11.138766666666667</v>
      </c>
      <c r="O352" s="1" t="s">
        <v>14940</v>
      </c>
      <c r="P352" s="1" t="s">
        <v>16036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28</v>
      </c>
      <c r="B353" s="1" t="s">
        <v>17</v>
      </c>
      <c r="C353" s="1">
        <v>273.2</v>
      </c>
      <c r="D353" s="1">
        <v>0.0</v>
      </c>
      <c r="E353" s="1" t="s">
        <v>29</v>
      </c>
      <c r="F353" s="1" t="s">
        <v>19</v>
      </c>
      <c r="G353" s="1" t="s">
        <v>20</v>
      </c>
      <c r="H353" s="1" t="s">
        <v>16037</v>
      </c>
      <c r="I353" s="1" t="s">
        <v>16038</v>
      </c>
      <c r="J353" s="1" t="s">
        <v>16038</v>
      </c>
      <c r="K353" s="2"/>
      <c r="L353" s="1">
        <v>-6.0</v>
      </c>
      <c r="M353" s="1"/>
      <c r="N353" s="1">
        <v>8.671033333333334</v>
      </c>
      <c r="O353" s="1" t="s">
        <v>14940</v>
      </c>
      <c r="P353" s="1" t="s">
        <v>16039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28</v>
      </c>
      <c r="B354" s="1" t="s">
        <v>17</v>
      </c>
      <c r="C354" s="1">
        <v>214.2</v>
      </c>
      <c r="D354" s="1">
        <v>0.0</v>
      </c>
      <c r="E354" s="1" t="s">
        <v>29</v>
      </c>
      <c r="F354" s="1" t="s">
        <v>19</v>
      </c>
      <c r="G354" s="1" t="s">
        <v>20</v>
      </c>
      <c r="H354" s="1" t="s">
        <v>16040</v>
      </c>
      <c r="I354" s="1" t="s">
        <v>16041</v>
      </c>
      <c r="J354" s="1" t="s">
        <v>16041</v>
      </c>
      <c r="K354" s="2"/>
      <c r="L354" s="1">
        <v>-8.0</v>
      </c>
      <c r="M354" s="1"/>
      <c r="N354" s="1">
        <v>6.679216666666667</v>
      </c>
      <c r="O354" s="1" t="s">
        <v>14940</v>
      </c>
      <c r="P354" s="1" t="s">
        <v>15166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58</v>
      </c>
      <c r="B355" s="1" t="s">
        <v>17</v>
      </c>
      <c r="C355" s="1">
        <v>388.0</v>
      </c>
      <c r="D355" s="1">
        <v>0.0</v>
      </c>
      <c r="E355" s="2"/>
      <c r="F355" s="1" t="s">
        <v>19</v>
      </c>
      <c r="G355" s="1" t="s">
        <v>20</v>
      </c>
      <c r="H355" s="1" t="s">
        <v>16042</v>
      </c>
      <c r="I355" s="1" t="s">
        <v>16043</v>
      </c>
      <c r="J355" s="1" t="s">
        <v>16043</v>
      </c>
      <c r="K355" s="2"/>
      <c r="L355" s="1">
        <v>-5.0</v>
      </c>
      <c r="M355" s="1"/>
      <c r="N355" s="1">
        <v>9.7527</v>
      </c>
      <c r="O355" s="1" t="s">
        <v>14940</v>
      </c>
      <c r="P355" s="1" t="s">
        <v>16044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28</v>
      </c>
      <c r="B356" s="3" t="s">
        <v>17</v>
      </c>
      <c r="C356" s="1">
        <v>380.0</v>
      </c>
      <c r="D356" s="1">
        <v>0.0</v>
      </c>
      <c r="E356" s="1" t="s">
        <v>29</v>
      </c>
      <c r="F356" s="1" t="s">
        <v>19</v>
      </c>
      <c r="G356" s="1" t="s">
        <v>20</v>
      </c>
      <c r="H356" s="1" t="s">
        <v>16045</v>
      </c>
      <c r="I356" s="1" t="s">
        <v>16046</v>
      </c>
      <c r="J356" s="1" t="s">
        <v>16046</v>
      </c>
      <c r="K356" s="2"/>
      <c r="L356" s="1">
        <v>-2.0</v>
      </c>
      <c r="M356" s="1"/>
      <c r="N356" s="1">
        <v>12.2732</v>
      </c>
      <c r="O356" s="1" t="s">
        <v>14940</v>
      </c>
      <c r="P356" s="1" t="s">
        <v>16047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179</v>
      </c>
      <c r="B357" s="1" t="s">
        <v>17</v>
      </c>
      <c r="C357" s="3">
        <v>309.0</v>
      </c>
      <c r="D357" s="1">
        <v>0.0</v>
      </c>
      <c r="E357" s="2"/>
      <c r="F357" s="1" t="s">
        <v>67</v>
      </c>
      <c r="G357" s="1" t="s">
        <v>93</v>
      </c>
      <c r="H357" s="1" t="s">
        <v>16048</v>
      </c>
      <c r="I357" s="1" t="s">
        <v>16049</v>
      </c>
      <c r="J357" s="1" t="s">
        <v>16049</v>
      </c>
      <c r="K357" s="2"/>
      <c r="L357" s="1">
        <v>-1.0</v>
      </c>
      <c r="M357" s="1"/>
      <c r="N357" s="1">
        <v>3.7522166666666665</v>
      </c>
      <c r="O357" s="1" t="s">
        <v>182</v>
      </c>
      <c r="P357" s="1" t="s">
        <v>16050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36</v>
      </c>
      <c r="B358" s="1" t="s">
        <v>17</v>
      </c>
      <c r="C358" s="1">
        <v>307.0</v>
      </c>
      <c r="D358" s="1">
        <v>0.0</v>
      </c>
      <c r="E358" s="2"/>
      <c r="F358" s="1" t="s">
        <v>67</v>
      </c>
      <c r="G358" s="1" t="s">
        <v>20</v>
      </c>
      <c r="H358" s="1" t="s">
        <v>16051</v>
      </c>
      <c r="I358" s="1" t="s">
        <v>16052</v>
      </c>
      <c r="J358" s="1" t="s">
        <v>16052</v>
      </c>
      <c r="K358" s="2"/>
      <c r="L358" s="1">
        <v>-7.0</v>
      </c>
      <c r="M358" s="1"/>
      <c r="N358" s="1">
        <v>52.0688</v>
      </c>
      <c r="O358" s="1" t="s">
        <v>5407</v>
      </c>
      <c r="P358" s="1" t="s">
        <v>16053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28</v>
      </c>
      <c r="B359" s="1" t="s">
        <v>17</v>
      </c>
      <c r="C359" s="1">
        <v>274.0</v>
      </c>
      <c r="D359" s="1">
        <v>0.0</v>
      </c>
      <c r="E359" s="1" t="s">
        <v>29</v>
      </c>
      <c r="F359" s="1" t="s">
        <v>19</v>
      </c>
      <c r="G359" s="1" t="s">
        <v>20</v>
      </c>
      <c r="H359" s="1" t="s">
        <v>16054</v>
      </c>
      <c r="I359" s="1" t="s">
        <v>16055</v>
      </c>
      <c r="J359" s="1" t="s">
        <v>16055</v>
      </c>
      <c r="K359" s="2"/>
      <c r="L359" s="1">
        <v>-6.0</v>
      </c>
      <c r="M359" s="1"/>
      <c r="N359" s="1">
        <v>8.6595</v>
      </c>
      <c r="O359" s="1" t="s">
        <v>14940</v>
      </c>
      <c r="P359" s="1" t="s">
        <v>16056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28</v>
      </c>
      <c r="B360" s="1" t="s">
        <v>17</v>
      </c>
      <c r="C360" s="3">
        <v>364.0</v>
      </c>
      <c r="D360" s="1">
        <v>0.0</v>
      </c>
      <c r="E360" s="1" t="s">
        <v>29</v>
      </c>
      <c r="F360" s="1" t="s">
        <v>19</v>
      </c>
      <c r="G360" s="1" t="s">
        <v>20</v>
      </c>
      <c r="H360" s="1" t="s">
        <v>16057</v>
      </c>
      <c r="I360" s="1" t="s">
        <v>16058</v>
      </c>
      <c r="J360" s="1" t="s">
        <v>16058</v>
      </c>
      <c r="K360" s="2"/>
      <c r="L360" s="1">
        <v>-6.0</v>
      </c>
      <c r="M360" s="1"/>
      <c r="N360" s="1">
        <v>8.648916666666667</v>
      </c>
      <c r="O360" s="1" t="s">
        <v>14940</v>
      </c>
      <c r="P360" s="1" t="s">
        <v>16059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36</v>
      </c>
      <c r="B361" s="1" t="s">
        <v>17</v>
      </c>
      <c r="C361" s="1">
        <v>119.0</v>
      </c>
      <c r="D361" s="1">
        <v>0.0</v>
      </c>
      <c r="E361" s="2"/>
      <c r="F361" s="1" t="s">
        <v>67</v>
      </c>
      <c r="G361" s="1" t="s">
        <v>68</v>
      </c>
      <c r="H361" s="1" t="s">
        <v>16060</v>
      </c>
      <c r="I361" s="1" t="s">
        <v>16061</v>
      </c>
      <c r="J361" s="1" t="s">
        <v>16061</v>
      </c>
      <c r="K361" s="2"/>
      <c r="L361" s="1">
        <v>-10.0</v>
      </c>
      <c r="M361" s="1"/>
      <c r="N361" s="1">
        <v>8.20865</v>
      </c>
      <c r="O361" s="1" t="s">
        <v>5407</v>
      </c>
      <c r="P361" s="1" t="s">
        <v>16062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28</v>
      </c>
      <c r="B362" s="1" t="s">
        <v>17</v>
      </c>
      <c r="C362" s="1">
        <v>214.2</v>
      </c>
      <c r="D362" s="1">
        <v>0.0</v>
      </c>
      <c r="E362" s="1" t="s">
        <v>29</v>
      </c>
      <c r="F362" s="1" t="s">
        <v>19</v>
      </c>
      <c r="G362" s="1" t="s">
        <v>20</v>
      </c>
      <c r="H362" s="1" t="s">
        <v>16063</v>
      </c>
      <c r="I362" s="1" t="s">
        <v>16064</v>
      </c>
      <c r="J362" s="1" t="s">
        <v>16064</v>
      </c>
      <c r="K362" s="2"/>
      <c r="L362" s="1">
        <v>-7.0</v>
      </c>
      <c r="M362" s="1"/>
      <c r="N362" s="1">
        <v>7.71705</v>
      </c>
      <c r="O362" s="1" t="s">
        <v>14940</v>
      </c>
      <c r="P362" s="1" t="s">
        <v>14987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36</v>
      </c>
      <c r="B363" s="1" t="s">
        <v>17</v>
      </c>
      <c r="C363" s="1">
        <v>334.0</v>
      </c>
      <c r="D363" s="1">
        <v>0.0</v>
      </c>
      <c r="E363" s="1" t="s">
        <v>15119</v>
      </c>
      <c r="F363" s="1" t="s">
        <v>38</v>
      </c>
      <c r="G363" s="1" t="s">
        <v>20</v>
      </c>
      <c r="H363" s="1" t="s">
        <v>16065</v>
      </c>
      <c r="I363" s="1" t="s">
        <v>16066</v>
      </c>
      <c r="J363" s="1" t="s">
        <v>16067</v>
      </c>
      <c r="K363" s="1" t="s">
        <v>16068</v>
      </c>
      <c r="L363" s="1">
        <v>-6.0</v>
      </c>
      <c r="M363" s="1">
        <v>0.023533333333333333</v>
      </c>
      <c r="N363" s="1">
        <v>13.315116666666666</v>
      </c>
      <c r="O363" s="1" t="s">
        <v>5407</v>
      </c>
      <c r="P363" s="1" t="s">
        <v>16069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28</v>
      </c>
      <c r="B364" s="1" t="s">
        <v>17</v>
      </c>
      <c r="C364" s="1">
        <v>509.2</v>
      </c>
      <c r="D364" s="1">
        <v>0.0</v>
      </c>
      <c r="E364" s="1" t="s">
        <v>29</v>
      </c>
      <c r="F364" s="1" t="s">
        <v>19</v>
      </c>
      <c r="G364" s="1" t="s">
        <v>20</v>
      </c>
      <c r="H364" s="1" t="s">
        <v>16070</v>
      </c>
      <c r="I364" s="1" t="s">
        <v>16071</v>
      </c>
      <c r="J364" s="1" t="s">
        <v>16071</v>
      </c>
      <c r="K364" s="2"/>
      <c r="L364" s="1">
        <v>-6.0</v>
      </c>
      <c r="M364" s="1"/>
      <c r="N364" s="1">
        <v>13.5549</v>
      </c>
      <c r="O364" s="1" t="s">
        <v>14940</v>
      </c>
      <c r="P364" s="1" t="s">
        <v>16072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28</v>
      </c>
      <c r="B365" s="1" t="s">
        <v>17</v>
      </c>
      <c r="C365" s="1">
        <v>299.0</v>
      </c>
      <c r="D365" s="1">
        <v>0.0</v>
      </c>
      <c r="E365" s="1" t="s">
        <v>29</v>
      </c>
      <c r="F365" s="1" t="s">
        <v>19</v>
      </c>
      <c r="G365" s="1" t="s">
        <v>20</v>
      </c>
      <c r="H365" s="1" t="s">
        <v>16073</v>
      </c>
      <c r="I365" s="1" t="s">
        <v>16074</v>
      </c>
      <c r="J365" s="1" t="s">
        <v>16074</v>
      </c>
      <c r="K365" s="2"/>
      <c r="L365" s="1">
        <v>-5.0</v>
      </c>
      <c r="M365" s="1"/>
      <c r="N365" s="1">
        <v>9.284333333333333</v>
      </c>
      <c r="O365" s="1" t="s">
        <v>14940</v>
      </c>
      <c r="P365" s="1" t="s">
        <v>16075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28</v>
      </c>
      <c r="B366" s="1" t="s">
        <v>17</v>
      </c>
      <c r="C366" s="1">
        <v>214.2</v>
      </c>
      <c r="D366" s="1">
        <v>0.0</v>
      </c>
      <c r="E366" s="1" t="s">
        <v>29</v>
      </c>
      <c r="F366" s="1" t="s">
        <v>19</v>
      </c>
      <c r="G366" s="1" t="s">
        <v>20</v>
      </c>
      <c r="H366" s="1" t="s">
        <v>16076</v>
      </c>
      <c r="I366" s="1" t="s">
        <v>16077</v>
      </c>
      <c r="J366" s="1" t="s">
        <v>16077</v>
      </c>
      <c r="K366" s="2"/>
      <c r="L366" s="1">
        <v>-9.0</v>
      </c>
      <c r="M366" s="1"/>
      <c r="N366" s="1">
        <v>5.979616666666667</v>
      </c>
      <c r="O366" s="1" t="s">
        <v>14940</v>
      </c>
      <c r="P366" s="1" t="s">
        <v>15094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36</v>
      </c>
      <c r="B367" s="1" t="s">
        <v>17</v>
      </c>
      <c r="C367" s="1">
        <v>512.0</v>
      </c>
      <c r="D367" s="1">
        <v>0.0</v>
      </c>
      <c r="E367" s="1" t="s">
        <v>15119</v>
      </c>
      <c r="F367" s="1" t="s">
        <v>38</v>
      </c>
      <c r="G367" s="1" t="s">
        <v>20</v>
      </c>
      <c r="H367" s="1" t="s">
        <v>16078</v>
      </c>
      <c r="I367" s="1" t="s">
        <v>16079</v>
      </c>
      <c r="J367" s="1" t="s">
        <v>16080</v>
      </c>
      <c r="K367" s="1" t="s">
        <v>16081</v>
      </c>
      <c r="L367" s="1">
        <v>-15.0</v>
      </c>
      <c r="M367" s="1">
        <v>0.018</v>
      </c>
      <c r="N367" s="1">
        <v>19.81835</v>
      </c>
      <c r="O367" s="1" t="s">
        <v>5407</v>
      </c>
      <c r="P367" s="1" t="s">
        <v>16082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28</v>
      </c>
      <c r="B368" s="1" t="s">
        <v>17</v>
      </c>
      <c r="C368" s="1">
        <v>428.4</v>
      </c>
      <c r="D368" s="1">
        <v>0.0</v>
      </c>
      <c r="E368" s="1" t="s">
        <v>29</v>
      </c>
      <c r="F368" s="1" t="s">
        <v>19</v>
      </c>
      <c r="G368" s="1" t="s">
        <v>20</v>
      </c>
      <c r="H368" s="1" t="s">
        <v>16083</v>
      </c>
      <c r="I368" s="1" t="s">
        <v>16084</v>
      </c>
      <c r="J368" s="1" t="s">
        <v>16084</v>
      </c>
      <c r="K368" s="2"/>
      <c r="L368" s="1">
        <v>-4.0</v>
      </c>
      <c r="M368" s="1"/>
      <c r="N368" s="1">
        <v>10.3217</v>
      </c>
      <c r="O368" s="1" t="s">
        <v>14940</v>
      </c>
      <c r="P368" s="1" t="s">
        <v>15143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179</v>
      </c>
      <c r="B369" s="1" t="s">
        <v>17</v>
      </c>
      <c r="C369" s="1">
        <v>249.0</v>
      </c>
      <c r="D369" s="1">
        <v>0.0</v>
      </c>
      <c r="E369" s="2"/>
      <c r="F369" s="1" t="s">
        <v>67</v>
      </c>
      <c r="G369" s="1" t="s">
        <v>93</v>
      </c>
      <c r="H369" s="1" t="s">
        <v>16085</v>
      </c>
      <c r="I369" s="1" t="s">
        <v>16086</v>
      </c>
      <c r="J369" s="1" t="s">
        <v>16086</v>
      </c>
      <c r="K369" s="2"/>
      <c r="L369" s="1">
        <v>0.0</v>
      </c>
      <c r="M369" s="1"/>
      <c r="N369" s="1">
        <v>5.77235</v>
      </c>
      <c r="O369" s="1" t="s">
        <v>182</v>
      </c>
      <c r="P369" s="1" t="s">
        <v>16087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179</v>
      </c>
      <c r="B370" s="1" t="s">
        <v>17</v>
      </c>
      <c r="C370" s="3">
        <v>631.0</v>
      </c>
      <c r="D370" s="1">
        <v>0.0</v>
      </c>
      <c r="E370" s="2"/>
      <c r="F370" s="1" t="s">
        <v>67</v>
      </c>
      <c r="G370" s="1" t="s">
        <v>93</v>
      </c>
      <c r="H370" s="1" t="s">
        <v>16088</v>
      </c>
      <c r="I370" s="1" t="s">
        <v>16089</v>
      </c>
      <c r="J370" s="1" t="s">
        <v>16089</v>
      </c>
      <c r="K370" s="2"/>
      <c r="L370" s="1">
        <v>2.0</v>
      </c>
      <c r="M370" s="1"/>
      <c r="N370" s="1">
        <v>12.058583333333333</v>
      </c>
      <c r="O370" s="1" t="s">
        <v>182</v>
      </c>
      <c r="P370" s="1" t="s">
        <v>16090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36</v>
      </c>
      <c r="B371" s="1" t="s">
        <v>17</v>
      </c>
      <c r="C371" s="1">
        <v>673.0</v>
      </c>
      <c r="D371" s="1">
        <v>0.0</v>
      </c>
      <c r="E371" s="1" t="s">
        <v>15119</v>
      </c>
      <c r="F371" s="1" t="s">
        <v>38</v>
      </c>
      <c r="G371" s="1" t="s">
        <v>20</v>
      </c>
      <c r="H371" s="1" t="s">
        <v>16091</v>
      </c>
      <c r="I371" s="1" t="s">
        <v>16092</v>
      </c>
      <c r="J371" s="1" t="s">
        <v>16093</v>
      </c>
      <c r="K371" s="1" t="s">
        <v>16094</v>
      </c>
      <c r="L371" s="1">
        <v>0.0</v>
      </c>
      <c r="M371" s="1">
        <v>0.0261</v>
      </c>
      <c r="N371" s="1">
        <v>25.851566666666667</v>
      </c>
      <c r="O371" s="1" t="s">
        <v>5407</v>
      </c>
      <c r="P371" s="1" t="s">
        <v>16095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28</v>
      </c>
      <c r="B372" s="1" t="s">
        <v>17</v>
      </c>
      <c r="C372" s="1">
        <v>694.2</v>
      </c>
      <c r="D372" s="1">
        <v>0.0</v>
      </c>
      <c r="E372" s="1" t="s">
        <v>29</v>
      </c>
      <c r="F372" s="1" t="s">
        <v>19</v>
      </c>
      <c r="G372" s="1" t="s">
        <v>20</v>
      </c>
      <c r="H372" s="1" t="s">
        <v>16096</v>
      </c>
      <c r="I372" s="1" t="s">
        <v>16097</v>
      </c>
      <c r="J372" s="1" t="s">
        <v>16097</v>
      </c>
      <c r="K372" s="2"/>
      <c r="L372" s="1">
        <v>0.0</v>
      </c>
      <c r="M372" s="1"/>
      <c r="N372" s="1">
        <v>20.0997</v>
      </c>
      <c r="O372" s="1" t="s">
        <v>14940</v>
      </c>
      <c r="P372" s="1" t="s">
        <v>16098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58</v>
      </c>
      <c r="B373" s="1" t="s">
        <v>17</v>
      </c>
      <c r="C373" s="1">
        <v>662.0</v>
      </c>
      <c r="D373" s="1">
        <v>0.0</v>
      </c>
      <c r="E373" s="2"/>
      <c r="F373" s="1" t="s">
        <v>19</v>
      </c>
      <c r="G373" s="1" t="s">
        <v>20</v>
      </c>
      <c r="H373" s="1" t="s">
        <v>16099</v>
      </c>
      <c r="I373" s="1" t="s">
        <v>16100</v>
      </c>
      <c r="J373" s="1" t="s">
        <v>16100</v>
      </c>
      <c r="K373" s="2"/>
      <c r="L373" s="1">
        <v>-9.0</v>
      </c>
      <c r="M373" s="1"/>
      <c r="N373" s="1">
        <v>10.256383333333334</v>
      </c>
      <c r="O373" s="1" t="s">
        <v>14940</v>
      </c>
      <c r="P373" s="1" t="s">
        <v>16101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28</v>
      </c>
      <c r="B374" s="1" t="s">
        <v>17</v>
      </c>
      <c r="C374" s="1">
        <v>279.2</v>
      </c>
      <c r="D374" s="1">
        <v>0.0</v>
      </c>
      <c r="E374" s="1" t="s">
        <v>29</v>
      </c>
      <c r="F374" s="1" t="s">
        <v>19</v>
      </c>
      <c r="G374" s="1" t="s">
        <v>20</v>
      </c>
      <c r="H374" s="1" t="s">
        <v>16102</v>
      </c>
      <c r="I374" s="1" t="s">
        <v>16103</v>
      </c>
      <c r="J374" s="1" t="s">
        <v>16103</v>
      </c>
      <c r="K374" s="2"/>
      <c r="L374" s="1">
        <v>-7.0</v>
      </c>
      <c r="M374" s="1"/>
      <c r="N374" s="1">
        <v>7.582616666666667</v>
      </c>
      <c r="O374" s="1" t="s">
        <v>14940</v>
      </c>
      <c r="P374" s="1" t="s">
        <v>16104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36</v>
      </c>
      <c r="B375" s="1" t="s">
        <v>17</v>
      </c>
      <c r="C375" s="1">
        <v>249.0</v>
      </c>
      <c r="D375" s="1">
        <v>0.0</v>
      </c>
      <c r="E375" s="1" t="s">
        <v>15119</v>
      </c>
      <c r="F375" s="1" t="s">
        <v>38</v>
      </c>
      <c r="G375" s="1" t="s">
        <v>20</v>
      </c>
      <c r="H375" s="1" t="s">
        <v>16105</v>
      </c>
      <c r="I375" s="1" t="s">
        <v>16106</v>
      </c>
      <c r="J375" s="1" t="s">
        <v>16107</v>
      </c>
      <c r="K375" s="1" t="s">
        <v>16108</v>
      </c>
      <c r="L375" s="1">
        <v>-5.0</v>
      </c>
      <c r="M375" s="1">
        <v>0.023783333333333333</v>
      </c>
      <c r="N375" s="1">
        <v>8.01715</v>
      </c>
      <c r="O375" s="1" t="s">
        <v>5407</v>
      </c>
      <c r="P375" s="1" t="s">
        <v>7143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179</v>
      </c>
      <c r="B376" s="1" t="s">
        <v>17</v>
      </c>
      <c r="C376" s="3">
        <v>249.0</v>
      </c>
      <c r="D376" s="1">
        <v>0.0</v>
      </c>
      <c r="E376" s="2"/>
      <c r="F376" s="1" t="s">
        <v>67</v>
      </c>
      <c r="G376" s="1" t="s">
        <v>93</v>
      </c>
      <c r="H376" s="1" t="s">
        <v>16109</v>
      </c>
      <c r="I376" s="1" t="s">
        <v>16110</v>
      </c>
      <c r="J376" s="1" t="s">
        <v>16110</v>
      </c>
      <c r="K376" s="2"/>
      <c r="L376" s="1">
        <v>1.0</v>
      </c>
      <c r="M376" s="1"/>
      <c r="N376" s="1">
        <v>6.241733333333333</v>
      </c>
      <c r="O376" s="1" t="s">
        <v>182</v>
      </c>
      <c r="P376" s="1" t="s">
        <v>16111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28</v>
      </c>
      <c r="B377" s="1" t="s">
        <v>17</v>
      </c>
      <c r="C377" s="1">
        <v>364.0</v>
      </c>
      <c r="D377" s="1">
        <v>0.0</v>
      </c>
      <c r="E377" s="1" t="s">
        <v>29</v>
      </c>
      <c r="F377" s="1" t="s">
        <v>19</v>
      </c>
      <c r="G377" s="1" t="s">
        <v>20</v>
      </c>
      <c r="H377" s="1" t="s">
        <v>16112</v>
      </c>
      <c r="I377" s="1" t="s">
        <v>16113</v>
      </c>
      <c r="J377" s="1" t="s">
        <v>16113</v>
      </c>
      <c r="K377" s="2"/>
      <c r="L377" s="1">
        <v>-3.0</v>
      </c>
      <c r="M377" s="1"/>
      <c r="N377" s="1">
        <v>11.57335</v>
      </c>
      <c r="O377" s="1" t="s">
        <v>14940</v>
      </c>
      <c r="P377" s="1" t="s">
        <v>16114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28</v>
      </c>
      <c r="B378" s="1" t="s">
        <v>17</v>
      </c>
      <c r="C378" s="3">
        <v>214.2</v>
      </c>
      <c r="D378" s="1">
        <v>0.0</v>
      </c>
      <c r="E378" s="1" t="s">
        <v>29</v>
      </c>
      <c r="F378" s="1" t="s">
        <v>19</v>
      </c>
      <c r="G378" s="1" t="s">
        <v>20</v>
      </c>
      <c r="H378" s="1" t="s">
        <v>16115</v>
      </c>
      <c r="I378" s="1" t="s">
        <v>16116</v>
      </c>
      <c r="J378" s="1" t="s">
        <v>16116</v>
      </c>
      <c r="K378" s="2"/>
      <c r="L378" s="1">
        <v>-4.0</v>
      </c>
      <c r="M378" s="1"/>
      <c r="N378" s="1">
        <v>10.113733333333334</v>
      </c>
      <c r="O378" s="1" t="s">
        <v>14940</v>
      </c>
      <c r="P378" s="1" t="s">
        <v>16117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28</v>
      </c>
      <c r="B379" s="1" t="s">
        <v>17</v>
      </c>
      <c r="C379" s="1">
        <v>444.0</v>
      </c>
      <c r="D379" s="1">
        <v>0.0</v>
      </c>
      <c r="E379" s="1" t="s">
        <v>29</v>
      </c>
      <c r="F379" s="1" t="s">
        <v>19</v>
      </c>
      <c r="G379" s="1" t="s">
        <v>20</v>
      </c>
      <c r="H379" s="1" t="s">
        <v>16118</v>
      </c>
      <c r="I379" s="1" t="s">
        <v>16119</v>
      </c>
      <c r="J379" s="1" t="s">
        <v>16119</v>
      </c>
      <c r="K379" s="2"/>
      <c r="L379" s="1">
        <v>-5.0</v>
      </c>
      <c r="M379" s="1"/>
      <c r="N379" s="1">
        <v>9.811816666666667</v>
      </c>
      <c r="O379" s="1" t="s">
        <v>14940</v>
      </c>
      <c r="P379" s="1" t="s">
        <v>16120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179</v>
      </c>
      <c r="B380" s="1" t="s">
        <v>17</v>
      </c>
      <c r="C380" s="1">
        <v>389.0</v>
      </c>
      <c r="D380" s="1">
        <v>0.0</v>
      </c>
      <c r="E380" s="2"/>
      <c r="F380" s="1" t="s">
        <v>67</v>
      </c>
      <c r="G380" s="1" t="s">
        <v>93</v>
      </c>
      <c r="H380" s="1" t="s">
        <v>16121</v>
      </c>
      <c r="I380" s="1" t="s">
        <v>16122</v>
      </c>
      <c r="J380" s="1" t="s">
        <v>16122</v>
      </c>
      <c r="K380" s="2"/>
      <c r="L380" s="1">
        <v>10.0</v>
      </c>
      <c r="M380" s="1"/>
      <c r="N380" s="1">
        <v>15.872816666666667</v>
      </c>
      <c r="O380" s="1" t="s">
        <v>182</v>
      </c>
      <c r="P380" s="1" t="s">
        <v>16123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58</v>
      </c>
      <c r="B381" s="1" t="s">
        <v>17</v>
      </c>
      <c r="C381" s="3">
        <v>605.0</v>
      </c>
      <c r="D381" s="1">
        <v>0.0</v>
      </c>
      <c r="E381" s="2"/>
      <c r="F381" s="1" t="s">
        <v>19</v>
      </c>
      <c r="G381" s="1" t="s">
        <v>20</v>
      </c>
      <c r="H381" s="1" t="s">
        <v>16124</v>
      </c>
      <c r="I381" s="1" t="s">
        <v>16125</v>
      </c>
      <c r="J381" s="1" t="s">
        <v>16125</v>
      </c>
      <c r="K381" s="2"/>
      <c r="L381" s="1">
        <v>0.0</v>
      </c>
      <c r="M381" s="1"/>
      <c r="N381" s="1">
        <v>19.0584</v>
      </c>
      <c r="O381" s="1" t="s">
        <v>14940</v>
      </c>
      <c r="P381" s="1" t="s">
        <v>16126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58</v>
      </c>
      <c r="B382" s="1" t="s">
        <v>17</v>
      </c>
      <c r="C382" s="3">
        <v>329.0</v>
      </c>
      <c r="D382" s="1">
        <v>0.0</v>
      </c>
      <c r="E382" s="2"/>
      <c r="F382" s="1" t="s">
        <v>19</v>
      </c>
      <c r="G382" s="1" t="s">
        <v>20</v>
      </c>
      <c r="H382" s="1" t="s">
        <v>16127</v>
      </c>
      <c r="I382" s="1" t="s">
        <v>16128</v>
      </c>
      <c r="J382" s="1" t="s">
        <v>16128</v>
      </c>
      <c r="K382" s="2"/>
      <c r="L382" s="1">
        <v>9.0</v>
      </c>
      <c r="M382" s="1"/>
      <c r="N382" s="1">
        <v>24.248216666666668</v>
      </c>
      <c r="O382" s="1" t="s">
        <v>14940</v>
      </c>
      <c r="P382" s="1" t="s">
        <v>16129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28</v>
      </c>
      <c r="B383" s="1" t="s">
        <v>17</v>
      </c>
      <c r="C383" s="3">
        <v>1351.0</v>
      </c>
      <c r="D383" s="1">
        <v>0.0</v>
      </c>
      <c r="E383" s="1" t="s">
        <v>29</v>
      </c>
      <c r="F383" s="1" t="s">
        <v>19</v>
      </c>
      <c r="G383" s="1" t="s">
        <v>20</v>
      </c>
      <c r="H383" s="1" t="s">
        <v>16130</v>
      </c>
      <c r="I383" s="1" t="s">
        <v>16131</v>
      </c>
      <c r="J383" s="1" t="s">
        <v>16131</v>
      </c>
      <c r="K383" s="2"/>
      <c r="L383" s="1">
        <v>0.0</v>
      </c>
      <c r="M383" s="1"/>
      <c r="N383" s="1">
        <v>19.803616666666667</v>
      </c>
      <c r="O383" s="1" t="s">
        <v>14940</v>
      </c>
      <c r="P383" s="1" t="s">
        <v>16132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179</v>
      </c>
      <c r="B384" s="1" t="s">
        <v>17</v>
      </c>
      <c r="C384" s="1">
        <v>119.0</v>
      </c>
      <c r="D384" s="1">
        <v>0.0</v>
      </c>
      <c r="E384" s="2"/>
      <c r="F384" s="1" t="s">
        <v>67</v>
      </c>
      <c r="G384" s="1" t="s">
        <v>93</v>
      </c>
      <c r="H384" s="1" t="s">
        <v>16133</v>
      </c>
      <c r="I384" s="1" t="s">
        <v>16134</v>
      </c>
      <c r="J384" s="1" t="s">
        <v>16134</v>
      </c>
      <c r="K384" s="2"/>
      <c r="L384" s="1">
        <v>0.0</v>
      </c>
      <c r="M384" s="1"/>
      <c r="N384" s="1">
        <v>5.782466666666667</v>
      </c>
      <c r="O384" s="1" t="s">
        <v>182</v>
      </c>
      <c r="P384" s="1" t="s">
        <v>16135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28</v>
      </c>
      <c r="B385" s="1" t="s">
        <v>17</v>
      </c>
      <c r="C385" s="3">
        <v>474.0</v>
      </c>
      <c r="D385" s="1">
        <v>0.0</v>
      </c>
      <c r="E385" s="1" t="s">
        <v>29</v>
      </c>
      <c r="F385" s="1" t="s">
        <v>19</v>
      </c>
      <c r="G385" s="1" t="s">
        <v>20</v>
      </c>
      <c r="H385" s="1" t="s">
        <v>16136</v>
      </c>
      <c r="I385" s="1" t="s">
        <v>16137</v>
      </c>
      <c r="J385" s="1" t="s">
        <v>16137</v>
      </c>
      <c r="K385" s="2"/>
      <c r="L385" s="1">
        <v>-3.0</v>
      </c>
      <c r="M385" s="1"/>
      <c r="N385" s="1">
        <v>11.4267</v>
      </c>
      <c r="O385" s="1" t="s">
        <v>14940</v>
      </c>
      <c r="P385" s="1" t="s">
        <v>16138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28</v>
      </c>
      <c r="B386" s="1" t="s">
        <v>17</v>
      </c>
      <c r="C386" s="1">
        <v>329.0</v>
      </c>
      <c r="D386" s="1">
        <v>0.0</v>
      </c>
      <c r="E386" s="1" t="s">
        <v>29</v>
      </c>
      <c r="F386" s="1" t="s">
        <v>19</v>
      </c>
      <c r="G386" s="1" t="s">
        <v>20</v>
      </c>
      <c r="H386" s="1" t="s">
        <v>16139</v>
      </c>
      <c r="I386" s="1" t="s">
        <v>16140</v>
      </c>
      <c r="J386" s="1" t="s">
        <v>16140</v>
      </c>
      <c r="K386" s="2"/>
      <c r="L386" s="1">
        <v>-3.0</v>
      </c>
      <c r="M386" s="1"/>
      <c r="N386" s="1">
        <v>11.15485</v>
      </c>
      <c r="O386" s="1" t="s">
        <v>14940</v>
      </c>
      <c r="P386" s="1" t="s">
        <v>15454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36</v>
      </c>
      <c r="B387" s="1" t="s">
        <v>17</v>
      </c>
      <c r="C387" s="1">
        <v>247.0</v>
      </c>
      <c r="D387" s="1">
        <v>62.0</v>
      </c>
      <c r="E387" s="2"/>
      <c r="F387" s="1" t="s">
        <v>67</v>
      </c>
      <c r="G387" s="1" t="s">
        <v>68</v>
      </c>
      <c r="H387" s="1" t="s">
        <v>16141</v>
      </c>
      <c r="I387" s="1" t="s">
        <v>16142</v>
      </c>
      <c r="J387" s="1" t="s">
        <v>16142</v>
      </c>
      <c r="K387" s="2"/>
      <c r="L387" s="1">
        <v>-3.0</v>
      </c>
      <c r="M387" s="1"/>
      <c r="N387" s="1">
        <v>16.096533333333333</v>
      </c>
      <c r="O387" s="1" t="s">
        <v>5407</v>
      </c>
      <c r="P387" s="1" t="s">
        <v>5486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17</v>
      </c>
      <c r="C388" s="3">
        <v>321.0</v>
      </c>
      <c r="D388" s="1">
        <v>0.0</v>
      </c>
      <c r="E388" s="1" t="s">
        <v>16143</v>
      </c>
      <c r="F388" s="1" t="s">
        <v>19</v>
      </c>
      <c r="G388" s="1" t="s">
        <v>20</v>
      </c>
      <c r="H388" s="1" t="s">
        <v>16144</v>
      </c>
      <c r="I388" s="1" t="s">
        <v>16145</v>
      </c>
      <c r="J388" s="1" t="s">
        <v>16145</v>
      </c>
      <c r="K388" s="2"/>
      <c r="L388" s="1">
        <v>-4.0</v>
      </c>
      <c r="M388" s="1"/>
      <c r="N388" s="1">
        <v>10.924966666666666</v>
      </c>
      <c r="O388" s="1" t="s">
        <v>14940</v>
      </c>
      <c r="P388" s="1" t="s">
        <v>11513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179</v>
      </c>
      <c r="B389" s="1" t="s">
        <v>17</v>
      </c>
      <c r="C389" s="3">
        <v>306.0</v>
      </c>
      <c r="D389" s="1">
        <v>0.0</v>
      </c>
      <c r="E389" s="2"/>
      <c r="F389" s="1" t="s">
        <v>67</v>
      </c>
      <c r="G389" s="1" t="s">
        <v>93</v>
      </c>
      <c r="H389" s="1" t="s">
        <v>16146</v>
      </c>
      <c r="I389" s="1" t="s">
        <v>16147</v>
      </c>
      <c r="J389" s="1" t="s">
        <v>16147</v>
      </c>
      <c r="K389" s="2"/>
      <c r="L389" s="1">
        <v>-76.0</v>
      </c>
      <c r="M389" s="1"/>
      <c r="N389" s="1">
        <v>19.674716666666665</v>
      </c>
      <c r="O389" s="1" t="s">
        <v>182</v>
      </c>
      <c r="P389" s="1" t="s">
        <v>16148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28</v>
      </c>
      <c r="B390" s="1" t="s">
        <v>17</v>
      </c>
      <c r="C390" s="1">
        <v>318.2</v>
      </c>
      <c r="D390" s="1">
        <v>0.0</v>
      </c>
      <c r="E390" s="1" t="s">
        <v>29</v>
      </c>
      <c r="F390" s="1" t="s">
        <v>19</v>
      </c>
      <c r="G390" s="1" t="s">
        <v>20</v>
      </c>
      <c r="H390" s="1" t="s">
        <v>16149</v>
      </c>
      <c r="I390" s="1" t="s">
        <v>16150</v>
      </c>
      <c r="J390" s="1" t="s">
        <v>16150</v>
      </c>
      <c r="K390" s="2"/>
      <c r="L390" s="1">
        <v>-8.0</v>
      </c>
      <c r="M390" s="1"/>
      <c r="N390" s="1">
        <v>6.0109</v>
      </c>
      <c r="O390" s="1" t="s">
        <v>14940</v>
      </c>
      <c r="P390" s="1" t="s">
        <v>16151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16</v>
      </c>
      <c r="B391" s="1" t="s">
        <v>17</v>
      </c>
      <c r="C391" s="1">
        <v>394.0</v>
      </c>
      <c r="D391" s="1">
        <v>0.0</v>
      </c>
      <c r="E391" s="1" t="s">
        <v>16143</v>
      </c>
      <c r="F391" s="1" t="s">
        <v>19</v>
      </c>
      <c r="G391" s="1" t="s">
        <v>20</v>
      </c>
      <c r="H391" s="1" t="s">
        <v>16152</v>
      </c>
      <c r="I391" s="1" t="s">
        <v>16153</v>
      </c>
      <c r="J391" s="1" t="s">
        <v>16153</v>
      </c>
      <c r="K391" s="2"/>
      <c r="L391" s="1">
        <v>-5.0</v>
      </c>
      <c r="M391" s="1"/>
      <c r="N391" s="1">
        <v>9.962716666666667</v>
      </c>
      <c r="O391" s="1" t="s">
        <v>14940</v>
      </c>
      <c r="P391" s="1" t="s">
        <v>16154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179</v>
      </c>
      <c r="B392" s="1" t="s">
        <v>17</v>
      </c>
      <c r="C392" s="1">
        <v>124.5</v>
      </c>
      <c r="D392" s="1">
        <v>124.5</v>
      </c>
      <c r="E392" s="2"/>
      <c r="F392" s="1" t="s">
        <v>67</v>
      </c>
      <c r="G392" s="1" t="s">
        <v>93</v>
      </c>
      <c r="H392" s="1" t="s">
        <v>16155</v>
      </c>
      <c r="I392" s="1" t="s">
        <v>16156</v>
      </c>
      <c r="J392" s="1" t="s">
        <v>16156</v>
      </c>
      <c r="K392" s="2"/>
      <c r="L392" s="1">
        <v>1.0</v>
      </c>
      <c r="M392" s="1"/>
      <c r="N392" s="1">
        <v>6.663466666666666</v>
      </c>
      <c r="O392" s="1" t="s">
        <v>182</v>
      </c>
      <c r="P392" s="1" t="s">
        <v>16157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36</v>
      </c>
      <c r="B393" s="1" t="s">
        <v>17</v>
      </c>
      <c r="C393" s="1">
        <v>199.0</v>
      </c>
      <c r="D393" s="1">
        <v>50.0</v>
      </c>
      <c r="E393" s="2"/>
      <c r="F393" s="1" t="s">
        <v>67</v>
      </c>
      <c r="G393" s="1" t="s">
        <v>68</v>
      </c>
      <c r="H393" s="1" t="s">
        <v>16158</v>
      </c>
      <c r="I393" s="1" t="s">
        <v>16159</v>
      </c>
      <c r="J393" s="1" t="s">
        <v>16159</v>
      </c>
      <c r="K393" s="2"/>
      <c r="L393" s="1">
        <v>-9.0</v>
      </c>
      <c r="M393" s="1"/>
      <c r="N393" s="1">
        <v>10.137233333333333</v>
      </c>
      <c r="O393" s="1" t="s">
        <v>5407</v>
      </c>
      <c r="P393" s="1" t="s">
        <v>7795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36</v>
      </c>
      <c r="B394" s="1" t="s">
        <v>17</v>
      </c>
      <c r="C394" s="1">
        <v>398.0</v>
      </c>
      <c r="D394" s="1">
        <v>100.0</v>
      </c>
      <c r="E394" s="2"/>
      <c r="F394" s="1" t="s">
        <v>67</v>
      </c>
      <c r="G394" s="1" t="s">
        <v>68</v>
      </c>
      <c r="H394" s="1" t="s">
        <v>16160</v>
      </c>
      <c r="I394" s="1" t="s">
        <v>16161</v>
      </c>
      <c r="J394" s="1" t="s">
        <v>16161</v>
      </c>
      <c r="K394" s="2"/>
      <c r="L394" s="1">
        <v>-10.0</v>
      </c>
      <c r="M394" s="1"/>
      <c r="N394" s="1">
        <v>9.113366666666666</v>
      </c>
      <c r="O394" s="1" t="s">
        <v>5407</v>
      </c>
      <c r="P394" s="1" t="s">
        <v>16162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179</v>
      </c>
      <c r="B395" s="1" t="s">
        <v>17</v>
      </c>
      <c r="C395" s="1">
        <v>20.0</v>
      </c>
      <c r="D395" s="1">
        <v>35.0</v>
      </c>
      <c r="E395" s="2"/>
      <c r="F395" s="1" t="s">
        <v>67</v>
      </c>
      <c r="G395" s="1" t="s">
        <v>93</v>
      </c>
      <c r="H395" s="1" t="s">
        <v>16163</v>
      </c>
      <c r="I395" s="1" t="s">
        <v>16164</v>
      </c>
      <c r="J395" s="1" t="s">
        <v>16164</v>
      </c>
      <c r="K395" s="2"/>
      <c r="L395" s="1">
        <v>-4.0</v>
      </c>
      <c r="M395" s="1"/>
      <c r="N395" s="1">
        <v>0.13026666666666667</v>
      </c>
      <c r="O395" s="1" t="s">
        <v>182</v>
      </c>
      <c r="P395" s="1" t="s">
        <v>16165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58</v>
      </c>
      <c r="B396" s="1" t="s">
        <v>17</v>
      </c>
      <c r="C396" s="1">
        <v>1092.0</v>
      </c>
      <c r="D396" s="1">
        <v>0.0</v>
      </c>
      <c r="E396" s="2"/>
      <c r="F396" s="1" t="s">
        <v>19</v>
      </c>
      <c r="G396" s="1" t="s">
        <v>20</v>
      </c>
      <c r="H396" s="1" t="s">
        <v>16166</v>
      </c>
      <c r="I396" s="1" t="s">
        <v>16167</v>
      </c>
      <c r="J396" s="1" t="s">
        <v>16167</v>
      </c>
      <c r="K396" s="2"/>
      <c r="L396" s="1">
        <v>-6.0</v>
      </c>
      <c r="M396" s="1"/>
      <c r="N396" s="1">
        <v>13.5184</v>
      </c>
      <c r="O396" s="1" t="s">
        <v>14940</v>
      </c>
      <c r="P396" s="1" t="s">
        <v>16168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179</v>
      </c>
      <c r="B397" s="1" t="s">
        <v>17</v>
      </c>
      <c r="C397" s="1">
        <v>269.0</v>
      </c>
      <c r="D397" s="1">
        <v>0.0</v>
      </c>
      <c r="E397" s="2"/>
      <c r="F397" s="1" t="s">
        <v>67</v>
      </c>
      <c r="G397" s="1" t="s">
        <v>93</v>
      </c>
      <c r="H397" s="1" t="s">
        <v>16169</v>
      </c>
      <c r="I397" s="1" t="s">
        <v>16170</v>
      </c>
      <c r="J397" s="1" t="s">
        <v>16170</v>
      </c>
      <c r="K397" s="2"/>
      <c r="L397" s="1">
        <v>4.0</v>
      </c>
      <c r="M397" s="1"/>
      <c r="N397" s="1">
        <v>9.679166666666667</v>
      </c>
      <c r="O397" s="1" t="s">
        <v>182</v>
      </c>
      <c r="P397" s="1" t="s">
        <v>16171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179</v>
      </c>
      <c r="B398" s="1" t="s">
        <v>17</v>
      </c>
      <c r="C398" s="1">
        <v>249.0</v>
      </c>
      <c r="D398" s="1">
        <v>0.0</v>
      </c>
      <c r="E398" s="2"/>
      <c r="F398" s="1" t="s">
        <v>67</v>
      </c>
      <c r="G398" s="1" t="s">
        <v>93</v>
      </c>
      <c r="H398" s="1" t="s">
        <v>16172</v>
      </c>
      <c r="I398" s="1" t="s">
        <v>16173</v>
      </c>
      <c r="J398" s="1" t="s">
        <v>16173</v>
      </c>
      <c r="K398" s="2"/>
      <c r="L398" s="1">
        <v>5.0</v>
      </c>
      <c r="M398" s="1"/>
      <c r="N398" s="1">
        <v>10.132316666666666</v>
      </c>
      <c r="O398" s="1" t="s">
        <v>182</v>
      </c>
      <c r="P398" s="1" t="s">
        <v>16174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179</v>
      </c>
      <c r="B399" s="1" t="s">
        <v>17</v>
      </c>
      <c r="C399" s="1">
        <v>288.0</v>
      </c>
      <c r="D399" s="1">
        <v>0.0</v>
      </c>
      <c r="E399" s="2"/>
      <c r="F399" s="1" t="s">
        <v>67</v>
      </c>
      <c r="G399" s="1" t="s">
        <v>93</v>
      </c>
      <c r="H399" s="1" t="s">
        <v>16175</v>
      </c>
      <c r="I399" s="1" t="s">
        <v>16176</v>
      </c>
      <c r="J399" s="1" t="s">
        <v>16176</v>
      </c>
      <c r="K399" s="2"/>
      <c r="L399" s="1">
        <v>5.0</v>
      </c>
      <c r="M399" s="1"/>
      <c r="N399" s="1">
        <v>10.46605</v>
      </c>
      <c r="O399" s="1" t="s">
        <v>182</v>
      </c>
      <c r="P399" s="1" t="s">
        <v>16177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28</v>
      </c>
      <c r="B400" s="1" t="s">
        <v>17</v>
      </c>
      <c r="C400" s="1">
        <v>508.2</v>
      </c>
      <c r="D400" s="1">
        <v>0.0</v>
      </c>
      <c r="E400" s="1" t="s">
        <v>29</v>
      </c>
      <c r="F400" s="1" t="s">
        <v>19</v>
      </c>
      <c r="G400" s="1" t="s">
        <v>20</v>
      </c>
      <c r="H400" s="1" t="s">
        <v>16178</v>
      </c>
      <c r="I400" s="1" t="s">
        <v>16179</v>
      </c>
      <c r="J400" s="1" t="s">
        <v>16179</v>
      </c>
      <c r="K400" s="2"/>
      <c r="L400" s="1">
        <v>-4.0</v>
      </c>
      <c r="M400" s="1"/>
      <c r="N400" s="1">
        <v>15.826333333333332</v>
      </c>
      <c r="O400" s="1" t="s">
        <v>14940</v>
      </c>
      <c r="P400" s="1" t="s">
        <v>16180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179</v>
      </c>
      <c r="B401" s="1" t="s">
        <v>17</v>
      </c>
      <c r="C401" s="3">
        <v>498.0</v>
      </c>
      <c r="D401" s="1">
        <v>0.0</v>
      </c>
      <c r="E401" s="2"/>
      <c r="F401" s="1" t="s">
        <v>67</v>
      </c>
      <c r="G401" s="1" t="s">
        <v>93</v>
      </c>
      <c r="H401" s="1" t="s">
        <v>16181</v>
      </c>
      <c r="I401" s="1" t="s">
        <v>16182</v>
      </c>
      <c r="J401" s="1" t="s">
        <v>16182</v>
      </c>
      <c r="K401" s="2"/>
      <c r="L401" s="1">
        <v>2.0</v>
      </c>
      <c r="M401" s="1"/>
      <c r="N401" s="1">
        <v>7.331466666666667</v>
      </c>
      <c r="O401" s="1" t="s">
        <v>182</v>
      </c>
      <c r="P401" s="1" t="s">
        <v>16183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179</v>
      </c>
      <c r="B402" s="1" t="s">
        <v>17</v>
      </c>
      <c r="C402" s="1">
        <v>0.0</v>
      </c>
      <c r="D402" s="1">
        <v>445.0</v>
      </c>
      <c r="E402" s="2"/>
      <c r="F402" s="1" t="s">
        <v>67</v>
      </c>
      <c r="G402" s="1" t="s">
        <v>93</v>
      </c>
      <c r="H402" s="1" t="s">
        <v>16184</v>
      </c>
      <c r="I402" s="1" t="s">
        <v>16185</v>
      </c>
      <c r="J402" s="1" t="s">
        <v>16185</v>
      </c>
      <c r="K402" s="2"/>
      <c r="L402" s="1">
        <v>-1.0</v>
      </c>
      <c r="M402" s="1"/>
      <c r="N402" s="1">
        <v>3.44285</v>
      </c>
      <c r="O402" s="1" t="s">
        <v>182</v>
      </c>
      <c r="P402" s="1" t="s">
        <v>16186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179</v>
      </c>
      <c r="B403" s="1" t="s">
        <v>17</v>
      </c>
      <c r="C403" s="1">
        <v>344.0</v>
      </c>
      <c r="D403" s="1">
        <v>0.0</v>
      </c>
      <c r="E403" s="2"/>
      <c r="F403" s="1" t="s">
        <v>67</v>
      </c>
      <c r="G403" s="1" t="s">
        <v>93</v>
      </c>
      <c r="H403" s="1" t="s">
        <v>16187</v>
      </c>
      <c r="I403" s="1" t="s">
        <v>16188</v>
      </c>
      <c r="J403" s="1" t="s">
        <v>16188</v>
      </c>
      <c r="K403" s="2"/>
      <c r="L403" s="1">
        <v>3.0</v>
      </c>
      <c r="M403" s="1"/>
      <c r="N403" s="1">
        <v>8.4861</v>
      </c>
      <c r="O403" s="1" t="s">
        <v>182</v>
      </c>
      <c r="P403" s="1" t="s">
        <v>16189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36</v>
      </c>
      <c r="B404" s="1" t="s">
        <v>17</v>
      </c>
      <c r="C404" s="1">
        <v>314.0</v>
      </c>
      <c r="D404" s="1">
        <v>0.0</v>
      </c>
      <c r="E404" s="1" t="s">
        <v>15119</v>
      </c>
      <c r="F404" s="1" t="s">
        <v>38</v>
      </c>
      <c r="G404" s="1" t="s">
        <v>20</v>
      </c>
      <c r="H404" s="1" t="s">
        <v>16190</v>
      </c>
      <c r="I404" s="1" t="s">
        <v>16191</v>
      </c>
      <c r="J404" s="1" t="s">
        <v>16192</v>
      </c>
      <c r="K404" s="1" t="s">
        <v>16193</v>
      </c>
      <c r="L404" s="1">
        <v>0.0</v>
      </c>
      <c r="M404" s="1">
        <v>0.03125</v>
      </c>
      <c r="N404" s="1">
        <v>44.03575</v>
      </c>
      <c r="O404" s="1" t="s">
        <v>5407</v>
      </c>
      <c r="P404" s="1" t="s">
        <v>5486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3">
        <v>554.0</v>
      </c>
      <c r="D405" s="1">
        <v>0.0</v>
      </c>
      <c r="E405" s="1" t="s">
        <v>16194</v>
      </c>
      <c r="F405" s="1" t="s">
        <v>19</v>
      </c>
      <c r="G405" s="1" t="s">
        <v>20</v>
      </c>
      <c r="H405" s="1" t="s">
        <v>16195</v>
      </c>
      <c r="I405" s="1" t="s">
        <v>16196</v>
      </c>
      <c r="J405" s="1" t="s">
        <v>16196</v>
      </c>
      <c r="K405" s="2"/>
      <c r="L405" s="1">
        <v>-4.0</v>
      </c>
      <c r="M405" s="1"/>
      <c r="N405" s="1">
        <v>15.94325</v>
      </c>
      <c r="O405" s="1" t="s">
        <v>14940</v>
      </c>
      <c r="P405" s="1" t="s">
        <v>16197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179</v>
      </c>
      <c r="B406" s="1" t="s">
        <v>180</v>
      </c>
      <c r="C406" s="3">
        <v>0.0</v>
      </c>
      <c r="D406" s="1">
        <v>890.0</v>
      </c>
      <c r="E406" s="2"/>
      <c r="F406" s="1" t="s">
        <v>67</v>
      </c>
      <c r="G406" s="1" t="s">
        <v>93</v>
      </c>
      <c r="H406" s="1" t="s">
        <v>16198</v>
      </c>
      <c r="I406" s="1" t="s">
        <v>16199</v>
      </c>
      <c r="J406" s="1" t="s">
        <v>16199</v>
      </c>
      <c r="K406" s="2"/>
      <c r="L406" s="1">
        <v>76.0</v>
      </c>
      <c r="M406" s="1"/>
      <c r="N406" s="1">
        <v>81.14456666666666</v>
      </c>
      <c r="O406" s="1" t="s">
        <v>182</v>
      </c>
      <c r="P406" s="1" t="s">
        <v>16200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179</v>
      </c>
      <c r="B407" s="1" t="s">
        <v>17</v>
      </c>
      <c r="C407" s="1">
        <v>0.0</v>
      </c>
      <c r="D407" s="1">
        <v>5490.0</v>
      </c>
      <c r="E407" s="2"/>
      <c r="F407" s="1" t="s">
        <v>67</v>
      </c>
      <c r="G407" s="1" t="s">
        <v>93</v>
      </c>
      <c r="H407" s="1" t="s">
        <v>16201</v>
      </c>
      <c r="I407" s="1" t="s">
        <v>16202</v>
      </c>
      <c r="J407" s="1" t="s">
        <v>16202</v>
      </c>
      <c r="K407" s="2"/>
      <c r="L407" s="1">
        <v>77.0</v>
      </c>
      <c r="M407" s="1"/>
      <c r="N407" s="1">
        <v>82.2206</v>
      </c>
      <c r="O407" s="1" t="s">
        <v>182</v>
      </c>
      <c r="P407" s="1" t="s">
        <v>16203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28</v>
      </c>
      <c r="B408" s="1" t="s">
        <v>17</v>
      </c>
      <c r="C408" s="1">
        <v>214.2</v>
      </c>
      <c r="D408" s="1">
        <v>0.0</v>
      </c>
      <c r="E408" s="1" t="s">
        <v>29</v>
      </c>
      <c r="F408" s="1" t="s">
        <v>19</v>
      </c>
      <c r="G408" s="1" t="s">
        <v>20</v>
      </c>
      <c r="H408" s="1" t="s">
        <v>16204</v>
      </c>
      <c r="I408" s="1" t="s">
        <v>16205</v>
      </c>
      <c r="J408" s="1" t="s">
        <v>16205</v>
      </c>
      <c r="K408" s="2"/>
      <c r="L408" s="1">
        <v>-8.0</v>
      </c>
      <c r="M408" s="1"/>
      <c r="N408" s="1">
        <v>6.559516666666667</v>
      </c>
      <c r="O408" s="1" t="s">
        <v>14940</v>
      </c>
      <c r="P408" s="1" t="s">
        <v>14987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28</v>
      </c>
      <c r="B409" s="1" t="s">
        <v>17</v>
      </c>
      <c r="C409" s="1">
        <v>264.0</v>
      </c>
      <c r="D409" s="1">
        <v>0.0</v>
      </c>
      <c r="E409" s="1" t="s">
        <v>29</v>
      </c>
      <c r="F409" s="1" t="s">
        <v>19</v>
      </c>
      <c r="G409" s="1" t="s">
        <v>20</v>
      </c>
      <c r="H409" s="1" t="s">
        <v>16206</v>
      </c>
      <c r="I409" s="1" t="s">
        <v>16207</v>
      </c>
      <c r="J409" s="1" t="s">
        <v>16207</v>
      </c>
      <c r="K409" s="2"/>
      <c r="L409" s="1">
        <v>0.0</v>
      </c>
      <c r="M409" s="1"/>
      <c r="N409" s="1">
        <v>14.280166666666666</v>
      </c>
      <c r="O409" s="1" t="s">
        <v>14940</v>
      </c>
      <c r="P409" s="1" t="s">
        <v>16208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28</v>
      </c>
      <c r="B410" s="1" t="s">
        <v>17</v>
      </c>
      <c r="C410" s="1">
        <v>214.2</v>
      </c>
      <c r="D410" s="1">
        <v>0.0</v>
      </c>
      <c r="E410" s="1" t="s">
        <v>29</v>
      </c>
      <c r="F410" s="1" t="s">
        <v>19</v>
      </c>
      <c r="G410" s="1" t="s">
        <v>20</v>
      </c>
      <c r="H410" s="1" t="s">
        <v>16209</v>
      </c>
      <c r="I410" s="1" t="s">
        <v>16210</v>
      </c>
      <c r="J410" s="1" t="s">
        <v>16210</v>
      </c>
      <c r="K410" s="2"/>
      <c r="L410" s="1">
        <v>-7.0</v>
      </c>
      <c r="M410" s="1"/>
      <c r="N410" s="1">
        <v>7.5353666666666665</v>
      </c>
      <c r="O410" s="1" t="s">
        <v>14940</v>
      </c>
      <c r="P410" s="1" t="s">
        <v>16211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58</v>
      </c>
      <c r="B411" s="1" t="s">
        <v>485</v>
      </c>
      <c r="C411" s="3">
        <v>394.0</v>
      </c>
      <c r="D411" s="1">
        <v>0.0</v>
      </c>
      <c r="E411" s="2"/>
      <c r="F411" s="1" t="s">
        <v>19</v>
      </c>
      <c r="G411" s="1" t="s">
        <v>20</v>
      </c>
      <c r="H411" s="1" t="s">
        <v>16212</v>
      </c>
      <c r="I411" s="1" t="s">
        <v>16213</v>
      </c>
      <c r="J411" s="1" t="s">
        <v>16213</v>
      </c>
      <c r="K411" s="2"/>
      <c r="L411" s="1">
        <v>-1.0</v>
      </c>
      <c r="M411" s="1"/>
      <c r="N411" s="1">
        <v>13.17125</v>
      </c>
      <c r="O411" s="1" t="s">
        <v>14940</v>
      </c>
      <c r="P411" s="1" t="s">
        <v>15329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58</v>
      </c>
      <c r="B412" s="1" t="s">
        <v>485</v>
      </c>
      <c r="C412" s="1">
        <v>292.0</v>
      </c>
      <c r="D412" s="1">
        <v>0.0</v>
      </c>
      <c r="E412" s="2"/>
      <c r="F412" s="1" t="s">
        <v>19</v>
      </c>
      <c r="G412" s="1" t="s">
        <v>20</v>
      </c>
      <c r="H412" s="1" t="s">
        <v>16214</v>
      </c>
      <c r="I412" s="1" t="s">
        <v>16215</v>
      </c>
      <c r="J412" s="1" t="s">
        <v>16215</v>
      </c>
      <c r="K412" s="2"/>
      <c r="L412" s="1">
        <v>3.0</v>
      </c>
      <c r="M412" s="1"/>
      <c r="N412" s="1">
        <v>18.2896</v>
      </c>
      <c r="O412" s="1" t="s">
        <v>14940</v>
      </c>
      <c r="P412" s="1" t="s">
        <v>16216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28</v>
      </c>
      <c r="B413" s="1" t="s">
        <v>17</v>
      </c>
      <c r="C413" s="1">
        <v>214.2</v>
      </c>
      <c r="D413" s="1">
        <v>0.0</v>
      </c>
      <c r="E413" s="1" t="s">
        <v>29</v>
      </c>
      <c r="F413" s="1" t="s">
        <v>19</v>
      </c>
      <c r="G413" s="1" t="s">
        <v>20</v>
      </c>
      <c r="H413" s="1" t="s">
        <v>16217</v>
      </c>
      <c r="I413" s="1" t="s">
        <v>16218</v>
      </c>
      <c r="J413" s="1" t="s">
        <v>16218</v>
      </c>
      <c r="K413" s="2"/>
      <c r="L413" s="1">
        <v>-3.0</v>
      </c>
      <c r="M413" s="1"/>
      <c r="N413" s="1">
        <v>11.1481</v>
      </c>
      <c r="O413" s="1" t="s">
        <v>14940</v>
      </c>
      <c r="P413" s="1" t="s">
        <v>16219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28</v>
      </c>
      <c r="B414" s="1" t="s">
        <v>17</v>
      </c>
      <c r="C414" s="1">
        <v>214.2</v>
      </c>
      <c r="D414" s="1">
        <v>0.0</v>
      </c>
      <c r="E414" s="1" t="s">
        <v>29</v>
      </c>
      <c r="F414" s="1" t="s">
        <v>19</v>
      </c>
      <c r="G414" s="1" t="s">
        <v>20</v>
      </c>
      <c r="H414" s="1" t="s">
        <v>16220</v>
      </c>
      <c r="I414" s="1" t="s">
        <v>16221</v>
      </c>
      <c r="J414" s="1" t="s">
        <v>16221</v>
      </c>
      <c r="K414" s="2"/>
      <c r="L414" s="1">
        <v>-4.0</v>
      </c>
      <c r="M414" s="1"/>
      <c r="N414" s="1">
        <v>10.918016666666666</v>
      </c>
      <c r="O414" s="1" t="s">
        <v>14940</v>
      </c>
      <c r="P414" s="1" t="s">
        <v>14987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28</v>
      </c>
      <c r="B415" s="1" t="s">
        <v>17</v>
      </c>
      <c r="C415" s="1">
        <v>312.2</v>
      </c>
      <c r="D415" s="1">
        <v>133.8</v>
      </c>
      <c r="E415" s="1" t="s">
        <v>29</v>
      </c>
      <c r="F415" s="1" t="s">
        <v>19</v>
      </c>
      <c r="G415" s="1" t="s">
        <v>20</v>
      </c>
      <c r="H415" s="1" t="s">
        <v>16222</v>
      </c>
      <c r="I415" s="1" t="s">
        <v>16223</v>
      </c>
      <c r="J415" s="1" t="s">
        <v>16223</v>
      </c>
      <c r="K415" s="2"/>
      <c r="L415" s="1">
        <v>-1.0</v>
      </c>
      <c r="M415" s="1"/>
      <c r="N415" s="1">
        <v>13.7054</v>
      </c>
      <c r="O415" s="1" t="s">
        <v>14940</v>
      </c>
      <c r="P415" s="1" t="s">
        <v>16224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179</v>
      </c>
      <c r="B416" s="1" t="s">
        <v>17</v>
      </c>
      <c r="C416" s="3">
        <v>119.0</v>
      </c>
      <c r="D416" s="1">
        <v>0.0</v>
      </c>
      <c r="E416" s="2"/>
      <c r="F416" s="1" t="s">
        <v>67</v>
      </c>
      <c r="G416" s="1" t="s">
        <v>93</v>
      </c>
      <c r="H416" s="1" t="s">
        <v>16225</v>
      </c>
      <c r="I416" s="1" t="s">
        <v>16226</v>
      </c>
      <c r="J416" s="1" t="s">
        <v>16226</v>
      </c>
      <c r="K416" s="2"/>
      <c r="L416" s="1">
        <v>0.0</v>
      </c>
      <c r="M416" s="1"/>
      <c r="N416" s="1">
        <v>5.318983333333334</v>
      </c>
      <c r="O416" s="1" t="s">
        <v>182</v>
      </c>
      <c r="P416" s="1" t="s">
        <v>16227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58</v>
      </c>
      <c r="B417" s="1" t="s">
        <v>485</v>
      </c>
      <c r="C417" s="1">
        <v>575.0</v>
      </c>
      <c r="D417" s="1">
        <v>0.0</v>
      </c>
      <c r="E417" s="2"/>
      <c r="F417" s="1" t="s">
        <v>19</v>
      </c>
      <c r="G417" s="1" t="s">
        <v>20</v>
      </c>
      <c r="H417" s="1" t="s">
        <v>16228</v>
      </c>
      <c r="I417" s="1" t="s">
        <v>16229</v>
      </c>
      <c r="J417" s="1" t="s">
        <v>16229</v>
      </c>
      <c r="K417" s="2"/>
      <c r="L417" s="1">
        <v>-8.0</v>
      </c>
      <c r="M417" s="1"/>
      <c r="N417" s="1">
        <v>11.0048</v>
      </c>
      <c r="O417" s="1" t="s">
        <v>14940</v>
      </c>
      <c r="P417" s="1" t="s">
        <v>16230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28</v>
      </c>
      <c r="B418" s="1" t="s">
        <v>17</v>
      </c>
      <c r="C418" s="1">
        <v>214.2</v>
      </c>
      <c r="D418" s="1">
        <v>0.0</v>
      </c>
      <c r="E418" s="1" t="s">
        <v>29</v>
      </c>
      <c r="F418" s="1" t="s">
        <v>19</v>
      </c>
      <c r="G418" s="1" t="s">
        <v>20</v>
      </c>
      <c r="H418" s="1" t="s">
        <v>16231</v>
      </c>
      <c r="I418" s="1" t="s">
        <v>16232</v>
      </c>
      <c r="J418" s="1" t="s">
        <v>16232</v>
      </c>
      <c r="K418" s="2"/>
      <c r="L418" s="1">
        <v>-3.0</v>
      </c>
      <c r="M418" s="1"/>
      <c r="N418" s="1">
        <v>11.108516666666667</v>
      </c>
      <c r="O418" s="1" t="s">
        <v>14940</v>
      </c>
      <c r="P418" s="1" t="s">
        <v>15166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28</v>
      </c>
      <c r="B419" s="1" t="s">
        <v>17</v>
      </c>
      <c r="C419" s="1">
        <v>632.0</v>
      </c>
      <c r="D419" s="1">
        <v>0.0</v>
      </c>
      <c r="E419" s="1" t="s">
        <v>29</v>
      </c>
      <c r="F419" s="1" t="s">
        <v>19</v>
      </c>
      <c r="G419" s="1" t="s">
        <v>20</v>
      </c>
      <c r="H419" s="1" t="s">
        <v>16233</v>
      </c>
      <c r="I419" s="1" t="s">
        <v>16234</v>
      </c>
      <c r="J419" s="1" t="s">
        <v>16234</v>
      </c>
      <c r="K419" s="2"/>
      <c r="L419" s="1">
        <v>0.0</v>
      </c>
      <c r="M419" s="1"/>
      <c r="N419" s="1">
        <v>20.566866666666666</v>
      </c>
      <c r="O419" s="1" t="s">
        <v>14940</v>
      </c>
      <c r="P419" s="1" t="s">
        <v>16235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28</v>
      </c>
      <c r="B420" s="1" t="s">
        <v>17</v>
      </c>
      <c r="C420" s="1">
        <v>394.0</v>
      </c>
      <c r="D420" s="1">
        <v>0.0</v>
      </c>
      <c r="E420" s="1" t="s">
        <v>29</v>
      </c>
      <c r="F420" s="1" t="s">
        <v>19</v>
      </c>
      <c r="G420" s="1" t="s">
        <v>20</v>
      </c>
      <c r="H420" s="1" t="s">
        <v>16236</v>
      </c>
      <c r="I420" s="1" t="s">
        <v>16237</v>
      </c>
      <c r="J420" s="1" t="s">
        <v>16237</v>
      </c>
      <c r="K420" s="2"/>
      <c r="L420" s="1">
        <v>-2.0</v>
      </c>
      <c r="M420" s="1"/>
      <c r="N420" s="1">
        <v>12.21485</v>
      </c>
      <c r="O420" s="1" t="s">
        <v>14940</v>
      </c>
      <c r="P420" s="1" t="s">
        <v>16238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28</v>
      </c>
      <c r="B421" s="1" t="s">
        <v>17</v>
      </c>
      <c r="C421" s="1">
        <v>230.3</v>
      </c>
      <c r="D421" s="1">
        <v>98.7</v>
      </c>
      <c r="E421" s="1" t="s">
        <v>29</v>
      </c>
      <c r="F421" s="1" t="s">
        <v>19</v>
      </c>
      <c r="G421" s="1" t="s">
        <v>20</v>
      </c>
      <c r="H421" s="1" t="s">
        <v>16239</v>
      </c>
      <c r="I421" s="1" t="s">
        <v>16240</v>
      </c>
      <c r="J421" s="1" t="s">
        <v>16240</v>
      </c>
      <c r="K421" s="2"/>
      <c r="L421" s="1">
        <v>-5.0</v>
      </c>
      <c r="M421" s="1"/>
      <c r="N421" s="1">
        <v>9.205466666666666</v>
      </c>
      <c r="O421" s="1" t="s">
        <v>14940</v>
      </c>
      <c r="P421" s="1" t="s">
        <v>15338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28</v>
      </c>
      <c r="B422" s="1" t="s">
        <v>17</v>
      </c>
      <c r="C422" s="1">
        <v>439.0</v>
      </c>
      <c r="D422" s="1">
        <v>0.0</v>
      </c>
      <c r="E422" s="1" t="s">
        <v>29</v>
      </c>
      <c r="F422" s="1" t="s">
        <v>19</v>
      </c>
      <c r="G422" s="1" t="s">
        <v>20</v>
      </c>
      <c r="H422" s="1" t="s">
        <v>16241</v>
      </c>
      <c r="I422" s="1" t="s">
        <v>16242</v>
      </c>
      <c r="J422" s="1" t="s">
        <v>16242</v>
      </c>
      <c r="K422" s="2"/>
      <c r="L422" s="1">
        <v>-6.0</v>
      </c>
      <c r="M422" s="1"/>
      <c r="N422" s="1">
        <v>8.290366666666667</v>
      </c>
      <c r="O422" s="1" t="s">
        <v>14940</v>
      </c>
      <c r="P422" s="1" t="s">
        <v>16243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28</v>
      </c>
      <c r="B423" s="1" t="s">
        <v>17</v>
      </c>
      <c r="C423" s="1">
        <v>264.0</v>
      </c>
      <c r="D423" s="1">
        <v>0.0</v>
      </c>
      <c r="E423" s="1" t="s">
        <v>29</v>
      </c>
      <c r="F423" s="1" t="s">
        <v>19</v>
      </c>
      <c r="G423" s="1" t="s">
        <v>20</v>
      </c>
      <c r="H423" s="1" t="s">
        <v>16244</v>
      </c>
      <c r="I423" s="1" t="s">
        <v>16245</v>
      </c>
      <c r="J423" s="1" t="s">
        <v>16245</v>
      </c>
      <c r="K423" s="2"/>
      <c r="L423" s="1">
        <v>-10.0</v>
      </c>
      <c r="M423" s="1"/>
      <c r="N423" s="1">
        <v>4.876283333333333</v>
      </c>
      <c r="O423" s="1" t="s">
        <v>14940</v>
      </c>
      <c r="P423" s="1" t="s">
        <v>14966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28</v>
      </c>
      <c r="B424" s="1" t="s">
        <v>17</v>
      </c>
      <c r="C424" s="1">
        <v>329.0</v>
      </c>
      <c r="D424" s="1">
        <v>0.0</v>
      </c>
      <c r="E424" s="1" t="s">
        <v>29</v>
      </c>
      <c r="F424" s="1" t="s">
        <v>19</v>
      </c>
      <c r="G424" s="1" t="s">
        <v>20</v>
      </c>
      <c r="H424" s="1" t="s">
        <v>16246</v>
      </c>
      <c r="I424" s="1" t="s">
        <v>16247</v>
      </c>
      <c r="J424" s="1" t="s">
        <v>16247</v>
      </c>
      <c r="K424" s="2"/>
      <c r="L424" s="1">
        <v>-2.0</v>
      </c>
      <c r="M424" s="1"/>
      <c r="N424" s="1">
        <v>12.119216666666667</v>
      </c>
      <c r="O424" s="1" t="s">
        <v>14940</v>
      </c>
      <c r="P424" s="1" t="s">
        <v>16248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28</v>
      </c>
      <c r="B425" s="1" t="s">
        <v>17</v>
      </c>
      <c r="C425" s="1">
        <v>336.2</v>
      </c>
      <c r="D425" s="1">
        <v>0.0</v>
      </c>
      <c r="E425" s="1" t="s">
        <v>29</v>
      </c>
      <c r="F425" s="1" t="s">
        <v>19</v>
      </c>
      <c r="G425" s="1" t="s">
        <v>20</v>
      </c>
      <c r="H425" s="1" t="s">
        <v>16249</v>
      </c>
      <c r="I425" s="1" t="s">
        <v>16250</v>
      </c>
      <c r="J425" s="1" t="s">
        <v>16250</v>
      </c>
      <c r="K425" s="2"/>
      <c r="L425" s="1">
        <v>-5.0</v>
      </c>
      <c r="M425" s="1"/>
      <c r="N425" s="1">
        <v>9.064383333333334</v>
      </c>
      <c r="O425" s="1" t="s">
        <v>14940</v>
      </c>
      <c r="P425" s="1" t="s">
        <v>16251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58</v>
      </c>
      <c r="B426" s="1" t="s">
        <v>17</v>
      </c>
      <c r="C426" s="3">
        <v>299.0</v>
      </c>
      <c r="D426" s="1">
        <v>0.0</v>
      </c>
      <c r="E426" s="2"/>
      <c r="F426" s="1" t="s">
        <v>19</v>
      </c>
      <c r="G426" s="1" t="s">
        <v>20</v>
      </c>
      <c r="H426" s="1" t="s">
        <v>16252</v>
      </c>
      <c r="I426" s="1" t="s">
        <v>16253</v>
      </c>
      <c r="J426" s="1" t="s">
        <v>16253</v>
      </c>
      <c r="K426" s="2"/>
      <c r="L426" s="1">
        <v>-4.0</v>
      </c>
      <c r="M426" s="1"/>
      <c r="N426" s="1">
        <v>10.296566666666667</v>
      </c>
      <c r="O426" s="1" t="s">
        <v>14940</v>
      </c>
      <c r="P426" s="1" t="s">
        <v>16254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329.0</v>
      </c>
      <c r="D427" s="1">
        <v>0.0</v>
      </c>
      <c r="E427" s="1" t="s">
        <v>8250</v>
      </c>
      <c r="F427" s="1" t="s">
        <v>19</v>
      </c>
      <c r="G427" s="1" t="s">
        <v>20</v>
      </c>
      <c r="H427" s="1" t="s">
        <v>16255</v>
      </c>
      <c r="I427" s="1" t="s">
        <v>16256</v>
      </c>
      <c r="J427" s="1" t="s">
        <v>16256</v>
      </c>
      <c r="K427" s="2"/>
      <c r="L427" s="1">
        <v>-5.0</v>
      </c>
      <c r="M427" s="1"/>
      <c r="N427" s="1">
        <v>9.147116666666667</v>
      </c>
      <c r="O427" s="1" t="s">
        <v>14940</v>
      </c>
      <c r="P427" s="1" t="s">
        <v>1734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28</v>
      </c>
      <c r="B428" s="1" t="s">
        <v>17</v>
      </c>
      <c r="C428" s="3">
        <v>182.2</v>
      </c>
      <c r="D428" s="1">
        <v>0.0</v>
      </c>
      <c r="E428" s="1" t="s">
        <v>29</v>
      </c>
      <c r="F428" s="1" t="s">
        <v>19</v>
      </c>
      <c r="G428" s="1" t="s">
        <v>20</v>
      </c>
      <c r="H428" s="1" t="s">
        <v>16257</v>
      </c>
      <c r="I428" s="1" t="s">
        <v>16258</v>
      </c>
      <c r="J428" s="1" t="s">
        <v>16258</v>
      </c>
      <c r="K428" s="2"/>
      <c r="L428" s="1">
        <v>-8.0</v>
      </c>
      <c r="M428" s="1"/>
      <c r="N428" s="1">
        <v>6.046583333333333</v>
      </c>
      <c r="O428" s="1" t="s">
        <v>14940</v>
      </c>
      <c r="P428" s="1" t="s">
        <v>15053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58</v>
      </c>
      <c r="B429" s="1" t="s">
        <v>17</v>
      </c>
      <c r="C429" s="1">
        <v>427.0</v>
      </c>
      <c r="D429" s="1">
        <v>0.0</v>
      </c>
      <c r="E429" s="2"/>
      <c r="F429" s="1" t="s">
        <v>19</v>
      </c>
      <c r="G429" s="1" t="s">
        <v>20</v>
      </c>
      <c r="H429" s="1" t="s">
        <v>16259</v>
      </c>
      <c r="I429" s="1" t="s">
        <v>16260</v>
      </c>
      <c r="J429" s="1" t="s">
        <v>16260</v>
      </c>
      <c r="K429" s="2"/>
      <c r="L429" s="1">
        <v>-6.0</v>
      </c>
      <c r="M429" s="1"/>
      <c r="N429" s="1">
        <v>8.882916666666667</v>
      </c>
      <c r="O429" s="1" t="s">
        <v>14940</v>
      </c>
      <c r="P429" s="1" t="s">
        <v>16261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179</v>
      </c>
      <c r="B430" s="1" t="s">
        <v>17</v>
      </c>
      <c r="C430" s="1">
        <v>55.0</v>
      </c>
      <c r="D430" s="1">
        <v>0.0</v>
      </c>
      <c r="E430" s="2"/>
      <c r="F430" s="1" t="s">
        <v>67</v>
      </c>
      <c r="G430" s="1" t="s">
        <v>93</v>
      </c>
      <c r="H430" s="1" t="s">
        <v>16262</v>
      </c>
      <c r="I430" s="1" t="s">
        <v>16263</v>
      </c>
      <c r="J430" s="1" t="s">
        <v>16263</v>
      </c>
      <c r="K430" s="2"/>
      <c r="L430" s="1">
        <v>-4.0</v>
      </c>
      <c r="M430" s="1"/>
      <c r="N430" s="1">
        <v>0.484</v>
      </c>
      <c r="O430" s="1" t="s">
        <v>182</v>
      </c>
      <c r="P430" s="1" t="s">
        <v>16264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179</v>
      </c>
      <c r="B431" s="1" t="s">
        <v>180</v>
      </c>
      <c r="C431" s="1">
        <v>110.0</v>
      </c>
      <c r="D431" s="1">
        <v>0.0</v>
      </c>
      <c r="E431" s="2"/>
      <c r="F431" s="1" t="s">
        <v>67</v>
      </c>
      <c r="G431" s="1" t="s">
        <v>93</v>
      </c>
      <c r="H431" s="1" t="s">
        <v>16265</v>
      </c>
      <c r="I431" s="2"/>
      <c r="J431" s="2"/>
      <c r="K431" s="2"/>
      <c r="L431" s="1">
        <v>0.0</v>
      </c>
      <c r="M431" s="1"/>
      <c r="N431" s="2"/>
      <c r="O431" s="1" t="s">
        <v>182</v>
      </c>
      <c r="P431" s="1" t="s">
        <v>16266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28</v>
      </c>
      <c r="B432" s="1" t="s">
        <v>17</v>
      </c>
      <c r="C432" s="3">
        <v>618.0</v>
      </c>
      <c r="D432" s="1">
        <v>0.0</v>
      </c>
      <c r="E432" s="1" t="s">
        <v>29</v>
      </c>
      <c r="F432" s="1" t="s">
        <v>19</v>
      </c>
      <c r="G432" s="1" t="s">
        <v>20</v>
      </c>
      <c r="H432" s="1" t="s">
        <v>16267</v>
      </c>
      <c r="I432" s="1" t="s">
        <v>16268</v>
      </c>
      <c r="J432" s="1" t="s">
        <v>16268</v>
      </c>
      <c r="K432" s="2"/>
      <c r="L432" s="1">
        <v>-9.0</v>
      </c>
      <c r="M432" s="1"/>
      <c r="N432" s="1">
        <v>10.104233333333333</v>
      </c>
      <c r="O432" s="1" t="s">
        <v>14940</v>
      </c>
      <c r="P432" s="1" t="s">
        <v>16269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58</v>
      </c>
      <c r="B433" s="1" t="s">
        <v>17</v>
      </c>
      <c r="C433" s="1">
        <v>264.0</v>
      </c>
      <c r="D433" s="1">
        <v>0.0</v>
      </c>
      <c r="E433" s="2"/>
      <c r="F433" s="1" t="s">
        <v>19</v>
      </c>
      <c r="G433" s="1" t="s">
        <v>20</v>
      </c>
      <c r="H433" s="1" t="s">
        <v>16270</v>
      </c>
      <c r="I433" s="1" t="s">
        <v>16271</v>
      </c>
      <c r="J433" s="1" t="s">
        <v>16271</v>
      </c>
      <c r="K433" s="2"/>
      <c r="L433" s="1">
        <v>-6.0</v>
      </c>
      <c r="M433" s="1"/>
      <c r="N433" s="1">
        <v>8.922033333333333</v>
      </c>
      <c r="O433" s="1" t="s">
        <v>14940</v>
      </c>
      <c r="P433" s="1" t="s">
        <v>16272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3">
        <v>693.0</v>
      </c>
      <c r="D434" s="1">
        <v>0.0</v>
      </c>
      <c r="E434" s="1" t="s">
        <v>16273</v>
      </c>
      <c r="F434" s="1" t="s">
        <v>19</v>
      </c>
      <c r="G434" s="1" t="s">
        <v>20</v>
      </c>
      <c r="H434" s="1" t="s">
        <v>16274</v>
      </c>
      <c r="I434" s="1" t="s">
        <v>16275</v>
      </c>
      <c r="J434" s="1" t="s">
        <v>16275</v>
      </c>
      <c r="K434" s="2"/>
      <c r="L434" s="1">
        <v>-10.0</v>
      </c>
      <c r="M434" s="1"/>
      <c r="N434" s="1">
        <v>9.281083333333333</v>
      </c>
      <c r="O434" s="1" t="s">
        <v>14940</v>
      </c>
      <c r="P434" s="1" t="s">
        <v>16276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28</v>
      </c>
      <c r="B435" s="1" t="s">
        <v>17</v>
      </c>
      <c r="C435" s="1">
        <v>413.0</v>
      </c>
      <c r="D435" s="1">
        <v>0.0</v>
      </c>
      <c r="E435" s="1" t="s">
        <v>29</v>
      </c>
      <c r="F435" s="1" t="s">
        <v>19</v>
      </c>
      <c r="G435" s="1" t="s">
        <v>20</v>
      </c>
      <c r="H435" s="1" t="s">
        <v>16277</v>
      </c>
      <c r="I435" s="1" t="s">
        <v>16278</v>
      </c>
      <c r="J435" s="1" t="s">
        <v>16278</v>
      </c>
      <c r="K435" s="2"/>
      <c r="L435" s="1">
        <v>-9.0</v>
      </c>
      <c r="M435" s="1"/>
      <c r="N435" s="1">
        <v>5.828766666666667</v>
      </c>
      <c r="O435" s="1" t="s">
        <v>14940</v>
      </c>
      <c r="P435" s="1" t="s">
        <v>16279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36</v>
      </c>
      <c r="B436" s="1" t="s">
        <v>17</v>
      </c>
      <c r="C436" s="1">
        <v>239.0</v>
      </c>
      <c r="D436" s="1">
        <v>50.0</v>
      </c>
      <c r="E436" s="2"/>
      <c r="F436" s="1" t="s">
        <v>67</v>
      </c>
      <c r="G436" s="1" t="s">
        <v>93</v>
      </c>
      <c r="H436" s="1" t="s">
        <v>16280</v>
      </c>
      <c r="I436" s="1" t="s">
        <v>16281</v>
      </c>
      <c r="J436" s="1" t="s">
        <v>16281</v>
      </c>
      <c r="K436" s="2"/>
      <c r="L436" s="1">
        <v>-12.0</v>
      </c>
      <c r="M436" s="1"/>
      <c r="N436" s="1">
        <v>6.138633333333333</v>
      </c>
      <c r="O436" s="1" t="s">
        <v>5407</v>
      </c>
      <c r="P436" s="1" t="s">
        <v>16282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58</v>
      </c>
      <c r="B437" s="1" t="s">
        <v>17</v>
      </c>
      <c r="C437" s="1">
        <v>498.0</v>
      </c>
      <c r="D437" s="1">
        <v>0.0</v>
      </c>
      <c r="E437" s="2"/>
      <c r="F437" s="1" t="s">
        <v>19</v>
      </c>
      <c r="G437" s="1" t="s">
        <v>20</v>
      </c>
      <c r="H437" s="1" t="s">
        <v>16283</v>
      </c>
      <c r="I437" s="1" t="s">
        <v>16284</v>
      </c>
      <c r="J437" s="1" t="s">
        <v>16284</v>
      </c>
      <c r="K437" s="2"/>
      <c r="L437" s="1">
        <v>-6.0</v>
      </c>
      <c r="M437" s="1"/>
      <c r="N437" s="1">
        <v>8.08</v>
      </c>
      <c r="O437" s="1" t="s">
        <v>14940</v>
      </c>
      <c r="P437" s="1" t="s">
        <v>16285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28</v>
      </c>
      <c r="B438" s="1" t="s">
        <v>17</v>
      </c>
      <c r="C438" s="1">
        <v>214.2</v>
      </c>
      <c r="D438" s="1">
        <v>0.0</v>
      </c>
      <c r="E438" s="1" t="s">
        <v>29</v>
      </c>
      <c r="F438" s="1" t="s">
        <v>19</v>
      </c>
      <c r="G438" s="1" t="s">
        <v>20</v>
      </c>
      <c r="H438" s="1" t="s">
        <v>16286</v>
      </c>
      <c r="I438" s="1" t="s">
        <v>16287</v>
      </c>
      <c r="J438" s="1" t="s">
        <v>16287</v>
      </c>
      <c r="K438" s="2"/>
      <c r="L438" s="1">
        <v>-8.0</v>
      </c>
      <c r="M438" s="1"/>
      <c r="N438" s="1">
        <v>6.93615</v>
      </c>
      <c r="O438" s="1" t="s">
        <v>14940</v>
      </c>
      <c r="P438" s="1" t="s">
        <v>15094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16</v>
      </c>
      <c r="B439" s="1" t="s">
        <v>17</v>
      </c>
      <c r="C439" s="1">
        <v>368.0</v>
      </c>
      <c r="D439" s="1">
        <v>0.0</v>
      </c>
      <c r="E439" s="1" t="s">
        <v>13942</v>
      </c>
      <c r="F439" s="1" t="s">
        <v>19</v>
      </c>
      <c r="G439" s="1" t="s">
        <v>20</v>
      </c>
      <c r="H439" s="1" t="s">
        <v>16288</v>
      </c>
      <c r="I439" s="1" t="s">
        <v>16289</v>
      </c>
      <c r="J439" s="1" t="s">
        <v>16289</v>
      </c>
      <c r="K439" s="2"/>
      <c r="L439" s="1">
        <v>-6.0</v>
      </c>
      <c r="M439" s="1"/>
      <c r="N439" s="1">
        <v>8.214166666666667</v>
      </c>
      <c r="O439" s="1" t="s">
        <v>14940</v>
      </c>
      <c r="P439" s="1" t="s">
        <v>16290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28</v>
      </c>
      <c r="B440" s="1" t="s">
        <v>17</v>
      </c>
      <c r="C440" s="1">
        <v>542.4</v>
      </c>
      <c r="D440" s="1">
        <v>0.0</v>
      </c>
      <c r="E440" s="1" t="s">
        <v>29</v>
      </c>
      <c r="F440" s="1" t="s">
        <v>19</v>
      </c>
      <c r="G440" s="1" t="s">
        <v>20</v>
      </c>
      <c r="H440" s="1" t="s">
        <v>16291</v>
      </c>
      <c r="I440" s="1" t="s">
        <v>16292</v>
      </c>
      <c r="J440" s="1" t="s">
        <v>16292</v>
      </c>
      <c r="K440" s="2"/>
      <c r="L440" s="1">
        <v>-4.0</v>
      </c>
      <c r="M440" s="1"/>
      <c r="N440" s="1">
        <v>15.072816666666666</v>
      </c>
      <c r="O440" s="1" t="s">
        <v>14940</v>
      </c>
      <c r="P440" s="1" t="s">
        <v>16293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16</v>
      </c>
      <c r="B441" s="1" t="s">
        <v>17</v>
      </c>
      <c r="C441" s="1">
        <v>508.0</v>
      </c>
      <c r="D441" s="1">
        <v>0.0</v>
      </c>
      <c r="E441" s="1" t="s">
        <v>16273</v>
      </c>
      <c r="F441" s="1" t="s">
        <v>19</v>
      </c>
      <c r="G441" s="1" t="s">
        <v>20</v>
      </c>
      <c r="H441" s="1" t="s">
        <v>16294</v>
      </c>
      <c r="I441" s="1" t="s">
        <v>16295</v>
      </c>
      <c r="J441" s="1" t="s">
        <v>16295</v>
      </c>
      <c r="K441" s="2"/>
      <c r="L441" s="1">
        <v>-8.0</v>
      </c>
      <c r="M441" s="1"/>
      <c r="N441" s="1">
        <v>11.785716666666668</v>
      </c>
      <c r="O441" s="1" t="s">
        <v>14940</v>
      </c>
      <c r="P441" s="1" t="s">
        <v>16296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28</v>
      </c>
      <c r="B442" s="1" t="s">
        <v>17</v>
      </c>
      <c r="C442" s="1">
        <v>287.2</v>
      </c>
      <c r="D442" s="1">
        <v>0.0</v>
      </c>
      <c r="E442" s="1" t="s">
        <v>29</v>
      </c>
      <c r="F442" s="1" t="s">
        <v>19</v>
      </c>
      <c r="G442" s="1" t="s">
        <v>20</v>
      </c>
      <c r="H442" s="1" t="s">
        <v>16297</v>
      </c>
      <c r="I442" s="1" t="s">
        <v>16298</v>
      </c>
      <c r="J442" s="1" t="s">
        <v>16298</v>
      </c>
      <c r="K442" s="2"/>
      <c r="L442" s="1">
        <v>-5.0</v>
      </c>
      <c r="M442" s="1"/>
      <c r="N442" s="1">
        <v>9.416983333333333</v>
      </c>
      <c r="O442" s="1" t="s">
        <v>14940</v>
      </c>
      <c r="P442" s="1" t="s">
        <v>16299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28</v>
      </c>
      <c r="B443" s="1" t="s">
        <v>17</v>
      </c>
      <c r="C443" s="1">
        <v>334.0</v>
      </c>
      <c r="D443" s="1">
        <v>0.0</v>
      </c>
      <c r="E443" s="1" t="s">
        <v>29</v>
      </c>
      <c r="F443" s="1" t="s">
        <v>19</v>
      </c>
      <c r="G443" s="1" t="s">
        <v>20</v>
      </c>
      <c r="H443" s="1" t="s">
        <v>16300</v>
      </c>
      <c r="I443" s="1" t="s">
        <v>16301</v>
      </c>
      <c r="J443" s="1" t="s">
        <v>16301</v>
      </c>
      <c r="K443" s="2"/>
      <c r="L443" s="1">
        <v>-8.0</v>
      </c>
      <c r="M443" s="1"/>
      <c r="N443" s="1">
        <v>6.642783333333333</v>
      </c>
      <c r="O443" s="1" t="s">
        <v>14940</v>
      </c>
      <c r="P443" s="1" t="s">
        <v>16302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28</v>
      </c>
      <c r="B444" s="1" t="s">
        <v>17</v>
      </c>
      <c r="C444" s="1">
        <v>214.2</v>
      </c>
      <c r="D444" s="1">
        <v>0.0</v>
      </c>
      <c r="E444" s="1" t="s">
        <v>29</v>
      </c>
      <c r="F444" s="1" t="s">
        <v>19</v>
      </c>
      <c r="G444" s="1" t="s">
        <v>20</v>
      </c>
      <c r="H444" s="1" t="s">
        <v>16303</v>
      </c>
      <c r="I444" s="1" t="s">
        <v>16304</v>
      </c>
      <c r="J444" s="1" t="s">
        <v>16304</v>
      </c>
      <c r="K444" s="2"/>
      <c r="L444" s="1">
        <v>-6.0</v>
      </c>
      <c r="M444" s="1"/>
      <c r="N444" s="1">
        <v>8.749433333333334</v>
      </c>
      <c r="O444" s="1" t="s">
        <v>14940</v>
      </c>
      <c r="P444" s="1" t="s">
        <v>16305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28</v>
      </c>
      <c r="B445" s="1" t="s">
        <v>17</v>
      </c>
      <c r="C445" s="1">
        <v>214.2</v>
      </c>
      <c r="D445" s="1">
        <v>0.0</v>
      </c>
      <c r="E445" s="1" t="s">
        <v>29</v>
      </c>
      <c r="F445" s="1" t="s">
        <v>19</v>
      </c>
      <c r="G445" s="1" t="s">
        <v>20</v>
      </c>
      <c r="H445" s="1" t="s">
        <v>16306</v>
      </c>
      <c r="I445" s="1" t="s">
        <v>16307</v>
      </c>
      <c r="J445" s="1" t="s">
        <v>16307</v>
      </c>
      <c r="K445" s="2"/>
      <c r="L445" s="1">
        <v>-6.0</v>
      </c>
      <c r="M445" s="1"/>
      <c r="N445" s="1">
        <v>8.5861</v>
      </c>
      <c r="O445" s="1" t="s">
        <v>14940</v>
      </c>
      <c r="P445" s="1" t="s">
        <v>16219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58</v>
      </c>
      <c r="B446" s="3" t="s">
        <v>17</v>
      </c>
      <c r="C446" s="1">
        <v>329.0</v>
      </c>
      <c r="D446" s="1">
        <v>0.0</v>
      </c>
      <c r="E446" s="2"/>
      <c r="F446" s="1" t="s">
        <v>19</v>
      </c>
      <c r="G446" s="1" t="s">
        <v>20</v>
      </c>
      <c r="H446" s="1" t="s">
        <v>16308</v>
      </c>
      <c r="I446" s="1" t="s">
        <v>16309</v>
      </c>
      <c r="J446" s="1" t="s">
        <v>16309</v>
      </c>
      <c r="K446" s="2"/>
      <c r="L446" s="1">
        <v>-6.0</v>
      </c>
      <c r="M446" s="1"/>
      <c r="N446" s="1">
        <v>8.872816666666667</v>
      </c>
      <c r="O446" s="1" t="s">
        <v>14940</v>
      </c>
      <c r="P446" s="1" t="s">
        <v>16310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28</v>
      </c>
      <c r="B447" s="1" t="s">
        <v>17</v>
      </c>
      <c r="C447" s="1">
        <v>446.4</v>
      </c>
      <c r="D447" s="1">
        <v>0.0</v>
      </c>
      <c r="E447" s="1" t="s">
        <v>29</v>
      </c>
      <c r="F447" s="1" t="s">
        <v>19</v>
      </c>
      <c r="G447" s="1" t="s">
        <v>20</v>
      </c>
      <c r="H447" s="1" t="s">
        <v>16311</v>
      </c>
      <c r="I447" s="1" t="s">
        <v>16312</v>
      </c>
      <c r="J447" s="1" t="s">
        <v>16312</v>
      </c>
      <c r="K447" s="2"/>
      <c r="L447" s="1">
        <v>-6.0</v>
      </c>
      <c r="M447" s="1"/>
      <c r="N447" s="1">
        <v>8.917983333333334</v>
      </c>
      <c r="O447" s="1" t="s">
        <v>14940</v>
      </c>
      <c r="P447" s="1" t="s">
        <v>16313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28</v>
      </c>
      <c r="B448" s="1" t="s">
        <v>17</v>
      </c>
      <c r="C448" s="1">
        <v>388.0</v>
      </c>
      <c r="D448" s="1">
        <v>0.0</v>
      </c>
      <c r="E448" s="1" t="s">
        <v>29</v>
      </c>
      <c r="F448" s="1" t="s">
        <v>19</v>
      </c>
      <c r="G448" s="1" t="s">
        <v>20</v>
      </c>
      <c r="H448" s="1" t="s">
        <v>16314</v>
      </c>
      <c r="I448" s="1" t="s">
        <v>16315</v>
      </c>
      <c r="J448" s="1" t="s">
        <v>16315</v>
      </c>
      <c r="K448" s="2"/>
      <c r="L448" s="1">
        <v>-7.0</v>
      </c>
      <c r="M448" s="1"/>
      <c r="N448" s="1">
        <v>7.423633333333333</v>
      </c>
      <c r="O448" s="1" t="s">
        <v>14940</v>
      </c>
      <c r="P448" s="1" t="s">
        <v>16316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28</v>
      </c>
      <c r="B449" s="1" t="s">
        <v>17</v>
      </c>
      <c r="C449" s="1">
        <v>364.0</v>
      </c>
      <c r="D449" s="1">
        <v>0.0</v>
      </c>
      <c r="E449" s="1" t="s">
        <v>29</v>
      </c>
      <c r="F449" s="1" t="s">
        <v>19</v>
      </c>
      <c r="G449" s="1" t="s">
        <v>20</v>
      </c>
      <c r="H449" s="1" t="s">
        <v>16317</v>
      </c>
      <c r="I449" s="1" t="s">
        <v>16318</v>
      </c>
      <c r="J449" s="1" t="s">
        <v>16318</v>
      </c>
      <c r="K449" s="2"/>
      <c r="L449" s="1">
        <v>-9.0</v>
      </c>
      <c r="M449" s="1"/>
      <c r="N449" s="1">
        <v>5.4716</v>
      </c>
      <c r="O449" s="1" t="s">
        <v>14940</v>
      </c>
      <c r="P449" s="1" t="s">
        <v>16059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28</v>
      </c>
      <c r="B450" s="1" t="s">
        <v>17</v>
      </c>
      <c r="C450" s="1">
        <v>318.2</v>
      </c>
      <c r="D450" s="1">
        <v>0.0</v>
      </c>
      <c r="E450" s="1" t="s">
        <v>29</v>
      </c>
      <c r="F450" s="1" t="s">
        <v>19</v>
      </c>
      <c r="G450" s="1" t="s">
        <v>20</v>
      </c>
      <c r="H450" s="1" t="s">
        <v>16319</v>
      </c>
      <c r="I450" s="1" t="s">
        <v>16320</v>
      </c>
      <c r="J450" s="1" t="s">
        <v>16320</v>
      </c>
      <c r="K450" s="2"/>
      <c r="L450" s="1">
        <v>-8.0</v>
      </c>
      <c r="M450" s="1"/>
      <c r="N450" s="1">
        <v>6.868333333333333</v>
      </c>
      <c r="O450" s="1" t="s">
        <v>14940</v>
      </c>
      <c r="P450" s="1" t="s">
        <v>16321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36</v>
      </c>
      <c r="B451" s="1" t="s">
        <v>17</v>
      </c>
      <c r="C451" s="1">
        <v>119.0</v>
      </c>
      <c r="D451" s="1">
        <v>0.0</v>
      </c>
      <c r="E451" s="2"/>
      <c r="F451" s="1" t="s">
        <v>67</v>
      </c>
      <c r="G451" s="1" t="s">
        <v>93</v>
      </c>
      <c r="H451" s="1" t="s">
        <v>16322</v>
      </c>
      <c r="I451" s="1" t="s">
        <v>16323</v>
      </c>
      <c r="J451" s="1" t="s">
        <v>16323</v>
      </c>
      <c r="K451" s="2"/>
      <c r="L451" s="1">
        <v>-13.0</v>
      </c>
      <c r="M451" s="1"/>
      <c r="N451" s="1">
        <v>6.8565</v>
      </c>
      <c r="O451" s="1" t="s">
        <v>5407</v>
      </c>
      <c r="P451" s="1" t="s">
        <v>16324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28</v>
      </c>
      <c r="B452" s="1" t="s">
        <v>17</v>
      </c>
      <c r="C452" s="1">
        <v>214.2</v>
      </c>
      <c r="D452" s="1">
        <v>0.0</v>
      </c>
      <c r="E452" s="1" t="s">
        <v>29</v>
      </c>
      <c r="F452" s="1" t="s">
        <v>19</v>
      </c>
      <c r="G452" s="1" t="s">
        <v>20</v>
      </c>
      <c r="H452" s="1" t="s">
        <v>16325</v>
      </c>
      <c r="I452" s="1" t="s">
        <v>16326</v>
      </c>
      <c r="J452" s="1" t="s">
        <v>16326</v>
      </c>
      <c r="K452" s="2"/>
      <c r="L452" s="1">
        <v>-9.0</v>
      </c>
      <c r="M452" s="1"/>
      <c r="N452" s="1">
        <v>5.445</v>
      </c>
      <c r="O452" s="1" t="s">
        <v>14940</v>
      </c>
      <c r="P452" s="1" t="s">
        <v>16327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28</v>
      </c>
      <c r="B453" s="1" t="s">
        <v>17</v>
      </c>
      <c r="C453" s="1">
        <v>318.2</v>
      </c>
      <c r="D453" s="1">
        <v>0.0</v>
      </c>
      <c r="E453" s="1" t="s">
        <v>29</v>
      </c>
      <c r="F453" s="1" t="s">
        <v>19</v>
      </c>
      <c r="G453" s="1" t="s">
        <v>20</v>
      </c>
      <c r="H453" s="1" t="s">
        <v>16328</v>
      </c>
      <c r="I453" s="1" t="s">
        <v>16329</v>
      </c>
      <c r="J453" s="1" t="s">
        <v>16329</v>
      </c>
      <c r="K453" s="2"/>
      <c r="L453" s="1">
        <v>-5.0</v>
      </c>
      <c r="M453" s="1"/>
      <c r="N453" s="1">
        <v>9.366883333333334</v>
      </c>
      <c r="O453" s="1" t="s">
        <v>14940</v>
      </c>
      <c r="P453" s="1" t="s">
        <v>16330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16</v>
      </c>
      <c r="B454" s="1" t="s">
        <v>17</v>
      </c>
      <c r="C454" s="3">
        <v>329.0</v>
      </c>
      <c r="D454" s="1">
        <v>0.0</v>
      </c>
      <c r="E454" s="1" t="s">
        <v>9908</v>
      </c>
      <c r="F454" s="1" t="s">
        <v>19</v>
      </c>
      <c r="G454" s="1" t="s">
        <v>20</v>
      </c>
      <c r="H454" s="1" t="s">
        <v>16331</v>
      </c>
      <c r="I454" s="1" t="s">
        <v>16332</v>
      </c>
      <c r="J454" s="1" t="s">
        <v>16332</v>
      </c>
      <c r="K454" s="2"/>
      <c r="L454" s="1">
        <v>-6.0</v>
      </c>
      <c r="M454" s="1"/>
      <c r="N454" s="1">
        <v>8.0743</v>
      </c>
      <c r="O454" s="1" t="s">
        <v>14940</v>
      </c>
      <c r="P454" s="1" t="s">
        <v>16333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28</v>
      </c>
      <c r="B455" s="1" t="s">
        <v>17</v>
      </c>
      <c r="C455" s="1">
        <v>296.2</v>
      </c>
      <c r="D455" s="1">
        <v>0.0</v>
      </c>
      <c r="E455" s="1" t="s">
        <v>29</v>
      </c>
      <c r="F455" s="1" t="s">
        <v>19</v>
      </c>
      <c r="G455" s="1" t="s">
        <v>20</v>
      </c>
      <c r="H455" s="1" t="s">
        <v>16334</v>
      </c>
      <c r="I455" s="1" t="s">
        <v>16335</v>
      </c>
      <c r="J455" s="1" t="s">
        <v>16335</v>
      </c>
      <c r="K455" s="2"/>
      <c r="L455" s="1">
        <v>-8.0</v>
      </c>
      <c r="M455" s="1"/>
      <c r="N455" s="1">
        <v>6.94895</v>
      </c>
      <c r="O455" s="1" t="s">
        <v>14940</v>
      </c>
      <c r="P455" s="1" t="s">
        <v>14944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28</v>
      </c>
      <c r="B456" s="1" t="s">
        <v>17</v>
      </c>
      <c r="C456" s="3">
        <v>264.0</v>
      </c>
      <c r="D456" s="1">
        <v>0.0</v>
      </c>
      <c r="E456" s="1" t="s">
        <v>29</v>
      </c>
      <c r="F456" s="1" t="s">
        <v>19</v>
      </c>
      <c r="G456" s="1" t="s">
        <v>20</v>
      </c>
      <c r="H456" s="1" t="s">
        <v>16336</v>
      </c>
      <c r="I456" s="1" t="s">
        <v>16337</v>
      </c>
      <c r="J456" s="1" t="s">
        <v>16337</v>
      </c>
      <c r="K456" s="2"/>
      <c r="L456" s="1">
        <v>-8.0</v>
      </c>
      <c r="M456" s="1"/>
      <c r="N456" s="1">
        <v>6.344716666666667</v>
      </c>
      <c r="O456" s="1" t="s">
        <v>14940</v>
      </c>
      <c r="P456" s="1" t="s">
        <v>16338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58</v>
      </c>
      <c r="B457" s="1" t="s">
        <v>17</v>
      </c>
      <c r="C457" s="3">
        <v>331.0</v>
      </c>
      <c r="D457" s="1">
        <v>0.0</v>
      </c>
      <c r="E457" s="2"/>
      <c r="F457" s="1" t="s">
        <v>19</v>
      </c>
      <c r="G457" s="1" t="s">
        <v>20</v>
      </c>
      <c r="H457" s="1" t="s">
        <v>16339</v>
      </c>
      <c r="I457" s="1" t="s">
        <v>16340</v>
      </c>
      <c r="J457" s="1" t="s">
        <v>16340</v>
      </c>
      <c r="K457" s="2"/>
      <c r="L457" s="1">
        <v>-1.0</v>
      </c>
      <c r="M457" s="1"/>
      <c r="N457" s="1">
        <v>13.2161</v>
      </c>
      <c r="O457" s="1" t="s">
        <v>14940</v>
      </c>
      <c r="P457" s="1" t="s">
        <v>16341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28</v>
      </c>
      <c r="B458" s="1" t="s">
        <v>17</v>
      </c>
      <c r="C458" s="1">
        <v>249.2</v>
      </c>
      <c r="D458" s="1">
        <v>0.0</v>
      </c>
      <c r="E458" s="1" t="s">
        <v>29</v>
      </c>
      <c r="F458" s="1" t="s">
        <v>19</v>
      </c>
      <c r="G458" s="1" t="s">
        <v>20</v>
      </c>
      <c r="H458" s="1" t="s">
        <v>16342</v>
      </c>
      <c r="I458" s="1" t="s">
        <v>16343</v>
      </c>
      <c r="J458" s="1" t="s">
        <v>16343</v>
      </c>
      <c r="K458" s="2"/>
      <c r="L458" s="1">
        <v>-6.0</v>
      </c>
      <c r="M458" s="1"/>
      <c r="N458" s="1">
        <v>8.970916666666668</v>
      </c>
      <c r="O458" s="1" t="s">
        <v>14940</v>
      </c>
      <c r="P458" s="1" t="s">
        <v>15258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28</v>
      </c>
      <c r="B459" s="1" t="s">
        <v>17</v>
      </c>
      <c r="C459" s="1">
        <v>214.2</v>
      </c>
      <c r="D459" s="1">
        <v>0.0</v>
      </c>
      <c r="E459" s="1" t="s">
        <v>29</v>
      </c>
      <c r="F459" s="1" t="s">
        <v>19</v>
      </c>
      <c r="G459" s="1" t="s">
        <v>20</v>
      </c>
      <c r="H459" s="1" t="s">
        <v>16344</v>
      </c>
      <c r="I459" s="1" t="s">
        <v>16345</v>
      </c>
      <c r="J459" s="1" t="s">
        <v>16345</v>
      </c>
      <c r="K459" s="2"/>
      <c r="L459" s="1">
        <v>-6.0</v>
      </c>
      <c r="M459" s="1"/>
      <c r="N459" s="1">
        <v>8.27215</v>
      </c>
      <c r="O459" s="1" t="s">
        <v>14940</v>
      </c>
      <c r="P459" s="1" t="s">
        <v>15094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28</v>
      </c>
      <c r="B460" s="1" t="s">
        <v>17</v>
      </c>
      <c r="C460" s="1">
        <v>328.2</v>
      </c>
      <c r="D460" s="1">
        <v>0.0</v>
      </c>
      <c r="E460" s="1" t="s">
        <v>29</v>
      </c>
      <c r="F460" s="1" t="s">
        <v>19</v>
      </c>
      <c r="G460" s="1" t="s">
        <v>20</v>
      </c>
      <c r="H460" s="1" t="s">
        <v>16346</v>
      </c>
      <c r="I460" s="1" t="s">
        <v>16347</v>
      </c>
      <c r="J460" s="1" t="s">
        <v>16347</v>
      </c>
      <c r="K460" s="2"/>
      <c r="L460" s="1">
        <v>-8.0</v>
      </c>
      <c r="M460" s="1"/>
      <c r="N460" s="1">
        <v>6.741866666666667</v>
      </c>
      <c r="O460" s="1" t="s">
        <v>14940</v>
      </c>
      <c r="P460" s="1" t="s">
        <v>16348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28</v>
      </c>
      <c r="B461" s="1" t="s">
        <v>17</v>
      </c>
      <c r="C461" s="1">
        <v>356.0</v>
      </c>
      <c r="D461" s="1">
        <v>0.0</v>
      </c>
      <c r="E461" s="1" t="s">
        <v>29</v>
      </c>
      <c r="F461" s="1" t="s">
        <v>19</v>
      </c>
      <c r="G461" s="1" t="s">
        <v>20</v>
      </c>
      <c r="H461" s="1" t="s">
        <v>16349</v>
      </c>
      <c r="I461" s="1" t="s">
        <v>16350</v>
      </c>
      <c r="J461" s="1" t="s">
        <v>16350</v>
      </c>
      <c r="K461" s="2"/>
      <c r="L461" s="1">
        <v>-6.0</v>
      </c>
      <c r="M461" s="1"/>
      <c r="N461" s="1">
        <v>8.996416666666667</v>
      </c>
      <c r="O461" s="1" t="s">
        <v>14940</v>
      </c>
      <c r="P461" s="1" t="s">
        <v>16351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36</v>
      </c>
      <c r="B462" s="1" t="s">
        <v>17</v>
      </c>
      <c r="C462" s="1">
        <v>369.0</v>
      </c>
      <c r="D462" s="1">
        <v>77.0</v>
      </c>
      <c r="E462" s="2"/>
      <c r="F462" s="1" t="s">
        <v>67</v>
      </c>
      <c r="G462" s="1" t="s">
        <v>20</v>
      </c>
      <c r="H462" s="1" t="s">
        <v>16352</v>
      </c>
      <c r="I462" s="1" t="s">
        <v>16353</v>
      </c>
      <c r="J462" s="1" t="s">
        <v>16353</v>
      </c>
      <c r="K462" s="2"/>
      <c r="L462" s="1">
        <v>-7.0</v>
      </c>
      <c r="M462" s="1"/>
      <c r="N462" s="1">
        <v>11.03635</v>
      </c>
      <c r="O462" s="1" t="s">
        <v>5407</v>
      </c>
      <c r="P462" s="1" t="s">
        <v>16354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28</v>
      </c>
      <c r="B463" s="1" t="s">
        <v>17</v>
      </c>
      <c r="C463" s="1">
        <v>568.6</v>
      </c>
      <c r="D463" s="1">
        <v>0.0</v>
      </c>
      <c r="E463" s="1" t="s">
        <v>29</v>
      </c>
      <c r="F463" s="1" t="s">
        <v>19</v>
      </c>
      <c r="G463" s="1" t="s">
        <v>20</v>
      </c>
      <c r="H463" s="1" t="s">
        <v>16355</v>
      </c>
      <c r="I463" s="1" t="s">
        <v>16356</v>
      </c>
      <c r="J463" s="1" t="s">
        <v>16356</v>
      </c>
      <c r="K463" s="2"/>
      <c r="L463" s="1">
        <v>-4.0</v>
      </c>
      <c r="M463" s="1"/>
      <c r="N463" s="1">
        <v>15.287633333333334</v>
      </c>
      <c r="O463" s="1" t="s">
        <v>14940</v>
      </c>
      <c r="P463" s="1" t="s">
        <v>16357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28</v>
      </c>
      <c r="B464" s="1" t="s">
        <v>17</v>
      </c>
      <c r="C464" s="1">
        <v>214.2</v>
      </c>
      <c r="D464" s="1">
        <v>0.0</v>
      </c>
      <c r="E464" s="1" t="s">
        <v>29</v>
      </c>
      <c r="F464" s="1" t="s">
        <v>19</v>
      </c>
      <c r="G464" s="1" t="s">
        <v>20</v>
      </c>
      <c r="H464" s="1" t="s">
        <v>16358</v>
      </c>
      <c r="I464" s="1" t="s">
        <v>16359</v>
      </c>
      <c r="J464" s="1" t="s">
        <v>16359</v>
      </c>
      <c r="K464" s="2"/>
      <c r="L464" s="1">
        <v>-8.0</v>
      </c>
      <c r="M464" s="1"/>
      <c r="N464" s="1">
        <v>6.026316666666666</v>
      </c>
      <c r="O464" s="1" t="s">
        <v>14940</v>
      </c>
      <c r="P464" s="1" t="s">
        <v>15094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58</v>
      </c>
      <c r="B465" s="1" t="s">
        <v>17</v>
      </c>
      <c r="C465" s="1">
        <v>388.0</v>
      </c>
      <c r="D465" s="1">
        <v>0.0</v>
      </c>
      <c r="E465" s="2"/>
      <c r="F465" s="1" t="s">
        <v>19</v>
      </c>
      <c r="G465" s="1" t="s">
        <v>20</v>
      </c>
      <c r="H465" s="1" t="s">
        <v>16360</v>
      </c>
      <c r="I465" s="1" t="s">
        <v>16361</v>
      </c>
      <c r="J465" s="1" t="s">
        <v>16361</v>
      </c>
      <c r="K465" s="2"/>
      <c r="L465" s="1">
        <v>-8.0</v>
      </c>
      <c r="M465" s="1"/>
      <c r="N465" s="1">
        <v>6.7674666666666665</v>
      </c>
      <c r="O465" s="1" t="s">
        <v>14940</v>
      </c>
      <c r="P465" s="1" t="s">
        <v>16362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28</v>
      </c>
      <c r="B466" s="1" t="s">
        <v>17</v>
      </c>
      <c r="C466" s="1">
        <v>329.0</v>
      </c>
      <c r="D466" s="1">
        <v>0.0</v>
      </c>
      <c r="E466" s="1" t="s">
        <v>29</v>
      </c>
      <c r="F466" s="1" t="s">
        <v>19</v>
      </c>
      <c r="G466" s="1" t="s">
        <v>20</v>
      </c>
      <c r="H466" s="1" t="s">
        <v>16363</v>
      </c>
      <c r="I466" s="1" t="s">
        <v>16364</v>
      </c>
      <c r="J466" s="1" t="s">
        <v>16364</v>
      </c>
      <c r="K466" s="2"/>
      <c r="L466" s="1">
        <v>-9.0</v>
      </c>
      <c r="M466" s="1"/>
      <c r="N466" s="1">
        <v>5.1815</v>
      </c>
      <c r="O466" s="1" t="s">
        <v>14940</v>
      </c>
      <c r="P466" s="1" t="s">
        <v>16365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28</v>
      </c>
      <c r="B467" s="1" t="s">
        <v>17</v>
      </c>
      <c r="C467" s="3">
        <v>289.0</v>
      </c>
      <c r="D467" s="1">
        <v>0.0</v>
      </c>
      <c r="E467" s="1" t="s">
        <v>29</v>
      </c>
      <c r="F467" s="1" t="s">
        <v>19</v>
      </c>
      <c r="G467" s="1" t="s">
        <v>20</v>
      </c>
      <c r="H467" s="1" t="s">
        <v>16366</v>
      </c>
      <c r="I467" s="1" t="s">
        <v>16367</v>
      </c>
      <c r="J467" s="1" t="s">
        <v>16367</v>
      </c>
      <c r="K467" s="2"/>
      <c r="L467" s="1">
        <v>-9.0</v>
      </c>
      <c r="M467" s="1"/>
      <c r="N467" s="1">
        <v>5.715583333333333</v>
      </c>
      <c r="O467" s="1" t="s">
        <v>14940</v>
      </c>
      <c r="P467" s="1" t="s">
        <v>14978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28</v>
      </c>
      <c r="B468" s="1" t="s">
        <v>17</v>
      </c>
      <c r="C468" s="1">
        <v>394.0</v>
      </c>
      <c r="D468" s="1">
        <v>0.0</v>
      </c>
      <c r="E468" s="1" t="s">
        <v>29</v>
      </c>
      <c r="F468" s="1" t="s">
        <v>19</v>
      </c>
      <c r="G468" s="1" t="s">
        <v>20</v>
      </c>
      <c r="H468" s="1" t="s">
        <v>16368</v>
      </c>
      <c r="I468" s="1" t="s">
        <v>16369</v>
      </c>
      <c r="J468" s="1" t="s">
        <v>16369</v>
      </c>
      <c r="K468" s="2"/>
      <c r="L468" s="1">
        <v>-7.0</v>
      </c>
      <c r="M468" s="1"/>
      <c r="N468" s="1">
        <v>7.435683333333333</v>
      </c>
      <c r="O468" s="1" t="s">
        <v>14940</v>
      </c>
      <c r="P468" s="1" t="s">
        <v>16238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28</v>
      </c>
      <c r="B469" s="1" t="s">
        <v>180</v>
      </c>
      <c r="C469" s="1">
        <v>444.0</v>
      </c>
      <c r="D469" s="1">
        <v>0.0</v>
      </c>
      <c r="E469" s="2"/>
      <c r="F469" s="1" t="s">
        <v>19</v>
      </c>
      <c r="G469" s="1" t="s">
        <v>20</v>
      </c>
      <c r="H469" s="1" t="s">
        <v>16370</v>
      </c>
      <c r="I469" s="2"/>
      <c r="J469" s="2"/>
      <c r="K469" s="2"/>
      <c r="L469" s="1">
        <v>0.0</v>
      </c>
      <c r="M469" s="1"/>
      <c r="N469" s="2"/>
      <c r="O469" s="1" t="s">
        <v>14940</v>
      </c>
      <c r="P469" s="1" t="s">
        <v>16120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28</v>
      </c>
      <c r="B470" s="1" t="s">
        <v>180</v>
      </c>
      <c r="C470" s="1">
        <v>244.2</v>
      </c>
      <c r="D470" s="1">
        <v>0.0</v>
      </c>
      <c r="E470" s="2"/>
      <c r="F470" s="1" t="s">
        <v>19</v>
      </c>
      <c r="G470" s="1" t="s">
        <v>20</v>
      </c>
      <c r="H470" s="1" t="s">
        <v>16371</v>
      </c>
      <c r="I470" s="2"/>
      <c r="J470" s="2"/>
      <c r="K470" s="2"/>
      <c r="L470" s="1">
        <v>0.0</v>
      </c>
      <c r="M470" s="1"/>
      <c r="N470" s="2"/>
      <c r="O470" s="1" t="s">
        <v>14940</v>
      </c>
      <c r="P470" s="1" t="s">
        <v>16372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28</v>
      </c>
      <c r="B471" s="1" t="s">
        <v>180</v>
      </c>
      <c r="C471" s="1">
        <v>481.2</v>
      </c>
      <c r="D471" s="1">
        <v>0.0</v>
      </c>
      <c r="E471" s="2"/>
      <c r="F471" s="1" t="s">
        <v>19</v>
      </c>
      <c r="G471" s="1" t="s">
        <v>20</v>
      </c>
      <c r="H471" s="1" t="s">
        <v>16373</v>
      </c>
      <c r="I471" s="2"/>
      <c r="J471" s="2"/>
      <c r="K471" s="2"/>
      <c r="L471" s="1">
        <v>0.0</v>
      </c>
      <c r="M471" s="1"/>
      <c r="N471" s="2"/>
      <c r="O471" s="1" t="s">
        <v>14940</v>
      </c>
      <c r="P471" s="1" t="s">
        <v>16374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36</v>
      </c>
      <c r="B472" s="1" t="s">
        <v>17</v>
      </c>
      <c r="C472" s="1">
        <v>748.0</v>
      </c>
      <c r="D472" s="1">
        <v>0.0</v>
      </c>
      <c r="E472" s="1" t="s">
        <v>29</v>
      </c>
      <c r="F472" s="1" t="s">
        <v>38</v>
      </c>
      <c r="G472" s="1" t="s">
        <v>93</v>
      </c>
      <c r="H472" s="1" t="s">
        <v>16375</v>
      </c>
      <c r="I472" s="1" t="s">
        <v>16376</v>
      </c>
      <c r="J472" s="1" t="s">
        <v>16377</v>
      </c>
      <c r="K472" s="1" t="s">
        <v>16378</v>
      </c>
      <c r="L472" s="1">
        <v>-18.0</v>
      </c>
      <c r="M472" s="1">
        <v>0.4320333333333333</v>
      </c>
      <c r="N472" s="1">
        <v>9.535733333333333</v>
      </c>
      <c r="O472" s="1" t="s">
        <v>5407</v>
      </c>
      <c r="P472" s="1" t="s">
        <v>16379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58</v>
      </c>
      <c r="B473" s="1" t="s">
        <v>17</v>
      </c>
      <c r="C473" s="3">
        <v>463.0</v>
      </c>
      <c r="D473" s="1">
        <v>0.0</v>
      </c>
      <c r="E473" s="2"/>
      <c r="F473" s="1" t="s">
        <v>19</v>
      </c>
      <c r="G473" s="1" t="s">
        <v>20</v>
      </c>
      <c r="H473" s="1" t="s">
        <v>16380</v>
      </c>
      <c r="I473" s="1" t="s">
        <v>16381</v>
      </c>
      <c r="J473" s="1" t="s">
        <v>16381</v>
      </c>
      <c r="K473" s="2"/>
      <c r="L473" s="1">
        <v>-4.0</v>
      </c>
      <c r="M473" s="1"/>
      <c r="N473" s="1">
        <v>10.549966666666666</v>
      </c>
      <c r="O473" s="1" t="s">
        <v>14940</v>
      </c>
      <c r="P473" s="1" t="s">
        <v>16382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58</v>
      </c>
      <c r="B474" s="1" t="s">
        <v>17</v>
      </c>
      <c r="C474" s="1">
        <v>329.0</v>
      </c>
      <c r="D474" s="1">
        <v>0.0</v>
      </c>
      <c r="E474" s="2"/>
      <c r="F474" s="1" t="s">
        <v>19</v>
      </c>
      <c r="G474" s="1" t="s">
        <v>20</v>
      </c>
      <c r="H474" s="1" t="s">
        <v>16383</v>
      </c>
      <c r="I474" s="1" t="s">
        <v>16384</v>
      </c>
      <c r="J474" s="1" t="s">
        <v>16384</v>
      </c>
      <c r="K474" s="2"/>
      <c r="L474" s="1">
        <v>-6.0</v>
      </c>
      <c r="M474" s="1"/>
      <c r="N474" s="1">
        <v>8.32665</v>
      </c>
      <c r="O474" s="1" t="s">
        <v>14940</v>
      </c>
      <c r="P474" s="1" t="s">
        <v>16385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36</v>
      </c>
      <c r="B475" s="1" t="s">
        <v>17</v>
      </c>
      <c r="C475" s="1">
        <v>458.0</v>
      </c>
      <c r="D475" s="1">
        <v>0.0</v>
      </c>
      <c r="E475" s="1" t="s">
        <v>15119</v>
      </c>
      <c r="F475" s="1" t="s">
        <v>38</v>
      </c>
      <c r="G475" s="1" t="s">
        <v>20</v>
      </c>
      <c r="H475" s="1" t="s">
        <v>16386</v>
      </c>
      <c r="I475" s="1" t="s">
        <v>16387</v>
      </c>
      <c r="J475" s="1" t="s">
        <v>16388</v>
      </c>
      <c r="K475" s="1" t="s">
        <v>16389</v>
      </c>
      <c r="L475" s="1">
        <v>0.0</v>
      </c>
      <c r="M475" s="1">
        <v>0.009166666666666667</v>
      </c>
      <c r="N475" s="1">
        <v>10.04775</v>
      </c>
      <c r="O475" s="1" t="s">
        <v>5407</v>
      </c>
      <c r="P475" s="1" t="s">
        <v>16390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17</v>
      </c>
      <c r="C476" s="1">
        <v>224.0</v>
      </c>
      <c r="D476" s="1">
        <v>0.0</v>
      </c>
      <c r="E476" s="1" t="s">
        <v>11978</v>
      </c>
      <c r="F476" s="1" t="s">
        <v>19</v>
      </c>
      <c r="G476" s="1" t="s">
        <v>20</v>
      </c>
      <c r="H476" s="1" t="s">
        <v>16391</v>
      </c>
      <c r="I476" s="1" t="s">
        <v>16392</v>
      </c>
      <c r="J476" s="1" t="s">
        <v>16392</v>
      </c>
      <c r="K476" s="2"/>
      <c r="L476" s="1">
        <v>-9.0</v>
      </c>
      <c r="M476" s="1"/>
      <c r="N476" s="1">
        <v>5.297466666666667</v>
      </c>
      <c r="O476" s="1" t="s">
        <v>14940</v>
      </c>
      <c r="P476" s="1" t="s">
        <v>10535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36</v>
      </c>
      <c r="B477" s="1" t="s">
        <v>17</v>
      </c>
      <c r="C477" s="1">
        <v>545.0</v>
      </c>
      <c r="D477" s="1">
        <v>188.0</v>
      </c>
      <c r="E477" s="1" t="s">
        <v>15119</v>
      </c>
      <c r="F477" s="1" t="s">
        <v>38</v>
      </c>
      <c r="G477" s="1" t="s">
        <v>20</v>
      </c>
      <c r="H477" s="1" t="s">
        <v>16393</v>
      </c>
      <c r="I477" s="1" t="s">
        <v>16394</v>
      </c>
      <c r="J477" s="1" t="s">
        <v>16395</v>
      </c>
      <c r="K477" s="1" t="s">
        <v>16396</v>
      </c>
      <c r="L477" s="1">
        <v>0.0</v>
      </c>
      <c r="M477" s="1">
        <v>0.01745</v>
      </c>
      <c r="N477" s="1">
        <v>27.63965</v>
      </c>
      <c r="O477" s="1" t="s">
        <v>5407</v>
      </c>
      <c r="P477" s="1" t="s">
        <v>16397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58</v>
      </c>
      <c r="B478" s="1" t="s">
        <v>17</v>
      </c>
      <c r="C478" s="1">
        <v>321.0</v>
      </c>
      <c r="D478" s="1">
        <v>0.0</v>
      </c>
      <c r="E478" s="2"/>
      <c r="F478" s="1" t="s">
        <v>19</v>
      </c>
      <c r="G478" s="1" t="s">
        <v>20</v>
      </c>
      <c r="H478" s="1" t="s">
        <v>16398</v>
      </c>
      <c r="I478" s="1" t="s">
        <v>16399</v>
      </c>
      <c r="J478" s="1" t="s">
        <v>16399</v>
      </c>
      <c r="K478" s="2"/>
      <c r="L478" s="1">
        <v>-7.0</v>
      </c>
      <c r="M478" s="1"/>
      <c r="N478" s="1">
        <v>7.40885</v>
      </c>
      <c r="O478" s="1" t="s">
        <v>14940</v>
      </c>
      <c r="P478" s="1" t="s">
        <v>16400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16</v>
      </c>
      <c r="B479" s="1" t="s">
        <v>17</v>
      </c>
      <c r="C479" s="1">
        <v>334.0</v>
      </c>
      <c r="D479" s="1">
        <v>0.0</v>
      </c>
      <c r="E479" s="1" t="s">
        <v>12935</v>
      </c>
      <c r="F479" s="1" t="s">
        <v>19</v>
      </c>
      <c r="G479" s="1" t="s">
        <v>20</v>
      </c>
      <c r="H479" s="1" t="s">
        <v>16401</v>
      </c>
      <c r="I479" s="1" t="s">
        <v>16402</v>
      </c>
      <c r="J479" s="1" t="s">
        <v>16402</v>
      </c>
      <c r="K479" s="2"/>
      <c r="L479" s="1">
        <v>-8.0</v>
      </c>
      <c r="M479" s="1"/>
      <c r="N479" s="1">
        <v>6.545583333333333</v>
      </c>
      <c r="O479" s="1" t="s">
        <v>14940</v>
      </c>
      <c r="P479" s="1" t="s">
        <v>16403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36</v>
      </c>
      <c r="B480" s="1" t="s">
        <v>17</v>
      </c>
      <c r="C480" s="1">
        <v>473.0</v>
      </c>
      <c r="D480" s="1">
        <v>0.0</v>
      </c>
      <c r="E480" s="1" t="s">
        <v>15119</v>
      </c>
      <c r="F480" s="1" t="s">
        <v>38</v>
      </c>
      <c r="G480" s="1" t="s">
        <v>20</v>
      </c>
      <c r="H480" s="1" t="s">
        <v>16404</v>
      </c>
      <c r="I480" s="1" t="s">
        <v>16405</v>
      </c>
      <c r="J480" s="1" t="s">
        <v>16406</v>
      </c>
      <c r="K480" s="1" t="s">
        <v>16407</v>
      </c>
      <c r="L480" s="1">
        <v>-22.0</v>
      </c>
      <c r="M480" s="1">
        <v>0.011283333333333333</v>
      </c>
      <c r="N480" s="1">
        <v>8.168</v>
      </c>
      <c r="O480" s="1" t="s">
        <v>5407</v>
      </c>
      <c r="P480" s="1" t="s">
        <v>16408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179</v>
      </c>
      <c r="B481" s="1" t="s">
        <v>17</v>
      </c>
      <c r="C481" s="1">
        <v>279.0</v>
      </c>
      <c r="D481" s="1">
        <v>0.0</v>
      </c>
      <c r="E481" s="2"/>
      <c r="F481" s="1" t="s">
        <v>67</v>
      </c>
      <c r="G481" s="1" t="s">
        <v>93</v>
      </c>
      <c r="H481" s="1" t="s">
        <v>16409</v>
      </c>
      <c r="I481" s="1" t="s">
        <v>16410</v>
      </c>
      <c r="J481" s="1" t="s">
        <v>16410</v>
      </c>
      <c r="K481" s="2"/>
      <c r="L481" s="1">
        <v>4.0</v>
      </c>
      <c r="M481" s="1"/>
      <c r="N481" s="1">
        <v>9.117016666666666</v>
      </c>
      <c r="O481" s="1" t="s">
        <v>182</v>
      </c>
      <c r="P481" s="1" t="s">
        <v>16411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58</v>
      </c>
      <c r="B482" s="1" t="s">
        <v>17</v>
      </c>
      <c r="C482" s="1">
        <v>633.0</v>
      </c>
      <c r="D482" s="1">
        <v>0.0</v>
      </c>
      <c r="E482" s="2"/>
      <c r="F482" s="1" t="s">
        <v>19</v>
      </c>
      <c r="G482" s="1" t="s">
        <v>20</v>
      </c>
      <c r="H482" s="1" t="s">
        <v>16412</v>
      </c>
      <c r="I482" s="1" t="s">
        <v>16413</v>
      </c>
      <c r="J482" s="1" t="s">
        <v>16413</v>
      </c>
      <c r="K482" s="2"/>
      <c r="L482" s="1">
        <v>-12.0</v>
      </c>
      <c r="M482" s="1"/>
      <c r="N482" s="1">
        <v>7.812233333333333</v>
      </c>
      <c r="O482" s="1" t="s">
        <v>14940</v>
      </c>
      <c r="P482" s="1" t="s">
        <v>16414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36</v>
      </c>
      <c r="B483" s="1" t="s">
        <v>17</v>
      </c>
      <c r="C483" s="1">
        <v>229.0</v>
      </c>
      <c r="D483" s="1">
        <v>0.0</v>
      </c>
      <c r="E483" s="1" t="s">
        <v>15119</v>
      </c>
      <c r="F483" s="1" t="s">
        <v>38</v>
      </c>
      <c r="G483" s="1" t="s">
        <v>20</v>
      </c>
      <c r="H483" s="1" t="s">
        <v>16415</v>
      </c>
      <c r="I483" s="1" t="s">
        <v>16416</v>
      </c>
      <c r="J483" s="1" t="s">
        <v>16417</v>
      </c>
      <c r="K483" s="1" t="s">
        <v>16418</v>
      </c>
      <c r="L483" s="1">
        <v>-14.0</v>
      </c>
      <c r="M483" s="1">
        <v>0.027983333333333332</v>
      </c>
      <c r="N483" s="1">
        <v>6.3942</v>
      </c>
      <c r="O483" s="1" t="s">
        <v>5407</v>
      </c>
      <c r="P483" s="1" t="s">
        <v>6195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17</v>
      </c>
      <c r="C484" s="1">
        <v>469.0</v>
      </c>
      <c r="D484" s="1">
        <v>0.0</v>
      </c>
      <c r="E484" s="1" t="s">
        <v>16419</v>
      </c>
      <c r="F484" s="1" t="s">
        <v>19</v>
      </c>
      <c r="G484" s="1" t="s">
        <v>20</v>
      </c>
      <c r="H484" s="1" t="s">
        <v>16420</v>
      </c>
      <c r="I484" s="1" t="s">
        <v>16421</v>
      </c>
      <c r="J484" s="1" t="s">
        <v>16421</v>
      </c>
      <c r="K484" s="2"/>
      <c r="L484" s="1">
        <v>-7.0</v>
      </c>
      <c r="M484" s="1"/>
      <c r="N484" s="1">
        <v>7.226516666666667</v>
      </c>
      <c r="O484" s="1" t="s">
        <v>14940</v>
      </c>
      <c r="P484" s="1" t="s">
        <v>16422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58</v>
      </c>
      <c r="B485" s="1" t="s">
        <v>17</v>
      </c>
      <c r="C485" s="1">
        <v>822.0</v>
      </c>
      <c r="D485" s="1">
        <v>0.0</v>
      </c>
      <c r="E485" s="2"/>
      <c r="F485" s="1" t="s">
        <v>19</v>
      </c>
      <c r="G485" s="1" t="s">
        <v>20</v>
      </c>
      <c r="H485" s="1" t="s">
        <v>16423</v>
      </c>
      <c r="I485" s="1" t="s">
        <v>16424</v>
      </c>
      <c r="J485" s="1" t="s">
        <v>16424</v>
      </c>
      <c r="K485" s="2"/>
      <c r="L485" s="1">
        <v>-8.0</v>
      </c>
      <c r="M485" s="1"/>
      <c r="N485" s="1">
        <v>11.337983333333334</v>
      </c>
      <c r="O485" s="1" t="s">
        <v>14940</v>
      </c>
      <c r="P485" s="1" t="s">
        <v>16425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28</v>
      </c>
      <c r="B486" s="1" t="s">
        <v>17</v>
      </c>
      <c r="C486" s="3">
        <v>341.2</v>
      </c>
      <c r="D486" s="1">
        <v>0.0</v>
      </c>
      <c r="E486" s="1" t="s">
        <v>29</v>
      </c>
      <c r="F486" s="1" t="s">
        <v>19</v>
      </c>
      <c r="G486" s="1" t="s">
        <v>20</v>
      </c>
      <c r="H486" s="1" t="s">
        <v>16426</v>
      </c>
      <c r="I486" s="1" t="s">
        <v>16427</v>
      </c>
      <c r="J486" s="1" t="s">
        <v>16427</v>
      </c>
      <c r="K486" s="2"/>
      <c r="L486" s="1">
        <v>-7.0</v>
      </c>
      <c r="M486" s="1"/>
      <c r="N486" s="1">
        <v>7.3255</v>
      </c>
      <c r="O486" s="1" t="s">
        <v>14940</v>
      </c>
      <c r="P486" s="1" t="s">
        <v>16428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36</v>
      </c>
      <c r="B487" s="1" t="s">
        <v>17</v>
      </c>
      <c r="C487" s="1">
        <v>267.0</v>
      </c>
      <c r="D487" s="1">
        <v>62.0</v>
      </c>
      <c r="E487" s="2"/>
      <c r="F487" s="1" t="s">
        <v>67</v>
      </c>
      <c r="G487" s="1" t="s">
        <v>20</v>
      </c>
      <c r="H487" s="1" t="s">
        <v>16429</v>
      </c>
      <c r="I487" s="1" t="s">
        <v>16430</v>
      </c>
      <c r="J487" s="1" t="s">
        <v>16430</v>
      </c>
      <c r="K487" s="2"/>
      <c r="L487" s="1">
        <v>2.0</v>
      </c>
      <c r="M487" s="1"/>
      <c r="N487" s="1">
        <v>10.72375</v>
      </c>
      <c r="O487" s="1" t="s">
        <v>5407</v>
      </c>
      <c r="P487" s="1" t="s">
        <v>16431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28</v>
      </c>
      <c r="B488" s="1" t="s">
        <v>17</v>
      </c>
      <c r="C488" s="1">
        <v>518.2</v>
      </c>
      <c r="D488" s="1">
        <v>0.0</v>
      </c>
      <c r="E488" s="1" t="s">
        <v>29</v>
      </c>
      <c r="F488" s="1" t="s">
        <v>19</v>
      </c>
      <c r="G488" s="1" t="s">
        <v>20</v>
      </c>
      <c r="H488" s="1" t="s">
        <v>16432</v>
      </c>
      <c r="I488" s="1" t="s">
        <v>16433</v>
      </c>
      <c r="J488" s="1" t="s">
        <v>16433</v>
      </c>
      <c r="K488" s="2"/>
      <c r="L488" s="1">
        <v>-7.0</v>
      </c>
      <c r="M488" s="1"/>
      <c r="N488" s="1">
        <v>12.98005</v>
      </c>
      <c r="O488" s="1" t="s">
        <v>14940</v>
      </c>
      <c r="P488" s="1" t="s">
        <v>16434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36</v>
      </c>
      <c r="B489" s="1" t="s">
        <v>17</v>
      </c>
      <c r="C489" s="1">
        <v>278.0</v>
      </c>
      <c r="D489" s="1">
        <v>0.0</v>
      </c>
      <c r="E489" s="1" t="s">
        <v>15119</v>
      </c>
      <c r="F489" s="1" t="s">
        <v>38</v>
      </c>
      <c r="G489" s="1" t="s">
        <v>20</v>
      </c>
      <c r="H489" s="1" t="s">
        <v>16435</v>
      </c>
      <c r="I489" s="1" t="s">
        <v>16436</v>
      </c>
      <c r="J489" s="1" t="s">
        <v>16437</v>
      </c>
      <c r="K489" s="1" t="s">
        <v>16438</v>
      </c>
      <c r="L489" s="1">
        <v>0.0</v>
      </c>
      <c r="M489" s="1">
        <v>0.011816666666666666</v>
      </c>
      <c r="N489" s="1">
        <v>12.618683333333333</v>
      </c>
      <c r="O489" s="1" t="s">
        <v>5407</v>
      </c>
      <c r="P489" s="1" t="s">
        <v>7177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28</v>
      </c>
      <c r="B490" s="1" t="s">
        <v>17</v>
      </c>
      <c r="C490" s="1">
        <v>239.2</v>
      </c>
      <c r="D490" s="1">
        <v>0.0</v>
      </c>
      <c r="E490" s="1" t="s">
        <v>29</v>
      </c>
      <c r="F490" s="1" t="s">
        <v>19</v>
      </c>
      <c r="G490" s="1" t="s">
        <v>20</v>
      </c>
      <c r="H490" s="1" t="s">
        <v>16439</v>
      </c>
      <c r="I490" s="1" t="s">
        <v>16440</v>
      </c>
      <c r="J490" s="1" t="s">
        <v>16440</v>
      </c>
      <c r="K490" s="2"/>
      <c r="L490" s="1">
        <v>-9.0</v>
      </c>
      <c r="M490" s="1"/>
      <c r="N490" s="1">
        <v>5.580916666666667</v>
      </c>
      <c r="O490" s="1" t="s">
        <v>14940</v>
      </c>
      <c r="P490" s="1" t="s">
        <v>16441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28</v>
      </c>
      <c r="B491" s="1" t="s">
        <v>17</v>
      </c>
      <c r="C491" s="1">
        <v>214.2</v>
      </c>
      <c r="D491" s="1">
        <v>0.0</v>
      </c>
      <c r="E491" s="1" t="s">
        <v>29</v>
      </c>
      <c r="F491" s="1" t="s">
        <v>19</v>
      </c>
      <c r="G491" s="1" t="s">
        <v>20</v>
      </c>
      <c r="H491" s="1" t="s">
        <v>16442</v>
      </c>
      <c r="I491" s="1" t="s">
        <v>16443</v>
      </c>
      <c r="J491" s="1" t="s">
        <v>16443</v>
      </c>
      <c r="K491" s="2"/>
      <c r="L491" s="1">
        <v>-8.0</v>
      </c>
      <c r="M491" s="1"/>
      <c r="N491" s="1">
        <v>6.18415</v>
      </c>
      <c r="O491" s="1" t="s">
        <v>14940</v>
      </c>
      <c r="P491" s="1" t="s">
        <v>14987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28</v>
      </c>
      <c r="B492" s="1" t="s">
        <v>17</v>
      </c>
      <c r="C492" s="1">
        <v>610.6</v>
      </c>
      <c r="D492" s="1">
        <v>0.0</v>
      </c>
      <c r="E492" s="1" t="s">
        <v>29</v>
      </c>
      <c r="F492" s="1" t="s">
        <v>19</v>
      </c>
      <c r="G492" s="1" t="s">
        <v>20</v>
      </c>
      <c r="H492" s="1" t="s">
        <v>16444</v>
      </c>
      <c r="I492" s="1" t="s">
        <v>16445</v>
      </c>
      <c r="J492" s="1" t="s">
        <v>16445</v>
      </c>
      <c r="K492" s="2"/>
      <c r="L492" s="1">
        <v>-8.0</v>
      </c>
      <c r="M492" s="1"/>
      <c r="N492" s="1">
        <v>11.031316666666667</v>
      </c>
      <c r="O492" s="1" t="s">
        <v>14940</v>
      </c>
      <c r="P492" s="1" t="s">
        <v>16446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58</v>
      </c>
      <c r="B493" s="1" t="s">
        <v>17</v>
      </c>
      <c r="C493" s="1">
        <v>394.0</v>
      </c>
      <c r="D493" s="1">
        <v>0.0</v>
      </c>
      <c r="E493" s="2"/>
      <c r="F493" s="1" t="s">
        <v>19</v>
      </c>
      <c r="G493" s="1" t="s">
        <v>20</v>
      </c>
      <c r="H493" s="1" t="s">
        <v>16447</v>
      </c>
      <c r="I493" s="1" t="s">
        <v>16448</v>
      </c>
      <c r="J493" s="1" t="s">
        <v>16448</v>
      </c>
      <c r="K493" s="2"/>
      <c r="L493" s="1">
        <v>1.0</v>
      </c>
      <c r="M493" s="1"/>
      <c r="N493" s="1">
        <v>16.31175</v>
      </c>
      <c r="O493" s="1" t="s">
        <v>14940</v>
      </c>
      <c r="P493" s="1" t="s">
        <v>16449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58</v>
      </c>
      <c r="B494" s="1" t="s">
        <v>17</v>
      </c>
      <c r="C494" s="1">
        <v>394.0</v>
      </c>
      <c r="D494" s="1">
        <v>0.0</v>
      </c>
      <c r="E494" s="2"/>
      <c r="F494" s="1" t="s">
        <v>19</v>
      </c>
      <c r="G494" s="1" t="s">
        <v>20</v>
      </c>
      <c r="H494" s="1" t="s">
        <v>16450</v>
      </c>
      <c r="I494" s="1" t="s">
        <v>16451</v>
      </c>
      <c r="J494" s="1" t="s">
        <v>16451</v>
      </c>
      <c r="K494" s="2"/>
      <c r="L494" s="1">
        <v>-4.0</v>
      </c>
      <c r="M494" s="1"/>
      <c r="N494" s="1">
        <v>10.290816666666666</v>
      </c>
      <c r="O494" s="1" t="s">
        <v>14940</v>
      </c>
      <c r="P494" s="1" t="s">
        <v>15329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36</v>
      </c>
      <c r="B495" s="1" t="s">
        <v>17</v>
      </c>
      <c r="C495" s="1">
        <v>309.0</v>
      </c>
      <c r="D495" s="1">
        <v>0.0</v>
      </c>
      <c r="E495" s="1" t="s">
        <v>15119</v>
      </c>
      <c r="F495" s="1" t="s">
        <v>38</v>
      </c>
      <c r="G495" s="1" t="s">
        <v>20</v>
      </c>
      <c r="H495" s="1" t="s">
        <v>16452</v>
      </c>
      <c r="I495" s="1" t="s">
        <v>16453</v>
      </c>
      <c r="J495" s="1" t="s">
        <v>16454</v>
      </c>
      <c r="K495" s="1" t="s">
        <v>16455</v>
      </c>
      <c r="L495" s="1">
        <v>-10.0</v>
      </c>
      <c r="M495" s="1">
        <v>0.016266666666666665</v>
      </c>
      <c r="N495" s="1">
        <v>5.8605833333333335</v>
      </c>
      <c r="O495" s="1" t="s">
        <v>5407</v>
      </c>
      <c r="P495" s="1" t="s">
        <v>16456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28</v>
      </c>
      <c r="B496" s="1" t="s">
        <v>17</v>
      </c>
      <c r="C496" s="3">
        <v>403.0</v>
      </c>
      <c r="D496" s="1">
        <v>0.0</v>
      </c>
      <c r="E496" s="1" t="s">
        <v>29</v>
      </c>
      <c r="F496" s="1" t="s">
        <v>19</v>
      </c>
      <c r="G496" s="1" t="s">
        <v>20</v>
      </c>
      <c r="H496" s="1" t="s">
        <v>16457</v>
      </c>
      <c r="I496" s="1" t="s">
        <v>16458</v>
      </c>
      <c r="J496" s="1" t="s">
        <v>16458</v>
      </c>
      <c r="K496" s="2"/>
      <c r="L496" s="1">
        <v>-4.0</v>
      </c>
      <c r="M496" s="1"/>
      <c r="N496" s="1">
        <v>10.31475</v>
      </c>
      <c r="O496" s="1" t="s">
        <v>14940</v>
      </c>
      <c r="P496" s="1" t="s">
        <v>16459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16</v>
      </c>
      <c r="B497" s="1" t="s">
        <v>485</v>
      </c>
      <c r="C497" s="1">
        <v>329.0</v>
      </c>
      <c r="D497" s="1">
        <v>0.0</v>
      </c>
      <c r="E497" s="1" t="s">
        <v>11845</v>
      </c>
      <c r="F497" s="1" t="s">
        <v>19</v>
      </c>
      <c r="G497" s="1" t="s">
        <v>20</v>
      </c>
      <c r="H497" s="1" t="s">
        <v>16460</v>
      </c>
      <c r="I497" s="1" t="s">
        <v>16461</v>
      </c>
      <c r="J497" s="1" t="s">
        <v>16461</v>
      </c>
      <c r="K497" s="2"/>
      <c r="L497" s="1">
        <v>-8.0</v>
      </c>
      <c r="M497" s="1"/>
      <c r="N497" s="1">
        <v>6.579716666666667</v>
      </c>
      <c r="O497" s="1" t="s">
        <v>14940</v>
      </c>
      <c r="P497" s="1" t="s">
        <v>378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58</v>
      </c>
      <c r="B498" s="1" t="s">
        <v>485</v>
      </c>
      <c r="C498" s="1">
        <v>264.0</v>
      </c>
      <c r="D498" s="1">
        <v>0.0</v>
      </c>
      <c r="E498" s="2"/>
      <c r="F498" s="1" t="s">
        <v>19</v>
      </c>
      <c r="G498" s="1" t="s">
        <v>20</v>
      </c>
      <c r="H498" s="1" t="s">
        <v>16462</v>
      </c>
      <c r="I498" s="1" t="s">
        <v>16463</v>
      </c>
      <c r="J498" s="1" t="s">
        <v>16463</v>
      </c>
      <c r="K498" s="2"/>
      <c r="L498" s="1">
        <v>-6.0</v>
      </c>
      <c r="M498" s="1"/>
      <c r="N498" s="1">
        <v>8.484883333333334</v>
      </c>
      <c r="O498" s="1" t="s">
        <v>14940</v>
      </c>
      <c r="P498" s="1" t="s">
        <v>16464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28</v>
      </c>
      <c r="B499" s="1" t="s">
        <v>17</v>
      </c>
      <c r="C499" s="1">
        <v>214.2</v>
      </c>
      <c r="D499" s="1">
        <v>0.0</v>
      </c>
      <c r="E499" s="1" t="s">
        <v>29</v>
      </c>
      <c r="F499" s="1" t="s">
        <v>19</v>
      </c>
      <c r="G499" s="1" t="s">
        <v>20</v>
      </c>
      <c r="H499" s="1" t="s">
        <v>16465</v>
      </c>
      <c r="I499" s="1" t="s">
        <v>16466</v>
      </c>
      <c r="J499" s="1" t="s">
        <v>16466</v>
      </c>
      <c r="K499" s="2"/>
      <c r="L499" s="1">
        <v>-6.0</v>
      </c>
      <c r="M499" s="1"/>
      <c r="N499" s="1">
        <v>8.239066666666666</v>
      </c>
      <c r="O499" s="1" t="s">
        <v>14940</v>
      </c>
      <c r="P499" s="1" t="s">
        <v>16467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179</v>
      </c>
      <c r="B500" s="1" t="s">
        <v>17</v>
      </c>
      <c r="C500" s="1">
        <v>249.0</v>
      </c>
      <c r="D500" s="1">
        <v>0.0</v>
      </c>
      <c r="E500" s="2"/>
      <c r="F500" s="1" t="s">
        <v>67</v>
      </c>
      <c r="G500" s="1" t="s">
        <v>93</v>
      </c>
      <c r="H500" s="1" t="s">
        <v>16468</v>
      </c>
      <c r="I500" s="1" t="s">
        <v>16469</v>
      </c>
      <c r="J500" s="1" t="s">
        <v>16469</v>
      </c>
      <c r="K500" s="2"/>
      <c r="L500" s="1">
        <v>2.0</v>
      </c>
      <c r="M500" s="1"/>
      <c r="N500" s="1">
        <v>7.351333333333334</v>
      </c>
      <c r="O500" s="1" t="s">
        <v>182</v>
      </c>
      <c r="P500" s="1" t="s">
        <v>16470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58</v>
      </c>
      <c r="B501" s="1" t="s">
        <v>485</v>
      </c>
      <c r="C501" s="3">
        <v>528.0</v>
      </c>
      <c r="D501" s="1">
        <v>0.0</v>
      </c>
      <c r="E501" s="2"/>
      <c r="F501" s="1" t="s">
        <v>19</v>
      </c>
      <c r="G501" s="1" t="s">
        <v>20</v>
      </c>
      <c r="H501" s="1" t="s">
        <v>16471</v>
      </c>
      <c r="I501" s="1" t="s">
        <v>16472</v>
      </c>
      <c r="J501" s="1" t="s">
        <v>16472</v>
      </c>
      <c r="K501" s="2"/>
      <c r="L501" s="1">
        <v>-6.0</v>
      </c>
      <c r="M501" s="1"/>
      <c r="N501" s="1">
        <v>13.703783333333334</v>
      </c>
      <c r="O501" s="1" t="s">
        <v>14940</v>
      </c>
      <c r="P501" s="1" t="s">
        <v>16473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28</v>
      </c>
      <c r="B502" s="1" t="s">
        <v>17</v>
      </c>
      <c r="C502" s="1">
        <v>1124.0</v>
      </c>
      <c r="D502" s="1">
        <v>0.0</v>
      </c>
      <c r="E502" s="1" t="s">
        <v>29</v>
      </c>
      <c r="F502" s="1" t="s">
        <v>19</v>
      </c>
      <c r="G502" s="1" t="s">
        <v>20</v>
      </c>
      <c r="H502" s="1" t="s">
        <v>16474</v>
      </c>
      <c r="I502" s="1" t="s">
        <v>16475</v>
      </c>
      <c r="J502" s="1" t="s">
        <v>16475</v>
      </c>
      <c r="K502" s="2"/>
      <c r="L502" s="1">
        <v>-7.0</v>
      </c>
      <c r="M502" s="1"/>
      <c r="N502" s="1">
        <v>12.011833333333334</v>
      </c>
      <c r="O502" s="1" t="s">
        <v>14940</v>
      </c>
      <c r="P502" s="1" t="s">
        <v>16476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28</v>
      </c>
      <c r="B503" s="1" t="s">
        <v>17</v>
      </c>
      <c r="C503" s="1">
        <v>207.2</v>
      </c>
      <c r="D503" s="1">
        <v>0.0</v>
      </c>
      <c r="E503" s="1" t="s">
        <v>29</v>
      </c>
      <c r="F503" s="1" t="s">
        <v>19</v>
      </c>
      <c r="G503" s="1" t="s">
        <v>20</v>
      </c>
      <c r="H503" s="1" t="s">
        <v>16477</v>
      </c>
      <c r="I503" s="1" t="s">
        <v>16478</v>
      </c>
      <c r="J503" s="1" t="s">
        <v>16478</v>
      </c>
      <c r="K503" s="2"/>
      <c r="L503" s="1">
        <v>-5.0</v>
      </c>
      <c r="M503" s="1"/>
      <c r="N503" s="1">
        <v>9.577</v>
      </c>
      <c r="O503" s="1" t="s">
        <v>14940</v>
      </c>
      <c r="P503" s="1" t="s">
        <v>16479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28</v>
      </c>
      <c r="B504" s="1" t="s">
        <v>17</v>
      </c>
      <c r="C504" s="1">
        <v>434.0</v>
      </c>
      <c r="D504" s="1">
        <v>0.0</v>
      </c>
      <c r="E504" s="1" t="s">
        <v>29</v>
      </c>
      <c r="F504" s="1" t="s">
        <v>19</v>
      </c>
      <c r="G504" s="1" t="s">
        <v>20</v>
      </c>
      <c r="H504" s="1" t="s">
        <v>16480</v>
      </c>
      <c r="I504" s="1" t="s">
        <v>16481</v>
      </c>
      <c r="J504" s="1" t="s">
        <v>16481</v>
      </c>
      <c r="K504" s="2"/>
      <c r="L504" s="1">
        <v>-4.0</v>
      </c>
      <c r="M504" s="1"/>
      <c r="N504" s="1">
        <v>10.901416666666666</v>
      </c>
      <c r="O504" s="1" t="s">
        <v>14940</v>
      </c>
      <c r="P504" s="1" t="s">
        <v>16482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179</v>
      </c>
      <c r="B505" s="1" t="s">
        <v>17</v>
      </c>
      <c r="C505" s="1">
        <v>309.0</v>
      </c>
      <c r="D505" s="1">
        <v>0.0</v>
      </c>
      <c r="E505" s="2"/>
      <c r="F505" s="1" t="s">
        <v>67</v>
      </c>
      <c r="G505" s="1" t="s">
        <v>93</v>
      </c>
      <c r="H505" s="1" t="s">
        <v>16483</v>
      </c>
      <c r="I505" s="1" t="s">
        <v>16484</v>
      </c>
      <c r="J505" s="1" t="s">
        <v>16484</v>
      </c>
      <c r="K505" s="2"/>
      <c r="L505" s="1">
        <v>3.0</v>
      </c>
      <c r="M505" s="1"/>
      <c r="N505" s="1">
        <v>8.243116666666667</v>
      </c>
      <c r="O505" s="1" t="s">
        <v>182</v>
      </c>
      <c r="P505" s="1" t="s">
        <v>16485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28</v>
      </c>
      <c r="B506" s="1" t="s">
        <v>17</v>
      </c>
      <c r="C506" s="1">
        <v>196.47</v>
      </c>
      <c r="D506" s="1">
        <v>79.73</v>
      </c>
      <c r="E506" s="1" t="s">
        <v>29</v>
      </c>
      <c r="F506" s="1" t="s">
        <v>19</v>
      </c>
      <c r="G506" s="1" t="s">
        <v>20</v>
      </c>
      <c r="H506" s="1" t="s">
        <v>16486</v>
      </c>
      <c r="I506" s="1" t="s">
        <v>16487</v>
      </c>
      <c r="J506" s="1" t="s">
        <v>16487</v>
      </c>
      <c r="K506" s="2"/>
      <c r="L506" s="1">
        <v>-4.0</v>
      </c>
      <c r="M506" s="1"/>
      <c r="N506" s="1">
        <v>10.644</v>
      </c>
      <c r="O506" s="1" t="s">
        <v>14940</v>
      </c>
      <c r="P506" s="1" t="s">
        <v>16488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179</v>
      </c>
      <c r="B507" s="1" t="s">
        <v>17</v>
      </c>
      <c r="C507" s="1">
        <v>249.0</v>
      </c>
      <c r="D507" s="1">
        <v>0.0</v>
      </c>
      <c r="E507" s="2"/>
      <c r="F507" s="1" t="s">
        <v>67</v>
      </c>
      <c r="G507" s="1" t="s">
        <v>93</v>
      </c>
      <c r="H507" s="1" t="s">
        <v>16489</v>
      </c>
      <c r="I507" s="1" t="s">
        <v>16490</v>
      </c>
      <c r="J507" s="1" t="s">
        <v>16490</v>
      </c>
      <c r="K507" s="2"/>
      <c r="L507" s="1">
        <v>0.0</v>
      </c>
      <c r="M507" s="1"/>
      <c r="N507" s="1">
        <v>4.702533333333333</v>
      </c>
      <c r="O507" s="1" t="s">
        <v>182</v>
      </c>
      <c r="P507" s="1" t="s">
        <v>16491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28</v>
      </c>
      <c r="B508" s="1" t="s">
        <v>17</v>
      </c>
      <c r="C508" s="1">
        <v>214.2</v>
      </c>
      <c r="D508" s="1">
        <v>0.0</v>
      </c>
      <c r="E508" s="1" t="s">
        <v>29</v>
      </c>
      <c r="F508" s="1" t="s">
        <v>19</v>
      </c>
      <c r="G508" s="1" t="s">
        <v>20</v>
      </c>
      <c r="H508" s="1" t="s">
        <v>16492</v>
      </c>
      <c r="I508" s="1" t="s">
        <v>16493</v>
      </c>
      <c r="J508" s="1" t="s">
        <v>16493</v>
      </c>
      <c r="K508" s="2"/>
      <c r="L508" s="1">
        <v>-4.0</v>
      </c>
      <c r="M508" s="1"/>
      <c r="N508" s="1">
        <v>10.958016666666667</v>
      </c>
      <c r="O508" s="1" t="s">
        <v>14940</v>
      </c>
      <c r="P508" s="1" t="s">
        <v>14987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36</v>
      </c>
      <c r="B509" s="1" t="s">
        <v>17</v>
      </c>
      <c r="C509" s="1">
        <v>574.0</v>
      </c>
      <c r="D509" s="1">
        <v>99.0</v>
      </c>
      <c r="E509" s="2"/>
      <c r="F509" s="1" t="s">
        <v>67</v>
      </c>
      <c r="G509" s="1" t="s">
        <v>68</v>
      </c>
      <c r="H509" s="1" t="s">
        <v>16494</v>
      </c>
      <c r="I509" s="1" t="s">
        <v>16495</v>
      </c>
      <c r="J509" s="1" t="s">
        <v>16495</v>
      </c>
      <c r="K509" s="2"/>
      <c r="L509" s="1">
        <v>-3.0</v>
      </c>
      <c r="M509" s="1"/>
      <c r="N509" s="1">
        <v>20.626116666666668</v>
      </c>
      <c r="O509" s="1" t="s">
        <v>5407</v>
      </c>
      <c r="P509" s="1" t="s">
        <v>16496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58</v>
      </c>
      <c r="B510" s="1" t="s">
        <v>17</v>
      </c>
      <c r="C510" s="1">
        <v>329.0</v>
      </c>
      <c r="D510" s="1">
        <v>0.0</v>
      </c>
      <c r="E510" s="2"/>
      <c r="F510" s="1" t="s">
        <v>19</v>
      </c>
      <c r="G510" s="1" t="s">
        <v>20</v>
      </c>
      <c r="H510" s="1" t="s">
        <v>16497</v>
      </c>
      <c r="I510" s="1" t="s">
        <v>16498</v>
      </c>
      <c r="J510" s="1" t="s">
        <v>16498</v>
      </c>
      <c r="K510" s="2"/>
      <c r="L510" s="1">
        <v>-6.0</v>
      </c>
      <c r="M510" s="1"/>
      <c r="N510" s="1">
        <v>8.459933333333334</v>
      </c>
      <c r="O510" s="1" t="s">
        <v>14940</v>
      </c>
      <c r="P510" s="1" t="s">
        <v>16499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364.0</v>
      </c>
      <c r="D511" s="1">
        <v>0.0</v>
      </c>
      <c r="E511" s="1" t="s">
        <v>15134</v>
      </c>
      <c r="F511" s="1" t="s">
        <v>19</v>
      </c>
      <c r="G511" s="1" t="s">
        <v>20</v>
      </c>
      <c r="H511" s="1" t="s">
        <v>16500</v>
      </c>
      <c r="I511" s="1" t="s">
        <v>16501</v>
      </c>
      <c r="J511" s="1" t="s">
        <v>16501</v>
      </c>
      <c r="K511" s="2"/>
      <c r="L511" s="1">
        <v>-1.0</v>
      </c>
      <c r="M511" s="1"/>
      <c r="N511" s="1">
        <v>13.355966666666667</v>
      </c>
      <c r="O511" s="1" t="s">
        <v>14940</v>
      </c>
      <c r="P511" s="1" t="s">
        <v>16502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28</v>
      </c>
      <c r="B512" s="1" t="s">
        <v>17</v>
      </c>
      <c r="C512" s="1">
        <v>428.4</v>
      </c>
      <c r="D512" s="1">
        <v>0.0</v>
      </c>
      <c r="E512" s="1" t="s">
        <v>29</v>
      </c>
      <c r="F512" s="1" t="s">
        <v>19</v>
      </c>
      <c r="G512" s="1" t="s">
        <v>20</v>
      </c>
      <c r="H512" s="1" t="s">
        <v>16503</v>
      </c>
      <c r="I512" s="1" t="s">
        <v>16504</v>
      </c>
      <c r="J512" s="1" t="s">
        <v>16504</v>
      </c>
      <c r="K512" s="2"/>
      <c r="L512" s="1">
        <v>1.0</v>
      </c>
      <c r="M512" s="1"/>
      <c r="N512" s="1">
        <v>16.3107</v>
      </c>
      <c r="O512" s="1" t="s">
        <v>14940</v>
      </c>
      <c r="P512" s="1" t="s">
        <v>16505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28</v>
      </c>
      <c r="B513" s="1" t="s">
        <v>17</v>
      </c>
      <c r="C513" s="1">
        <v>296.2</v>
      </c>
      <c r="D513" s="1">
        <v>0.0</v>
      </c>
      <c r="E513" s="1" t="s">
        <v>29</v>
      </c>
      <c r="F513" s="1" t="s">
        <v>19</v>
      </c>
      <c r="G513" s="1" t="s">
        <v>20</v>
      </c>
      <c r="H513" s="1" t="s">
        <v>16506</v>
      </c>
      <c r="I513" s="1" t="s">
        <v>16507</v>
      </c>
      <c r="J513" s="1" t="s">
        <v>16507</v>
      </c>
      <c r="K513" s="2"/>
      <c r="L513" s="1">
        <v>-3.0</v>
      </c>
      <c r="M513" s="1"/>
      <c r="N513" s="1">
        <v>11.125616666666666</v>
      </c>
      <c r="O513" s="1" t="s">
        <v>14940</v>
      </c>
      <c r="P513" s="1" t="s">
        <v>16508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36</v>
      </c>
      <c r="B514" s="1" t="s">
        <v>17</v>
      </c>
      <c r="C514" s="1">
        <v>247.0</v>
      </c>
      <c r="D514" s="1">
        <v>62.0</v>
      </c>
      <c r="E514" s="2"/>
      <c r="F514" s="1" t="s">
        <v>67</v>
      </c>
      <c r="G514" s="1" t="s">
        <v>20</v>
      </c>
      <c r="H514" s="1" t="s">
        <v>16509</v>
      </c>
      <c r="I514" s="1" t="s">
        <v>16510</v>
      </c>
      <c r="J514" s="1" t="s">
        <v>16510</v>
      </c>
      <c r="K514" s="2"/>
      <c r="L514" s="1">
        <v>-4.0</v>
      </c>
      <c r="M514" s="1"/>
      <c r="N514" s="1">
        <v>14.622033333333333</v>
      </c>
      <c r="O514" s="1" t="s">
        <v>5407</v>
      </c>
      <c r="P514" s="1" t="s">
        <v>5429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28</v>
      </c>
      <c r="B515" s="1" t="s">
        <v>17</v>
      </c>
      <c r="C515" s="1">
        <v>578.0</v>
      </c>
      <c r="D515" s="1">
        <v>0.0</v>
      </c>
      <c r="E515" s="1" t="s">
        <v>29</v>
      </c>
      <c r="F515" s="1" t="s">
        <v>19</v>
      </c>
      <c r="G515" s="1" t="s">
        <v>20</v>
      </c>
      <c r="H515" s="1" t="s">
        <v>16511</v>
      </c>
      <c r="I515" s="1" t="s">
        <v>16512</v>
      </c>
      <c r="J515" s="1" t="s">
        <v>16512</v>
      </c>
      <c r="K515" s="2"/>
      <c r="L515" s="1">
        <v>0.0</v>
      </c>
      <c r="M515" s="1"/>
      <c r="N515" s="1">
        <v>20.3748</v>
      </c>
      <c r="O515" s="1" t="s">
        <v>14940</v>
      </c>
      <c r="P515" s="1" t="s">
        <v>16513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28</v>
      </c>
      <c r="B516" s="1" t="s">
        <v>17</v>
      </c>
      <c r="C516" s="3">
        <v>324.0</v>
      </c>
      <c r="D516" s="1">
        <v>0.0</v>
      </c>
      <c r="E516" s="1" t="s">
        <v>29</v>
      </c>
      <c r="F516" s="1" t="s">
        <v>19</v>
      </c>
      <c r="G516" s="1" t="s">
        <v>20</v>
      </c>
      <c r="H516" s="1" t="s">
        <v>16514</v>
      </c>
      <c r="I516" s="1" t="s">
        <v>16515</v>
      </c>
      <c r="J516" s="1" t="s">
        <v>16515</v>
      </c>
      <c r="K516" s="2"/>
      <c r="L516" s="1">
        <v>1.0</v>
      </c>
      <c r="M516" s="1"/>
      <c r="N516" s="1">
        <v>16.348016666666666</v>
      </c>
      <c r="O516" s="1" t="s">
        <v>14940</v>
      </c>
      <c r="P516" s="1" t="s">
        <v>16516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36</v>
      </c>
      <c r="B517" s="1" t="s">
        <v>17</v>
      </c>
      <c r="C517" s="1">
        <v>247.0</v>
      </c>
      <c r="D517" s="1">
        <v>82.0</v>
      </c>
      <c r="E517" s="2"/>
      <c r="F517" s="1" t="s">
        <v>67</v>
      </c>
      <c r="G517" s="1" t="s">
        <v>20</v>
      </c>
      <c r="H517" s="1" t="s">
        <v>16517</v>
      </c>
      <c r="I517" s="1" t="s">
        <v>16518</v>
      </c>
      <c r="J517" s="1" t="s">
        <v>16518</v>
      </c>
      <c r="K517" s="2"/>
      <c r="L517" s="1">
        <v>-5.0</v>
      </c>
      <c r="M517" s="1"/>
      <c r="N517" s="1">
        <v>13.496566666666666</v>
      </c>
      <c r="O517" s="1" t="s">
        <v>5407</v>
      </c>
      <c r="P517" s="1" t="s">
        <v>16519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58</v>
      </c>
      <c r="B518" s="1" t="s">
        <v>180</v>
      </c>
      <c r="C518" s="3">
        <v>379.0</v>
      </c>
      <c r="D518" s="1">
        <v>0.0</v>
      </c>
      <c r="E518" s="2"/>
      <c r="F518" s="1" t="s">
        <v>19</v>
      </c>
      <c r="G518" s="1" t="s">
        <v>20</v>
      </c>
      <c r="H518" s="1" t="s">
        <v>16520</v>
      </c>
      <c r="I518" s="1" t="s">
        <v>16521</v>
      </c>
      <c r="J518" s="1" t="s">
        <v>16521</v>
      </c>
      <c r="K518" s="2"/>
      <c r="L518" s="1">
        <v>-6.0</v>
      </c>
      <c r="M518" s="1"/>
      <c r="N518" s="1">
        <v>8.206083333333334</v>
      </c>
      <c r="O518" s="1" t="s">
        <v>14940</v>
      </c>
      <c r="P518" s="1" t="s">
        <v>16522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485</v>
      </c>
      <c r="C519" s="1">
        <v>394.0</v>
      </c>
      <c r="D519" s="1">
        <v>0.0</v>
      </c>
      <c r="E519" s="1" t="s">
        <v>9549</v>
      </c>
      <c r="F519" s="1" t="s">
        <v>19</v>
      </c>
      <c r="G519" s="1" t="s">
        <v>20</v>
      </c>
      <c r="H519" s="1" t="s">
        <v>16523</v>
      </c>
      <c r="I519" s="1" t="s">
        <v>16524</v>
      </c>
      <c r="J519" s="1" t="s">
        <v>16524</v>
      </c>
      <c r="K519" s="2"/>
      <c r="L519" s="1">
        <v>2.0</v>
      </c>
      <c r="M519" s="1"/>
      <c r="N519" s="1">
        <v>17.018533333333334</v>
      </c>
      <c r="O519" s="1" t="s">
        <v>14940</v>
      </c>
      <c r="P519" s="1" t="s">
        <v>16525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28</v>
      </c>
      <c r="B520" s="1" t="s">
        <v>17</v>
      </c>
      <c r="C520" s="3">
        <v>358.2</v>
      </c>
      <c r="D520" s="1">
        <v>0.0</v>
      </c>
      <c r="E520" s="1" t="s">
        <v>29</v>
      </c>
      <c r="F520" s="1" t="s">
        <v>19</v>
      </c>
      <c r="G520" s="1" t="s">
        <v>20</v>
      </c>
      <c r="H520" s="1" t="s">
        <v>16526</v>
      </c>
      <c r="I520" s="1" t="s">
        <v>16527</v>
      </c>
      <c r="J520" s="1" t="s">
        <v>16527</v>
      </c>
      <c r="K520" s="2"/>
      <c r="L520" s="1">
        <v>-2.0</v>
      </c>
      <c r="M520" s="1"/>
      <c r="N520" s="1">
        <v>12.14135</v>
      </c>
      <c r="O520" s="1" t="s">
        <v>14940</v>
      </c>
      <c r="P520" s="1" t="s">
        <v>16528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58</v>
      </c>
      <c r="B521" s="1" t="s">
        <v>485</v>
      </c>
      <c r="C521" s="1">
        <v>433.0</v>
      </c>
      <c r="D521" s="1">
        <v>0.0</v>
      </c>
      <c r="E521" s="2"/>
      <c r="F521" s="1" t="s">
        <v>19</v>
      </c>
      <c r="G521" s="1" t="s">
        <v>20</v>
      </c>
      <c r="H521" s="1" t="s">
        <v>16529</v>
      </c>
      <c r="I521" s="1" t="s">
        <v>16530</v>
      </c>
      <c r="J521" s="1" t="s">
        <v>16530</v>
      </c>
      <c r="K521" s="2"/>
      <c r="L521" s="1">
        <v>1.0</v>
      </c>
      <c r="M521" s="1"/>
      <c r="N521" s="1">
        <v>16.810933333333335</v>
      </c>
      <c r="O521" s="1" t="s">
        <v>14940</v>
      </c>
      <c r="P521" s="1" t="s">
        <v>16531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28</v>
      </c>
      <c r="B522" s="1" t="s">
        <v>17</v>
      </c>
      <c r="C522" s="1">
        <v>329.0</v>
      </c>
      <c r="D522" s="1">
        <v>0.0</v>
      </c>
      <c r="E522" s="1" t="s">
        <v>29</v>
      </c>
      <c r="F522" s="1" t="s">
        <v>19</v>
      </c>
      <c r="G522" s="1" t="s">
        <v>20</v>
      </c>
      <c r="H522" s="1" t="s">
        <v>16532</v>
      </c>
      <c r="I522" s="1" t="s">
        <v>16533</v>
      </c>
      <c r="J522" s="1" t="s">
        <v>16533</v>
      </c>
      <c r="K522" s="2"/>
      <c r="L522" s="1">
        <v>-2.0</v>
      </c>
      <c r="M522" s="1"/>
      <c r="N522" s="1">
        <v>12.862183333333334</v>
      </c>
      <c r="O522" s="1" t="s">
        <v>14940</v>
      </c>
      <c r="P522" s="1" t="s">
        <v>16534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28</v>
      </c>
      <c r="B523" s="1" t="s">
        <v>17</v>
      </c>
      <c r="C523" s="1">
        <v>370.2</v>
      </c>
      <c r="D523" s="1">
        <v>0.0</v>
      </c>
      <c r="E523" s="1" t="s">
        <v>29</v>
      </c>
      <c r="F523" s="1" t="s">
        <v>19</v>
      </c>
      <c r="G523" s="1" t="s">
        <v>20</v>
      </c>
      <c r="H523" s="1" t="s">
        <v>16535</v>
      </c>
      <c r="I523" s="1" t="s">
        <v>16536</v>
      </c>
      <c r="J523" s="1" t="s">
        <v>16536</v>
      </c>
      <c r="K523" s="2"/>
      <c r="L523" s="1">
        <v>0.0</v>
      </c>
      <c r="M523" s="1"/>
      <c r="N523" s="1">
        <v>15.1509</v>
      </c>
      <c r="O523" s="1" t="s">
        <v>14940</v>
      </c>
      <c r="P523" s="1" t="s">
        <v>16537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28</v>
      </c>
      <c r="B524" s="1" t="s">
        <v>17</v>
      </c>
      <c r="C524" s="1">
        <v>214.2</v>
      </c>
      <c r="D524" s="1">
        <v>0.0</v>
      </c>
      <c r="E524" s="1" t="s">
        <v>29</v>
      </c>
      <c r="F524" s="1" t="s">
        <v>19</v>
      </c>
      <c r="G524" s="1" t="s">
        <v>20</v>
      </c>
      <c r="H524" s="1" t="s">
        <v>16538</v>
      </c>
      <c r="I524" s="1" t="s">
        <v>16539</v>
      </c>
      <c r="J524" s="1" t="s">
        <v>16539</v>
      </c>
      <c r="K524" s="2"/>
      <c r="L524" s="1">
        <v>-4.0</v>
      </c>
      <c r="M524" s="1"/>
      <c r="N524" s="1">
        <v>10.785</v>
      </c>
      <c r="O524" s="1" t="s">
        <v>14940</v>
      </c>
      <c r="P524" s="1" t="s">
        <v>15094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16</v>
      </c>
      <c r="B525" s="1" t="s">
        <v>485</v>
      </c>
      <c r="C525" s="1">
        <v>329.0</v>
      </c>
      <c r="D525" s="1">
        <v>0.0</v>
      </c>
      <c r="E525" s="1" t="s">
        <v>18</v>
      </c>
      <c r="F525" s="1" t="s">
        <v>19</v>
      </c>
      <c r="G525" s="1" t="s">
        <v>20</v>
      </c>
      <c r="H525" s="1" t="s">
        <v>16540</v>
      </c>
      <c r="I525" s="1" t="s">
        <v>16541</v>
      </c>
      <c r="J525" s="1" t="s">
        <v>16541</v>
      </c>
      <c r="K525" s="2"/>
      <c r="L525" s="1">
        <v>5.0</v>
      </c>
      <c r="M525" s="1"/>
      <c r="N525" s="1">
        <v>20.215816666666665</v>
      </c>
      <c r="O525" s="1" t="s">
        <v>14940</v>
      </c>
      <c r="P525" s="1" t="s">
        <v>741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58</v>
      </c>
      <c r="B526" s="1" t="s">
        <v>485</v>
      </c>
      <c r="C526" s="1">
        <v>329.0</v>
      </c>
      <c r="D526" s="1">
        <v>0.0</v>
      </c>
      <c r="E526" s="2"/>
      <c r="F526" s="1" t="s">
        <v>19</v>
      </c>
      <c r="G526" s="1" t="s">
        <v>20</v>
      </c>
      <c r="H526" s="1" t="s">
        <v>16542</v>
      </c>
      <c r="I526" s="1" t="s">
        <v>16543</v>
      </c>
      <c r="J526" s="1" t="s">
        <v>16543</v>
      </c>
      <c r="K526" s="2"/>
      <c r="L526" s="1">
        <v>5.0</v>
      </c>
      <c r="M526" s="1"/>
      <c r="N526" s="1">
        <v>20.22061666666667</v>
      </c>
      <c r="O526" s="1" t="s">
        <v>14940</v>
      </c>
      <c r="P526" s="1" t="s">
        <v>16544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28</v>
      </c>
      <c r="B527" s="1" t="s">
        <v>17</v>
      </c>
      <c r="C527" s="3">
        <v>399.0</v>
      </c>
      <c r="D527" s="1">
        <v>0.0</v>
      </c>
      <c r="E527" s="1" t="s">
        <v>29</v>
      </c>
      <c r="F527" s="1" t="s">
        <v>19</v>
      </c>
      <c r="G527" s="1" t="s">
        <v>20</v>
      </c>
      <c r="H527" s="1" t="s">
        <v>16545</v>
      </c>
      <c r="I527" s="1" t="s">
        <v>16546</v>
      </c>
      <c r="J527" s="1" t="s">
        <v>16546</v>
      </c>
      <c r="K527" s="2"/>
      <c r="L527" s="1">
        <v>-6.0</v>
      </c>
      <c r="M527" s="1"/>
      <c r="N527" s="1">
        <v>8.884016666666666</v>
      </c>
      <c r="O527" s="1" t="s">
        <v>14940</v>
      </c>
      <c r="P527" s="1" t="s">
        <v>16547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485</v>
      </c>
      <c r="C528" s="1">
        <v>294.0</v>
      </c>
      <c r="D528" s="1">
        <v>0.0</v>
      </c>
      <c r="E528" s="1" t="s">
        <v>15711</v>
      </c>
      <c r="F528" s="1" t="s">
        <v>19</v>
      </c>
      <c r="G528" s="1" t="s">
        <v>20</v>
      </c>
      <c r="H528" s="1" t="s">
        <v>16548</v>
      </c>
      <c r="I528" s="1" t="s">
        <v>16549</v>
      </c>
      <c r="J528" s="1" t="s">
        <v>16549</v>
      </c>
      <c r="K528" s="2"/>
      <c r="L528" s="1">
        <v>-3.0</v>
      </c>
      <c r="M528" s="1"/>
      <c r="N528" s="1">
        <v>11.64495</v>
      </c>
      <c r="O528" s="1" t="s">
        <v>14940</v>
      </c>
      <c r="P528" s="1" t="s">
        <v>16550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16</v>
      </c>
      <c r="B529" s="1" t="s">
        <v>485</v>
      </c>
      <c r="C529" s="1">
        <v>264.0</v>
      </c>
      <c r="D529" s="1">
        <v>0.0</v>
      </c>
      <c r="E529" s="1" t="s">
        <v>16551</v>
      </c>
      <c r="F529" s="1" t="s">
        <v>19</v>
      </c>
      <c r="G529" s="1" t="s">
        <v>20</v>
      </c>
      <c r="H529" s="1" t="s">
        <v>16552</v>
      </c>
      <c r="I529" s="1" t="s">
        <v>16553</v>
      </c>
      <c r="J529" s="1" t="s">
        <v>16553</v>
      </c>
      <c r="K529" s="2"/>
      <c r="L529" s="1">
        <v>-2.0</v>
      </c>
      <c r="M529" s="1"/>
      <c r="N529" s="1">
        <v>12.0122</v>
      </c>
      <c r="O529" s="1" t="s">
        <v>14940</v>
      </c>
      <c r="P529" s="1" t="s">
        <v>14705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16</v>
      </c>
      <c r="B530" s="1" t="s">
        <v>485</v>
      </c>
      <c r="C530" s="1">
        <v>329.0</v>
      </c>
      <c r="D530" s="1">
        <v>0.0</v>
      </c>
      <c r="E530" s="1" t="s">
        <v>15711</v>
      </c>
      <c r="F530" s="1" t="s">
        <v>19</v>
      </c>
      <c r="G530" s="1" t="s">
        <v>20</v>
      </c>
      <c r="H530" s="1" t="s">
        <v>16554</v>
      </c>
      <c r="I530" s="1" t="s">
        <v>16555</v>
      </c>
      <c r="J530" s="1" t="s">
        <v>16555</v>
      </c>
      <c r="K530" s="2"/>
      <c r="L530" s="1">
        <v>-3.0</v>
      </c>
      <c r="M530" s="1"/>
      <c r="N530" s="1">
        <v>11.811233333333334</v>
      </c>
      <c r="O530" s="1" t="s">
        <v>14940</v>
      </c>
      <c r="P530" s="1" t="s">
        <v>16556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28</v>
      </c>
      <c r="B531" s="1" t="s">
        <v>17</v>
      </c>
      <c r="C531" s="1">
        <v>301.2</v>
      </c>
      <c r="D531" s="1">
        <v>0.0</v>
      </c>
      <c r="E531" s="1" t="s">
        <v>29</v>
      </c>
      <c r="F531" s="1" t="s">
        <v>19</v>
      </c>
      <c r="G531" s="1" t="s">
        <v>20</v>
      </c>
      <c r="H531" s="1" t="s">
        <v>16557</v>
      </c>
      <c r="I531" s="1" t="s">
        <v>16558</v>
      </c>
      <c r="J531" s="1" t="s">
        <v>16558</v>
      </c>
      <c r="K531" s="2"/>
      <c r="L531" s="1">
        <v>0.0</v>
      </c>
      <c r="M531" s="1"/>
      <c r="N531" s="1">
        <v>15.316766666666666</v>
      </c>
      <c r="O531" s="1" t="s">
        <v>14940</v>
      </c>
      <c r="P531" s="1" t="s">
        <v>16559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58</v>
      </c>
      <c r="B532" s="1" t="s">
        <v>485</v>
      </c>
      <c r="C532" s="1">
        <v>329.0</v>
      </c>
      <c r="D532" s="1">
        <v>0.0</v>
      </c>
      <c r="E532" s="2"/>
      <c r="F532" s="1" t="s">
        <v>19</v>
      </c>
      <c r="G532" s="1" t="s">
        <v>20</v>
      </c>
      <c r="H532" s="1" t="s">
        <v>16560</v>
      </c>
      <c r="I532" s="1" t="s">
        <v>16561</v>
      </c>
      <c r="J532" s="1" t="s">
        <v>16561</v>
      </c>
      <c r="K532" s="2"/>
      <c r="L532" s="1">
        <v>-8.0</v>
      </c>
      <c r="M532" s="1"/>
      <c r="N532" s="1">
        <v>6.441633333333334</v>
      </c>
      <c r="O532" s="1" t="s">
        <v>14940</v>
      </c>
      <c r="P532" s="1" t="s">
        <v>16562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36</v>
      </c>
      <c r="B533" s="1" t="s">
        <v>17</v>
      </c>
      <c r="C533" s="1">
        <v>374.0</v>
      </c>
      <c r="D533" s="1">
        <v>0.0</v>
      </c>
      <c r="E533" s="1" t="s">
        <v>29</v>
      </c>
      <c r="F533" s="1" t="s">
        <v>38</v>
      </c>
      <c r="G533" s="1" t="s">
        <v>20</v>
      </c>
      <c r="H533" s="1" t="s">
        <v>16563</v>
      </c>
      <c r="I533" s="1" t="s">
        <v>16564</v>
      </c>
      <c r="J533" s="1" t="s">
        <v>16565</v>
      </c>
      <c r="K533" s="1" t="s">
        <v>16566</v>
      </c>
      <c r="L533" s="1">
        <v>21.0</v>
      </c>
      <c r="M533" s="1">
        <v>39.767966666666666</v>
      </c>
      <c r="N533" s="1">
        <v>14.529083333333332</v>
      </c>
      <c r="O533" s="1" t="s">
        <v>5407</v>
      </c>
      <c r="P533" s="1" t="s">
        <v>15778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28</v>
      </c>
      <c r="B534" s="1" t="s">
        <v>17</v>
      </c>
      <c r="C534" s="1">
        <v>214.2</v>
      </c>
      <c r="D534" s="1">
        <v>0.0</v>
      </c>
      <c r="E534" s="1" t="s">
        <v>29</v>
      </c>
      <c r="F534" s="1" t="s">
        <v>19</v>
      </c>
      <c r="G534" s="1" t="s">
        <v>20</v>
      </c>
      <c r="H534" s="1" t="s">
        <v>16567</v>
      </c>
      <c r="I534" s="1" t="s">
        <v>16568</v>
      </c>
      <c r="J534" s="1" t="s">
        <v>16568</v>
      </c>
      <c r="K534" s="2"/>
      <c r="L534" s="1">
        <v>-6.0</v>
      </c>
      <c r="M534" s="1"/>
      <c r="N534" s="1">
        <v>8.7547</v>
      </c>
      <c r="O534" s="1" t="s">
        <v>14940</v>
      </c>
      <c r="P534" s="1" t="s">
        <v>15094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28</v>
      </c>
      <c r="B535" s="1" t="s">
        <v>17</v>
      </c>
      <c r="C535" s="1">
        <v>329.0</v>
      </c>
      <c r="D535" s="1">
        <v>0.0</v>
      </c>
      <c r="E535" s="1" t="s">
        <v>29</v>
      </c>
      <c r="F535" s="1" t="s">
        <v>19</v>
      </c>
      <c r="G535" s="1" t="s">
        <v>20</v>
      </c>
      <c r="H535" s="1" t="s">
        <v>16569</v>
      </c>
      <c r="I535" s="1" t="s">
        <v>16570</v>
      </c>
      <c r="J535" s="1" t="s">
        <v>16570</v>
      </c>
      <c r="K535" s="2"/>
      <c r="L535" s="1">
        <v>-5.0</v>
      </c>
      <c r="M535" s="1"/>
      <c r="N535" s="1">
        <v>9.534616666666667</v>
      </c>
      <c r="O535" s="1" t="s">
        <v>14940</v>
      </c>
      <c r="P535" s="1" t="s">
        <v>16571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28</v>
      </c>
      <c r="B536" s="1" t="s">
        <v>17</v>
      </c>
      <c r="C536" s="3">
        <v>866.8</v>
      </c>
      <c r="D536" s="1">
        <v>0.0</v>
      </c>
      <c r="E536" s="1" t="s">
        <v>29</v>
      </c>
      <c r="F536" s="1" t="s">
        <v>19</v>
      </c>
      <c r="G536" s="1" t="s">
        <v>20</v>
      </c>
      <c r="H536" s="1" t="s">
        <v>16572</v>
      </c>
      <c r="I536" s="1" t="s">
        <v>16573</v>
      </c>
      <c r="J536" s="1" t="s">
        <v>16573</v>
      </c>
      <c r="K536" s="2"/>
      <c r="L536" s="1">
        <v>-4.0</v>
      </c>
      <c r="M536" s="1"/>
      <c r="N536" s="1">
        <v>15.772283333333334</v>
      </c>
      <c r="O536" s="1" t="s">
        <v>14940</v>
      </c>
      <c r="P536" s="1" t="s">
        <v>16574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485</v>
      </c>
      <c r="C537" s="1">
        <v>274.0</v>
      </c>
      <c r="D537" s="1">
        <v>0.0</v>
      </c>
      <c r="E537" s="1" t="s">
        <v>16575</v>
      </c>
      <c r="F537" s="1" t="s">
        <v>19</v>
      </c>
      <c r="G537" s="1" t="s">
        <v>20</v>
      </c>
      <c r="H537" s="1" t="s">
        <v>16576</v>
      </c>
      <c r="I537" s="1" t="s">
        <v>16577</v>
      </c>
      <c r="J537" s="1" t="s">
        <v>16577</v>
      </c>
      <c r="K537" s="2"/>
      <c r="L537" s="1">
        <v>2.0</v>
      </c>
      <c r="M537" s="1"/>
      <c r="N537" s="1">
        <v>17.5658</v>
      </c>
      <c r="O537" s="1" t="s">
        <v>14940</v>
      </c>
      <c r="P537" s="1" t="s">
        <v>16578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28</v>
      </c>
      <c r="B538" s="1" t="s">
        <v>17</v>
      </c>
      <c r="C538" s="1">
        <v>439.2</v>
      </c>
      <c r="D538" s="1">
        <v>0.0</v>
      </c>
      <c r="E538" s="1" t="s">
        <v>29</v>
      </c>
      <c r="F538" s="1" t="s">
        <v>19</v>
      </c>
      <c r="G538" s="1" t="s">
        <v>20</v>
      </c>
      <c r="H538" s="1" t="s">
        <v>16579</v>
      </c>
      <c r="I538" s="1" t="s">
        <v>16580</v>
      </c>
      <c r="J538" s="1" t="s">
        <v>16580</v>
      </c>
      <c r="K538" s="2"/>
      <c r="L538" s="1">
        <v>-3.0</v>
      </c>
      <c r="M538" s="1"/>
      <c r="N538" s="1">
        <v>11.8274</v>
      </c>
      <c r="O538" s="1" t="s">
        <v>14940</v>
      </c>
      <c r="P538" s="1" t="s">
        <v>16581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28</v>
      </c>
      <c r="B539" s="1" t="s">
        <v>17</v>
      </c>
      <c r="C539" s="1">
        <v>543.2</v>
      </c>
      <c r="D539" s="1">
        <v>0.0</v>
      </c>
      <c r="E539" s="1" t="s">
        <v>29</v>
      </c>
      <c r="F539" s="1" t="s">
        <v>19</v>
      </c>
      <c r="G539" s="1" t="s">
        <v>20</v>
      </c>
      <c r="H539" s="1" t="s">
        <v>16582</v>
      </c>
      <c r="I539" s="1" t="s">
        <v>16583</v>
      </c>
      <c r="J539" s="1" t="s">
        <v>16583</v>
      </c>
      <c r="K539" s="2"/>
      <c r="L539" s="1">
        <v>-9.0</v>
      </c>
      <c r="M539" s="1"/>
      <c r="N539" s="1">
        <v>10.6197</v>
      </c>
      <c r="O539" s="1" t="s">
        <v>14940</v>
      </c>
      <c r="P539" s="1" t="s">
        <v>16584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28</v>
      </c>
      <c r="B540" s="1" t="s">
        <v>17</v>
      </c>
      <c r="C540" s="3">
        <v>434.4</v>
      </c>
      <c r="D540" s="1">
        <v>0.0</v>
      </c>
      <c r="E540" s="1" t="s">
        <v>29</v>
      </c>
      <c r="F540" s="1" t="s">
        <v>19</v>
      </c>
      <c r="G540" s="1" t="s">
        <v>20</v>
      </c>
      <c r="H540" s="1" t="s">
        <v>16585</v>
      </c>
      <c r="I540" s="1" t="s">
        <v>16586</v>
      </c>
      <c r="J540" s="1" t="s">
        <v>16586</v>
      </c>
      <c r="K540" s="2"/>
      <c r="L540" s="1">
        <v>-2.0</v>
      </c>
      <c r="M540" s="1"/>
      <c r="N540" s="1">
        <v>12.408383333333333</v>
      </c>
      <c r="O540" s="1" t="s">
        <v>14940</v>
      </c>
      <c r="P540" s="1" t="s">
        <v>16587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58</v>
      </c>
      <c r="B541" s="1" t="s">
        <v>485</v>
      </c>
      <c r="C541" s="1">
        <v>453.0</v>
      </c>
      <c r="D541" s="1">
        <v>0.0</v>
      </c>
      <c r="E541" s="2"/>
      <c r="F541" s="1" t="s">
        <v>19</v>
      </c>
      <c r="G541" s="1" t="s">
        <v>20</v>
      </c>
      <c r="H541" s="1" t="s">
        <v>16588</v>
      </c>
      <c r="I541" s="1" t="s">
        <v>16589</v>
      </c>
      <c r="J541" s="1" t="s">
        <v>16589</v>
      </c>
      <c r="K541" s="2"/>
      <c r="L541" s="1">
        <v>-1.0</v>
      </c>
      <c r="M541" s="1"/>
      <c r="N541" s="1">
        <v>13.203783333333334</v>
      </c>
      <c r="O541" s="1" t="s">
        <v>14940</v>
      </c>
      <c r="P541" s="1" t="s">
        <v>16590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485</v>
      </c>
      <c r="C542" s="3">
        <v>707.0</v>
      </c>
      <c r="D542" s="1">
        <v>0.0</v>
      </c>
      <c r="E542" s="1" t="s">
        <v>16273</v>
      </c>
      <c r="F542" s="1" t="s">
        <v>19</v>
      </c>
      <c r="G542" s="1" t="s">
        <v>20</v>
      </c>
      <c r="H542" s="1" t="s">
        <v>16591</v>
      </c>
      <c r="I542" s="1" t="s">
        <v>16592</v>
      </c>
      <c r="J542" s="1" t="s">
        <v>16592</v>
      </c>
      <c r="K542" s="2"/>
      <c r="L542" s="1">
        <v>-11.0</v>
      </c>
      <c r="M542" s="1"/>
      <c r="N542" s="1">
        <v>8.327433333333333</v>
      </c>
      <c r="O542" s="1" t="s">
        <v>14940</v>
      </c>
      <c r="P542" s="1" t="s">
        <v>16593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28</v>
      </c>
      <c r="B543" s="1" t="s">
        <v>17</v>
      </c>
      <c r="C543" s="1">
        <v>249.2</v>
      </c>
      <c r="D543" s="1">
        <v>0.0</v>
      </c>
      <c r="E543" s="1" t="s">
        <v>29</v>
      </c>
      <c r="F543" s="1" t="s">
        <v>19</v>
      </c>
      <c r="G543" s="1" t="s">
        <v>20</v>
      </c>
      <c r="H543" s="1" t="s">
        <v>16594</v>
      </c>
      <c r="I543" s="1" t="s">
        <v>16595</v>
      </c>
      <c r="J543" s="1" t="s">
        <v>16595</v>
      </c>
      <c r="K543" s="2"/>
      <c r="L543" s="1">
        <v>-5.0</v>
      </c>
      <c r="M543" s="1"/>
      <c r="N543" s="1">
        <v>9.524733333333334</v>
      </c>
      <c r="O543" s="1" t="s">
        <v>14940</v>
      </c>
      <c r="P543" s="1" t="s">
        <v>15258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28</v>
      </c>
      <c r="B544" s="1" t="s">
        <v>17</v>
      </c>
      <c r="C544" s="1">
        <v>428.4</v>
      </c>
      <c r="D544" s="1">
        <v>0.0</v>
      </c>
      <c r="E544" s="1" t="s">
        <v>29</v>
      </c>
      <c r="F544" s="1" t="s">
        <v>19</v>
      </c>
      <c r="G544" s="1" t="s">
        <v>20</v>
      </c>
      <c r="H544" s="1" t="s">
        <v>16596</v>
      </c>
      <c r="I544" s="1" t="s">
        <v>16597</v>
      </c>
      <c r="J544" s="1" t="s">
        <v>16597</v>
      </c>
      <c r="K544" s="2"/>
      <c r="L544" s="1">
        <v>0.0</v>
      </c>
      <c r="M544" s="1"/>
      <c r="N544" s="1">
        <v>15.177016666666667</v>
      </c>
      <c r="O544" s="1" t="s">
        <v>14940</v>
      </c>
      <c r="P544" s="1" t="s">
        <v>16598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28</v>
      </c>
      <c r="B545" s="1" t="s">
        <v>17</v>
      </c>
      <c r="C545" s="1">
        <v>214.2</v>
      </c>
      <c r="D545" s="1">
        <v>0.0</v>
      </c>
      <c r="E545" s="1" t="s">
        <v>29</v>
      </c>
      <c r="F545" s="1" t="s">
        <v>19</v>
      </c>
      <c r="G545" s="1" t="s">
        <v>20</v>
      </c>
      <c r="H545" s="1" t="s">
        <v>16599</v>
      </c>
      <c r="I545" s="1" t="s">
        <v>16600</v>
      </c>
      <c r="J545" s="1" t="s">
        <v>16600</v>
      </c>
      <c r="K545" s="2"/>
      <c r="L545" s="1">
        <v>-3.0</v>
      </c>
      <c r="M545" s="1"/>
      <c r="N545" s="1">
        <v>11.493233333333333</v>
      </c>
      <c r="O545" s="1" t="s">
        <v>14940</v>
      </c>
      <c r="P545" s="1" t="s">
        <v>16601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28</v>
      </c>
      <c r="B546" s="1" t="s">
        <v>17</v>
      </c>
      <c r="C546" s="1">
        <v>249.2</v>
      </c>
      <c r="D546" s="1">
        <v>0.0</v>
      </c>
      <c r="E546" s="1" t="s">
        <v>29</v>
      </c>
      <c r="F546" s="1" t="s">
        <v>19</v>
      </c>
      <c r="G546" s="1" t="s">
        <v>20</v>
      </c>
      <c r="H546" s="1" t="s">
        <v>16602</v>
      </c>
      <c r="I546" s="1" t="s">
        <v>16603</v>
      </c>
      <c r="J546" s="1" t="s">
        <v>16603</v>
      </c>
      <c r="K546" s="2"/>
      <c r="L546" s="1">
        <v>-4.0</v>
      </c>
      <c r="M546" s="1"/>
      <c r="N546" s="1">
        <v>10.45495</v>
      </c>
      <c r="O546" s="1" t="s">
        <v>14940</v>
      </c>
      <c r="P546" s="1" t="s">
        <v>15944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179</v>
      </c>
      <c r="B547" s="1" t="s">
        <v>17</v>
      </c>
      <c r="C547" s="1">
        <v>20.0</v>
      </c>
      <c r="D547" s="1">
        <v>35.0</v>
      </c>
      <c r="E547" s="2"/>
      <c r="F547" s="1" t="s">
        <v>67</v>
      </c>
      <c r="G547" s="1" t="s">
        <v>93</v>
      </c>
      <c r="H547" s="1" t="s">
        <v>16604</v>
      </c>
      <c r="I547" s="1" t="s">
        <v>16605</v>
      </c>
      <c r="J547" s="1" t="s">
        <v>8240</v>
      </c>
      <c r="K547" s="2"/>
      <c r="L547" s="1">
        <v>529.0</v>
      </c>
      <c r="M547" s="1"/>
      <c r="N547" s="1">
        <v>0.0594</v>
      </c>
      <c r="O547" s="1" t="s">
        <v>182</v>
      </c>
      <c r="P547" s="1" t="s">
        <v>16606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16</v>
      </c>
      <c r="B548" s="1" t="s">
        <v>485</v>
      </c>
      <c r="C548" s="1">
        <v>528.0</v>
      </c>
      <c r="D548" s="1">
        <v>0.0</v>
      </c>
      <c r="E548" s="1" t="s">
        <v>6863</v>
      </c>
      <c r="F548" s="1" t="s">
        <v>19</v>
      </c>
      <c r="G548" s="1" t="s">
        <v>20</v>
      </c>
      <c r="H548" s="1" t="s">
        <v>16607</v>
      </c>
      <c r="I548" s="1" t="s">
        <v>16608</v>
      </c>
      <c r="J548" s="1" t="s">
        <v>16608</v>
      </c>
      <c r="K548" s="2"/>
      <c r="L548" s="1">
        <v>-8.0</v>
      </c>
      <c r="M548" s="1"/>
      <c r="N548" s="1">
        <v>11.515633333333334</v>
      </c>
      <c r="O548" s="1" t="s">
        <v>14940</v>
      </c>
      <c r="P548" s="1" t="s">
        <v>16609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28</v>
      </c>
      <c r="B549" s="1" t="s">
        <v>17</v>
      </c>
      <c r="C549" s="1">
        <v>272.2</v>
      </c>
      <c r="D549" s="1">
        <v>0.0</v>
      </c>
      <c r="E549" s="1" t="s">
        <v>29</v>
      </c>
      <c r="F549" s="1" t="s">
        <v>19</v>
      </c>
      <c r="G549" s="1" t="s">
        <v>20</v>
      </c>
      <c r="H549" s="1" t="s">
        <v>16610</v>
      </c>
      <c r="I549" s="1" t="s">
        <v>16611</v>
      </c>
      <c r="J549" s="1" t="s">
        <v>16611</v>
      </c>
      <c r="K549" s="2"/>
      <c r="L549" s="1">
        <v>-7.0</v>
      </c>
      <c r="M549" s="1"/>
      <c r="N549" s="1">
        <v>7.7175666666666665</v>
      </c>
      <c r="O549" s="1" t="s">
        <v>14940</v>
      </c>
      <c r="P549" s="1" t="s">
        <v>16612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36</v>
      </c>
      <c r="B550" s="1" t="s">
        <v>17</v>
      </c>
      <c r="C550" s="1">
        <v>298.0</v>
      </c>
      <c r="D550" s="1">
        <v>0.0</v>
      </c>
      <c r="E550" s="1" t="s">
        <v>29</v>
      </c>
      <c r="F550" s="1" t="s">
        <v>38</v>
      </c>
      <c r="G550" s="1" t="s">
        <v>20</v>
      </c>
      <c r="H550" s="1" t="s">
        <v>16613</v>
      </c>
      <c r="I550" s="1" t="s">
        <v>16614</v>
      </c>
      <c r="J550" s="1" t="s">
        <v>16615</v>
      </c>
      <c r="K550" s="1" t="s">
        <v>16616</v>
      </c>
      <c r="L550" s="1">
        <v>-6.0</v>
      </c>
      <c r="M550" s="1">
        <v>0.5280333333333334</v>
      </c>
      <c r="N550" s="1">
        <v>9.839033333333333</v>
      </c>
      <c r="O550" s="1" t="s">
        <v>5407</v>
      </c>
      <c r="P550" s="1" t="s">
        <v>16617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28</v>
      </c>
      <c r="B551" s="1" t="s">
        <v>17</v>
      </c>
      <c r="C551" s="1">
        <v>214.2</v>
      </c>
      <c r="D551" s="1">
        <v>0.0</v>
      </c>
      <c r="E551" s="1" t="s">
        <v>29</v>
      </c>
      <c r="F551" s="1" t="s">
        <v>19</v>
      </c>
      <c r="G551" s="1" t="s">
        <v>20</v>
      </c>
      <c r="H551" s="1" t="s">
        <v>16618</v>
      </c>
      <c r="I551" s="1" t="s">
        <v>16619</v>
      </c>
      <c r="J551" s="1" t="s">
        <v>16619</v>
      </c>
      <c r="K551" s="2"/>
      <c r="L551" s="1">
        <v>-3.0</v>
      </c>
      <c r="M551" s="1"/>
      <c r="N551" s="1">
        <v>11.39955</v>
      </c>
      <c r="O551" s="1" t="s">
        <v>14940</v>
      </c>
      <c r="P551" s="1" t="s">
        <v>16620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179</v>
      </c>
      <c r="B552" s="1" t="s">
        <v>17</v>
      </c>
      <c r="C552" s="1">
        <v>134.0</v>
      </c>
      <c r="D552" s="1">
        <v>0.0</v>
      </c>
      <c r="E552" s="2"/>
      <c r="F552" s="1" t="s">
        <v>67</v>
      </c>
      <c r="G552" s="1" t="s">
        <v>93</v>
      </c>
      <c r="H552" s="1" t="s">
        <v>16621</v>
      </c>
      <c r="I552" s="1" t="s">
        <v>16622</v>
      </c>
      <c r="J552" s="1" t="s">
        <v>8240</v>
      </c>
      <c r="K552" s="2"/>
      <c r="L552" s="1">
        <v>559.0</v>
      </c>
      <c r="M552" s="1"/>
      <c r="N552" s="1">
        <v>9.6925</v>
      </c>
      <c r="O552" s="1" t="s">
        <v>182</v>
      </c>
      <c r="P552" s="1" t="s">
        <v>16623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58</v>
      </c>
      <c r="B553" s="1" t="s">
        <v>485</v>
      </c>
      <c r="C553" s="1">
        <v>329.0</v>
      </c>
      <c r="D553" s="1">
        <v>0.0</v>
      </c>
      <c r="E553" s="2"/>
      <c r="F553" s="1" t="s">
        <v>19</v>
      </c>
      <c r="G553" s="1" t="s">
        <v>20</v>
      </c>
      <c r="H553" s="1" t="s">
        <v>16624</v>
      </c>
      <c r="I553" s="1" t="s">
        <v>16625</v>
      </c>
      <c r="J553" s="1" t="s">
        <v>16625</v>
      </c>
      <c r="K553" s="2"/>
      <c r="L553" s="1">
        <v>4.0</v>
      </c>
      <c r="M553" s="1"/>
      <c r="N553" s="1">
        <v>19.114216666666668</v>
      </c>
      <c r="O553" s="1" t="s">
        <v>14940</v>
      </c>
      <c r="P553" s="1" t="s">
        <v>16626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179</v>
      </c>
      <c r="B554" s="1" t="s">
        <v>17</v>
      </c>
      <c r="C554" s="1">
        <v>209.0</v>
      </c>
      <c r="D554" s="1">
        <v>0.0</v>
      </c>
      <c r="E554" s="2"/>
      <c r="F554" s="1" t="s">
        <v>67</v>
      </c>
      <c r="G554" s="1" t="s">
        <v>93</v>
      </c>
      <c r="H554" s="1" t="s">
        <v>16627</v>
      </c>
      <c r="I554" s="1" t="s">
        <v>16628</v>
      </c>
      <c r="J554" s="1" t="s">
        <v>8240</v>
      </c>
      <c r="K554" s="2"/>
      <c r="L554" s="1">
        <v>563.0</v>
      </c>
      <c r="M554" s="1"/>
      <c r="N554" s="1">
        <v>11.596466666666666</v>
      </c>
      <c r="O554" s="1" t="s">
        <v>182</v>
      </c>
      <c r="P554" s="1" t="s">
        <v>16629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28</v>
      </c>
      <c r="B555" s="1" t="s">
        <v>17</v>
      </c>
      <c r="C555" s="1">
        <v>394.0</v>
      </c>
      <c r="D555" s="1">
        <v>0.0</v>
      </c>
      <c r="E555" s="1" t="s">
        <v>29</v>
      </c>
      <c r="F555" s="1" t="s">
        <v>19</v>
      </c>
      <c r="G555" s="1" t="s">
        <v>20</v>
      </c>
      <c r="H555" s="1" t="s">
        <v>16630</v>
      </c>
      <c r="I555" s="1" t="s">
        <v>16631</v>
      </c>
      <c r="J555" s="1" t="s">
        <v>16631</v>
      </c>
      <c r="K555" s="2"/>
      <c r="L555" s="1">
        <v>6.0</v>
      </c>
      <c r="M555" s="1"/>
      <c r="N555" s="1">
        <v>21.429583333333333</v>
      </c>
      <c r="O555" s="1" t="s">
        <v>14940</v>
      </c>
      <c r="P555" s="1" t="s">
        <v>16632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485</v>
      </c>
      <c r="C556" s="1">
        <v>663.0</v>
      </c>
      <c r="D556" s="1">
        <v>0.0</v>
      </c>
      <c r="E556" s="1" t="s">
        <v>12139</v>
      </c>
      <c r="F556" s="1" t="s">
        <v>19</v>
      </c>
      <c r="G556" s="1" t="s">
        <v>20</v>
      </c>
      <c r="H556" s="1" t="s">
        <v>16633</v>
      </c>
      <c r="I556" s="1" t="s">
        <v>16634</v>
      </c>
      <c r="J556" s="1" t="s">
        <v>16634</v>
      </c>
      <c r="K556" s="2"/>
      <c r="L556" s="1">
        <v>-5.0</v>
      </c>
      <c r="M556" s="1"/>
      <c r="N556" s="1">
        <v>14.2818</v>
      </c>
      <c r="O556" s="1" t="s">
        <v>14940</v>
      </c>
      <c r="P556" s="1" t="s">
        <v>16635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28</v>
      </c>
      <c r="B557" s="1" t="s">
        <v>17</v>
      </c>
      <c r="C557" s="1">
        <v>214.2</v>
      </c>
      <c r="D557" s="1">
        <v>0.0</v>
      </c>
      <c r="E557" s="1" t="s">
        <v>29</v>
      </c>
      <c r="F557" s="1" t="s">
        <v>19</v>
      </c>
      <c r="G557" s="1" t="s">
        <v>20</v>
      </c>
      <c r="H557" s="1" t="s">
        <v>16636</v>
      </c>
      <c r="I557" s="1" t="s">
        <v>16637</v>
      </c>
      <c r="J557" s="1" t="s">
        <v>16637</v>
      </c>
      <c r="K557" s="2"/>
      <c r="L557" s="1">
        <v>-6.0</v>
      </c>
      <c r="M557" s="1"/>
      <c r="N557" s="1">
        <v>8.847916666666666</v>
      </c>
      <c r="O557" s="1" t="s">
        <v>14940</v>
      </c>
      <c r="P557" s="1" t="s">
        <v>16305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36</v>
      </c>
      <c r="B558" s="1" t="s">
        <v>17</v>
      </c>
      <c r="C558" s="1">
        <v>833.0</v>
      </c>
      <c r="D558" s="1">
        <v>0.0</v>
      </c>
      <c r="E558" s="1" t="s">
        <v>29</v>
      </c>
      <c r="F558" s="1" t="s">
        <v>38</v>
      </c>
      <c r="G558" s="1" t="s">
        <v>20</v>
      </c>
      <c r="H558" s="1" t="s">
        <v>16638</v>
      </c>
      <c r="I558" s="1" t="s">
        <v>16639</v>
      </c>
      <c r="J558" s="1" t="s">
        <v>16640</v>
      </c>
      <c r="K558" s="1" t="s">
        <v>16641</v>
      </c>
      <c r="L558" s="1">
        <v>-1.0</v>
      </c>
      <c r="M558" s="1">
        <v>1.0491833333333334</v>
      </c>
      <c r="N558" s="1">
        <v>20.652083333333334</v>
      </c>
      <c r="O558" s="1" t="s">
        <v>5407</v>
      </c>
      <c r="P558" s="1" t="s">
        <v>16642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28</v>
      </c>
      <c r="B559" s="1" t="s">
        <v>17</v>
      </c>
      <c r="C559" s="1">
        <v>458.4</v>
      </c>
      <c r="D559" s="1">
        <v>0.0</v>
      </c>
      <c r="E559" s="1" t="s">
        <v>29</v>
      </c>
      <c r="F559" s="1" t="s">
        <v>19</v>
      </c>
      <c r="G559" s="1" t="s">
        <v>20</v>
      </c>
      <c r="H559" s="1" t="s">
        <v>16643</v>
      </c>
      <c r="I559" s="1" t="s">
        <v>16644</v>
      </c>
      <c r="J559" s="1" t="s">
        <v>16644</v>
      </c>
      <c r="K559" s="2"/>
      <c r="L559" s="1">
        <v>8.0</v>
      </c>
      <c r="M559" s="1"/>
      <c r="N559" s="1">
        <v>23.3358</v>
      </c>
      <c r="O559" s="1" t="s">
        <v>14940</v>
      </c>
      <c r="P559" s="1" t="s">
        <v>16645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179</v>
      </c>
      <c r="B560" s="1" t="s">
        <v>17</v>
      </c>
      <c r="C560" s="1">
        <v>249.0</v>
      </c>
      <c r="D560" s="1">
        <v>0.0</v>
      </c>
      <c r="E560" s="2"/>
      <c r="F560" s="1" t="s">
        <v>67</v>
      </c>
      <c r="G560" s="1" t="s">
        <v>93</v>
      </c>
      <c r="H560" s="1" t="s">
        <v>16646</v>
      </c>
      <c r="I560" s="1" t="s">
        <v>16647</v>
      </c>
      <c r="J560" s="1" t="s">
        <v>8240</v>
      </c>
      <c r="K560" s="2"/>
      <c r="L560" s="1">
        <v>622.0</v>
      </c>
      <c r="M560" s="1"/>
      <c r="N560" s="1">
        <v>13.82025</v>
      </c>
      <c r="O560" s="1" t="s">
        <v>182</v>
      </c>
      <c r="P560" s="1" t="s">
        <v>16648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28</v>
      </c>
      <c r="B561" s="1" t="s">
        <v>17</v>
      </c>
      <c r="C561" s="1">
        <v>329.0</v>
      </c>
      <c r="D561" s="1">
        <v>0.0</v>
      </c>
      <c r="E561" s="1" t="s">
        <v>29</v>
      </c>
      <c r="F561" s="1" t="s">
        <v>19</v>
      </c>
      <c r="G561" s="1" t="s">
        <v>20</v>
      </c>
      <c r="H561" s="1" t="s">
        <v>16649</v>
      </c>
      <c r="I561" s="1" t="s">
        <v>16650</v>
      </c>
      <c r="J561" s="1" t="s">
        <v>16650</v>
      </c>
      <c r="K561" s="2"/>
      <c r="L561" s="1">
        <v>9.0</v>
      </c>
      <c r="M561" s="1"/>
      <c r="N561" s="1">
        <v>24.821383333333333</v>
      </c>
      <c r="O561" s="1" t="s">
        <v>14940</v>
      </c>
      <c r="P561" s="1" t="s">
        <v>16651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36</v>
      </c>
      <c r="B562" s="1" t="s">
        <v>17</v>
      </c>
      <c r="C562" s="1">
        <v>628.0</v>
      </c>
      <c r="D562" s="1">
        <v>0.0</v>
      </c>
      <c r="E562" s="1" t="s">
        <v>29</v>
      </c>
      <c r="F562" s="1" t="s">
        <v>38</v>
      </c>
      <c r="G562" s="1" t="s">
        <v>20</v>
      </c>
      <c r="H562" s="1" t="s">
        <v>16652</v>
      </c>
      <c r="I562" s="1" t="s">
        <v>16653</v>
      </c>
      <c r="J562" s="1" t="s">
        <v>16654</v>
      </c>
      <c r="K562" s="1" t="s">
        <v>16655</v>
      </c>
      <c r="L562" s="1">
        <v>0.0</v>
      </c>
      <c r="M562" s="1">
        <v>3.57865</v>
      </c>
      <c r="N562" s="1">
        <v>25.763933333333334</v>
      </c>
      <c r="O562" s="1" t="s">
        <v>5407</v>
      </c>
      <c r="P562" s="1" t="s">
        <v>16656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28</v>
      </c>
      <c r="B563" s="1" t="s">
        <v>17</v>
      </c>
      <c r="C563" s="1">
        <v>214.2</v>
      </c>
      <c r="D563" s="1">
        <v>0.0</v>
      </c>
      <c r="E563" s="1" t="s">
        <v>29</v>
      </c>
      <c r="F563" s="1" t="s">
        <v>19</v>
      </c>
      <c r="G563" s="1" t="s">
        <v>20</v>
      </c>
      <c r="H563" s="1" t="s">
        <v>16657</v>
      </c>
      <c r="I563" s="1" t="s">
        <v>16658</v>
      </c>
      <c r="J563" s="1" t="s">
        <v>16658</v>
      </c>
      <c r="K563" s="2"/>
      <c r="L563" s="1">
        <v>0.0</v>
      </c>
      <c r="M563" s="1"/>
      <c r="N563" s="1">
        <v>15.2734</v>
      </c>
      <c r="O563" s="1" t="s">
        <v>14940</v>
      </c>
      <c r="P563" s="1" t="s">
        <v>14987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36</v>
      </c>
      <c r="B564" s="1" t="s">
        <v>17</v>
      </c>
      <c r="C564" s="1">
        <v>389.0</v>
      </c>
      <c r="D564" s="1">
        <v>0.0</v>
      </c>
      <c r="E564" s="1" t="s">
        <v>29</v>
      </c>
      <c r="F564" s="1" t="s">
        <v>38</v>
      </c>
      <c r="G564" s="1" t="s">
        <v>20</v>
      </c>
      <c r="H564" s="1" t="s">
        <v>16659</v>
      </c>
      <c r="I564" s="1" t="s">
        <v>16660</v>
      </c>
      <c r="J564" s="1" t="s">
        <v>16661</v>
      </c>
      <c r="K564" s="1" t="s">
        <v>16662</v>
      </c>
      <c r="L564" s="1">
        <v>16.0</v>
      </c>
      <c r="M564" s="1">
        <v>7.4874833333333335</v>
      </c>
      <c r="N564" s="1">
        <v>21.68795</v>
      </c>
      <c r="O564" s="1" t="s">
        <v>5407</v>
      </c>
      <c r="P564" s="1" t="s">
        <v>16663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28</v>
      </c>
      <c r="B565" s="1" t="s">
        <v>17</v>
      </c>
      <c r="C565" s="1">
        <v>394.0</v>
      </c>
      <c r="D565" s="1">
        <v>0.0</v>
      </c>
      <c r="E565" s="1" t="s">
        <v>29</v>
      </c>
      <c r="F565" s="1" t="s">
        <v>19</v>
      </c>
      <c r="G565" s="1" t="s">
        <v>20</v>
      </c>
      <c r="H565" s="1" t="s">
        <v>16664</v>
      </c>
      <c r="I565" s="1" t="s">
        <v>16665</v>
      </c>
      <c r="J565" s="1" t="s">
        <v>16665</v>
      </c>
      <c r="K565" s="2"/>
      <c r="L565" s="1">
        <v>5.0</v>
      </c>
      <c r="M565" s="1"/>
      <c r="N565" s="1">
        <v>20.31785</v>
      </c>
      <c r="O565" s="1" t="s">
        <v>14940</v>
      </c>
      <c r="P565" s="1" t="s">
        <v>16666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28</v>
      </c>
      <c r="B566" s="1" t="s">
        <v>17</v>
      </c>
      <c r="C566" s="1">
        <v>214.2</v>
      </c>
      <c r="D566" s="1">
        <v>0.0</v>
      </c>
      <c r="E566" s="1" t="s">
        <v>29</v>
      </c>
      <c r="F566" s="1" t="s">
        <v>19</v>
      </c>
      <c r="G566" s="1" t="s">
        <v>20</v>
      </c>
      <c r="H566" s="1" t="s">
        <v>16667</v>
      </c>
      <c r="I566" s="1" t="s">
        <v>16668</v>
      </c>
      <c r="J566" s="1" t="s">
        <v>16668</v>
      </c>
      <c r="K566" s="2"/>
      <c r="L566" s="1">
        <v>-3.0</v>
      </c>
      <c r="M566" s="1"/>
      <c r="N566" s="1">
        <v>11.54955</v>
      </c>
      <c r="O566" s="1" t="s">
        <v>14940</v>
      </c>
      <c r="P566" s="1" t="s">
        <v>15094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36</v>
      </c>
      <c r="B567" s="1" t="s">
        <v>17</v>
      </c>
      <c r="C567" s="1">
        <v>777.0</v>
      </c>
      <c r="D567" s="1">
        <v>0.0</v>
      </c>
      <c r="E567" s="1" t="s">
        <v>29</v>
      </c>
      <c r="F567" s="1" t="s">
        <v>38</v>
      </c>
      <c r="G567" s="1" t="s">
        <v>20</v>
      </c>
      <c r="H567" s="1" t="s">
        <v>16669</v>
      </c>
      <c r="I567" s="1" t="s">
        <v>16670</v>
      </c>
      <c r="J567" s="1" t="s">
        <v>16671</v>
      </c>
      <c r="K567" s="1" t="s">
        <v>16672</v>
      </c>
      <c r="L567" s="1">
        <v>-10.0</v>
      </c>
      <c r="M567" s="1">
        <v>3.1631666666666667</v>
      </c>
      <c r="N567" s="1">
        <v>29.278366666666667</v>
      </c>
      <c r="O567" s="1" t="s">
        <v>5407</v>
      </c>
      <c r="P567" s="1" t="s">
        <v>16673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36</v>
      </c>
      <c r="B568" s="1" t="s">
        <v>17</v>
      </c>
      <c r="C568" s="1">
        <v>273.0</v>
      </c>
      <c r="D568" s="1">
        <v>0.0</v>
      </c>
      <c r="E568" s="1" t="s">
        <v>29</v>
      </c>
      <c r="F568" s="1" t="s">
        <v>38</v>
      </c>
      <c r="G568" s="1" t="s">
        <v>20</v>
      </c>
      <c r="H568" s="1" t="s">
        <v>16674</v>
      </c>
      <c r="I568" s="1" t="s">
        <v>16675</v>
      </c>
      <c r="J568" s="1" t="s">
        <v>16676</v>
      </c>
      <c r="K568" s="1" t="s">
        <v>16677</v>
      </c>
      <c r="L568" s="1">
        <v>0.0</v>
      </c>
      <c r="M568" s="1">
        <v>2.388733333333333</v>
      </c>
      <c r="N568" s="1">
        <v>22.73345</v>
      </c>
      <c r="O568" s="1" t="s">
        <v>5407</v>
      </c>
      <c r="P568" s="1" t="s">
        <v>16678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485</v>
      </c>
      <c r="C569" s="1">
        <v>329.0</v>
      </c>
      <c r="D569" s="1">
        <v>0.0</v>
      </c>
      <c r="E569" s="1" t="s">
        <v>13804</v>
      </c>
      <c r="F569" s="1" t="s">
        <v>19</v>
      </c>
      <c r="G569" s="1" t="s">
        <v>20</v>
      </c>
      <c r="H569" s="1" t="s">
        <v>16679</v>
      </c>
      <c r="I569" s="1" t="s">
        <v>16680</v>
      </c>
      <c r="J569" s="1" t="s">
        <v>16680</v>
      </c>
      <c r="K569" s="2"/>
      <c r="L569" s="1">
        <v>2.0</v>
      </c>
      <c r="M569" s="1"/>
      <c r="N569" s="1">
        <v>17.81665</v>
      </c>
      <c r="O569" s="1" t="s">
        <v>14940</v>
      </c>
      <c r="P569" s="1" t="s">
        <v>2316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16</v>
      </c>
      <c r="B570" s="1" t="s">
        <v>485</v>
      </c>
      <c r="C570" s="1">
        <v>329.0</v>
      </c>
      <c r="D570" s="1">
        <v>0.0</v>
      </c>
      <c r="E570" s="1" t="s">
        <v>16681</v>
      </c>
      <c r="F570" s="1" t="s">
        <v>19</v>
      </c>
      <c r="G570" s="1" t="s">
        <v>20</v>
      </c>
      <c r="H570" s="1" t="s">
        <v>16682</v>
      </c>
      <c r="I570" s="1" t="s">
        <v>16683</v>
      </c>
      <c r="J570" s="1" t="s">
        <v>16683</v>
      </c>
      <c r="K570" s="2"/>
      <c r="L570" s="1">
        <v>0.0</v>
      </c>
      <c r="M570" s="1"/>
      <c r="N570" s="1">
        <v>15.216433333333333</v>
      </c>
      <c r="O570" s="1" t="s">
        <v>14940</v>
      </c>
      <c r="P570" s="1" t="s">
        <v>378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58</v>
      </c>
      <c r="B571" s="1" t="s">
        <v>485</v>
      </c>
      <c r="C571" s="1">
        <v>528.0</v>
      </c>
      <c r="D571" s="1">
        <v>0.0</v>
      </c>
      <c r="E571" s="2"/>
      <c r="F571" s="1" t="s">
        <v>19</v>
      </c>
      <c r="G571" s="1" t="s">
        <v>20</v>
      </c>
      <c r="H571" s="1" t="s">
        <v>16684</v>
      </c>
      <c r="I571" s="1" t="s">
        <v>16685</v>
      </c>
      <c r="J571" s="1" t="s">
        <v>16685</v>
      </c>
      <c r="K571" s="2"/>
      <c r="L571" s="1">
        <v>-1.0</v>
      </c>
      <c r="M571" s="1"/>
      <c r="N571" s="1">
        <v>18.316133333333333</v>
      </c>
      <c r="O571" s="1" t="s">
        <v>14940</v>
      </c>
      <c r="P571" s="1" t="s">
        <v>16686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179</v>
      </c>
      <c r="B572" s="1" t="s">
        <v>17</v>
      </c>
      <c r="C572" s="1">
        <v>119.0</v>
      </c>
      <c r="D572" s="1">
        <v>0.0</v>
      </c>
      <c r="E572" s="2"/>
      <c r="F572" s="1" t="s">
        <v>67</v>
      </c>
      <c r="G572" s="1" t="s">
        <v>93</v>
      </c>
      <c r="H572" s="1" t="s">
        <v>16687</v>
      </c>
      <c r="I572" s="1" t="s">
        <v>16688</v>
      </c>
      <c r="J572" s="1" t="s">
        <v>8240</v>
      </c>
      <c r="K572" s="2"/>
      <c r="L572" s="1">
        <v>662.0</v>
      </c>
      <c r="M572" s="1"/>
      <c r="N572" s="1">
        <v>8.84605</v>
      </c>
      <c r="O572" s="1" t="s">
        <v>182</v>
      </c>
      <c r="P572" s="1" t="s">
        <v>16689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179</v>
      </c>
      <c r="B573" s="1" t="s">
        <v>17</v>
      </c>
      <c r="C573" s="1">
        <v>124.5</v>
      </c>
      <c r="D573" s="1">
        <v>124.5</v>
      </c>
      <c r="E573" s="2"/>
      <c r="F573" s="1" t="s">
        <v>67</v>
      </c>
      <c r="G573" s="1" t="s">
        <v>93</v>
      </c>
      <c r="H573" s="1" t="s">
        <v>16690</v>
      </c>
      <c r="I573" s="1" t="s">
        <v>16691</v>
      </c>
      <c r="J573" s="1" t="s">
        <v>8240</v>
      </c>
      <c r="K573" s="2"/>
      <c r="L573" s="1">
        <v>669.0</v>
      </c>
      <c r="M573" s="1"/>
      <c r="N573" s="1">
        <v>7.9389666666666665</v>
      </c>
      <c r="O573" s="1" t="s">
        <v>182</v>
      </c>
      <c r="P573" s="1" t="s">
        <v>16692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28</v>
      </c>
      <c r="B574" s="1" t="s">
        <v>17</v>
      </c>
      <c r="C574" s="3">
        <v>495.4</v>
      </c>
      <c r="D574" s="1">
        <v>0.0</v>
      </c>
      <c r="E574" s="1" t="s">
        <v>29</v>
      </c>
      <c r="F574" s="1" t="s">
        <v>19</v>
      </c>
      <c r="G574" s="1" t="s">
        <v>20</v>
      </c>
      <c r="H574" s="1" t="s">
        <v>16693</v>
      </c>
      <c r="I574" s="1" t="s">
        <v>16694</v>
      </c>
      <c r="J574" s="1" t="s">
        <v>16694</v>
      </c>
      <c r="K574" s="2"/>
      <c r="L574" s="1">
        <v>-2.0</v>
      </c>
      <c r="M574" s="1"/>
      <c r="N574" s="1">
        <v>12.102116666666667</v>
      </c>
      <c r="O574" s="1" t="s">
        <v>14940</v>
      </c>
      <c r="P574" s="1" t="s">
        <v>16695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179</v>
      </c>
      <c r="B575" s="1" t="s">
        <v>17</v>
      </c>
      <c r="C575" s="1">
        <v>279.0</v>
      </c>
      <c r="D575" s="1">
        <v>0.0</v>
      </c>
      <c r="E575" s="2"/>
      <c r="F575" s="1" t="s">
        <v>67</v>
      </c>
      <c r="G575" s="1" t="s">
        <v>93</v>
      </c>
      <c r="H575" s="1" t="s">
        <v>16696</v>
      </c>
      <c r="I575" s="1" t="s">
        <v>16697</v>
      </c>
      <c r="J575" s="1" t="s">
        <v>8240</v>
      </c>
      <c r="K575" s="2"/>
      <c r="L575" s="1">
        <v>693.0</v>
      </c>
      <c r="M575" s="1"/>
      <c r="N575" s="1">
        <v>9.082916666666666</v>
      </c>
      <c r="O575" s="1" t="s">
        <v>182</v>
      </c>
      <c r="P575" s="1" t="s">
        <v>16698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16</v>
      </c>
      <c r="B576" s="1" t="s">
        <v>485</v>
      </c>
      <c r="C576" s="1">
        <v>593.0</v>
      </c>
      <c r="D576" s="1">
        <v>0.0</v>
      </c>
      <c r="E576" s="1" t="s">
        <v>16699</v>
      </c>
      <c r="F576" s="1" t="s">
        <v>19</v>
      </c>
      <c r="G576" s="1" t="s">
        <v>20</v>
      </c>
      <c r="H576" s="1" t="s">
        <v>16700</v>
      </c>
      <c r="I576" s="1" t="s">
        <v>16701</v>
      </c>
      <c r="J576" s="1" t="s">
        <v>16701</v>
      </c>
      <c r="K576" s="2"/>
      <c r="L576" s="1">
        <v>-3.0</v>
      </c>
      <c r="M576" s="1"/>
      <c r="N576" s="1">
        <v>16.41745</v>
      </c>
      <c r="O576" s="1" t="s">
        <v>14940</v>
      </c>
      <c r="P576" s="1" t="s">
        <v>16702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28</v>
      </c>
      <c r="B577" s="1" t="s">
        <v>17</v>
      </c>
      <c r="C577" s="1">
        <v>214.2</v>
      </c>
      <c r="D577" s="1">
        <v>0.0</v>
      </c>
      <c r="E577" s="1" t="s">
        <v>29</v>
      </c>
      <c r="F577" s="1" t="s">
        <v>19</v>
      </c>
      <c r="G577" s="1" t="s">
        <v>20</v>
      </c>
      <c r="H577" s="1" t="s">
        <v>16703</v>
      </c>
      <c r="I577" s="1" t="s">
        <v>16704</v>
      </c>
      <c r="J577" s="1" t="s">
        <v>16704</v>
      </c>
      <c r="K577" s="2"/>
      <c r="L577" s="1">
        <v>0.0</v>
      </c>
      <c r="M577" s="1"/>
      <c r="N577" s="1">
        <v>15.7432</v>
      </c>
      <c r="O577" s="1" t="s">
        <v>14940</v>
      </c>
      <c r="P577" s="1" t="s">
        <v>16705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179</v>
      </c>
      <c r="B578" s="1" t="s">
        <v>17</v>
      </c>
      <c r="C578" s="1">
        <v>498.0</v>
      </c>
      <c r="D578" s="1">
        <v>0.0</v>
      </c>
      <c r="E578" s="2"/>
      <c r="F578" s="1" t="s">
        <v>67</v>
      </c>
      <c r="G578" s="1" t="s">
        <v>93</v>
      </c>
      <c r="H578" s="1" t="s">
        <v>16706</v>
      </c>
      <c r="I578" s="1" t="s">
        <v>16707</v>
      </c>
      <c r="J578" s="1" t="s">
        <v>8240</v>
      </c>
      <c r="K578" s="2"/>
      <c r="L578" s="1">
        <v>599.0</v>
      </c>
      <c r="M578" s="1"/>
      <c r="N578" s="1">
        <v>136.45485</v>
      </c>
      <c r="O578" s="1" t="s">
        <v>182</v>
      </c>
      <c r="P578" s="1" t="s">
        <v>16708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28</v>
      </c>
      <c r="B579" s="1" t="s">
        <v>17</v>
      </c>
      <c r="C579" s="1">
        <v>429.0</v>
      </c>
      <c r="D579" s="1">
        <v>0.0</v>
      </c>
      <c r="E579" s="1" t="s">
        <v>29</v>
      </c>
      <c r="F579" s="1" t="s">
        <v>19</v>
      </c>
      <c r="G579" s="1" t="s">
        <v>20</v>
      </c>
      <c r="H579" s="1" t="s">
        <v>16709</v>
      </c>
      <c r="I579" s="1" t="s">
        <v>16710</v>
      </c>
      <c r="J579" s="1" t="s">
        <v>16710</v>
      </c>
      <c r="K579" s="2"/>
      <c r="L579" s="1">
        <v>0.0</v>
      </c>
      <c r="M579" s="1"/>
      <c r="N579" s="1">
        <v>15.3</v>
      </c>
      <c r="O579" s="1" t="s">
        <v>14940</v>
      </c>
      <c r="P579" s="1" t="s">
        <v>16711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28</v>
      </c>
      <c r="B580" s="1" t="s">
        <v>17</v>
      </c>
      <c r="C580" s="1">
        <v>677.4</v>
      </c>
      <c r="D580" s="1">
        <v>0.0</v>
      </c>
      <c r="E580" s="1" t="s">
        <v>29</v>
      </c>
      <c r="F580" s="1" t="s">
        <v>19</v>
      </c>
      <c r="G580" s="1" t="s">
        <v>20</v>
      </c>
      <c r="H580" s="1" t="s">
        <v>16712</v>
      </c>
      <c r="I580" s="1" t="s">
        <v>16713</v>
      </c>
      <c r="J580" s="1" t="s">
        <v>16713</v>
      </c>
      <c r="K580" s="2"/>
      <c r="L580" s="1">
        <v>1.0</v>
      </c>
      <c r="M580" s="1"/>
      <c r="N580" s="1">
        <v>21.12945</v>
      </c>
      <c r="O580" s="1" t="s">
        <v>14940</v>
      </c>
      <c r="P580" s="1" t="s">
        <v>16714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485</v>
      </c>
      <c r="C581" s="1">
        <v>642.0</v>
      </c>
      <c r="D581" s="1">
        <v>0.0</v>
      </c>
      <c r="E581" s="1" t="s">
        <v>255</v>
      </c>
      <c r="F581" s="1" t="s">
        <v>19</v>
      </c>
      <c r="G581" s="1" t="s">
        <v>20</v>
      </c>
      <c r="H581" s="1" t="s">
        <v>16715</v>
      </c>
      <c r="I581" s="1" t="s">
        <v>16716</v>
      </c>
      <c r="J581" s="1" t="s">
        <v>16716</v>
      </c>
      <c r="K581" s="2"/>
      <c r="L581" s="1">
        <v>-3.0</v>
      </c>
      <c r="M581" s="1"/>
      <c r="N581" s="1">
        <v>16.854133333333333</v>
      </c>
      <c r="O581" s="1" t="s">
        <v>14940</v>
      </c>
      <c r="P581" s="1" t="s">
        <v>16717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28</v>
      </c>
      <c r="B582" s="1" t="s">
        <v>17</v>
      </c>
      <c r="C582" s="1">
        <v>321.0</v>
      </c>
      <c r="D582" s="1">
        <v>0.0</v>
      </c>
      <c r="E582" s="1" t="s">
        <v>29</v>
      </c>
      <c r="F582" s="1" t="s">
        <v>19</v>
      </c>
      <c r="G582" s="1" t="s">
        <v>20</v>
      </c>
      <c r="H582" s="1" t="s">
        <v>16718</v>
      </c>
      <c r="I582" s="1" t="s">
        <v>16719</v>
      </c>
      <c r="J582" s="1" t="s">
        <v>16719</v>
      </c>
      <c r="K582" s="2"/>
      <c r="L582" s="1">
        <v>3.0</v>
      </c>
      <c r="M582" s="1"/>
      <c r="N582" s="1">
        <v>18.884883333333335</v>
      </c>
      <c r="O582" s="1" t="s">
        <v>14940</v>
      </c>
      <c r="P582" s="1" t="s">
        <v>16720</v>
      </c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1" t="s">
        <v>28</v>
      </c>
      <c r="B583" s="1" t="s">
        <v>17</v>
      </c>
      <c r="C583" s="1">
        <v>306.2</v>
      </c>
      <c r="D583" s="1">
        <v>0.0</v>
      </c>
      <c r="E583" s="1" t="s">
        <v>29</v>
      </c>
      <c r="F583" s="1" t="s">
        <v>19</v>
      </c>
      <c r="G583" s="1" t="s">
        <v>20</v>
      </c>
      <c r="H583" s="1" t="s">
        <v>16721</v>
      </c>
      <c r="I583" s="1" t="s">
        <v>16722</v>
      </c>
      <c r="J583" s="1" t="s">
        <v>16722</v>
      </c>
      <c r="K583" s="2"/>
      <c r="L583" s="1">
        <v>8.0</v>
      </c>
      <c r="M583" s="1"/>
      <c r="N583" s="1">
        <v>23.6122</v>
      </c>
      <c r="O583" s="1" t="s">
        <v>14940</v>
      </c>
      <c r="P583" s="1" t="s">
        <v>16723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485</v>
      </c>
      <c r="C584" s="1">
        <v>642.0</v>
      </c>
      <c r="D584" s="1">
        <v>0.0</v>
      </c>
      <c r="E584" s="1" t="s">
        <v>16724</v>
      </c>
      <c r="F584" s="1" t="s">
        <v>19</v>
      </c>
      <c r="G584" s="1" t="s">
        <v>20</v>
      </c>
      <c r="H584" s="1" t="s">
        <v>16725</v>
      </c>
      <c r="I584" s="1" t="s">
        <v>16726</v>
      </c>
      <c r="J584" s="1" t="s">
        <v>16726</v>
      </c>
      <c r="K584" s="2"/>
      <c r="L584" s="1">
        <v>14.0</v>
      </c>
      <c r="M584" s="1"/>
      <c r="N584" s="1">
        <v>34.74335</v>
      </c>
      <c r="O584" s="1" t="s">
        <v>14940</v>
      </c>
      <c r="P584" s="1" t="s">
        <v>16727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28</v>
      </c>
      <c r="B585" s="1" t="s">
        <v>17</v>
      </c>
      <c r="C585" s="1">
        <v>273.2</v>
      </c>
      <c r="D585" s="1">
        <v>0.0</v>
      </c>
      <c r="E585" s="1" t="s">
        <v>29</v>
      </c>
      <c r="F585" s="1" t="s">
        <v>19</v>
      </c>
      <c r="G585" s="1" t="s">
        <v>20</v>
      </c>
      <c r="H585" s="1" t="s">
        <v>16728</v>
      </c>
      <c r="I585" s="1" t="s">
        <v>16729</v>
      </c>
      <c r="J585" s="1" t="s">
        <v>16729</v>
      </c>
      <c r="K585" s="2"/>
      <c r="L585" s="1">
        <v>9.0</v>
      </c>
      <c r="M585" s="1"/>
      <c r="N585" s="1">
        <v>24.012633333333333</v>
      </c>
      <c r="O585" s="1" t="s">
        <v>14940</v>
      </c>
      <c r="P585" s="1" t="s">
        <v>16730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28</v>
      </c>
      <c r="B586" s="1" t="s">
        <v>17</v>
      </c>
      <c r="C586" s="1">
        <v>214.2</v>
      </c>
      <c r="D586" s="1">
        <v>0.0</v>
      </c>
      <c r="E586" s="1" t="s">
        <v>29</v>
      </c>
      <c r="F586" s="1" t="s">
        <v>19</v>
      </c>
      <c r="G586" s="1" t="s">
        <v>20</v>
      </c>
      <c r="H586" s="1" t="s">
        <v>16731</v>
      </c>
      <c r="I586" s="1" t="s">
        <v>16732</v>
      </c>
      <c r="J586" s="1" t="s">
        <v>16732</v>
      </c>
      <c r="K586" s="2"/>
      <c r="L586" s="1">
        <v>18.0</v>
      </c>
      <c r="M586" s="1"/>
      <c r="N586" s="1">
        <v>33.80701666666667</v>
      </c>
      <c r="O586" s="1" t="s">
        <v>14940</v>
      </c>
      <c r="P586" s="1" t="s">
        <v>14987</v>
      </c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1" t="s">
        <v>28</v>
      </c>
      <c r="B587" s="1" t="s">
        <v>17</v>
      </c>
      <c r="C587" s="1">
        <v>388.0</v>
      </c>
      <c r="D587" s="1">
        <v>0.0</v>
      </c>
      <c r="E587" s="1" t="s">
        <v>29</v>
      </c>
      <c r="F587" s="1" t="s">
        <v>19</v>
      </c>
      <c r="G587" s="1" t="s">
        <v>20</v>
      </c>
      <c r="H587" s="1" t="s">
        <v>16733</v>
      </c>
      <c r="I587" s="1" t="s">
        <v>16734</v>
      </c>
      <c r="J587" s="1" t="s">
        <v>16734</v>
      </c>
      <c r="K587" s="2"/>
      <c r="L587" s="1">
        <v>4.0</v>
      </c>
      <c r="M587" s="1"/>
      <c r="N587" s="1">
        <v>19.262666666666668</v>
      </c>
      <c r="O587" s="1" t="s">
        <v>14940</v>
      </c>
      <c r="P587" s="1" t="s">
        <v>16316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28</v>
      </c>
      <c r="B588" s="1" t="s">
        <v>17</v>
      </c>
      <c r="C588" s="1">
        <v>574.4</v>
      </c>
      <c r="D588" s="1">
        <v>0.0</v>
      </c>
      <c r="E588" s="1" t="s">
        <v>29</v>
      </c>
      <c r="F588" s="1" t="s">
        <v>19</v>
      </c>
      <c r="G588" s="1" t="s">
        <v>20</v>
      </c>
      <c r="H588" s="1" t="s">
        <v>16735</v>
      </c>
      <c r="I588" s="1" t="s">
        <v>16736</v>
      </c>
      <c r="J588" s="1" t="s">
        <v>16736</v>
      </c>
      <c r="K588" s="2"/>
      <c r="L588" s="1">
        <v>15.0</v>
      </c>
      <c r="M588" s="1"/>
      <c r="N588" s="1">
        <v>35.43525</v>
      </c>
      <c r="O588" s="1" t="s">
        <v>14940</v>
      </c>
      <c r="P588" s="1" t="s">
        <v>16737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28</v>
      </c>
      <c r="B589" s="1" t="s">
        <v>17</v>
      </c>
      <c r="C589" s="1">
        <v>259.2</v>
      </c>
      <c r="D589" s="1">
        <v>0.0</v>
      </c>
      <c r="E589" s="1" t="s">
        <v>29</v>
      </c>
      <c r="F589" s="1" t="s">
        <v>19</v>
      </c>
      <c r="G589" s="1" t="s">
        <v>20</v>
      </c>
      <c r="H589" s="1" t="s">
        <v>16738</v>
      </c>
      <c r="I589" s="1" t="s">
        <v>16739</v>
      </c>
      <c r="J589" s="1" t="s">
        <v>16739</v>
      </c>
      <c r="K589" s="2"/>
      <c r="L589" s="1">
        <v>6.0</v>
      </c>
      <c r="M589" s="1"/>
      <c r="N589" s="1">
        <v>21.5559</v>
      </c>
      <c r="O589" s="1" t="s">
        <v>14940</v>
      </c>
      <c r="P589" s="1" t="s">
        <v>16740</v>
      </c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1" t="s">
        <v>28</v>
      </c>
      <c r="B590" s="1" t="s">
        <v>17</v>
      </c>
      <c r="C590" s="1">
        <v>421.4</v>
      </c>
      <c r="D590" s="1">
        <v>0.0</v>
      </c>
      <c r="E590" s="1" t="s">
        <v>29</v>
      </c>
      <c r="F590" s="1" t="s">
        <v>19</v>
      </c>
      <c r="G590" s="1" t="s">
        <v>20</v>
      </c>
      <c r="H590" s="1" t="s">
        <v>16741</v>
      </c>
      <c r="I590" s="1" t="s">
        <v>16742</v>
      </c>
      <c r="J590" s="1" t="s">
        <v>16742</v>
      </c>
      <c r="K590" s="2"/>
      <c r="L590" s="1">
        <v>7.0</v>
      </c>
      <c r="M590" s="1"/>
      <c r="N590" s="1">
        <v>22.2016</v>
      </c>
      <c r="O590" s="1" t="s">
        <v>14940</v>
      </c>
      <c r="P590" s="1" t="s">
        <v>16743</v>
      </c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1" t="s">
        <v>28</v>
      </c>
      <c r="B591" s="1" t="s">
        <v>17</v>
      </c>
      <c r="C591" s="1">
        <v>281.2</v>
      </c>
      <c r="D591" s="1">
        <v>0.0</v>
      </c>
      <c r="E591" s="1" t="s">
        <v>29</v>
      </c>
      <c r="F591" s="1" t="s">
        <v>19</v>
      </c>
      <c r="G591" s="1" t="s">
        <v>20</v>
      </c>
      <c r="H591" s="1" t="s">
        <v>16744</v>
      </c>
      <c r="I591" s="1" t="s">
        <v>16745</v>
      </c>
      <c r="J591" s="1" t="s">
        <v>16745</v>
      </c>
      <c r="K591" s="2"/>
      <c r="L591" s="1">
        <v>0.0</v>
      </c>
      <c r="M591" s="1"/>
      <c r="N591" s="1">
        <v>14.484283333333334</v>
      </c>
      <c r="O591" s="1" t="s">
        <v>14940</v>
      </c>
      <c r="P591" s="1" t="s">
        <v>16746</v>
      </c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1" t="s">
        <v>28</v>
      </c>
      <c r="B592" s="1" t="s">
        <v>17</v>
      </c>
      <c r="C592" s="1">
        <v>200.57</v>
      </c>
      <c r="D592" s="1">
        <v>80.63</v>
      </c>
      <c r="E592" s="1" t="s">
        <v>29</v>
      </c>
      <c r="F592" s="1" t="s">
        <v>19</v>
      </c>
      <c r="G592" s="1" t="s">
        <v>20</v>
      </c>
      <c r="H592" s="1" t="s">
        <v>16747</v>
      </c>
      <c r="I592" s="1" t="s">
        <v>16748</v>
      </c>
      <c r="J592" s="1" t="s">
        <v>16748</v>
      </c>
      <c r="K592" s="2"/>
      <c r="L592" s="1">
        <v>-8.0</v>
      </c>
      <c r="M592" s="1"/>
      <c r="N592" s="1">
        <v>6.902216666666667</v>
      </c>
      <c r="O592" s="1" t="s">
        <v>14940</v>
      </c>
      <c r="P592" s="1" t="s">
        <v>16749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28</v>
      </c>
      <c r="B593" s="1" t="s">
        <v>17</v>
      </c>
      <c r="C593" s="1">
        <v>214.2</v>
      </c>
      <c r="D593" s="1">
        <v>0.0</v>
      </c>
      <c r="E593" s="1" t="s">
        <v>29</v>
      </c>
      <c r="F593" s="1" t="s">
        <v>19</v>
      </c>
      <c r="G593" s="1" t="s">
        <v>20</v>
      </c>
      <c r="H593" s="1" t="s">
        <v>16750</v>
      </c>
      <c r="I593" s="1" t="s">
        <v>16751</v>
      </c>
      <c r="J593" s="1" t="s">
        <v>16751</v>
      </c>
      <c r="K593" s="2"/>
      <c r="L593" s="1">
        <v>-7.0</v>
      </c>
      <c r="M593" s="1"/>
      <c r="N593" s="1">
        <v>7.782533333333333</v>
      </c>
      <c r="O593" s="1" t="s">
        <v>14940</v>
      </c>
      <c r="P593" s="1" t="s">
        <v>14987</v>
      </c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1" t="s">
        <v>36</v>
      </c>
      <c r="B594" s="1" t="s">
        <v>17</v>
      </c>
      <c r="C594" s="1">
        <v>249.0</v>
      </c>
      <c r="D594" s="1">
        <v>0.0</v>
      </c>
      <c r="E594" s="1" t="s">
        <v>29</v>
      </c>
      <c r="F594" s="1" t="s">
        <v>38</v>
      </c>
      <c r="G594" s="1" t="s">
        <v>20</v>
      </c>
      <c r="H594" s="1" t="s">
        <v>16752</v>
      </c>
      <c r="I594" s="1" t="s">
        <v>16753</v>
      </c>
      <c r="J594" s="1" t="s">
        <v>16754</v>
      </c>
      <c r="K594" s="1" t="s">
        <v>16755</v>
      </c>
      <c r="L594" s="1">
        <v>0.0</v>
      </c>
      <c r="M594" s="1">
        <v>4.4942</v>
      </c>
      <c r="N594" s="1">
        <v>14.294483333333334</v>
      </c>
      <c r="O594" s="1" t="s">
        <v>5407</v>
      </c>
      <c r="P594" s="1" t="s">
        <v>7362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28</v>
      </c>
      <c r="B595" s="1" t="s">
        <v>17</v>
      </c>
      <c r="C595" s="1">
        <v>153.67</v>
      </c>
      <c r="D595" s="1">
        <v>60.53</v>
      </c>
      <c r="E595" s="1" t="s">
        <v>29</v>
      </c>
      <c r="F595" s="1" t="s">
        <v>19</v>
      </c>
      <c r="G595" s="1" t="s">
        <v>20</v>
      </c>
      <c r="H595" s="1" t="s">
        <v>16756</v>
      </c>
      <c r="I595" s="1" t="s">
        <v>16757</v>
      </c>
      <c r="J595" s="1" t="s">
        <v>16757</v>
      </c>
      <c r="K595" s="2"/>
      <c r="L595" s="1">
        <v>-5.0</v>
      </c>
      <c r="M595" s="1"/>
      <c r="N595" s="1">
        <v>9.03525</v>
      </c>
      <c r="O595" s="1" t="s">
        <v>14940</v>
      </c>
      <c r="P595" s="1" t="s">
        <v>14987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36</v>
      </c>
      <c r="B596" s="1" t="s">
        <v>17</v>
      </c>
      <c r="C596" s="1">
        <v>384.0</v>
      </c>
      <c r="D596" s="1">
        <v>0.0</v>
      </c>
      <c r="E596" s="1" t="s">
        <v>29</v>
      </c>
      <c r="F596" s="1" t="s">
        <v>38</v>
      </c>
      <c r="G596" s="1" t="s">
        <v>20</v>
      </c>
      <c r="H596" s="1" t="s">
        <v>16758</v>
      </c>
      <c r="I596" s="1" t="s">
        <v>16759</v>
      </c>
      <c r="J596" s="1" t="s">
        <v>16760</v>
      </c>
      <c r="K596" s="1" t="s">
        <v>16761</v>
      </c>
      <c r="L596" s="1">
        <v>0.0</v>
      </c>
      <c r="M596" s="1">
        <v>1.73835</v>
      </c>
      <c r="N596" s="1">
        <v>15.59985</v>
      </c>
      <c r="O596" s="1" t="s">
        <v>5407</v>
      </c>
      <c r="P596" s="1" t="s">
        <v>16762</v>
      </c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1" t="s">
        <v>28</v>
      </c>
      <c r="B597" s="1" t="s">
        <v>17</v>
      </c>
      <c r="C597" s="1">
        <v>214.2</v>
      </c>
      <c r="D597" s="1">
        <v>0.0</v>
      </c>
      <c r="E597" s="1" t="s">
        <v>29</v>
      </c>
      <c r="F597" s="1" t="s">
        <v>19</v>
      </c>
      <c r="G597" s="1" t="s">
        <v>20</v>
      </c>
      <c r="H597" s="1" t="s">
        <v>16763</v>
      </c>
      <c r="I597" s="1" t="s">
        <v>16764</v>
      </c>
      <c r="J597" s="1" t="s">
        <v>16764</v>
      </c>
      <c r="K597" s="2"/>
      <c r="L597" s="1">
        <v>2.0</v>
      </c>
      <c r="M597" s="1"/>
      <c r="N597" s="1">
        <v>17.2643</v>
      </c>
      <c r="O597" s="1" t="s">
        <v>14940</v>
      </c>
      <c r="P597" s="1" t="s">
        <v>14987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179</v>
      </c>
      <c r="B598" s="1" t="s">
        <v>17</v>
      </c>
      <c r="C598" s="1">
        <v>119.0</v>
      </c>
      <c r="D598" s="1">
        <v>0.0</v>
      </c>
      <c r="E598" s="2"/>
      <c r="F598" s="1" t="s">
        <v>67</v>
      </c>
      <c r="G598" s="1" t="s">
        <v>93</v>
      </c>
      <c r="H598" s="1" t="s">
        <v>16765</v>
      </c>
      <c r="I598" s="1" t="s">
        <v>16766</v>
      </c>
      <c r="J598" s="1" t="s">
        <v>16766</v>
      </c>
      <c r="K598" s="2"/>
      <c r="L598" s="1">
        <v>1.0</v>
      </c>
      <c r="M598" s="1"/>
      <c r="N598" s="1">
        <v>6.587383333333333</v>
      </c>
      <c r="O598" s="1" t="s">
        <v>182</v>
      </c>
      <c r="P598" s="1" t="s">
        <v>16767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179</v>
      </c>
      <c r="B599" s="1" t="s">
        <v>17</v>
      </c>
      <c r="C599" s="1">
        <v>124.5</v>
      </c>
      <c r="D599" s="1">
        <v>124.5</v>
      </c>
      <c r="E599" s="2"/>
      <c r="F599" s="1" t="s">
        <v>67</v>
      </c>
      <c r="G599" s="1" t="s">
        <v>93</v>
      </c>
      <c r="H599" s="1" t="s">
        <v>16768</v>
      </c>
      <c r="I599" s="1" t="s">
        <v>16769</v>
      </c>
      <c r="J599" s="1" t="s">
        <v>16769</v>
      </c>
      <c r="K599" s="2"/>
      <c r="L599" s="1">
        <v>9.0</v>
      </c>
      <c r="M599" s="1"/>
      <c r="N599" s="1">
        <v>14.135233333333334</v>
      </c>
      <c r="O599" s="1" t="s">
        <v>182</v>
      </c>
      <c r="P599" s="1" t="s">
        <v>16770</v>
      </c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1" t="s">
        <v>28</v>
      </c>
      <c r="B600" s="1" t="s">
        <v>17</v>
      </c>
      <c r="C600" s="1">
        <v>214.2</v>
      </c>
      <c r="D600" s="1">
        <v>0.0</v>
      </c>
      <c r="E600" s="1" t="s">
        <v>29</v>
      </c>
      <c r="F600" s="1" t="s">
        <v>19</v>
      </c>
      <c r="G600" s="1" t="s">
        <v>20</v>
      </c>
      <c r="H600" s="1" t="s">
        <v>16771</v>
      </c>
      <c r="I600" s="1" t="s">
        <v>16772</v>
      </c>
      <c r="J600" s="1" t="s">
        <v>16772</v>
      </c>
      <c r="K600" s="2"/>
      <c r="L600" s="1">
        <v>2.0</v>
      </c>
      <c r="M600" s="1"/>
      <c r="N600" s="1">
        <v>17.149516666666667</v>
      </c>
      <c r="O600" s="1" t="s">
        <v>14940</v>
      </c>
      <c r="P600" s="1" t="s">
        <v>15094</v>
      </c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1" t="s">
        <v>36</v>
      </c>
      <c r="B601" s="1" t="s">
        <v>17</v>
      </c>
      <c r="C601" s="1">
        <v>460.0</v>
      </c>
      <c r="D601" s="1">
        <v>122.0</v>
      </c>
      <c r="E601" s="1" t="s">
        <v>29</v>
      </c>
      <c r="F601" s="1" t="s">
        <v>38</v>
      </c>
      <c r="G601" s="1" t="s">
        <v>20</v>
      </c>
      <c r="H601" s="1" t="s">
        <v>16773</v>
      </c>
      <c r="I601" s="1" t="s">
        <v>16774</v>
      </c>
      <c r="J601" s="1" t="s">
        <v>16775</v>
      </c>
      <c r="K601" s="1" t="s">
        <v>16776</v>
      </c>
      <c r="L601" s="1">
        <v>29.0</v>
      </c>
      <c r="M601" s="1">
        <v>21.30385</v>
      </c>
      <c r="N601" s="1">
        <v>25.455833333333334</v>
      </c>
      <c r="O601" s="1" t="s">
        <v>5407</v>
      </c>
      <c r="P601" s="1" t="s">
        <v>16777</v>
      </c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1" t="s">
        <v>58</v>
      </c>
      <c r="B602" s="1" t="s">
        <v>17</v>
      </c>
      <c r="C602" s="1">
        <v>1053.0</v>
      </c>
      <c r="D602" s="1">
        <v>0.0</v>
      </c>
      <c r="E602" s="2"/>
      <c r="F602" s="1" t="s">
        <v>19</v>
      </c>
      <c r="G602" s="1" t="s">
        <v>20</v>
      </c>
      <c r="H602" s="1" t="s">
        <v>16778</v>
      </c>
      <c r="I602" s="1" t="s">
        <v>16779</v>
      </c>
      <c r="J602" s="1" t="s">
        <v>16779</v>
      </c>
      <c r="K602" s="2"/>
      <c r="L602" s="1">
        <v>9.0</v>
      </c>
      <c r="M602" s="1"/>
      <c r="N602" s="1">
        <v>29.053733333333334</v>
      </c>
      <c r="O602" s="1" t="s">
        <v>14940</v>
      </c>
      <c r="P602" s="1" t="s">
        <v>16780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179</v>
      </c>
      <c r="B603" s="1" t="s">
        <v>17</v>
      </c>
      <c r="C603" s="1">
        <v>249.0</v>
      </c>
      <c r="D603" s="1">
        <v>0.0</v>
      </c>
      <c r="E603" s="2"/>
      <c r="F603" s="1" t="s">
        <v>67</v>
      </c>
      <c r="G603" s="1" t="s">
        <v>93</v>
      </c>
      <c r="H603" s="1" t="s">
        <v>16781</v>
      </c>
      <c r="I603" s="1" t="s">
        <v>16782</v>
      </c>
      <c r="J603" s="1" t="s">
        <v>16782</v>
      </c>
      <c r="K603" s="2"/>
      <c r="L603" s="1">
        <v>32.0</v>
      </c>
      <c r="M603" s="1"/>
      <c r="N603" s="1">
        <v>37.37108333333333</v>
      </c>
      <c r="O603" s="1" t="s">
        <v>182</v>
      </c>
      <c r="P603" s="1" t="s">
        <v>16783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28</v>
      </c>
      <c r="B604" s="1" t="s">
        <v>17</v>
      </c>
      <c r="C604" s="1">
        <v>214.2</v>
      </c>
      <c r="D604" s="1">
        <v>0.0</v>
      </c>
      <c r="E604" s="1" t="s">
        <v>29</v>
      </c>
      <c r="F604" s="1" t="s">
        <v>19</v>
      </c>
      <c r="G604" s="1" t="s">
        <v>20</v>
      </c>
      <c r="H604" s="1" t="s">
        <v>16784</v>
      </c>
      <c r="I604" s="1" t="s">
        <v>16785</v>
      </c>
      <c r="J604" s="1" t="s">
        <v>16785</v>
      </c>
      <c r="K604" s="2"/>
      <c r="L604" s="1">
        <v>-3.0</v>
      </c>
      <c r="M604" s="1"/>
      <c r="N604" s="1">
        <v>11.590233333333334</v>
      </c>
      <c r="O604" s="1" t="s">
        <v>14940</v>
      </c>
      <c r="P604" s="1" t="s">
        <v>15166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28</v>
      </c>
      <c r="B605" s="1" t="s">
        <v>17</v>
      </c>
      <c r="C605" s="1">
        <v>3478.0</v>
      </c>
      <c r="D605" s="1">
        <v>0.0</v>
      </c>
      <c r="E605" s="1" t="s">
        <v>29</v>
      </c>
      <c r="F605" s="1" t="s">
        <v>19</v>
      </c>
      <c r="G605" s="1" t="s">
        <v>20</v>
      </c>
      <c r="H605" s="1" t="s">
        <v>16786</v>
      </c>
      <c r="I605" s="1" t="s">
        <v>16787</v>
      </c>
      <c r="J605" s="1" t="s">
        <v>16787</v>
      </c>
      <c r="K605" s="2"/>
      <c r="L605" s="1">
        <v>10.0</v>
      </c>
      <c r="M605" s="1"/>
      <c r="N605" s="1">
        <v>370.98633333333333</v>
      </c>
      <c r="O605" s="1" t="s">
        <v>14940</v>
      </c>
      <c r="P605" s="1" t="s">
        <v>16788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179</v>
      </c>
      <c r="B606" s="1" t="s">
        <v>17</v>
      </c>
      <c r="C606" s="1">
        <v>39.0</v>
      </c>
      <c r="D606" s="1">
        <v>0.0</v>
      </c>
      <c r="E606" s="2"/>
      <c r="F606" s="1" t="s">
        <v>67</v>
      </c>
      <c r="G606" s="1" t="s">
        <v>93</v>
      </c>
      <c r="H606" s="1" t="s">
        <v>16789</v>
      </c>
      <c r="I606" s="1" t="s">
        <v>16790</v>
      </c>
      <c r="J606" s="1" t="s">
        <v>16790</v>
      </c>
      <c r="K606" s="2"/>
      <c r="L606" s="1">
        <v>-4.0</v>
      </c>
      <c r="M606" s="1"/>
      <c r="N606" s="1">
        <v>0.037033333333333335</v>
      </c>
      <c r="O606" s="1" t="s">
        <v>182</v>
      </c>
      <c r="P606" s="1" t="s">
        <v>16791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58</v>
      </c>
      <c r="B607" s="1" t="s">
        <v>485</v>
      </c>
      <c r="C607" s="1">
        <v>329.0</v>
      </c>
      <c r="D607" s="1">
        <v>0.0</v>
      </c>
      <c r="E607" s="2"/>
      <c r="F607" s="1" t="s">
        <v>19</v>
      </c>
      <c r="G607" s="1" t="s">
        <v>20</v>
      </c>
      <c r="H607" s="1" t="s">
        <v>16792</v>
      </c>
      <c r="I607" s="1" t="s">
        <v>16793</v>
      </c>
      <c r="J607" s="1" t="s">
        <v>16793</v>
      </c>
      <c r="K607" s="2"/>
      <c r="L607" s="1">
        <v>-5.0</v>
      </c>
      <c r="M607" s="1"/>
      <c r="N607" s="1">
        <v>9.619816666666667</v>
      </c>
      <c r="O607" s="1" t="s">
        <v>14940</v>
      </c>
      <c r="P607" s="1" t="s">
        <v>15397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16</v>
      </c>
      <c r="B608" s="1" t="s">
        <v>17</v>
      </c>
      <c r="C608" s="1">
        <v>281.0</v>
      </c>
      <c r="D608" s="1">
        <v>0.0</v>
      </c>
      <c r="E608" s="1" t="s">
        <v>9549</v>
      </c>
      <c r="F608" s="1" t="s">
        <v>19</v>
      </c>
      <c r="G608" s="1" t="s">
        <v>20</v>
      </c>
      <c r="H608" s="1" t="s">
        <v>16794</v>
      </c>
      <c r="I608" s="1" t="s">
        <v>16795</v>
      </c>
      <c r="J608" s="1" t="s">
        <v>16795</v>
      </c>
      <c r="K608" s="2"/>
      <c r="L608" s="1">
        <v>-7.0</v>
      </c>
      <c r="M608" s="1"/>
      <c r="N608" s="1">
        <v>7.429966666666667</v>
      </c>
      <c r="O608" s="1" t="s">
        <v>14940</v>
      </c>
      <c r="P608" s="1" t="s">
        <v>16796</v>
      </c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1" t="s">
        <v>28</v>
      </c>
      <c r="B609" s="1" t="s">
        <v>17</v>
      </c>
      <c r="C609" s="1">
        <v>329.0</v>
      </c>
      <c r="D609" s="1">
        <v>0.0</v>
      </c>
      <c r="E609" s="1" t="s">
        <v>29</v>
      </c>
      <c r="F609" s="1" t="s">
        <v>19</v>
      </c>
      <c r="G609" s="1" t="s">
        <v>20</v>
      </c>
      <c r="H609" s="1" t="s">
        <v>16797</v>
      </c>
      <c r="I609" s="1" t="s">
        <v>16798</v>
      </c>
      <c r="J609" s="1" t="s">
        <v>16798</v>
      </c>
      <c r="K609" s="2"/>
      <c r="L609" s="1">
        <v>-5.0</v>
      </c>
      <c r="M609" s="1"/>
      <c r="N609" s="1">
        <v>9.293466666666667</v>
      </c>
      <c r="O609" s="1" t="s">
        <v>14940</v>
      </c>
      <c r="P609" s="1" t="s">
        <v>16799</v>
      </c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1">
        <v>299.0</v>
      </c>
      <c r="D610" s="1">
        <v>0.0</v>
      </c>
      <c r="E610" s="1" t="s">
        <v>16800</v>
      </c>
      <c r="F610" s="1" t="s">
        <v>19</v>
      </c>
      <c r="G610" s="1" t="s">
        <v>20</v>
      </c>
      <c r="H610" s="1" t="s">
        <v>16801</v>
      </c>
      <c r="I610" s="1" t="s">
        <v>16802</v>
      </c>
      <c r="J610" s="1" t="s">
        <v>16802</v>
      </c>
      <c r="K610" s="2"/>
      <c r="L610" s="1">
        <v>-10.0</v>
      </c>
      <c r="M610" s="1"/>
      <c r="N610" s="1">
        <v>4.8453</v>
      </c>
      <c r="O610" s="1" t="s">
        <v>14940</v>
      </c>
      <c r="P610" s="1" t="s">
        <v>16803</v>
      </c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1" t="s">
        <v>16</v>
      </c>
      <c r="B611" s="1" t="s">
        <v>17</v>
      </c>
      <c r="C611" s="1">
        <v>383.0</v>
      </c>
      <c r="D611" s="1">
        <v>0.0</v>
      </c>
      <c r="E611" s="1" t="s">
        <v>9549</v>
      </c>
      <c r="F611" s="1" t="s">
        <v>19</v>
      </c>
      <c r="G611" s="1" t="s">
        <v>20</v>
      </c>
      <c r="H611" s="1" t="s">
        <v>16804</v>
      </c>
      <c r="I611" s="1" t="s">
        <v>16805</v>
      </c>
      <c r="J611" s="1" t="s">
        <v>16805</v>
      </c>
      <c r="K611" s="2"/>
      <c r="L611" s="1">
        <v>-2.0</v>
      </c>
      <c r="M611" s="1"/>
      <c r="N611" s="1">
        <v>12.647416666666667</v>
      </c>
      <c r="O611" s="1" t="s">
        <v>14940</v>
      </c>
      <c r="P611" s="1" t="s">
        <v>16806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16</v>
      </c>
      <c r="B612" s="1" t="s">
        <v>17</v>
      </c>
      <c r="C612" s="1">
        <v>434.0</v>
      </c>
      <c r="D612" s="1">
        <v>0.0</v>
      </c>
      <c r="E612" s="1" t="s">
        <v>16807</v>
      </c>
      <c r="F612" s="1" t="s">
        <v>19</v>
      </c>
      <c r="G612" s="1" t="s">
        <v>20</v>
      </c>
      <c r="H612" s="1" t="s">
        <v>16808</v>
      </c>
      <c r="I612" s="1" t="s">
        <v>16809</v>
      </c>
      <c r="J612" s="1" t="s">
        <v>16809</v>
      </c>
      <c r="K612" s="2"/>
      <c r="L612" s="1">
        <v>-7.0</v>
      </c>
      <c r="M612" s="1"/>
      <c r="N612" s="1">
        <v>7.213933333333333</v>
      </c>
      <c r="O612" s="1" t="s">
        <v>14940</v>
      </c>
      <c r="P612" s="1" t="s">
        <v>16810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58</v>
      </c>
      <c r="B613" s="1" t="s">
        <v>17</v>
      </c>
      <c r="C613" s="1">
        <v>364.0</v>
      </c>
      <c r="D613" s="1">
        <v>0.0</v>
      </c>
      <c r="E613" s="2"/>
      <c r="F613" s="1" t="s">
        <v>19</v>
      </c>
      <c r="G613" s="1" t="s">
        <v>20</v>
      </c>
      <c r="H613" s="1" t="s">
        <v>16811</v>
      </c>
      <c r="I613" s="1" t="s">
        <v>16812</v>
      </c>
      <c r="J613" s="1" t="s">
        <v>16812</v>
      </c>
      <c r="K613" s="2"/>
      <c r="L613" s="1">
        <v>0.0</v>
      </c>
      <c r="M613" s="1"/>
      <c r="N613" s="1">
        <v>14.676916666666667</v>
      </c>
      <c r="O613" s="1" t="s">
        <v>14940</v>
      </c>
      <c r="P613" s="1" t="s">
        <v>16813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28</v>
      </c>
      <c r="B614" s="1" t="s">
        <v>17</v>
      </c>
      <c r="C614" s="1">
        <v>323.0</v>
      </c>
      <c r="D614" s="1">
        <v>0.0</v>
      </c>
      <c r="E614" s="1" t="s">
        <v>29</v>
      </c>
      <c r="F614" s="1" t="s">
        <v>19</v>
      </c>
      <c r="G614" s="1" t="s">
        <v>20</v>
      </c>
      <c r="H614" s="1" t="s">
        <v>16814</v>
      </c>
      <c r="I614" s="1" t="s">
        <v>16815</v>
      </c>
      <c r="J614" s="1" t="s">
        <v>16815</v>
      </c>
      <c r="K614" s="2"/>
      <c r="L614" s="1">
        <v>-2.0</v>
      </c>
      <c r="M614" s="1"/>
      <c r="N614" s="1">
        <v>12.8646</v>
      </c>
      <c r="O614" s="1" t="s">
        <v>14940</v>
      </c>
      <c r="P614" s="1" t="s">
        <v>16816</v>
      </c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1" t="s">
        <v>179</v>
      </c>
      <c r="B615" s="1" t="s">
        <v>17</v>
      </c>
      <c r="C615" s="1">
        <v>59.0</v>
      </c>
      <c r="D615" s="1">
        <v>0.0</v>
      </c>
      <c r="E615" s="2"/>
      <c r="F615" s="1" t="s">
        <v>67</v>
      </c>
      <c r="G615" s="1" t="s">
        <v>93</v>
      </c>
      <c r="H615" s="1" t="s">
        <v>16817</v>
      </c>
      <c r="I615" s="1" t="s">
        <v>16818</v>
      </c>
      <c r="J615" s="1" t="s">
        <v>16818</v>
      </c>
      <c r="K615" s="2"/>
      <c r="L615" s="1">
        <v>-4.0</v>
      </c>
      <c r="M615" s="1"/>
      <c r="N615" s="1">
        <v>0.29245</v>
      </c>
      <c r="O615" s="1" t="s">
        <v>182</v>
      </c>
      <c r="P615" s="1" t="s">
        <v>16819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58</v>
      </c>
      <c r="B616" s="1" t="s">
        <v>17</v>
      </c>
      <c r="C616" s="1">
        <v>541.0</v>
      </c>
      <c r="D616" s="1">
        <v>0.0</v>
      </c>
      <c r="E616" s="2"/>
      <c r="F616" s="1" t="s">
        <v>19</v>
      </c>
      <c r="G616" s="1" t="s">
        <v>20</v>
      </c>
      <c r="H616" s="1" t="s">
        <v>16820</v>
      </c>
      <c r="I616" s="1" t="s">
        <v>16821</v>
      </c>
      <c r="J616" s="1" t="s">
        <v>16821</v>
      </c>
      <c r="K616" s="2"/>
      <c r="L616" s="1">
        <v>-1.0</v>
      </c>
      <c r="M616" s="1"/>
      <c r="N616" s="1">
        <v>18.72458333333333</v>
      </c>
      <c r="O616" s="1" t="s">
        <v>14940</v>
      </c>
      <c r="P616" s="1" t="s">
        <v>16822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179</v>
      </c>
      <c r="B617" s="1" t="s">
        <v>17</v>
      </c>
      <c r="C617" s="1">
        <v>638.0</v>
      </c>
      <c r="D617" s="1">
        <v>0.0</v>
      </c>
      <c r="E617" s="2"/>
      <c r="F617" s="1" t="s">
        <v>67</v>
      </c>
      <c r="G617" s="1" t="s">
        <v>93</v>
      </c>
      <c r="H617" s="1" t="s">
        <v>16823</v>
      </c>
      <c r="I617" s="1" t="s">
        <v>16824</v>
      </c>
      <c r="J617" s="1" t="s">
        <v>16824</v>
      </c>
      <c r="K617" s="2"/>
      <c r="L617" s="1">
        <v>0.0</v>
      </c>
      <c r="M617" s="1"/>
      <c r="N617" s="1">
        <v>10.176183333333332</v>
      </c>
      <c r="O617" s="1" t="s">
        <v>182</v>
      </c>
      <c r="P617" s="1" t="s">
        <v>16825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28</v>
      </c>
      <c r="B618" s="1" t="s">
        <v>17</v>
      </c>
      <c r="C618" s="1">
        <v>833.0</v>
      </c>
      <c r="D618" s="1">
        <v>0.0</v>
      </c>
      <c r="E618" s="1" t="s">
        <v>29</v>
      </c>
      <c r="F618" s="1" t="s">
        <v>19</v>
      </c>
      <c r="G618" s="1" t="s">
        <v>20</v>
      </c>
      <c r="H618" s="1" t="s">
        <v>16826</v>
      </c>
      <c r="I618" s="1" t="s">
        <v>16827</v>
      </c>
      <c r="J618" s="1" t="s">
        <v>16827</v>
      </c>
      <c r="K618" s="2"/>
      <c r="L618" s="1">
        <v>-5.0</v>
      </c>
      <c r="M618" s="1"/>
      <c r="N618" s="1">
        <v>14.2935</v>
      </c>
      <c r="O618" s="1" t="s">
        <v>14940</v>
      </c>
      <c r="P618" s="1" t="s">
        <v>16828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179</v>
      </c>
      <c r="B619" s="1" t="s">
        <v>17</v>
      </c>
      <c r="C619" s="1">
        <v>20.0</v>
      </c>
      <c r="D619" s="1">
        <v>35.0</v>
      </c>
      <c r="E619" s="2"/>
      <c r="F619" s="1" t="s">
        <v>67</v>
      </c>
      <c r="G619" s="1" t="s">
        <v>93</v>
      </c>
      <c r="H619" s="1" t="s">
        <v>16829</v>
      </c>
      <c r="I619" s="1" t="s">
        <v>16830</v>
      </c>
      <c r="J619" s="1" t="s">
        <v>16830</v>
      </c>
      <c r="K619" s="2"/>
      <c r="L619" s="1">
        <v>-4.0</v>
      </c>
      <c r="M619" s="1"/>
      <c r="N619" s="1">
        <v>0.07225</v>
      </c>
      <c r="O619" s="1" t="s">
        <v>182</v>
      </c>
      <c r="P619" s="1" t="s">
        <v>16831</v>
      </c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1" t="s">
        <v>179</v>
      </c>
      <c r="B620" s="1" t="s">
        <v>17</v>
      </c>
      <c r="C620" s="1">
        <v>49.0</v>
      </c>
      <c r="D620" s="1">
        <v>0.0</v>
      </c>
      <c r="E620" s="2"/>
      <c r="F620" s="1" t="s">
        <v>67</v>
      </c>
      <c r="G620" s="1" t="s">
        <v>93</v>
      </c>
      <c r="H620" s="1" t="s">
        <v>16832</v>
      </c>
      <c r="I620" s="1" t="s">
        <v>16833</v>
      </c>
      <c r="J620" s="1" t="s">
        <v>16833</v>
      </c>
      <c r="K620" s="2"/>
      <c r="L620" s="1">
        <v>-4.0</v>
      </c>
      <c r="M620" s="1"/>
      <c r="N620" s="1">
        <v>0.34681666666666666</v>
      </c>
      <c r="O620" s="1" t="s">
        <v>182</v>
      </c>
      <c r="P620" s="1" t="s">
        <v>16834</v>
      </c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1" t="s">
        <v>28</v>
      </c>
      <c r="B621" s="1" t="s">
        <v>17</v>
      </c>
      <c r="C621" s="1">
        <v>572.0</v>
      </c>
      <c r="D621" s="1">
        <v>0.0</v>
      </c>
      <c r="E621" s="1" t="s">
        <v>29</v>
      </c>
      <c r="F621" s="1" t="s">
        <v>19</v>
      </c>
      <c r="G621" s="1" t="s">
        <v>20</v>
      </c>
      <c r="H621" s="1" t="s">
        <v>16835</v>
      </c>
      <c r="I621" s="1" t="s">
        <v>16836</v>
      </c>
      <c r="J621" s="1" t="s">
        <v>16836</v>
      </c>
      <c r="K621" s="2"/>
      <c r="L621" s="1">
        <v>-7.0</v>
      </c>
      <c r="M621" s="1"/>
      <c r="N621" s="1">
        <v>12.14535</v>
      </c>
      <c r="O621" s="1" t="s">
        <v>14940</v>
      </c>
      <c r="P621" s="1" t="s">
        <v>16837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58</v>
      </c>
      <c r="B622" s="1" t="s">
        <v>17</v>
      </c>
      <c r="C622" s="1">
        <v>358.0</v>
      </c>
      <c r="D622" s="1">
        <v>0.0</v>
      </c>
      <c r="E622" s="2"/>
      <c r="F622" s="1" t="s">
        <v>19</v>
      </c>
      <c r="G622" s="1" t="s">
        <v>20</v>
      </c>
      <c r="H622" s="1" t="s">
        <v>16838</v>
      </c>
      <c r="I622" s="1" t="s">
        <v>16839</v>
      </c>
      <c r="J622" s="1" t="s">
        <v>16839</v>
      </c>
      <c r="K622" s="2"/>
      <c r="L622" s="1">
        <v>-3.0</v>
      </c>
      <c r="M622" s="1"/>
      <c r="N622" s="1">
        <v>11.6306</v>
      </c>
      <c r="O622" s="1" t="s">
        <v>14940</v>
      </c>
      <c r="P622" s="1" t="s">
        <v>16840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28</v>
      </c>
      <c r="B623" s="1" t="s">
        <v>17</v>
      </c>
      <c r="C623" s="1">
        <v>321.0</v>
      </c>
      <c r="D623" s="1">
        <v>0.0</v>
      </c>
      <c r="E623" s="1" t="s">
        <v>29</v>
      </c>
      <c r="F623" s="1" t="s">
        <v>19</v>
      </c>
      <c r="G623" s="1" t="s">
        <v>20</v>
      </c>
      <c r="H623" s="1" t="s">
        <v>16841</v>
      </c>
      <c r="I623" s="1" t="s">
        <v>16842</v>
      </c>
      <c r="J623" s="1" t="s">
        <v>16842</v>
      </c>
      <c r="K623" s="2"/>
      <c r="L623" s="1">
        <v>-2.0</v>
      </c>
      <c r="M623" s="1"/>
      <c r="N623" s="1">
        <v>12.81885</v>
      </c>
      <c r="O623" s="1" t="s">
        <v>14940</v>
      </c>
      <c r="P623" s="1" t="s">
        <v>16843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16</v>
      </c>
      <c r="B624" s="1" t="s">
        <v>17</v>
      </c>
      <c r="C624" s="1">
        <v>264.0</v>
      </c>
      <c r="D624" s="1">
        <v>0.0</v>
      </c>
      <c r="E624" s="1" t="s">
        <v>16844</v>
      </c>
      <c r="F624" s="1" t="s">
        <v>19</v>
      </c>
      <c r="G624" s="1" t="s">
        <v>20</v>
      </c>
      <c r="H624" s="1" t="s">
        <v>16845</v>
      </c>
      <c r="I624" s="1" t="s">
        <v>16846</v>
      </c>
      <c r="J624" s="1" t="s">
        <v>16846</v>
      </c>
      <c r="K624" s="2"/>
      <c r="L624" s="1">
        <v>-7.0</v>
      </c>
      <c r="M624" s="1"/>
      <c r="N624" s="1">
        <v>7.483066666666667</v>
      </c>
      <c r="O624" s="1" t="s">
        <v>14940</v>
      </c>
      <c r="P624" s="1" t="s">
        <v>16847</v>
      </c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1" t="s">
        <v>179</v>
      </c>
      <c r="B625" s="1" t="s">
        <v>17</v>
      </c>
      <c r="C625" s="1">
        <v>249.0</v>
      </c>
      <c r="D625" s="1">
        <v>0.0</v>
      </c>
      <c r="E625" s="2"/>
      <c r="F625" s="1" t="s">
        <v>67</v>
      </c>
      <c r="G625" s="1" t="s">
        <v>93</v>
      </c>
      <c r="H625" s="1" t="s">
        <v>16848</v>
      </c>
      <c r="I625" s="1" t="s">
        <v>16849</v>
      </c>
      <c r="J625" s="1" t="s">
        <v>16849</v>
      </c>
      <c r="K625" s="2"/>
      <c r="L625" s="1">
        <v>1.0</v>
      </c>
      <c r="M625" s="1"/>
      <c r="N625" s="1">
        <v>6.6516</v>
      </c>
      <c r="O625" s="1" t="s">
        <v>182</v>
      </c>
      <c r="P625" s="1" t="s">
        <v>16850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58</v>
      </c>
      <c r="B626" s="1" t="s">
        <v>17</v>
      </c>
      <c r="C626" s="1">
        <v>364.0</v>
      </c>
      <c r="D626" s="1">
        <v>0.0</v>
      </c>
      <c r="E626" s="2"/>
      <c r="F626" s="1" t="s">
        <v>19</v>
      </c>
      <c r="G626" s="1" t="s">
        <v>20</v>
      </c>
      <c r="H626" s="1" t="s">
        <v>16851</v>
      </c>
      <c r="I626" s="1" t="s">
        <v>16852</v>
      </c>
      <c r="J626" s="1" t="s">
        <v>16852</v>
      </c>
      <c r="K626" s="2"/>
      <c r="L626" s="1">
        <v>-7.0</v>
      </c>
      <c r="M626" s="1"/>
      <c r="N626" s="1">
        <v>7.894783333333334</v>
      </c>
      <c r="O626" s="1" t="s">
        <v>14940</v>
      </c>
      <c r="P626" s="1" t="s">
        <v>16853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36</v>
      </c>
      <c r="B627" s="1" t="s">
        <v>17</v>
      </c>
      <c r="C627" s="1">
        <v>423.0</v>
      </c>
      <c r="D627" s="1">
        <v>0.0</v>
      </c>
      <c r="E627" s="1" t="s">
        <v>29</v>
      </c>
      <c r="F627" s="1" t="s">
        <v>38</v>
      </c>
      <c r="G627" s="1" t="s">
        <v>93</v>
      </c>
      <c r="H627" s="1" t="s">
        <v>16854</v>
      </c>
      <c r="I627" s="1" t="s">
        <v>16855</v>
      </c>
      <c r="J627" s="1" t="s">
        <v>16856</v>
      </c>
      <c r="K627" s="1" t="s">
        <v>16857</v>
      </c>
      <c r="L627" s="1">
        <v>18.0</v>
      </c>
      <c r="M627" s="1">
        <v>0.47063333333333335</v>
      </c>
      <c r="N627" s="1">
        <v>7.837866666666667</v>
      </c>
      <c r="O627" s="1" t="s">
        <v>5407</v>
      </c>
      <c r="P627" s="1" t="s">
        <v>16858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28</v>
      </c>
      <c r="B628" s="1" t="s">
        <v>17</v>
      </c>
      <c r="C628" s="1">
        <v>234.0</v>
      </c>
      <c r="D628" s="1">
        <v>0.0</v>
      </c>
      <c r="E628" s="1" t="s">
        <v>29</v>
      </c>
      <c r="F628" s="1" t="s">
        <v>19</v>
      </c>
      <c r="G628" s="1" t="s">
        <v>20</v>
      </c>
      <c r="H628" s="1" t="s">
        <v>16859</v>
      </c>
      <c r="I628" s="1" t="s">
        <v>16860</v>
      </c>
      <c r="J628" s="1" t="s">
        <v>16860</v>
      </c>
      <c r="K628" s="2"/>
      <c r="L628" s="1">
        <v>-9.0</v>
      </c>
      <c r="M628" s="1"/>
      <c r="N628" s="1">
        <v>5.435716666666667</v>
      </c>
      <c r="O628" s="1" t="s">
        <v>14940</v>
      </c>
      <c r="P628" s="1" t="s">
        <v>16861</v>
      </c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1" t="s">
        <v>16</v>
      </c>
      <c r="B629" s="1" t="s">
        <v>17</v>
      </c>
      <c r="C629" s="3">
        <v>329.0</v>
      </c>
      <c r="D629" s="1">
        <v>0.0</v>
      </c>
      <c r="E629" s="1" t="s">
        <v>16273</v>
      </c>
      <c r="F629" s="1" t="s">
        <v>19</v>
      </c>
      <c r="G629" s="1" t="s">
        <v>20</v>
      </c>
      <c r="H629" s="1" t="s">
        <v>16862</v>
      </c>
      <c r="I629" s="1" t="s">
        <v>16863</v>
      </c>
      <c r="J629" s="1" t="s">
        <v>16863</v>
      </c>
      <c r="K629" s="2"/>
      <c r="L629" s="1">
        <v>-2.0</v>
      </c>
      <c r="M629" s="1"/>
      <c r="N629" s="1">
        <v>12.045366666666666</v>
      </c>
      <c r="O629" s="1" t="s">
        <v>14940</v>
      </c>
      <c r="P629" s="1" t="s">
        <v>2316</v>
      </c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1" t="s">
        <v>16</v>
      </c>
      <c r="B630" s="1" t="s">
        <v>17</v>
      </c>
      <c r="C630" s="3">
        <v>294.0</v>
      </c>
      <c r="D630" s="1">
        <v>0.0</v>
      </c>
      <c r="E630" s="1" t="s">
        <v>9237</v>
      </c>
      <c r="F630" s="1" t="s">
        <v>19</v>
      </c>
      <c r="G630" s="1" t="s">
        <v>20</v>
      </c>
      <c r="H630" s="1" t="s">
        <v>16864</v>
      </c>
      <c r="I630" s="1" t="s">
        <v>16865</v>
      </c>
      <c r="J630" s="1" t="s">
        <v>16865</v>
      </c>
      <c r="K630" s="2"/>
      <c r="L630" s="1">
        <v>-7.0</v>
      </c>
      <c r="M630" s="1"/>
      <c r="N630" s="1">
        <v>7.60575</v>
      </c>
      <c r="O630" s="1" t="s">
        <v>14940</v>
      </c>
      <c r="P630" s="1" t="s">
        <v>2062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16</v>
      </c>
      <c r="B631" s="1" t="s">
        <v>17</v>
      </c>
      <c r="C631" s="1">
        <v>833.0</v>
      </c>
      <c r="D631" s="1">
        <v>0.0</v>
      </c>
      <c r="E631" s="1" t="s">
        <v>10657</v>
      </c>
      <c r="F631" s="1" t="s">
        <v>19</v>
      </c>
      <c r="G631" s="1" t="s">
        <v>20</v>
      </c>
      <c r="H631" s="1" t="s">
        <v>16866</v>
      </c>
      <c r="I631" s="1" t="s">
        <v>16867</v>
      </c>
      <c r="J631" s="1" t="s">
        <v>16867</v>
      </c>
      <c r="K631" s="2"/>
      <c r="L631" s="1">
        <v>-10.0</v>
      </c>
      <c r="M631" s="1"/>
      <c r="N631" s="1">
        <v>9.722083333333334</v>
      </c>
      <c r="O631" s="1" t="s">
        <v>14940</v>
      </c>
      <c r="P631" s="1" t="s">
        <v>16868</v>
      </c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1" t="s">
        <v>28</v>
      </c>
      <c r="B632" s="1" t="s">
        <v>17</v>
      </c>
      <c r="C632" s="1">
        <v>264.0</v>
      </c>
      <c r="D632" s="1">
        <v>0.0</v>
      </c>
      <c r="E632" s="1" t="s">
        <v>29</v>
      </c>
      <c r="F632" s="1" t="s">
        <v>19</v>
      </c>
      <c r="G632" s="1" t="s">
        <v>20</v>
      </c>
      <c r="H632" s="1" t="s">
        <v>16869</v>
      </c>
      <c r="I632" s="1" t="s">
        <v>16870</v>
      </c>
      <c r="J632" s="1" t="s">
        <v>16870</v>
      </c>
      <c r="K632" s="2"/>
      <c r="L632" s="1">
        <v>-3.0</v>
      </c>
      <c r="M632" s="1"/>
      <c r="N632" s="1">
        <v>11.115216666666667</v>
      </c>
      <c r="O632" s="1" t="s">
        <v>14940</v>
      </c>
      <c r="P632" s="1" t="s">
        <v>16871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58</v>
      </c>
      <c r="B633" s="1" t="s">
        <v>17</v>
      </c>
      <c r="C633" s="1">
        <v>733.0</v>
      </c>
      <c r="D633" s="1">
        <v>0.0</v>
      </c>
      <c r="E633" s="2"/>
      <c r="F633" s="1" t="s">
        <v>19</v>
      </c>
      <c r="G633" s="1" t="s">
        <v>20</v>
      </c>
      <c r="H633" s="1" t="s">
        <v>16872</v>
      </c>
      <c r="I633" s="1" t="s">
        <v>16873</v>
      </c>
      <c r="J633" s="1" t="s">
        <v>16873</v>
      </c>
      <c r="K633" s="2"/>
      <c r="L633" s="1">
        <v>-8.0</v>
      </c>
      <c r="M633" s="1"/>
      <c r="N633" s="1">
        <v>11.62175</v>
      </c>
      <c r="O633" s="1" t="s">
        <v>14940</v>
      </c>
      <c r="P633" s="1" t="s">
        <v>16874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28</v>
      </c>
      <c r="B634" s="1" t="s">
        <v>17</v>
      </c>
      <c r="C634" s="1">
        <v>264.0</v>
      </c>
      <c r="D634" s="1">
        <v>0.0</v>
      </c>
      <c r="E634" s="1" t="s">
        <v>29</v>
      </c>
      <c r="F634" s="1" t="s">
        <v>19</v>
      </c>
      <c r="G634" s="1" t="s">
        <v>20</v>
      </c>
      <c r="H634" s="1" t="s">
        <v>16875</v>
      </c>
      <c r="I634" s="1" t="s">
        <v>16876</v>
      </c>
      <c r="J634" s="1" t="s">
        <v>16876</v>
      </c>
      <c r="K634" s="2"/>
      <c r="L634" s="1">
        <v>-7.0</v>
      </c>
      <c r="M634" s="1"/>
      <c r="N634" s="1">
        <v>7.64295</v>
      </c>
      <c r="O634" s="1" t="s">
        <v>14940</v>
      </c>
      <c r="P634" s="1" t="s">
        <v>16877</v>
      </c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1" t="s">
        <v>36</v>
      </c>
      <c r="B635" s="1" t="s">
        <v>17</v>
      </c>
      <c r="C635" s="1">
        <v>243.0</v>
      </c>
      <c r="D635" s="1">
        <v>56.0</v>
      </c>
      <c r="E635" s="2"/>
      <c r="F635" s="1" t="s">
        <v>67</v>
      </c>
      <c r="G635" s="1" t="s">
        <v>20</v>
      </c>
      <c r="H635" s="1" t="s">
        <v>16878</v>
      </c>
      <c r="I635" s="1" t="s">
        <v>16879</v>
      </c>
      <c r="J635" s="1" t="s">
        <v>16879</v>
      </c>
      <c r="K635" s="2"/>
      <c r="L635" s="1">
        <v>-10.0</v>
      </c>
      <c r="M635" s="1"/>
      <c r="N635" s="1">
        <v>8.1041</v>
      </c>
      <c r="O635" s="1" t="s">
        <v>5407</v>
      </c>
      <c r="P635" s="1" t="s">
        <v>16880</v>
      </c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1" t="s">
        <v>28</v>
      </c>
      <c r="B636" s="1" t="s">
        <v>17</v>
      </c>
      <c r="C636" s="1">
        <v>488.0</v>
      </c>
      <c r="D636" s="1">
        <v>0.0</v>
      </c>
      <c r="E636" s="1" t="s">
        <v>29</v>
      </c>
      <c r="F636" s="1" t="s">
        <v>19</v>
      </c>
      <c r="G636" s="1" t="s">
        <v>20</v>
      </c>
      <c r="H636" s="1" t="s">
        <v>16881</v>
      </c>
      <c r="I636" s="1" t="s">
        <v>16882</v>
      </c>
      <c r="J636" s="1" t="s">
        <v>16882</v>
      </c>
      <c r="K636" s="2"/>
      <c r="L636" s="1">
        <v>-6.0</v>
      </c>
      <c r="M636" s="1"/>
      <c r="N636" s="1">
        <v>8.403966666666667</v>
      </c>
      <c r="O636" s="1" t="s">
        <v>14940</v>
      </c>
      <c r="P636" s="1" t="s">
        <v>16883</v>
      </c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1" t="s">
        <v>28</v>
      </c>
      <c r="B637" s="1" t="s">
        <v>17</v>
      </c>
      <c r="C637" s="1">
        <v>364.0</v>
      </c>
      <c r="D637" s="1">
        <v>0.0</v>
      </c>
      <c r="E637" s="1" t="s">
        <v>29</v>
      </c>
      <c r="F637" s="1" t="s">
        <v>19</v>
      </c>
      <c r="G637" s="1" t="s">
        <v>20</v>
      </c>
      <c r="H637" s="1" t="s">
        <v>16884</v>
      </c>
      <c r="I637" s="1" t="s">
        <v>16885</v>
      </c>
      <c r="J637" s="1" t="s">
        <v>16885</v>
      </c>
      <c r="K637" s="2"/>
      <c r="L637" s="1">
        <v>-3.0</v>
      </c>
      <c r="M637" s="1"/>
      <c r="N637" s="1">
        <v>11.975533333333333</v>
      </c>
      <c r="O637" s="1" t="s">
        <v>14940</v>
      </c>
      <c r="P637" s="1" t="s">
        <v>16886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179</v>
      </c>
      <c r="B638" s="1" t="s">
        <v>17</v>
      </c>
      <c r="C638" s="1">
        <v>428.0</v>
      </c>
      <c r="D638" s="1">
        <v>0.0</v>
      </c>
      <c r="E638" s="2"/>
      <c r="F638" s="1" t="s">
        <v>67</v>
      </c>
      <c r="G638" s="1" t="s">
        <v>93</v>
      </c>
      <c r="H638" s="1" t="s">
        <v>16887</v>
      </c>
      <c r="I638" s="1" t="s">
        <v>16888</v>
      </c>
      <c r="J638" s="1" t="s">
        <v>16888</v>
      </c>
      <c r="K638" s="2"/>
      <c r="L638" s="1">
        <v>3.0</v>
      </c>
      <c r="M638" s="1"/>
      <c r="N638" s="1">
        <v>8.74535</v>
      </c>
      <c r="O638" s="1" t="s">
        <v>182</v>
      </c>
      <c r="P638" s="1" t="s">
        <v>16889</v>
      </c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1" t="s">
        <v>28</v>
      </c>
      <c r="B639" s="1" t="s">
        <v>17</v>
      </c>
      <c r="C639" s="1">
        <v>264.0</v>
      </c>
      <c r="D639" s="1">
        <v>0.0</v>
      </c>
      <c r="E639" s="1" t="s">
        <v>29</v>
      </c>
      <c r="F639" s="1" t="s">
        <v>19</v>
      </c>
      <c r="G639" s="1" t="s">
        <v>20</v>
      </c>
      <c r="H639" s="1" t="s">
        <v>16890</v>
      </c>
      <c r="I639" s="1" t="s">
        <v>16891</v>
      </c>
      <c r="J639" s="1" t="s">
        <v>16891</v>
      </c>
      <c r="K639" s="2"/>
      <c r="L639" s="1">
        <v>-4.0</v>
      </c>
      <c r="M639" s="1"/>
      <c r="N639" s="1">
        <v>10.42395</v>
      </c>
      <c r="O639" s="1" t="s">
        <v>14940</v>
      </c>
      <c r="P639" s="1" t="s">
        <v>16892</v>
      </c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1" t="s">
        <v>179</v>
      </c>
      <c r="B640" s="1" t="s">
        <v>17</v>
      </c>
      <c r="C640" s="1">
        <v>548.0</v>
      </c>
      <c r="D640" s="1">
        <v>0.0</v>
      </c>
      <c r="E640" s="2"/>
      <c r="F640" s="1" t="s">
        <v>67</v>
      </c>
      <c r="G640" s="1" t="s">
        <v>93</v>
      </c>
      <c r="H640" s="1" t="s">
        <v>16893</v>
      </c>
      <c r="I640" s="1" t="s">
        <v>16894</v>
      </c>
      <c r="J640" s="1" t="s">
        <v>16894</v>
      </c>
      <c r="K640" s="2"/>
      <c r="L640" s="1">
        <v>-2.0</v>
      </c>
      <c r="M640" s="1"/>
      <c r="N640" s="1">
        <v>7.731533333333333</v>
      </c>
      <c r="O640" s="1" t="s">
        <v>182</v>
      </c>
      <c r="P640" s="1" t="s">
        <v>16895</v>
      </c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1" t="s">
        <v>36</v>
      </c>
      <c r="B641" s="1" t="s">
        <v>17</v>
      </c>
      <c r="C641" s="1">
        <v>245.0</v>
      </c>
      <c r="D641" s="1">
        <v>61.0</v>
      </c>
      <c r="E641" s="2"/>
      <c r="F641" s="1" t="s">
        <v>67</v>
      </c>
      <c r="G641" s="1" t="s">
        <v>68</v>
      </c>
      <c r="H641" s="1" t="s">
        <v>16896</v>
      </c>
      <c r="I641" s="1" t="s">
        <v>16897</v>
      </c>
      <c r="J641" s="1" t="s">
        <v>16897</v>
      </c>
      <c r="K641" s="2"/>
      <c r="L641" s="1">
        <v>-7.0</v>
      </c>
      <c r="M641" s="1"/>
      <c r="N641" s="1">
        <v>12.569216666666666</v>
      </c>
      <c r="O641" s="1" t="s">
        <v>5407</v>
      </c>
      <c r="P641" s="1" t="s">
        <v>16898</v>
      </c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1" t="s">
        <v>36</v>
      </c>
      <c r="B642" s="1" t="s">
        <v>17</v>
      </c>
      <c r="C642" s="1">
        <v>209.0</v>
      </c>
      <c r="D642" s="1">
        <v>50.0</v>
      </c>
      <c r="E642" s="2"/>
      <c r="F642" s="1" t="s">
        <v>67</v>
      </c>
      <c r="G642" s="1" t="s">
        <v>20</v>
      </c>
      <c r="H642" s="1" t="s">
        <v>16899</v>
      </c>
      <c r="I642" s="1" t="s">
        <v>16900</v>
      </c>
      <c r="J642" s="1" t="s">
        <v>16900</v>
      </c>
      <c r="K642" s="2"/>
      <c r="L642" s="1">
        <v>-10.0</v>
      </c>
      <c r="M642" s="1"/>
      <c r="N642" s="1">
        <v>8.688783333333333</v>
      </c>
      <c r="O642" s="1" t="s">
        <v>5407</v>
      </c>
      <c r="P642" s="1" t="s">
        <v>16901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28</v>
      </c>
      <c r="B643" s="1" t="s">
        <v>17</v>
      </c>
      <c r="C643" s="1">
        <v>368.0</v>
      </c>
      <c r="D643" s="1">
        <v>0.0</v>
      </c>
      <c r="E643" s="1" t="s">
        <v>29</v>
      </c>
      <c r="F643" s="1" t="s">
        <v>19</v>
      </c>
      <c r="G643" s="1" t="s">
        <v>20</v>
      </c>
      <c r="H643" s="1" t="s">
        <v>16902</v>
      </c>
      <c r="I643" s="1" t="s">
        <v>16903</v>
      </c>
      <c r="J643" s="1" t="s">
        <v>16903</v>
      </c>
      <c r="K643" s="2"/>
      <c r="L643" s="1">
        <v>0.0</v>
      </c>
      <c r="M643" s="1"/>
      <c r="N643" s="1">
        <v>14.043383333333333</v>
      </c>
      <c r="O643" s="1" t="s">
        <v>14940</v>
      </c>
      <c r="P643" s="1" t="s">
        <v>16904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28</v>
      </c>
      <c r="B644" s="1" t="s">
        <v>17</v>
      </c>
      <c r="C644" s="1">
        <v>321.0</v>
      </c>
      <c r="D644" s="1">
        <v>0.0</v>
      </c>
      <c r="E644" s="1" t="s">
        <v>29</v>
      </c>
      <c r="F644" s="1" t="s">
        <v>19</v>
      </c>
      <c r="G644" s="1" t="s">
        <v>20</v>
      </c>
      <c r="H644" s="1" t="s">
        <v>16905</v>
      </c>
      <c r="I644" s="1" t="s">
        <v>16906</v>
      </c>
      <c r="J644" s="1" t="s">
        <v>16906</v>
      </c>
      <c r="K644" s="2"/>
      <c r="L644" s="1">
        <v>-9.0</v>
      </c>
      <c r="M644" s="1"/>
      <c r="N644" s="1">
        <v>5.8388</v>
      </c>
      <c r="O644" s="1" t="s">
        <v>14940</v>
      </c>
      <c r="P644" s="1" t="s">
        <v>16907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179</v>
      </c>
      <c r="B645" s="1" t="s">
        <v>17</v>
      </c>
      <c r="C645" s="1">
        <v>309.0</v>
      </c>
      <c r="D645" s="1">
        <v>0.0</v>
      </c>
      <c r="E645" s="2"/>
      <c r="F645" s="1" t="s">
        <v>67</v>
      </c>
      <c r="G645" s="1" t="s">
        <v>93</v>
      </c>
      <c r="H645" s="1" t="s">
        <v>16908</v>
      </c>
      <c r="I645" s="1" t="s">
        <v>16909</v>
      </c>
      <c r="J645" s="1" t="s">
        <v>16909</v>
      </c>
      <c r="K645" s="2"/>
      <c r="L645" s="1">
        <v>1.0</v>
      </c>
      <c r="M645" s="1"/>
      <c r="N645" s="1">
        <v>6.6391</v>
      </c>
      <c r="O645" s="1" t="s">
        <v>182</v>
      </c>
      <c r="P645" s="1" t="s">
        <v>16910</v>
      </c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1" t="s">
        <v>28</v>
      </c>
      <c r="B646" s="1" t="s">
        <v>17</v>
      </c>
      <c r="C646" s="1">
        <v>334.0</v>
      </c>
      <c r="D646" s="1">
        <v>0.0</v>
      </c>
      <c r="E646" s="1" t="s">
        <v>29</v>
      </c>
      <c r="F646" s="1" t="s">
        <v>19</v>
      </c>
      <c r="G646" s="1" t="s">
        <v>20</v>
      </c>
      <c r="H646" s="1" t="s">
        <v>16911</v>
      </c>
      <c r="I646" s="1" t="s">
        <v>16912</v>
      </c>
      <c r="J646" s="1" t="s">
        <v>16912</v>
      </c>
      <c r="K646" s="2"/>
      <c r="L646" s="1">
        <v>-5.0</v>
      </c>
      <c r="M646" s="1"/>
      <c r="N646" s="1">
        <v>9.97365</v>
      </c>
      <c r="O646" s="1" t="s">
        <v>14940</v>
      </c>
      <c r="P646" s="1" t="s">
        <v>16913</v>
      </c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1" t="s">
        <v>28</v>
      </c>
      <c r="B647" s="1" t="s">
        <v>17</v>
      </c>
      <c r="C647" s="1">
        <v>427.0</v>
      </c>
      <c r="D647" s="1">
        <v>0.0</v>
      </c>
      <c r="E647" s="1" t="s">
        <v>29</v>
      </c>
      <c r="F647" s="1" t="s">
        <v>19</v>
      </c>
      <c r="G647" s="1" t="s">
        <v>20</v>
      </c>
      <c r="H647" s="1" t="s">
        <v>16914</v>
      </c>
      <c r="I647" s="1" t="s">
        <v>16915</v>
      </c>
      <c r="J647" s="1" t="s">
        <v>16915</v>
      </c>
      <c r="K647" s="2"/>
      <c r="L647" s="1">
        <v>-7.0</v>
      </c>
      <c r="M647" s="1"/>
      <c r="N647" s="1">
        <v>7.8182</v>
      </c>
      <c r="O647" s="1" t="s">
        <v>14940</v>
      </c>
      <c r="P647" s="1" t="s">
        <v>16916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28</v>
      </c>
      <c r="B648" s="1" t="s">
        <v>17</v>
      </c>
      <c r="C648" s="1">
        <v>289.0</v>
      </c>
      <c r="D648" s="1">
        <v>0.0</v>
      </c>
      <c r="E648" s="1" t="s">
        <v>29</v>
      </c>
      <c r="F648" s="1" t="s">
        <v>19</v>
      </c>
      <c r="G648" s="1" t="s">
        <v>20</v>
      </c>
      <c r="H648" s="1" t="s">
        <v>16917</v>
      </c>
      <c r="I648" s="1" t="s">
        <v>16918</v>
      </c>
      <c r="J648" s="1" t="s">
        <v>16918</v>
      </c>
      <c r="K648" s="2"/>
      <c r="L648" s="1">
        <v>-9.0</v>
      </c>
      <c r="M648" s="1"/>
      <c r="N648" s="1">
        <v>5.656466666666667</v>
      </c>
      <c r="O648" s="1" t="s">
        <v>14940</v>
      </c>
      <c r="P648" s="1" t="s">
        <v>14978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36</v>
      </c>
      <c r="B649" s="1" t="s">
        <v>17</v>
      </c>
      <c r="C649" s="1">
        <v>267.0</v>
      </c>
      <c r="D649" s="1">
        <v>0.0</v>
      </c>
      <c r="E649" s="1" t="s">
        <v>29</v>
      </c>
      <c r="F649" s="1" t="s">
        <v>38</v>
      </c>
      <c r="G649" s="1" t="s">
        <v>20</v>
      </c>
      <c r="H649" s="1" t="s">
        <v>16919</v>
      </c>
      <c r="I649" s="1" t="s">
        <v>16920</v>
      </c>
      <c r="J649" s="1" t="s">
        <v>16921</v>
      </c>
      <c r="K649" s="1" t="s">
        <v>16922</v>
      </c>
      <c r="L649" s="1">
        <v>-4.0</v>
      </c>
      <c r="M649" s="1">
        <v>0.82095</v>
      </c>
      <c r="N649" s="1">
        <v>6.272516666666666</v>
      </c>
      <c r="O649" s="1" t="s">
        <v>5407</v>
      </c>
      <c r="P649" s="1" t="s">
        <v>16923</v>
      </c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1" t="s">
        <v>179</v>
      </c>
      <c r="B650" s="1" t="s">
        <v>17</v>
      </c>
      <c r="C650" s="1">
        <v>454.0</v>
      </c>
      <c r="D650" s="1">
        <v>0.0</v>
      </c>
      <c r="E650" s="2"/>
      <c r="F650" s="1" t="s">
        <v>67</v>
      </c>
      <c r="G650" s="1" t="s">
        <v>93</v>
      </c>
      <c r="H650" s="1" t="s">
        <v>16924</v>
      </c>
      <c r="I650" s="1" t="s">
        <v>16925</v>
      </c>
      <c r="J650" s="1" t="s">
        <v>16925</v>
      </c>
      <c r="K650" s="2"/>
      <c r="L650" s="1">
        <v>1.0</v>
      </c>
      <c r="M650" s="1"/>
      <c r="N650" s="1">
        <v>6.592933333333334</v>
      </c>
      <c r="O650" s="1" t="s">
        <v>182</v>
      </c>
      <c r="P650" s="1" t="s">
        <v>16926</v>
      </c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1" t="s">
        <v>28</v>
      </c>
      <c r="B651" s="1" t="s">
        <v>17</v>
      </c>
      <c r="C651" s="1">
        <v>271.6</v>
      </c>
      <c r="D651" s="1">
        <v>116.4</v>
      </c>
      <c r="E651" s="1" t="s">
        <v>29</v>
      </c>
      <c r="F651" s="1" t="s">
        <v>19</v>
      </c>
      <c r="G651" s="1" t="s">
        <v>20</v>
      </c>
      <c r="H651" s="1" t="s">
        <v>16927</v>
      </c>
      <c r="I651" s="1" t="s">
        <v>16928</v>
      </c>
      <c r="J651" s="1" t="s">
        <v>16928</v>
      </c>
      <c r="K651" s="2"/>
      <c r="L651" s="1">
        <v>-6.0</v>
      </c>
      <c r="M651" s="1"/>
      <c r="N651" s="1">
        <v>8.39225</v>
      </c>
      <c r="O651" s="1" t="s">
        <v>14940</v>
      </c>
      <c r="P651" s="1" t="s">
        <v>16929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36</v>
      </c>
      <c r="B652" s="1" t="s">
        <v>17</v>
      </c>
      <c r="C652" s="1">
        <v>747.0</v>
      </c>
      <c r="D652" s="1">
        <v>0.0</v>
      </c>
      <c r="E652" s="1" t="s">
        <v>29</v>
      </c>
      <c r="F652" s="1" t="s">
        <v>38</v>
      </c>
      <c r="G652" s="1" t="s">
        <v>20</v>
      </c>
      <c r="H652" s="1" t="s">
        <v>16930</v>
      </c>
      <c r="I652" s="1" t="s">
        <v>16931</v>
      </c>
      <c r="J652" s="1" t="s">
        <v>16932</v>
      </c>
      <c r="K652" s="1" t="s">
        <v>16933</v>
      </c>
      <c r="L652" s="1">
        <v>-13.0</v>
      </c>
      <c r="M652" s="1">
        <v>0.40636666666666665</v>
      </c>
      <c r="N652" s="1">
        <v>11.288583333333333</v>
      </c>
      <c r="O652" s="1" t="s">
        <v>5407</v>
      </c>
      <c r="P652" s="1" t="s">
        <v>16934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28</v>
      </c>
      <c r="B653" s="1" t="s">
        <v>17</v>
      </c>
      <c r="C653" s="1">
        <v>264.0</v>
      </c>
      <c r="D653" s="1">
        <v>0.0</v>
      </c>
      <c r="E653" s="1" t="s">
        <v>29</v>
      </c>
      <c r="F653" s="1" t="s">
        <v>19</v>
      </c>
      <c r="G653" s="1" t="s">
        <v>20</v>
      </c>
      <c r="H653" s="1" t="s">
        <v>16935</v>
      </c>
      <c r="I653" s="1" t="s">
        <v>16936</v>
      </c>
      <c r="J653" s="1" t="s">
        <v>16936</v>
      </c>
      <c r="K653" s="2"/>
      <c r="L653" s="1">
        <v>-6.0</v>
      </c>
      <c r="M653" s="1"/>
      <c r="N653" s="1">
        <v>8.170366666666666</v>
      </c>
      <c r="O653" s="1" t="s">
        <v>14940</v>
      </c>
      <c r="P653" s="1" t="s">
        <v>15694</v>
      </c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1" t="s">
        <v>28</v>
      </c>
      <c r="B654" s="1" t="s">
        <v>17</v>
      </c>
      <c r="C654" s="1">
        <v>341.0</v>
      </c>
      <c r="D654" s="1">
        <v>0.0</v>
      </c>
      <c r="E654" s="1" t="s">
        <v>29</v>
      </c>
      <c r="F654" s="1" t="s">
        <v>19</v>
      </c>
      <c r="G654" s="1" t="s">
        <v>20</v>
      </c>
      <c r="H654" s="1" t="s">
        <v>16937</v>
      </c>
      <c r="I654" s="1" t="s">
        <v>16938</v>
      </c>
      <c r="J654" s="1" t="s">
        <v>16938</v>
      </c>
      <c r="K654" s="2"/>
      <c r="L654" s="1">
        <v>-6.0</v>
      </c>
      <c r="M654" s="1"/>
      <c r="N654" s="1">
        <v>8.639083333333334</v>
      </c>
      <c r="O654" s="1" t="s">
        <v>14940</v>
      </c>
      <c r="P654" s="1" t="s">
        <v>16939</v>
      </c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1" t="s">
        <v>36</v>
      </c>
      <c r="B655" s="1" t="s">
        <v>17</v>
      </c>
      <c r="C655" s="1">
        <v>199.0</v>
      </c>
      <c r="D655" s="1">
        <v>50.0</v>
      </c>
      <c r="E655" s="2"/>
      <c r="F655" s="1" t="s">
        <v>67</v>
      </c>
      <c r="G655" s="1" t="s">
        <v>20</v>
      </c>
      <c r="H655" s="1" t="s">
        <v>16940</v>
      </c>
      <c r="I655" s="1" t="s">
        <v>16941</v>
      </c>
      <c r="J655" s="1" t="s">
        <v>16941</v>
      </c>
      <c r="K655" s="2"/>
      <c r="L655" s="1">
        <v>-14.0</v>
      </c>
      <c r="M655" s="1"/>
      <c r="N655" s="1">
        <v>16.69696666666667</v>
      </c>
      <c r="O655" s="1" t="s">
        <v>5407</v>
      </c>
      <c r="P655" s="1" t="s">
        <v>7073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364.0</v>
      </c>
      <c r="D656" s="1">
        <v>0.0</v>
      </c>
      <c r="E656" s="1" t="s">
        <v>4933</v>
      </c>
      <c r="F656" s="1" t="s">
        <v>19</v>
      </c>
      <c r="G656" s="1" t="s">
        <v>20</v>
      </c>
      <c r="H656" s="1" t="s">
        <v>16942</v>
      </c>
      <c r="I656" s="1" t="s">
        <v>16943</v>
      </c>
      <c r="J656" s="1" t="s">
        <v>16943</v>
      </c>
      <c r="K656" s="2"/>
      <c r="L656" s="1">
        <v>-7.0</v>
      </c>
      <c r="M656" s="1"/>
      <c r="N656" s="1">
        <v>7.991583333333334</v>
      </c>
      <c r="O656" s="1" t="s">
        <v>14940</v>
      </c>
      <c r="P656" s="1" t="s">
        <v>16944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16</v>
      </c>
      <c r="B657" s="1" t="s">
        <v>17</v>
      </c>
      <c r="C657" s="1">
        <v>578.0</v>
      </c>
      <c r="D657" s="1">
        <v>0.0</v>
      </c>
      <c r="E657" s="1" t="s">
        <v>4933</v>
      </c>
      <c r="F657" s="1" t="s">
        <v>19</v>
      </c>
      <c r="G657" s="1" t="s">
        <v>20</v>
      </c>
      <c r="H657" s="1" t="s">
        <v>16945</v>
      </c>
      <c r="I657" s="1" t="s">
        <v>16946</v>
      </c>
      <c r="J657" s="1" t="s">
        <v>16946</v>
      </c>
      <c r="K657" s="2"/>
      <c r="L657" s="1">
        <v>-8.0</v>
      </c>
      <c r="M657" s="1"/>
      <c r="N657" s="1">
        <v>11.628633333333333</v>
      </c>
      <c r="O657" s="1" t="s">
        <v>14940</v>
      </c>
      <c r="P657" s="1" t="s">
        <v>16947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179</v>
      </c>
      <c r="B658" s="1" t="s">
        <v>17</v>
      </c>
      <c r="C658" s="1">
        <v>498.0</v>
      </c>
      <c r="D658" s="1">
        <v>0.0</v>
      </c>
      <c r="E658" s="2"/>
      <c r="F658" s="1" t="s">
        <v>67</v>
      </c>
      <c r="G658" s="1" t="s">
        <v>93</v>
      </c>
      <c r="H658" s="1" t="s">
        <v>16948</v>
      </c>
      <c r="I658" s="1" t="s">
        <v>16949</v>
      </c>
      <c r="J658" s="1" t="s">
        <v>16949</v>
      </c>
      <c r="K658" s="2"/>
      <c r="L658" s="1">
        <v>5.0</v>
      </c>
      <c r="M658" s="1"/>
      <c r="N658" s="1">
        <v>10.89555</v>
      </c>
      <c r="O658" s="1" t="s">
        <v>182</v>
      </c>
      <c r="P658" s="1" t="s">
        <v>16950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58</v>
      </c>
      <c r="B659" s="1" t="s">
        <v>17</v>
      </c>
      <c r="C659" s="1">
        <v>264.0</v>
      </c>
      <c r="D659" s="1">
        <v>0.0</v>
      </c>
      <c r="E659" s="2"/>
      <c r="F659" s="1" t="s">
        <v>19</v>
      </c>
      <c r="G659" s="1" t="s">
        <v>20</v>
      </c>
      <c r="H659" s="1" t="s">
        <v>16951</v>
      </c>
      <c r="I659" s="1" t="s">
        <v>16952</v>
      </c>
      <c r="J659" s="1" t="s">
        <v>16952</v>
      </c>
      <c r="K659" s="2"/>
      <c r="L659" s="1">
        <v>-2.0</v>
      </c>
      <c r="M659" s="1"/>
      <c r="N659" s="1">
        <v>12.82735</v>
      </c>
      <c r="O659" s="1" t="s">
        <v>14940</v>
      </c>
      <c r="P659" s="1" t="s">
        <v>15097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28</v>
      </c>
      <c r="B660" s="1" t="s">
        <v>17</v>
      </c>
      <c r="C660" s="1">
        <v>329.0</v>
      </c>
      <c r="D660" s="1">
        <v>0.0</v>
      </c>
      <c r="E660" s="1" t="s">
        <v>29</v>
      </c>
      <c r="F660" s="1" t="s">
        <v>19</v>
      </c>
      <c r="G660" s="1" t="s">
        <v>20</v>
      </c>
      <c r="H660" s="1" t="s">
        <v>16953</v>
      </c>
      <c r="I660" s="1" t="s">
        <v>16954</v>
      </c>
      <c r="J660" s="1" t="s">
        <v>16954</v>
      </c>
      <c r="K660" s="2"/>
      <c r="L660" s="1">
        <v>-8.0</v>
      </c>
      <c r="M660" s="1"/>
      <c r="N660" s="1">
        <v>6.83245</v>
      </c>
      <c r="O660" s="1" t="s">
        <v>14940</v>
      </c>
      <c r="P660" s="1" t="s">
        <v>16799</v>
      </c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1" t="s">
        <v>28</v>
      </c>
      <c r="B661" s="1" t="s">
        <v>17</v>
      </c>
      <c r="C661" s="1">
        <v>429.0</v>
      </c>
      <c r="D661" s="1">
        <v>0.0</v>
      </c>
      <c r="E661" s="1" t="s">
        <v>29</v>
      </c>
      <c r="F661" s="1" t="s">
        <v>19</v>
      </c>
      <c r="G661" s="1" t="s">
        <v>20</v>
      </c>
      <c r="H661" s="1" t="s">
        <v>16955</v>
      </c>
      <c r="I661" s="1" t="s">
        <v>16956</v>
      </c>
      <c r="J661" s="1" t="s">
        <v>16956</v>
      </c>
      <c r="K661" s="2"/>
      <c r="L661" s="1">
        <v>-5.0</v>
      </c>
      <c r="M661" s="1"/>
      <c r="N661" s="1">
        <v>9.997716666666667</v>
      </c>
      <c r="O661" s="1" t="s">
        <v>14940</v>
      </c>
      <c r="P661" s="1" t="s">
        <v>16957</v>
      </c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1" t="s">
        <v>28</v>
      </c>
      <c r="B662" s="1" t="s">
        <v>17</v>
      </c>
      <c r="C662" s="1">
        <v>533.2</v>
      </c>
      <c r="D662" s="1">
        <v>0.0</v>
      </c>
      <c r="E662" s="1" t="s">
        <v>29</v>
      </c>
      <c r="F662" s="1" t="s">
        <v>19</v>
      </c>
      <c r="G662" s="1" t="s">
        <v>20</v>
      </c>
      <c r="H662" s="1" t="s">
        <v>16958</v>
      </c>
      <c r="I662" s="1" t="s">
        <v>16959</v>
      </c>
      <c r="J662" s="1" t="s">
        <v>16959</v>
      </c>
      <c r="K662" s="2"/>
      <c r="L662" s="1">
        <v>-8.0</v>
      </c>
      <c r="M662" s="1"/>
      <c r="N662" s="1">
        <v>11.355683333333333</v>
      </c>
      <c r="O662" s="1" t="s">
        <v>14940</v>
      </c>
      <c r="P662" s="1" t="s">
        <v>16960</v>
      </c>
      <c r="Q662" s="2"/>
      <c r="S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1" t="s">
        <v>28</v>
      </c>
      <c r="B663" s="1" t="s">
        <v>17</v>
      </c>
      <c r="C663" s="1">
        <v>184.8</v>
      </c>
      <c r="D663" s="1">
        <v>79.2</v>
      </c>
      <c r="E663" s="1" t="s">
        <v>29</v>
      </c>
      <c r="F663" s="1" t="s">
        <v>19</v>
      </c>
      <c r="G663" s="1" t="s">
        <v>20</v>
      </c>
      <c r="H663" s="1" t="s">
        <v>16961</v>
      </c>
      <c r="I663" s="1" t="s">
        <v>16962</v>
      </c>
      <c r="J663" s="1" t="s">
        <v>16962</v>
      </c>
      <c r="K663" s="2"/>
      <c r="L663" s="1">
        <v>-8.0</v>
      </c>
      <c r="M663" s="1"/>
      <c r="N663" s="1">
        <v>6.152266666666667</v>
      </c>
      <c r="O663" s="1" t="s">
        <v>14940</v>
      </c>
      <c r="P663" s="1" t="s">
        <v>14966</v>
      </c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1" t="s">
        <v>28</v>
      </c>
      <c r="B664" s="1" t="s">
        <v>17</v>
      </c>
      <c r="C664" s="1">
        <v>336.0</v>
      </c>
      <c r="D664" s="1">
        <v>0.0</v>
      </c>
      <c r="E664" s="1" t="s">
        <v>29</v>
      </c>
      <c r="F664" s="1" t="s">
        <v>19</v>
      </c>
      <c r="G664" s="1" t="s">
        <v>20</v>
      </c>
      <c r="H664" s="1" t="s">
        <v>16963</v>
      </c>
      <c r="I664" s="1" t="s">
        <v>16964</v>
      </c>
      <c r="J664" s="1" t="s">
        <v>16964</v>
      </c>
      <c r="K664" s="2"/>
      <c r="L664" s="1">
        <v>-5.0</v>
      </c>
      <c r="M664" s="1"/>
      <c r="N664" s="1">
        <v>9.52005</v>
      </c>
      <c r="O664" s="1" t="s">
        <v>14940</v>
      </c>
      <c r="P664" s="1" t="s">
        <v>16965</v>
      </c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1" t="s">
        <v>36</v>
      </c>
      <c r="B665" s="1" t="s">
        <v>17</v>
      </c>
      <c r="C665" s="1">
        <v>249.0</v>
      </c>
      <c r="D665" s="1">
        <v>0.0</v>
      </c>
      <c r="E665" s="1" t="s">
        <v>29</v>
      </c>
      <c r="F665" s="1" t="s">
        <v>38</v>
      </c>
      <c r="G665" s="1" t="s">
        <v>20</v>
      </c>
      <c r="H665" s="1" t="s">
        <v>16966</v>
      </c>
      <c r="I665" s="1" t="s">
        <v>16967</v>
      </c>
      <c r="J665" s="1" t="s">
        <v>16968</v>
      </c>
      <c r="K665" s="1" t="s">
        <v>16969</v>
      </c>
      <c r="L665" s="1">
        <v>-6.0</v>
      </c>
      <c r="M665" s="1">
        <v>3.4114833333333334</v>
      </c>
      <c r="N665" s="1">
        <v>9.850683333333333</v>
      </c>
      <c r="O665" s="1" t="s">
        <v>5407</v>
      </c>
      <c r="P665" s="1" t="s">
        <v>7073</v>
      </c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1" t="s">
        <v>28</v>
      </c>
      <c r="B666" s="1" t="s">
        <v>17</v>
      </c>
      <c r="C666" s="1">
        <v>394.0</v>
      </c>
      <c r="D666" s="1">
        <v>0.0</v>
      </c>
      <c r="E666" s="1" t="s">
        <v>29</v>
      </c>
      <c r="F666" s="1" t="s">
        <v>19</v>
      </c>
      <c r="G666" s="1" t="s">
        <v>20</v>
      </c>
      <c r="H666" s="1" t="s">
        <v>16970</v>
      </c>
      <c r="I666" s="1" t="s">
        <v>16971</v>
      </c>
      <c r="J666" s="1" t="s">
        <v>16971</v>
      </c>
      <c r="K666" s="2"/>
      <c r="L666" s="1">
        <v>0.0</v>
      </c>
      <c r="M666" s="1"/>
      <c r="N666" s="1">
        <v>15.615983333333334</v>
      </c>
      <c r="O666" s="1" t="s">
        <v>14940</v>
      </c>
      <c r="P666" s="1" t="s">
        <v>16972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179</v>
      </c>
      <c r="B667" s="1" t="s">
        <v>17</v>
      </c>
      <c r="C667" s="1">
        <v>249.0</v>
      </c>
      <c r="D667" s="1">
        <v>0.0</v>
      </c>
      <c r="E667" s="2"/>
      <c r="F667" s="1" t="s">
        <v>67</v>
      </c>
      <c r="G667" s="1" t="s">
        <v>93</v>
      </c>
      <c r="H667" s="1" t="s">
        <v>16973</v>
      </c>
      <c r="I667" s="1" t="s">
        <v>16974</v>
      </c>
      <c r="J667" s="1" t="s">
        <v>16974</v>
      </c>
      <c r="K667" s="2"/>
      <c r="L667" s="1">
        <v>-4.0</v>
      </c>
      <c r="M667" s="1"/>
      <c r="N667" s="1">
        <v>0.20046666666666665</v>
      </c>
      <c r="O667" s="1" t="s">
        <v>182</v>
      </c>
      <c r="P667" s="1" t="s">
        <v>16975</v>
      </c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1" t="s">
        <v>179</v>
      </c>
      <c r="B668" s="1" t="s">
        <v>17</v>
      </c>
      <c r="C668" s="1">
        <v>119.0</v>
      </c>
      <c r="D668" s="1">
        <v>0.0</v>
      </c>
      <c r="E668" s="2"/>
      <c r="F668" s="1" t="s">
        <v>67</v>
      </c>
      <c r="G668" s="1" t="s">
        <v>93</v>
      </c>
      <c r="H668" s="1" t="s">
        <v>16976</v>
      </c>
      <c r="I668" s="1" t="s">
        <v>16977</v>
      </c>
      <c r="J668" s="1" t="s">
        <v>16977</v>
      </c>
      <c r="K668" s="2"/>
      <c r="L668" s="1">
        <v>1.0</v>
      </c>
      <c r="M668" s="1"/>
      <c r="N668" s="1">
        <v>6.739933333333333</v>
      </c>
      <c r="O668" s="1" t="s">
        <v>182</v>
      </c>
      <c r="P668" s="1" t="s">
        <v>16978</v>
      </c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1" t="s">
        <v>28</v>
      </c>
      <c r="B669" s="1" t="s">
        <v>17</v>
      </c>
      <c r="C669" s="1">
        <v>364.0</v>
      </c>
      <c r="D669" s="1">
        <v>0.0</v>
      </c>
      <c r="E669" s="1" t="s">
        <v>29</v>
      </c>
      <c r="F669" s="1" t="s">
        <v>19</v>
      </c>
      <c r="G669" s="1" t="s">
        <v>20</v>
      </c>
      <c r="H669" s="1" t="s">
        <v>16979</v>
      </c>
      <c r="I669" s="1" t="s">
        <v>16980</v>
      </c>
      <c r="J669" s="1" t="s">
        <v>16980</v>
      </c>
      <c r="K669" s="2"/>
      <c r="L669" s="1">
        <v>-5.0</v>
      </c>
      <c r="M669" s="1"/>
      <c r="N669" s="1">
        <v>9.171166666666666</v>
      </c>
      <c r="O669" s="1" t="s">
        <v>14940</v>
      </c>
      <c r="P669" s="1" t="s">
        <v>16981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40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0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0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0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0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0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0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